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1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Z:\COMPANHIA SIDERURGICA NACIONAL\Release\2025\4T25\05 - Guia de Modelagem\"/>
    </mc:Choice>
  </mc:AlternateContent>
  <xr:revisionPtr revIDLastSave="0" documentId="13_ncr:1_{7E86B053-1686-44AB-B47B-F0C1194B9D48}" xr6:coauthVersionLast="47" xr6:coauthVersionMax="47" xr10:uidLastSave="{00000000-0000-0000-0000-000000000000}"/>
  <bookViews>
    <workbookView xWindow="20370" yWindow="-120" windowWidth="29040" windowHeight="15720" tabRatio="874" xr2:uid="{377FBBA9-C1BC-447C-B7B2-C41FD8283810}"/>
  </bookViews>
  <sheets>
    <sheet name="Menu" sheetId="3" r:id="rId1"/>
    <sheet name="Destaques | Highlights" sheetId="11" r:id="rId2"/>
    <sheet name="Bal Patrimonial | Balance Sheet" sheetId="9" r:id="rId3"/>
    <sheet name="DRE | Income Statement" sheetId="31" r:id="rId4"/>
    <sheet name="Fluxo de Caixa | Cash Flow" sheetId="24" r:id="rId5"/>
    <sheet name="Indicadores | Indicators" sheetId="40" r:id="rId6"/>
    <sheet name="Guidance" sheetId="42" r:id="rId7"/>
    <sheet name="Resul Segmentos |Result BU" sheetId="38" r:id="rId8"/>
    <sheet name="Siderurgia | Steel" sheetId="43" r:id="rId9"/>
    <sheet name="Mineração | Mining" sheetId="44" r:id="rId10"/>
    <sheet name="Cimentos | Cement" sheetId="45" r:id="rId11"/>
    <sheet name="Logistica | Logistics" sheetId="46" r:id="rId12"/>
  </sheets>
  <externalReferences>
    <externalReference r:id="rId13"/>
    <externalReference r:id="rId14"/>
    <externalReference r:id="rId15"/>
    <externalReference r:id="rId16"/>
  </externalReferences>
  <definedNames>
    <definedName name="_xlnm._FilterDatabase" localSheetId="2" hidden="1">'Bal Patrimonial | Balance Sheet'!$A$1:$A$91</definedName>
    <definedName name="_xlnm._FilterDatabase" localSheetId="10" hidden="1">'Cimentos | Cement'!#REF!</definedName>
    <definedName name="_xlnm._FilterDatabase" localSheetId="3" hidden="1">'DRE | Income Statement'!#REF!</definedName>
    <definedName name="_xlnm._FilterDatabase" localSheetId="4" hidden="1">'Fluxo de Caixa | Cash Flow'!$O$4:$AG$4</definedName>
    <definedName name="_xlnm._FilterDatabase" localSheetId="6" hidden="1">Guidance!#REF!</definedName>
    <definedName name="_xlnm._FilterDatabase" localSheetId="5" hidden="1">'Indicadores | Indicators'!$A$6:$A$7</definedName>
    <definedName name="_xlnm._FilterDatabase" localSheetId="11" hidden="1">'Logistica | Logistics'!#REF!</definedName>
    <definedName name="_xlnm._FilterDatabase" localSheetId="9" hidden="1">'Mineração | Mining'!$A$5:$A$25</definedName>
    <definedName name="_xlnm._FilterDatabase" localSheetId="7" hidden="1">'Resul Segmentos |Result BU'!$A$6:$A$44</definedName>
    <definedName name="_xlnm._FilterDatabase" localSheetId="8" hidden="1">'Siderurgia | Steel'!$A$5:$A$5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2" i="38" l="1"/>
  <c r="F72" i="38"/>
  <c r="G72" i="38"/>
  <c r="H72" i="38"/>
  <c r="E72" i="38"/>
  <c r="AL72" i="38"/>
  <c r="AK72" i="38"/>
  <c r="AJ72" i="38"/>
  <c r="AI72" i="38"/>
  <c r="AF72" i="38"/>
  <c r="AE72" i="38"/>
  <c r="AD72" i="38"/>
  <c r="AC72" i="38"/>
  <c r="Z72" i="38"/>
  <c r="Y72" i="38"/>
  <c r="X72" i="38"/>
  <c r="W72" i="38"/>
  <c r="T72" i="38"/>
  <c r="S72" i="38"/>
  <c r="R72" i="38"/>
  <c r="Q72" i="38"/>
  <c r="N72" i="38"/>
  <c r="M72" i="38"/>
  <c r="L72" i="38"/>
  <c r="K72" i="38"/>
  <c r="O72" i="38" s="1"/>
  <c r="AG4" i="24"/>
  <c r="AM4" i="40"/>
  <c r="AL4" i="40"/>
  <c r="AK4" i="40"/>
  <c r="AJ4" i="40"/>
  <c r="AI4" i="40"/>
  <c r="AG4" i="40"/>
  <c r="AF4" i="40"/>
  <c r="AE4" i="40"/>
  <c r="AD4" i="40"/>
  <c r="AC4" i="40"/>
  <c r="AA4" i="40"/>
  <c r="Z4" i="40"/>
  <c r="Y4" i="40"/>
  <c r="X4" i="40"/>
  <c r="W4" i="40"/>
  <c r="U4" i="40"/>
  <c r="T4" i="40"/>
  <c r="S4" i="40"/>
  <c r="R4" i="40"/>
  <c r="Q4" i="40"/>
  <c r="O4" i="40"/>
  <c r="N4" i="40"/>
  <c r="M4" i="40"/>
  <c r="L4" i="40"/>
  <c r="K4" i="40"/>
  <c r="I4" i="40"/>
  <c r="E4" i="40"/>
  <c r="F4" i="40"/>
  <c r="G4" i="40"/>
  <c r="H4" i="40"/>
  <c r="AF4" i="24"/>
  <c r="AE4" i="24"/>
  <c r="AD4" i="24"/>
  <c r="AB4" i="24"/>
  <c r="AA4" i="24"/>
  <c r="Z4" i="24"/>
  <c r="Y4" i="24"/>
  <c r="W4" i="24"/>
  <c r="V4" i="24"/>
  <c r="U4" i="24"/>
  <c r="T4" i="24"/>
  <c r="R4" i="24"/>
  <c r="Q4" i="24"/>
  <c r="P4" i="24"/>
  <c r="O4" i="24"/>
  <c r="M4" i="24"/>
  <c r="L4" i="24"/>
  <c r="K4" i="24"/>
  <c r="J4" i="24"/>
  <c r="H4" i="24"/>
  <c r="F4" i="24"/>
  <c r="G4" i="24"/>
  <c r="E4" i="24"/>
  <c r="U72" i="38" l="1"/>
  <c r="AA72" i="38"/>
  <c r="AG72" i="38"/>
  <c r="AM72" i="38"/>
  <c r="M9" i="46"/>
  <c r="AM12" i="46"/>
  <c r="AM11" i="46"/>
  <c r="AM10" i="46"/>
  <c r="AM9" i="46"/>
  <c r="AG12" i="46"/>
  <c r="AG11" i="46"/>
  <c r="AG10" i="46"/>
  <c r="AG9" i="46"/>
  <c r="AA12" i="46"/>
  <c r="AA11" i="46"/>
  <c r="AA10" i="46"/>
  <c r="AA9" i="46"/>
  <c r="U12" i="46"/>
  <c r="U11" i="46"/>
  <c r="U10" i="46"/>
  <c r="U9" i="46"/>
  <c r="O12" i="46"/>
  <c r="O11" i="46"/>
  <c r="O10" i="46"/>
  <c r="O9" i="46"/>
  <c r="I10" i="46"/>
  <c r="I11" i="46"/>
  <c r="I12" i="46"/>
  <c r="I9" i="46"/>
  <c r="AM12" i="44" l="1"/>
  <c r="AG12" i="44"/>
  <c r="AA12" i="44"/>
  <c r="U12" i="44"/>
  <c r="O12" i="44"/>
  <c r="AM11" i="44"/>
  <c r="AG11" i="44"/>
  <c r="AA11" i="44"/>
  <c r="U11" i="44"/>
  <c r="O11" i="44"/>
  <c r="AM10" i="44"/>
  <c r="AG10" i="44"/>
  <c r="AA10" i="44"/>
  <c r="U10" i="44"/>
  <c r="O10" i="44"/>
  <c r="F12" i="44" l="1"/>
  <c r="G12" i="44"/>
  <c r="H12" i="44"/>
  <c r="E12" i="44"/>
  <c r="I11" i="44"/>
  <c r="I10" i="44"/>
  <c r="A12" i="44"/>
  <c r="U8" i="44"/>
  <c r="I8" i="44"/>
  <c r="O8" i="44"/>
  <c r="AA8" i="44"/>
  <c r="AG8" i="44"/>
  <c r="AM8" i="44"/>
  <c r="I12" i="44" l="1"/>
  <c r="AL43" i="43" l="1"/>
  <c r="AG43" i="43"/>
  <c r="AF43" i="43"/>
  <c r="AE43" i="43"/>
  <c r="AD43" i="43"/>
  <c r="AC43" i="43"/>
  <c r="AA43" i="43"/>
  <c r="Z43" i="43"/>
  <c r="Y43" i="43"/>
  <c r="X43" i="43"/>
  <c r="W43" i="43"/>
  <c r="U43" i="43"/>
  <c r="T43" i="43"/>
  <c r="S43" i="43"/>
  <c r="R43" i="43"/>
  <c r="Q43" i="43"/>
  <c r="K43" i="43"/>
  <c r="O43" i="43"/>
  <c r="N43" i="43"/>
  <c r="M43" i="43"/>
  <c r="L43" i="43"/>
  <c r="I43" i="43"/>
  <c r="H43" i="43"/>
  <c r="G43" i="43"/>
  <c r="F43" i="43"/>
  <c r="E43" i="43"/>
  <c r="AI43" i="43"/>
  <c r="AJ43" i="43"/>
  <c r="AK43" i="43"/>
  <c r="AM43" i="43"/>
  <c r="AM21" i="43" l="1"/>
  <c r="AL19" i="43"/>
  <c r="AK19" i="43"/>
  <c r="AL14" i="43"/>
  <c r="AM14" i="43" s="1"/>
  <c r="AK14" i="43"/>
  <c r="AM18" i="43"/>
  <c r="AM16" i="43"/>
  <c r="AM20" i="43"/>
  <c r="AM19" i="43"/>
  <c r="AM17" i="43"/>
  <c r="AM15" i="43"/>
  <c r="AG21" i="43"/>
  <c r="AG20" i="43"/>
  <c r="AG19" i="43"/>
  <c r="AG18" i="43"/>
  <c r="AG17" i="43"/>
  <c r="AG16" i="43"/>
  <c r="AG15" i="43"/>
  <c r="AG14" i="43"/>
  <c r="AA21" i="43"/>
  <c r="AA20" i="43"/>
  <c r="AA19" i="43"/>
  <c r="AA18" i="43"/>
  <c r="AA17" i="43"/>
  <c r="AA16" i="43"/>
  <c r="AA15" i="43"/>
  <c r="AA14" i="43"/>
  <c r="U21" i="43"/>
  <c r="U20" i="43"/>
  <c r="U19" i="43"/>
  <c r="U18" i="43"/>
  <c r="U17" i="43"/>
  <c r="U16" i="43"/>
  <c r="U15" i="43"/>
  <c r="U14" i="43"/>
  <c r="O21" i="43"/>
  <c r="O20" i="43"/>
  <c r="O19" i="43"/>
  <c r="O18" i="43"/>
  <c r="O17" i="43"/>
  <c r="O16" i="43"/>
  <c r="O15" i="43"/>
  <c r="O14" i="43"/>
  <c r="I15" i="43"/>
  <c r="I16" i="43"/>
  <c r="I17" i="43"/>
  <c r="I18" i="43"/>
  <c r="I19" i="43"/>
  <c r="I20" i="43"/>
  <c r="I21" i="43"/>
  <c r="I14" i="43"/>
  <c r="I12" i="43"/>
  <c r="I11" i="43"/>
  <c r="I10" i="43"/>
  <c r="I9" i="43"/>
  <c r="I8" i="43"/>
  <c r="AK8" i="43"/>
  <c r="AD12" i="43"/>
  <c r="AD11" i="43"/>
  <c r="AG11" i="43" s="1"/>
  <c r="AD8" i="43"/>
  <c r="AG8" i="43" s="1"/>
  <c r="AM12" i="43"/>
  <c r="AM11" i="43"/>
  <c r="AM10" i="43"/>
  <c r="AM9" i="43"/>
  <c r="AM8" i="43"/>
  <c r="AG12" i="43"/>
  <c r="AG10" i="43"/>
  <c r="AG9" i="43"/>
  <c r="AA12" i="43"/>
  <c r="AA11" i="43"/>
  <c r="AA10" i="43"/>
  <c r="AA9" i="43"/>
  <c r="AA8" i="43"/>
  <c r="U12" i="43"/>
  <c r="U11" i="43"/>
  <c r="U10" i="43"/>
  <c r="U9" i="43"/>
  <c r="U8" i="43"/>
  <c r="O9" i="43"/>
  <c r="O10" i="43"/>
  <c r="O11" i="43"/>
  <c r="O12" i="43"/>
  <c r="O8" i="43"/>
  <c r="AL11" i="38"/>
  <c r="AL123" i="38"/>
  <c r="AL109" i="38"/>
  <c r="AL95" i="38"/>
  <c r="AL81" i="38"/>
  <c r="AL53" i="38"/>
  <c r="AL39" i="38"/>
  <c r="AI25" i="38"/>
  <c r="AJ25" i="38"/>
  <c r="AK25" i="38"/>
  <c r="AL25" i="38"/>
  <c r="AI31" i="38" l="1"/>
  <c r="AJ31" i="38"/>
  <c r="AK31" i="38"/>
  <c r="AL31" i="38"/>
  <c r="AC31" i="38"/>
  <c r="AD31" i="38"/>
  <c r="AE31" i="38"/>
  <c r="AF31" i="38"/>
  <c r="W31" i="38"/>
  <c r="X31" i="38"/>
  <c r="Y31" i="38"/>
  <c r="Z31" i="38"/>
  <c r="Q31" i="38"/>
  <c r="R31" i="38"/>
  <c r="S31" i="38"/>
  <c r="T31" i="38"/>
  <c r="AC25" i="38"/>
  <c r="AD25" i="38"/>
  <c r="AE25" i="38"/>
  <c r="AF25" i="38"/>
  <c r="V25" i="38"/>
  <c r="W25" i="38"/>
  <c r="X25" i="38"/>
  <c r="Y25" i="38"/>
  <c r="Z25" i="38"/>
  <c r="Q25" i="38"/>
  <c r="R25" i="38"/>
  <c r="S25" i="38"/>
  <c r="T25" i="38"/>
  <c r="AM30" i="38"/>
  <c r="AM27" i="38"/>
  <c r="AM26" i="38"/>
  <c r="AM24" i="38"/>
  <c r="AM23" i="38"/>
  <c r="AM22" i="38"/>
  <c r="AM21" i="38"/>
  <c r="AM20" i="38"/>
  <c r="AG30" i="38"/>
  <c r="AG27" i="38"/>
  <c r="AG26" i="38"/>
  <c r="AG24" i="38"/>
  <c r="AG23" i="38"/>
  <c r="AG22" i="38"/>
  <c r="AG21" i="38"/>
  <c r="AG20" i="38"/>
  <c r="AI45" i="38"/>
  <c r="AJ45" i="38"/>
  <c r="AK45" i="38"/>
  <c r="AL45" i="38"/>
  <c r="AI39" i="38"/>
  <c r="AJ39" i="38"/>
  <c r="AK39" i="38"/>
  <c r="AC45" i="38"/>
  <c r="AD45" i="38"/>
  <c r="AE45" i="38"/>
  <c r="AF45" i="38"/>
  <c r="AC39" i="38"/>
  <c r="AD39" i="38"/>
  <c r="AE39" i="38"/>
  <c r="AF39" i="38"/>
  <c r="W45" i="38"/>
  <c r="X45" i="38"/>
  <c r="Y45" i="38"/>
  <c r="Z45" i="38"/>
  <c r="AA44" i="38"/>
  <c r="AA45" i="38" s="1"/>
  <c r="AA43" i="38"/>
  <c r="AA41" i="38"/>
  <c r="AA40" i="38"/>
  <c r="AA38" i="38"/>
  <c r="AA39" i="38" s="1"/>
  <c r="AA37" i="38"/>
  <c r="AA36" i="38"/>
  <c r="AA35" i="38"/>
  <c r="AA34" i="38"/>
  <c r="AM44" i="38"/>
  <c r="AM43" i="38"/>
  <c r="AM41" i="38"/>
  <c r="AM40" i="38"/>
  <c r="AM38" i="38"/>
  <c r="AM37" i="38"/>
  <c r="AM36" i="38"/>
  <c r="AM35" i="38"/>
  <c r="AM34" i="38"/>
  <c r="AG44" i="38"/>
  <c r="AG43" i="38"/>
  <c r="AG41" i="38"/>
  <c r="AG40" i="38"/>
  <c r="AG38" i="38"/>
  <c r="AG39" i="38" s="1"/>
  <c r="AG37" i="38"/>
  <c r="AG36" i="38"/>
  <c r="AG35" i="38"/>
  <c r="AG34" i="38"/>
  <c r="Q45" i="38"/>
  <c r="R45" i="38"/>
  <c r="S45" i="38"/>
  <c r="T45" i="38"/>
  <c r="K39" i="38"/>
  <c r="L39" i="38"/>
  <c r="M39" i="38"/>
  <c r="N39" i="38"/>
  <c r="U44" i="38"/>
  <c r="U43" i="38"/>
  <c r="U41" i="38"/>
  <c r="U40" i="38"/>
  <c r="U38" i="38"/>
  <c r="U37" i="38"/>
  <c r="U36" i="38"/>
  <c r="U35" i="38"/>
  <c r="U34" i="38"/>
  <c r="AI59" i="38"/>
  <c r="AJ59" i="38"/>
  <c r="AK59" i="38"/>
  <c r="AL59" i="38"/>
  <c r="AK53" i="38"/>
  <c r="AJ53" i="38"/>
  <c r="AI53" i="38"/>
  <c r="AM58" i="38"/>
  <c r="AM57" i="38"/>
  <c r="AM56" i="38"/>
  <c r="AM55" i="38"/>
  <c r="AM54" i="38"/>
  <c r="AM52" i="38"/>
  <c r="AM51" i="38"/>
  <c r="AM50" i="38"/>
  <c r="AM49" i="38"/>
  <c r="AM48" i="38"/>
  <c r="AC59" i="38"/>
  <c r="AD59" i="38"/>
  <c r="AE59" i="38"/>
  <c r="AF59" i="38"/>
  <c r="AC53" i="38"/>
  <c r="AD53" i="38"/>
  <c r="AE53" i="38"/>
  <c r="AF53" i="38"/>
  <c r="AG58" i="38"/>
  <c r="AG57" i="38"/>
  <c r="AG56" i="38"/>
  <c r="AG55" i="38"/>
  <c r="AG54" i="38"/>
  <c r="AG53" i="38"/>
  <c r="AG52" i="38"/>
  <c r="AG51" i="38"/>
  <c r="AG50" i="38"/>
  <c r="AG49" i="38"/>
  <c r="AG48" i="38"/>
  <c r="W59" i="38"/>
  <c r="X59" i="38"/>
  <c r="Y59" i="38"/>
  <c r="Z59" i="38"/>
  <c r="W53" i="38"/>
  <c r="X53" i="38"/>
  <c r="Y53" i="38"/>
  <c r="Z53" i="38"/>
  <c r="AA58" i="38"/>
  <c r="AA57" i="38"/>
  <c r="AA56" i="38"/>
  <c r="AA55" i="38"/>
  <c r="AA54" i="38"/>
  <c r="AA52" i="38"/>
  <c r="AA51" i="38"/>
  <c r="AA50" i="38"/>
  <c r="AA49" i="38"/>
  <c r="AA48" i="38"/>
  <c r="T53" i="38"/>
  <c r="S53" i="38"/>
  <c r="R53" i="38"/>
  <c r="Q53" i="38"/>
  <c r="Q59" i="38"/>
  <c r="R59" i="38"/>
  <c r="S59" i="38"/>
  <c r="T59" i="38"/>
  <c r="U58" i="38"/>
  <c r="U57" i="38"/>
  <c r="U56" i="38"/>
  <c r="U55" i="38"/>
  <c r="U54" i="38"/>
  <c r="U52" i="38"/>
  <c r="U53" i="38" s="1"/>
  <c r="U51" i="38"/>
  <c r="U50" i="38"/>
  <c r="U49" i="38"/>
  <c r="U48" i="38"/>
  <c r="K59" i="38"/>
  <c r="L59" i="38"/>
  <c r="M59" i="38"/>
  <c r="N59" i="38"/>
  <c r="K53" i="38"/>
  <c r="L53" i="38"/>
  <c r="M53" i="38"/>
  <c r="N53" i="38"/>
  <c r="O58" i="38"/>
  <c r="O57" i="38"/>
  <c r="O56" i="38"/>
  <c r="O55" i="38"/>
  <c r="O54" i="38"/>
  <c r="O52" i="38"/>
  <c r="O51" i="38"/>
  <c r="O50" i="38"/>
  <c r="O49" i="38"/>
  <c r="O48" i="38"/>
  <c r="AM86" i="38"/>
  <c r="AM85" i="38"/>
  <c r="AM83" i="38"/>
  <c r="AM82" i="38"/>
  <c r="AM80" i="38"/>
  <c r="AM79" i="38"/>
  <c r="AM78" i="38"/>
  <c r="AM77" i="38"/>
  <c r="AM76" i="38"/>
  <c r="AG86" i="38"/>
  <c r="AG85" i="38"/>
  <c r="AG84" i="38"/>
  <c r="AG83" i="38"/>
  <c r="AG82" i="38"/>
  <c r="AG80" i="38"/>
  <c r="AG79" i="38"/>
  <c r="AG78" i="38"/>
  <c r="AG77" i="38"/>
  <c r="AG76" i="38"/>
  <c r="AL87" i="38"/>
  <c r="AK87" i="38"/>
  <c r="AJ87" i="38"/>
  <c r="AI87" i="38"/>
  <c r="AF87" i="38"/>
  <c r="AE87" i="38"/>
  <c r="AD87" i="38"/>
  <c r="AC87" i="38"/>
  <c r="Z87" i="38"/>
  <c r="Y87" i="38"/>
  <c r="X87" i="38"/>
  <c r="W87" i="38"/>
  <c r="AK81" i="38"/>
  <c r="AJ81" i="38"/>
  <c r="AI81" i="38"/>
  <c r="AF81" i="38"/>
  <c r="AE81" i="38"/>
  <c r="AD81" i="38"/>
  <c r="AC81" i="38"/>
  <c r="Z81" i="38"/>
  <c r="Y81" i="38"/>
  <c r="X81" i="38"/>
  <c r="W81" i="38"/>
  <c r="AA86" i="38"/>
  <c r="AA85" i="38"/>
  <c r="AA84" i="38"/>
  <c r="AA83" i="38"/>
  <c r="AA82" i="38"/>
  <c r="AA80" i="38"/>
  <c r="AA79" i="38"/>
  <c r="AA78" i="38"/>
  <c r="AA77" i="38"/>
  <c r="AA76" i="38"/>
  <c r="A4" i="38"/>
  <c r="E4" i="38"/>
  <c r="F4" i="38"/>
  <c r="G4" i="38"/>
  <c r="H4" i="38"/>
  <c r="I4" i="38"/>
  <c r="K4" i="38"/>
  <c r="L4" i="38"/>
  <c r="M4" i="38"/>
  <c r="N4" i="38"/>
  <c r="O4" i="38"/>
  <c r="Q4" i="38"/>
  <c r="R4" i="38"/>
  <c r="S4" i="38"/>
  <c r="T4" i="38"/>
  <c r="U4" i="38"/>
  <c r="W4" i="38"/>
  <c r="X4" i="38"/>
  <c r="Y4" i="38"/>
  <c r="Z4" i="38"/>
  <c r="AA4" i="38"/>
  <c r="AC4" i="38"/>
  <c r="AD4" i="38"/>
  <c r="AE4" i="38"/>
  <c r="AF4" i="38"/>
  <c r="AG4" i="38"/>
  <c r="AI4" i="38"/>
  <c r="AJ4" i="38"/>
  <c r="AK4" i="38"/>
  <c r="AL4" i="38"/>
  <c r="AM4" i="38"/>
  <c r="A5" i="38"/>
  <c r="T81" i="38"/>
  <c r="S81" i="38"/>
  <c r="R81" i="38"/>
  <c r="Q81" i="38"/>
  <c r="T87" i="38"/>
  <c r="S87" i="38"/>
  <c r="R87" i="38"/>
  <c r="Q87" i="38"/>
  <c r="U86" i="38"/>
  <c r="U85" i="38"/>
  <c r="U84" i="38"/>
  <c r="U83" i="38"/>
  <c r="U82" i="38"/>
  <c r="U80" i="38"/>
  <c r="U79" i="38"/>
  <c r="U78" i="38"/>
  <c r="U77" i="38"/>
  <c r="U76" i="38"/>
  <c r="AL101" i="38"/>
  <c r="AK101" i="38"/>
  <c r="AJ101" i="38"/>
  <c r="AI101" i="38"/>
  <c r="AC101" i="38"/>
  <c r="AD101" i="38"/>
  <c r="AE101" i="38"/>
  <c r="AF101" i="38"/>
  <c r="AK95" i="38"/>
  <c r="AJ95" i="38"/>
  <c r="AI95" i="38"/>
  <c r="AC95" i="38"/>
  <c r="AD95" i="38"/>
  <c r="AE95" i="38"/>
  <c r="AF95" i="38"/>
  <c r="AM100" i="38"/>
  <c r="AM99" i="38"/>
  <c r="AM97" i="38"/>
  <c r="AM96" i="38"/>
  <c r="AM94" i="38"/>
  <c r="AM93" i="38"/>
  <c r="AM92" i="38"/>
  <c r="AM91" i="38"/>
  <c r="AM90" i="38"/>
  <c r="AG100" i="38"/>
  <c r="AG99" i="38"/>
  <c r="AG97" i="38"/>
  <c r="AG96" i="38"/>
  <c r="AG94" i="38"/>
  <c r="AG93" i="38"/>
  <c r="AG92" i="38"/>
  <c r="AG91" i="38"/>
  <c r="AG90" i="38"/>
  <c r="W101" i="38"/>
  <c r="X101" i="38"/>
  <c r="Y101" i="38"/>
  <c r="Z101" i="38"/>
  <c r="W95" i="38"/>
  <c r="X95" i="38"/>
  <c r="Y95" i="38"/>
  <c r="Z95" i="38"/>
  <c r="AA100" i="38"/>
  <c r="AA99" i="38"/>
  <c r="AA98" i="38"/>
  <c r="AC98" i="38" s="1"/>
  <c r="AD98" i="38" s="1"/>
  <c r="AA97" i="38"/>
  <c r="AA96" i="38"/>
  <c r="AA94" i="38"/>
  <c r="AA93" i="38"/>
  <c r="AA92" i="38"/>
  <c r="AA91" i="38"/>
  <c r="AA90" i="38"/>
  <c r="U100" i="38"/>
  <c r="U99" i="38"/>
  <c r="U97" i="38"/>
  <c r="U96" i="38"/>
  <c r="U94" i="38"/>
  <c r="U93" i="38"/>
  <c r="U92" i="38"/>
  <c r="U91" i="38"/>
  <c r="U90" i="38"/>
  <c r="T101" i="38"/>
  <c r="S101" i="38"/>
  <c r="R101" i="38"/>
  <c r="Q101" i="38"/>
  <c r="K101" i="38"/>
  <c r="L101" i="38"/>
  <c r="M101" i="38"/>
  <c r="N101" i="38"/>
  <c r="T95" i="38"/>
  <c r="S95" i="38"/>
  <c r="R95" i="38"/>
  <c r="Q95" i="38"/>
  <c r="O86" i="38"/>
  <c r="O85" i="38"/>
  <c r="O84" i="38"/>
  <c r="O83" i="38"/>
  <c r="O82" i="38"/>
  <c r="O80" i="38"/>
  <c r="O79" i="38"/>
  <c r="O78" i="38"/>
  <c r="O77" i="38"/>
  <c r="O76" i="38"/>
  <c r="O100" i="38"/>
  <c r="O99" i="38"/>
  <c r="O98" i="38"/>
  <c r="Q98" i="38" s="1"/>
  <c r="Q70" i="38" s="1"/>
  <c r="O97" i="38"/>
  <c r="O96" i="38"/>
  <c r="N95" i="38"/>
  <c r="M95" i="38"/>
  <c r="L95" i="38"/>
  <c r="K95" i="38"/>
  <c r="O94" i="38"/>
  <c r="O93" i="38"/>
  <c r="O92" i="38"/>
  <c r="O91" i="38"/>
  <c r="O90" i="38"/>
  <c r="K87" i="38"/>
  <c r="L87" i="38"/>
  <c r="M87" i="38"/>
  <c r="N87" i="38"/>
  <c r="L81" i="38"/>
  <c r="M81" i="38"/>
  <c r="N81" i="38"/>
  <c r="K81" i="38"/>
  <c r="AI115" i="38"/>
  <c r="AI109" i="38"/>
  <c r="AJ115" i="38"/>
  <c r="AK115" i="38"/>
  <c r="AL115" i="38"/>
  <c r="AM114" i="38"/>
  <c r="AM113" i="38"/>
  <c r="AM112" i="38"/>
  <c r="AM111" i="38"/>
  <c r="AM110" i="38"/>
  <c r="AM108" i="38"/>
  <c r="AM107" i="38"/>
  <c r="AM106" i="38"/>
  <c r="AM105" i="38"/>
  <c r="AM104" i="38"/>
  <c r="AK109" i="38"/>
  <c r="AJ109" i="38"/>
  <c r="AF115" i="38"/>
  <c r="AE115" i="38"/>
  <c r="AD115" i="38"/>
  <c r="AC115" i="38"/>
  <c r="AG113" i="38"/>
  <c r="AG112" i="38"/>
  <c r="AG111" i="38"/>
  <c r="AG110" i="38"/>
  <c r="AF109" i="38"/>
  <c r="AE109" i="38"/>
  <c r="AD109" i="38"/>
  <c r="AC109" i="38"/>
  <c r="AG108" i="38"/>
  <c r="AG107" i="38"/>
  <c r="AG106" i="38"/>
  <c r="AG105" i="38"/>
  <c r="AG104" i="38"/>
  <c r="AG115" i="38" s="1"/>
  <c r="Z115" i="38"/>
  <c r="Y115" i="38"/>
  <c r="X115" i="38"/>
  <c r="W115" i="38"/>
  <c r="AA113" i="38"/>
  <c r="AA112" i="38"/>
  <c r="AA111" i="38"/>
  <c r="AA110" i="38"/>
  <c r="Z109" i="38"/>
  <c r="Y109" i="38"/>
  <c r="X109" i="38"/>
  <c r="W109" i="38"/>
  <c r="AA108" i="38"/>
  <c r="AA107" i="38"/>
  <c r="AA106" i="38"/>
  <c r="AA105" i="38"/>
  <c r="AA104" i="38"/>
  <c r="AA115" i="38" s="1"/>
  <c r="T115" i="38"/>
  <c r="S115" i="38"/>
  <c r="R115" i="38"/>
  <c r="Q115" i="38"/>
  <c r="U113" i="38"/>
  <c r="U112" i="38"/>
  <c r="U111" i="38"/>
  <c r="U110" i="38"/>
  <c r="T109" i="38"/>
  <c r="S109" i="38"/>
  <c r="R109" i="38"/>
  <c r="Q109" i="38"/>
  <c r="U108" i="38"/>
  <c r="U107" i="38"/>
  <c r="U106" i="38"/>
  <c r="U105" i="38"/>
  <c r="U104" i="38"/>
  <c r="U115" i="38" s="1"/>
  <c r="N115" i="38"/>
  <c r="M115" i="38"/>
  <c r="L115" i="38"/>
  <c r="K115" i="38"/>
  <c r="O113" i="38"/>
  <c r="O112" i="38"/>
  <c r="O111" i="38"/>
  <c r="O110" i="38"/>
  <c r="N109" i="38"/>
  <c r="M109" i="38"/>
  <c r="L109" i="38"/>
  <c r="K109" i="38"/>
  <c r="O108" i="38"/>
  <c r="O107" i="38"/>
  <c r="O106" i="38"/>
  <c r="O105" i="38"/>
  <c r="O104" i="38"/>
  <c r="O115" i="38" s="1"/>
  <c r="Q123" i="38"/>
  <c r="O122" i="38"/>
  <c r="U122" i="38"/>
  <c r="AG122" i="38"/>
  <c r="AA122" i="38"/>
  <c r="N129" i="38"/>
  <c r="M129" i="38"/>
  <c r="L129" i="38"/>
  <c r="K129" i="38"/>
  <c r="O128" i="38"/>
  <c r="O127" i="38"/>
  <c r="O126" i="38"/>
  <c r="O125" i="38"/>
  <c r="O124" i="38"/>
  <c r="N123" i="38"/>
  <c r="M123" i="38"/>
  <c r="L123" i="38"/>
  <c r="K123" i="38"/>
  <c r="O121" i="38"/>
  <c r="O120" i="38"/>
  <c r="O119" i="38"/>
  <c r="O118" i="38"/>
  <c r="O123" i="38" s="1"/>
  <c r="T129" i="38"/>
  <c r="S129" i="38"/>
  <c r="R129" i="38"/>
  <c r="Q129" i="38"/>
  <c r="U128" i="38"/>
  <c r="U127" i="38"/>
  <c r="U126" i="38"/>
  <c r="U125" i="38"/>
  <c r="U124" i="38"/>
  <c r="T123" i="38"/>
  <c r="S123" i="38"/>
  <c r="R123" i="38"/>
  <c r="U121" i="38"/>
  <c r="U120" i="38"/>
  <c r="U119" i="38"/>
  <c r="U118" i="38"/>
  <c r="Z129" i="38"/>
  <c r="Y129" i="38"/>
  <c r="X129" i="38"/>
  <c r="W129" i="38"/>
  <c r="AA128" i="38"/>
  <c r="AA127" i="38"/>
  <c r="AA126" i="38"/>
  <c r="AA125" i="38"/>
  <c r="AA124" i="38"/>
  <c r="Z123" i="38"/>
  <c r="Y123" i="38"/>
  <c r="X123" i="38"/>
  <c r="W123" i="38"/>
  <c r="AA121" i="38"/>
  <c r="AA120" i="38"/>
  <c r="AA119" i="38"/>
  <c r="AA118" i="38"/>
  <c r="AF129" i="38"/>
  <c r="AE129" i="38"/>
  <c r="AD129" i="38"/>
  <c r="AC129" i="38"/>
  <c r="AG128" i="38"/>
  <c r="AG127" i="38"/>
  <c r="AG126" i="38"/>
  <c r="AG125" i="38"/>
  <c r="AG124" i="38"/>
  <c r="AF123" i="38"/>
  <c r="AE123" i="38"/>
  <c r="AD123" i="38"/>
  <c r="AC123" i="38"/>
  <c r="AG121" i="38"/>
  <c r="AG120" i="38"/>
  <c r="AG119" i="38"/>
  <c r="AG118" i="38"/>
  <c r="AI123" i="38"/>
  <c r="AJ123" i="38"/>
  <c r="AK123" i="38"/>
  <c r="AI129" i="38"/>
  <c r="AJ129" i="38"/>
  <c r="AK129" i="38"/>
  <c r="AL129" i="38"/>
  <c r="AM128" i="38"/>
  <c r="AM127" i="38"/>
  <c r="AM126" i="38"/>
  <c r="AM125" i="38"/>
  <c r="AM124" i="38"/>
  <c r="AM122" i="38"/>
  <c r="AM121" i="38"/>
  <c r="AM120" i="38"/>
  <c r="AM119" i="38"/>
  <c r="AM118" i="38"/>
  <c r="AM142" i="38"/>
  <c r="AM141" i="38"/>
  <c r="AM140" i="38"/>
  <c r="AM139" i="38"/>
  <c r="AM138" i="38"/>
  <c r="AM136" i="38"/>
  <c r="AM135" i="38"/>
  <c r="AM134" i="38"/>
  <c r="AM133" i="38"/>
  <c r="AM132" i="38"/>
  <c r="AG142" i="38"/>
  <c r="AG141" i="38"/>
  <c r="AG140" i="38"/>
  <c r="AG139" i="38"/>
  <c r="AG138" i="38"/>
  <c r="AG136" i="38"/>
  <c r="AG135" i="38"/>
  <c r="AG134" i="38"/>
  <c r="AG133" i="38"/>
  <c r="AG132" i="38"/>
  <c r="AA142" i="38"/>
  <c r="AA141" i="38"/>
  <c r="AA140" i="38"/>
  <c r="AA139" i="38"/>
  <c r="AA138" i="38"/>
  <c r="AA136" i="38"/>
  <c r="AA135" i="38"/>
  <c r="AA134" i="38"/>
  <c r="AA133" i="38"/>
  <c r="AA132" i="38"/>
  <c r="U142" i="38"/>
  <c r="U141" i="38"/>
  <c r="U140" i="38"/>
  <c r="U139" i="38"/>
  <c r="U138" i="38"/>
  <c r="U136" i="38"/>
  <c r="U135" i="38"/>
  <c r="U134" i="38"/>
  <c r="U133" i="38"/>
  <c r="U132" i="38"/>
  <c r="O133" i="38"/>
  <c r="O134" i="38"/>
  <c r="O135" i="38"/>
  <c r="O136" i="38"/>
  <c r="O132" i="38"/>
  <c r="O142" i="38"/>
  <c r="O141" i="38"/>
  <c r="O140" i="38"/>
  <c r="O139" i="38"/>
  <c r="O138" i="38"/>
  <c r="I132" i="38"/>
  <c r="I133" i="38"/>
  <c r="I134" i="38"/>
  <c r="I135" i="38"/>
  <c r="I136" i="38"/>
  <c r="I138" i="38"/>
  <c r="I139" i="38"/>
  <c r="I140" i="38"/>
  <c r="I141" i="38"/>
  <c r="I142" i="38"/>
  <c r="AI11" i="38"/>
  <c r="AJ11" i="38"/>
  <c r="AK11" i="38"/>
  <c r="AC11" i="38"/>
  <c r="AD11" i="38"/>
  <c r="AE11" i="38"/>
  <c r="AF11" i="38"/>
  <c r="W11" i="38"/>
  <c r="X11" i="38"/>
  <c r="Y11" i="38"/>
  <c r="Z11" i="38"/>
  <c r="Q11" i="38"/>
  <c r="R11" i="38"/>
  <c r="S11" i="38"/>
  <c r="T11" i="38"/>
  <c r="AM15" i="38"/>
  <c r="AM14" i="38"/>
  <c r="AM13" i="38"/>
  <c r="AM12" i="38"/>
  <c r="AM10" i="38"/>
  <c r="AM9" i="38"/>
  <c r="AM8" i="38"/>
  <c r="AM7" i="38"/>
  <c r="AM6" i="38"/>
  <c r="AG16" i="38"/>
  <c r="AG15" i="38"/>
  <c r="AG14" i="38"/>
  <c r="AG13" i="38"/>
  <c r="AG12" i="38"/>
  <c r="AG10" i="38"/>
  <c r="AG9" i="38"/>
  <c r="AG8" i="38"/>
  <c r="AG7" i="38"/>
  <c r="AG6" i="38"/>
  <c r="AA16" i="38"/>
  <c r="AA15" i="38"/>
  <c r="AA14" i="38"/>
  <c r="AA13" i="38"/>
  <c r="AA12" i="38"/>
  <c r="AA10" i="38"/>
  <c r="AA9" i="38"/>
  <c r="AA8" i="38"/>
  <c r="AA7" i="38"/>
  <c r="AA6" i="38"/>
  <c r="U16" i="38"/>
  <c r="U15" i="38"/>
  <c r="U14" i="38"/>
  <c r="U13" i="38"/>
  <c r="U12" i="38"/>
  <c r="U10" i="38"/>
  <c r="U9" i="38"/>
  <c r="U8" i="38"/>
  <c r="U7" i="38"/>
  <c r="U6" i="38"/>
  <c r="K45" i="38"/>
  <c r="N45" i="38"/>
  <c r="M45" i="38"/>
  <c r="L45" i="38"/>
  <c r="O44" i="38"/>
  <c r="O43" i="38"/>
  <c r="O42" i="38"/>
  <c r="O41" i="38"/>
  <c r="O40" i="38"/>
  <c r="O38" i="38"/>
  <c r="O37" i="38"/>
  <c r="O36" i="38"/>
  <c r="O35" i="38"/>
  <c r="O34" i="38"/>
  <c r="K17" i="38"/>
  <c r="N17" i="38"/>
  <c r="M17" i="38"/>
  <c r="L17" i="38"/>
  <c r="O16" i="38"/>
  <c r="O15" i="38"/>
  <c r="O14" i="38"/>
  <c r="O13" i="38"/>
  <c r="O12" i="38"/>
  <c r="N11" i="38"/>
  <c r="M11" i="38"/>
  <c r="L11" i="38"/>
  <c r="K11" i="38"/>
  <c r="O10" i="38"/>
  <c r="O9" i="38"/>
  <c r="O8" i="38"/>
  <c r="O7" i="38"/>
  <c r="O6" i="38"/>
  <c r="E17" i="38"/>
  <c r="F17" i="38"/>
  <c r="G17" i="38"/>
  <c r="H17" i="38"/>
  <c r="I12" i="38"/>
  <c r="I13" i="38"/>
  <c r="I16" i="38"/>
  <c r="F129" i="38"/>
  <c r="G129" i="38"/>
  <c r="H129" i="38"/>
  <c r="E129" i="38"/>
  <c r="I128" i="38"/>
  <c r="I124" i="38"/>
  <c r="I125" i="38"/>
  <c r="F115" i="38"/>
  <c r="G115" i="38"/>
  <c r="H115" i="38"/>
  <c r="E115" i="38"/>
  <c r="F109" i="38"/>
  <c r="G109" i="38"/>
  <c r="H109" i="38"/>
  <c r="E109" i="38"/>
  <c r="E64" i="38"/>
  <c r="I110" i="38"/>
  <c r="I111" i="38"/>
  <c r="E53" i="38"/>
  <c r="F59" i="38"/>
  <c r="G59" i="38"/>
  <c r="H59" i="38"/>
  <c r="E59" i="38"/>
  <c r="F101" i="38"/>
  <c r="E101" i="38"/>
  <c r="I100" i="38"/>
  <c r="I96" i="38"/>
  <c r="I97" i="38"/>
  <c r="I86" i="38"/>
  <c r="H87" i="38"/>
  <c r="G87" i="38"/>
  <c r="F87" i="38"/>
  <c r="E87" i="38"/>
  <c r="I82" i="38"/>
  <c r="I83" i="38"/>
  <c r="I58" i="38"/>
  <c r="I54" i="38"/>
  <c r="I55" i="38"/>
  <c r="I44" i="38"/>
  <c r="F45" i="38"/>
  <c r="G45" i="38"/>
  <c r="H45" i="38"/>
  <c r="E45" i="38"/>
  <c r="I40" i="38"/>
  <c r="I41" i="38"/>
  <c r="AL71" i="38"/>
  <c r="AK71" i="38"/>
  <c r="AJ71" i="38"/>
  <c r="AI71" i="38"/>
  <c r="AL69" i="38"/>
  <c r="AK69" i="38"/>
  <c r="AJ69" i="38"/>
  <c r="AI69" i="38"/>
  <c r="AL68" i="38"/>
  <c r="AK68" i="38"/>
  <c r="AJ68" i="38"/>
  <c r="AI68" i="38"/>
  <c r="AL66" i="38"/>
  <c r="AK66" i="38"/>
  <c r="AJ66" i="38"/>
  <c r="AI66" i="38"/>
  <c r="AL65" i="38"/>
  <c r="AK65" i="38"/>
  <c r="AJ65" i="38"/>
  <c r="AI65" i="38"/>
  <c r="AL64" i="38"/>
  <c r="AK64" i="38"/>
  <c r="AJ64" i="38"/>
  <c r="AI64" i="38"/>
  <c r="AL63" i="38"/>
  <c r="AK63" i="38"/>
  <c r="AJ63" i="38"/>
  <c r="AI63" i="38"/>
  <c r="AL62" i="38"/>
  <c r="AL73" i="38" s="1"/>
  <c r="AK62" i="38"/>
  <c r="AK73" i="38" s="1"/>
  <c r="AJ62" i="38"/>
  <c r="AJ73" i="38" s="1"/>
  <c r="AI62" i="38"/>
  <c r="AI73" i="38" s="1"/>
  <c r="AF71" i="38"/>
  <c r="AE71" i="38"/>
  <c r="AD71" i="38"/>
  <c r="AC71" i="38"/>
  <c r="AF69" i="38"/>
  <c r="AE69" i="38"/>
  <c r="AD69" i="38"/>
  <c r="AC69" i="38"/>
  <c r="AF68" i="38"/>
  <c r="AE68" i="38"/>
  <c r="AD68" i="38"/>
  <c r="AC68" i="38"/>
  <c r="AF66" i="38"/>
  <c r="AE66" i="38"/>
  <c r="AD66" i="38"/>
  <c r="AC66" i="38"/>
  <c r="AF65" i="38"/>
  <c r="AE65" i="38"/>
  <c r="AD65" i="38"/>
  <c r="AC65" i="38"/>
  <c r="AF64" i="38"/>
  <c r="AE64" i="38"/>
  <c r="AD64" i="38"/>
  <c r="AC64" i="38"/>
  <c r="AF63" i="38"/>
  <c r="AE63" i="38"/>
  <c r="AD63" i="38"/>
  <c r="AC63" i="38"/>
  <c r="AF62" i="38"/>
  <c r="AF73" i="38" s="1"/>
  <c r="AE62" i="38"/>
  <c r="AE73" i="38" s="1"/>
  <c r="AD62" i="38"/>
  <c r="AD73" i="38" s="1"/>
  <c r="AC62" i="38"/>
  <c r="AC73" i="38" s="1"/>
  <c r="Z71" i="38"/>
  <c r="Y71" i="38"/>
  <c r="X71" i="38"/>
  <c r="W71" i="38"/>
  <c r="Z70" i="38"/>
  <c r="Y70" i="38"/>
  <c r="X70" i="38"/>
  <c r="W70" i="38"/>
  <c r="Z69" i="38"/>
  <c r="Y69" i="38"/>
  <c r="X69" i="38"/>
  <c r="W69" i="38"/>
  <c r="Z68" i="38"/>
  <c r="Y68" i="38"/>
  <c r="X68" i="38"/>
  <c r="W68" i="38"/>
  <c r="Z66" i="38"/>
  <c r="Y66" i="38"/>
  <c r="X66" i="38"/>
  <c r="W66" i="38"/>
  <c r="Z65" i="38"/>
  <c r="Y65" i="38"/>
  <c r="X65" i="38"/>
  <c r="W65" i="38"/>
  <c r="Z64" i="38"/>
  <c r="Y64" i="38"/>
  <c r="X64" i="38"/>
  <c r="W64" i="38"/>
  <c r="Z63" i="38"/>
  <c r="Y63" i="38"/>
  <c r="X63" i="38"/>
  <c r="W63" i="38"/>
  <c r="Z62" i="38"/>
  <c r="Z73" i="38" s="1"/>
  <c r="Y62" i="38"/>
  <c r="Y73" i="38" s="1"/>
  <c r="X62" i="38"/>
  <c r="X73" i="38" s="1"/>
  <c r="W62" i="38"/>
  <c r="W73" i="38" s="1"/>
  <c r="T71" i="38"/>
  <c r="S71" i="38"/>
  <c r="R71" i="38"/>
  <c r="Q71" i="38"/>
  <c r="T69" i="38"/>
  <c r="S69" i="38"/>
  <c r="R69" i="38"/>
  <c r="Q69" i="38"/>
  <c r="T68" i="38"/>
  <c r="S68" i="38"/>
  <c r="R68" i="38"/>
  <c r="Q68" i="38"/>
  <c r="T66" i="38"/>
  <c r="S66" i="38"/>
  <c r="R66" i="38"/>
  <c r="Q66" i="38"/>
  <c r="T65" i="38"/>
  <c r="S65" i="38"/>
  <c r="R65" i="38"/>
  <c r="Q65" i="38"/>
  <c r="T64" i="38"/>
  <c r="S64" i="38"/>
  <c r="R64" i="38"/>
  <c r="Q64" i="38"/>
  <c r="T63" i="38"/>
  <c r="S63" i="38"/>
  <c r="R63" i="38"/>
  <c r="Q63" i="38"/>
  <c r="T62" i="38"/>
  <c r="T73" i="38" s="1"/>
  <c r="S62" i="38"/>
  <c r="S73" i="38" s="1"/>
  <c r="R62" i="38"/>
  <c r="R73" i="38" s="1"/>
  <c r="Q62" i="38"/>
  <c r="Q73" i="38" s="1"/>
  <c r="N71" i="38"/>
  <c r="M71" i="38"/>
  <c r="L71" i="38"/>
  <c r="K71" i="38"/>
  <c r="N70" i="38"/>
  <c r="M70" i="38"/>
  <c r="L70" i="38"/>
  <c r="K70" i="38"/>
  <c r="N69" i="38"/>
  <c r="M69" i="38"/>
  <c r="L69" i="38"/>
  <c r="K69" i="38"/>
  <c r="N68" i="38"/>
  <c r="M68" i="38"/>
  <c r="L68" i="38"/>
  <c r="K68" i="38"/>
  <c r="N66" i="38"/>
  <c r="M66" i="38"/>
  <c r="L66" i="38"/>
  <c r="K66" i="38"/>
  <c r="N65" i="38"/>
  <c r="M65" i="38"/>
  <c r="L65" i="38"/>
  <c r="K65" i="38"/>
  <c r="N64" i="38"/>
  <c r="M64" i="38"/>
  <c r="L64" i="38"/>
  <c r="K64" i="38"/>
  <c r="N63" i="38"/>
  <c r="M63" i="38"/>
  <c r="L63" i="38"/>
  <c r="K63" i="38"/>
  <c r="N62" i="38"/>
  <c r="N73" i="38" s="1"/>
  <c r="M62" i="38"/>
  <c r="M73" i="38" s="1"/>
  <c r="L62" i="38"/>
  <c r="L73" i="38" s="1"/>
  <c r="K62" i="38"/>
  <c r="K73" i="38" s="1"/>
  <c r="H71" i="38"/>
  <c r="G71" i="38"/>
  <c r="F71" i="38"/>
  <c r="E71" i="38"/>
  <c r="H70" i="38"/>
  <c r="G70" i="38"/>
  <c r="F70" i="38"/>
  <c r="E70" i="38"/>
  <c r="H69" i="38"/>
  <c r="G69" i="38"/>
  <c r="F69" i="38"/>
  <c r="E69" i="38"/>
  <c r="H68" i="38"/>
  <c r="G68" i="38"/>
  <c r="F68" i="38"/>
  <c r="E68" i="38"/>
  <c r="E63" i="38"/>
  <c r="F63" i="38"/>
  <c r="G63" i="38"/>
  <c r="H63" i="38"/>
  <c r="F64" i="38"/>
  <c r="G64" i="38"/>
  <c r="H64" i="38"/>
  <c r="E65" i="38"/>
  <c r="F65" i="38"/>
  <c r="G65" i="38"/>
  <c r="H65" i="38"/>
  <c r="E66" i="38"/>
  <c r="F66" i="38"/>
  <c r="G66" i="38"/>
  <c r="H66" i="38"/>
  <c r="F62" i="38"/>
  <c r="G62" i="38"/>
  <c r="H62" i="38"/>
  <c r="E62" i="38"/>
  <c r="I127" i="38"/>
  <c r="I126" i="38"/>
  <c r="H123" i="38"/>
  <c r="G123" i="38"/>
  <c r="F123" i="38"/>
  <c r="E123" i="38"/>
  <c r="I122" i="38"/>
  <c r="I121" i="38"/>
  <c r="I120" i="38"/>
  <c r="I119" i="38"/>
  <c r="I118" i="38"/>
  <c r="I113" i="38"/>
  <c r="I112" i="38"/>
  <c r="I108" i="38"/>
  <c r="I107" i="38"/>
  <c r="I106" i="38"/>
  <c r="I105" i="38"/>
  <c r="I104" i="38"/>
  <c r="I115" i="38" s="1"/>
  <c r="H101" i="38"/>
  <c r="G101" i="38"/>
  <c r="I99" i="38"/>
  <c r="I98" i="38"/>
  <c r="H95" i="38"/>
  <c r="G95" i="38"/>
  <c r="F95" i="38"/>
  <c r="E95" i="38"/>
  <c r="I94" i="38"/>
  <c r="I93" i="38"/>
  <c r="I92" i="38"/>
  <c r="I91" i="38"/>
  <c r="I90" i="38"/>
  <c r="I85" i="38"/>
  <c r="I84" i="38"/>
  <c r="H81" i="38"/>
  <c r="G81" i="38"/>
  <c r="F81" i="38"/>
  <c r="E81" i="38"/>
  <c r="I80" i="38"/>
  <c r="I79" i="38"/>
  <c r="I78" i="38"/>
  <c r="I77" i="38"/>
  <c r="I76" i="38"/>
  <c r="I57" i="38"/>
  <c r="I56" i="38"/>
  <c r="H53" i="38"/>
  <c r="G53" i="38"/>
  <c r="F53" i="38"/>
  <c r="I52" i="38"/>
  <c r="I51" i="38"/>
  <c r="I50" i="38"/>
  <c r="I49" i="38"/>
  <c r="I48" i="38"/>
  <c r="I43" i="38"/>
  <c r="I42" i="38"/>
  <c r="H39" i="38"/>
  <c r="G39" i="38"/>
  <c r="F39" i="38"/>
  <c r="E39" i="38"/>
  <c r="I38" i="38"/>
  <c r="I37" i="38"/>
  <c r="I36" i="38"/>
  <c r="I35" i="38"/>
  <c r="I34" i="38"/>
  <c r="I45" i="38" s="1"/>
  <c r="I15" i="38"/>
  <c r="I14" i="38"/>
  <c r="H11" i="38"/>
  <c r="G11" i="38"/>
  <c r="F11" i="38"/>
  <c r="E11" i="38"/>
  <c r="I10" i="38"/>
  <c r="I9" i="38"/>
  <c r="I8" i="38"/>
  <c r="I7" i="38"/>
  <c r="I6" i="38"/>
  <c r="K31" i="38"/>
  <c r="L31" i="38"/>
  <c r="M31" i="38"/>
  <c r="N31" i="38"/>
  <c r="AA30" i="38"/>
  <c r="AA27" i="38"/>
  <c r="AA26" i="38"/>
  <c r="AA24" i="38"/>
  <c r="AA23" i="38"/>
  <c r="AA22" i="38"/>
  <c r="AA21" i="38"/>
  <c r="AA20" i="38"/>
  <c r="U30" i="38"/>
  <c r="U27" i="38"/>
  <c r="U26" i="38"/>
  <c r="U24" i="38"/>
  <c r="U23" i="38"/>
  <c r="U22" i="38"/>
  <c r="U21" i="38"/>
  <c r="U20" i="38"/>
  <c r="O30" i="38"/>
  <c r="O27" i="38"/>
  <c r="O26" i="38"/>
  <c r="O24" i="38"/>
  <c r="O25" i="38" s="1"/>
  <c r="O23" i="38"/>
  <c r="O22" i="38"/>
  <c r="O21" i="38"/>
  <c r="O20" i="38"/>
  <c r="N25" i="38"/>
  <c r="M25" i="38"/>
  <c r="L25" i="38"/>
  <c r="K25" i="38"/>
  <c r="H31" i="38"/>
  <c r="I21" i="38"/>
  <c r="I22" i="38"/>
  <c r="I23" i="38"/>
  <c r="I24" i="38"/>
  <c r="I26" i="38"/>
  <c r="I27" i="38"/>
  <c r="I28" i="38"/>
  <c r="I29" i="38"/>
  <c r="I30" i="38"/>
  <c r="F25" i="38"/>
  <c r="G25" i="38"/>
  <c r="H25" i="38"/>
  <c r="E25" i="38"/>
  <c r="I20" i="38"/>
  <c r="G31" i="38"/>
  <c r="F31" i="38"/>
  <c r="E31" i="38"/>
  <c r="E73" i="38" l="1"/>
  <c r="I62" i="38"/>
  <c r="U81" i="38"/>
  <c r="AA109" i="38"/>
  <c r="AM129" i="38"/>
  <c r="AM109" i="38"/>
  <c r="AM39" i="38"/>
  <c r="AM45" i="38"/>
  <c r="AM25" i="38"/>
  <c r="AM31" i="38"/>
  <c r="AG25" i="38"/>
  <c r="AG31" i="38"/>
  <c r="AG45" i="38"/>
  <c r="U39" i="38"/>
  <c r="U45" i="38"/>
  <c r="AM53" i="38"/>
  <c r="AG59" i="38"/>
  <c r="AM59" i="38"/>
  <c r="AA53" i="38"/>
  <c r="AA59" i="38"/>
  <c r="U59" i="38"/>
  <c r="O53" i="38"/>
  <c r="O59" i="38"/>
  <c r="AG101" i="38"/>
  <c r="AG81" i="38"/>
  <c r="AM95" i="38"/>
  <c r="AG87" i="38"/>
  <c r="O101" i="38"/>
  <c r="AA81" i="38"/>
  <c r="AM81" i="38"/>
  <c r="AM87" i="38"/>
  <c r="AG109" i="38"/>
  <c r="AM115" i="38"/>
  <c r="AG95" i="38"/>
  <c r="AA87" i="38"/>
  <c r="AC70" i="38"/>
  <c r="U87" i="38"/>
  <c r="O87" i="38"/>
  <c r="AM101" i="38"/>
  <c r="AD70" i="38"/>
  <c r="AE98" i="38"/>
  <c r="O109" i="38"/>
  <c r="R98" i="38"/>
  <c r="I64" i="38"/>
  <c r="AA123" i="38"/>
  <c r="U109" i="38"/>
  <c r="O95" i="38"/>
  <c r="AA95" i="38"/>
  <c r="AA101" i="38"/>
  <c r="I25" i="38"/>
  <c r="O81" i="38"/>
  <c r="U95" i="38"/>
  <c r="U101" i="38"/>
  <c r="O68" i="38"/>
  <c r="O69" i="38"/>
  <c r="O70" i="38"/>
  <c r="O71" i="38"/>
  <c r="U63" i="38"/>
  <c r="U64" i="38"/>
  <c r="U65" i="38"/>
  <c r="S67" i="38"/>
  <c r="O129" i="38"/>
  <c r="U123" i="38"/>
  <c r="U129" i="38"/>
  <c r="AA129" i="38"/>
  <c r="AG123" i="38"/>
  <c r="AG129" i="38"/>
  <c r="AA68" i="38"/>
  <c r="AA69" i="38"/>
  <c r="AA70" i="38"/>
  <c r="AA71" i="38"/>
  <c r="AG68" i="38"/>
  <c r="AG69" i="38"/>
  <c r="AG71" i="38"/>
  <c r="AM63" i="38"/>
  <c r="AM64" i="38"/>
  <c r="AM65" i="38"/>
  <c r="AM68" i="38"/>
  <c r="AM69" i="38"/>
  <c r="I129" i="38"/>
  <c r="I39" i="38"/>
  <c r="I101" i="38"/>
  <c r="I59" i="38"/>
  <c r="AM123" i="38"/>
  <c r="Y67" i="38"/>
  <c r="AE67" i="38"/>
  <c r="AK67" i="38"/>
  <c r="X67" i="38"/>
  <c r="U31" i="38"/>
  <c r="AA31" i="38"/>
  <c r="I53" i="38"/>
  <c r="R67" i="38"/>
  <c r="U68" i="38"/>
  <c r="U69" i="38"/>
  <c r="U71" i="38"/>
  <c r="AF67" i="38"/>
  <c r="AJ67" i="38"/>
  <c r="O39" i="38"/>
  <c r="O45" i="38"/>
  <c r="I31" i="38"/>
  <c r="U25" i="38"/>
  <c r="AA25" i="38"/>
  <c r="I95" i="38"/>
  <c r="I123" i="38"/>
  <c r="Z67" i="38"/>
  <c r="AG63" i="38"/>
  <c r="AG64" i="38"/>
  <c r="AG65" i="38"/>
  <c r="AG66" i="38"/>
  <c r="AC67" i="38"/>
  <c r="AM71" i="38"/>
  <c r="Q67" i="38"/>
  <c r="I81" i="38"/>
  <c r="I109" i="38"/>
  <c r="T67" i="38"/>
  <c r="AA63" i="38"/>
  <c r="AA64" i="38"/>
  <c r="AA65" i="38"/>
  <c r="W67" i="38"/>
  <c r="AD67" i="38"/>
  <c r="AL67" i="38"/>
  <c r="I87" i="38"/>
  <c r="U11" i="38"/>
  <c r="AM66" i="38"/>
  <c r="AI67" i="38"/>
  <c r="AM11" i="38"/>
  <c r="AG11" i="38"/>
  <c r="AA11" i="38"/>
  <c r="O11" i="38"/>
  <c r="M67" i="38"/>
  <c r="O63" i="38"/>
  <c r="O64" i="38"/>
  <c r="O65" i="38"/>
  <c r="O66" i="38"/>
  <c r="K67" i="38"/>
  <c r="N67" i="38"/>
  <c r="L67" i="38"/>
  <c r="F67" i="38"/>
  <c r="G67" i="38"/>
  <c r="I70" i="38"/>
  <c r="I71" i="38"/>
  <c r="H67" i="38"/>
  <c r="F73" i="38"/>
  <c r="G73" i="38"/>
  <c r="H73" i="38"/>
  <c r="E67" i="38"/>
  <c r="I68" i="38"/>
  <c r="I69" i="38"/>
  <c r="I65" i="38"/>
  <c r="I63" i="38"/>
  <c r="I73" i="38"/>
  <c r="I66" i="38"/>
  <c r="AM62" i="38"/>
  <c r="AM73" i="38" s="1"/>
  <c r="AG62" i="38"/>
  <c r="AG73" i="38" s="1"/>
  <c r="AA62" i="38"/>
  <c r="AA73" i="38" s="1"/>
  <c r="AA66" i="38"/>
  <c r="U62" i="38"/>
  <c r="U73" i="38" s="1"/>
  <c r="U66" i="38"/>
  <c r="O62" i="38"/>
  <c r="O73" i="38" s="1"/>
  <c r="I11" i="38"/>
  <c r="O31" i="38"/>
  <c r="A8" i="42"/>
  <c r="A9" i="42"/>
  <c r="A7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N29" i="40"/>
  <c r="F28" i="40"/>
  <c r="G25" i="40"/>
  <c r="A6" i="42"/>
  <c r="AM52" i="40"/>
  <c r="AM50" i="40"/>
  <c r="AM51" i="40"/>
  <c r="AM49" i="40"/>
  <c r="AM48" i="40"/>
  <c r="AM47" i="40"/>
  <c r="AM46" i="40"/>
  <c r="AM45" i="40"/>
  <c r="AM44" i="40"/>
  <c r="AM36" i="40"/>
  <c r="AM37" i="40"/>
  <c r="AM38" i="40"/>
  <c r="AM39" i="40"/>
  <c r="AM40" i="40"/>
  <c r="AM41" i="40"/>
  <c r="AM35" i="40"/>
  <c r="AM25" i="40"/>
  <c r="AM26" i="40"/>
  <c r="AM27" i="40"/>
  <c r="AM28" i="40"/>
  <c r="AM29" i="40"/>
  <c r="AM30" i="40"/>
  <c r="AM31" i="40"/>
  <c r="AM32" i="40"/>
  <c r="AM12" i="40"/>
  <c r="AM13" i="40"/>
  <c r="AM14" i="40"/>
  <c r="AM15" i="40"/>
  <c r="AM16" i="40"/>
  <c r="AM17" i="40"/>
  <c r="AM18" i="40"/>
  <c r="AM19" i="40"/>
  <c r="AM20" i="40"/>
  <c r="AM21" i="40"/>
  <c r="AM22" i="40"/>
  <c r="A5" i="40"/>
  <c r="A6" i="40"/>
  <c r="A7" i="40"/>
  <c r="A8" i="40"/>
  <c r="A9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4" i="40"/>
  <c r="A25" i="40"/>
  <c r="A26" i="40"/>
  <c r="A27" i="40"/>
  <c r="A28" i="40"/>
  <c r="A29" i="40"/>
  <c r="A30" i="40"/>
  <c r="A31" i="40"/>
  <c r="A32" i="40"/>
  <c r="A34" i="40"/>
  <c r="A35" i="40"/>
  <c r="A36" i="40"/>
  <c r="A37" i="40"/>
  <c r="A38" i="40"/>
  <c r="A39" i="40"/>
  <c r="A40" i="40"/>
  <c r="A41" i="40"/>
  <c r="A43" i="40"/>
  <c r="A44" i="40"/>
  <c r="A45" i="40"/>
  <c r="A46" i="40"/>
  <c r="A47" i="40"/>
  <c r="A48" i="40"/>
  <c r="A49" i="40"/>
  <c r="A50" i="40"/>
  <c r="A51" i="40"/>
  <c r="A52" i="40"/>
  <c r="A4" i="40"/>
  <c r="A5" i="24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4" i="24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4" i="9"/>
  <c r="I8" i="45"/>
  <c r="AM8" i="45"/>
  <c r="AG8" i="45"/>
  <c r="AA8" i="45"/>
  <c r="U8" i="45"/>
  <c r="O8" i="45"/>
  <c r="AM13" i="11"/>
  <c r="AM12" i="11"/>
  <c r="AG12" i="11"/>
  <c r="AA13" i="11"/>
  <c r="AA12" i="11"/>
  <c r="U12" i="11"/>
  <c r="O12" i="11"/>
  <c r="I12" i="11"/>
  <c r="AL11" i="11"/>
  <c r="AK11" i="11"/>
  <c r="AJ11" i="11"/>
  <c r="AI11" i="11"/>
  <c r="AF11" i="11"/>
  <c r="AE11" i="11"/>
  <c r="AD11" i="11"/>
  <c r="AC11" i="11"/>
  <c r="Z11" i="11"/>
  <c r="Y11" i="11"/>
  <c r="X11" i="11"/>
  <c r="W11" i="11"/>
  <c r="AE70" i="38" l="1"/>
  <c r="AF98" i="38"/>
  <c r="AG98" i="38"/>
  <c r="AG67" i="38"/>
  <c r="S98" i="38"/>
  <c r="R70" i="38"/>
  <c r="AM67" i="38"/>
  <c r="U67" i="38"/>
  <c r="AA67" i="38"/>
  <c r="O67" i="38"/>
  <c r="I67" i="38"/>
  <c r="AM11" i="11"/>
  <c r="AG11" i="11"/>
  <c r="AA11" i="11"/>
  <c r="AI98" i="38" l="1"/>
  <c r="AI70" i="38" s="1"/>
  <c r="AF70" i="38"/>
  <c r="AG70" i="38" s="1"/>
  <c r="AJ98" i="38"/>
  <c r="AJ70" i="38" s="1"/>
  <c r="S70" i="38"/>
  <c r="T98" i="38"/>
  <c r="T70" i="38" s="1"/>
  <c r="AG4" i="9"/>
  <c r="AF4" i="9"/>
  <c r="AE4" i="9"/>
  <c r="AD4" i="9"/>
  <c r="AB4" i="9"/>
  <c r="AA4" i="9"/>
  <c r="Z4" i="9"/>
  <c r="Y4" i="9"/>
  <c r="W4" i="9"/>
  <c r="V4" i="9"/>
  <c r="U4" i="9"/>
  <c r="T4" i="9"/>
  <c r="R4" i="9"/>
  <c r="Q4" i="9"/>
  <c r="P4" i="9"/>
  <c r="O4" i="9"/>
  <c r="H4" i="9"/>
  <c r="G4" i="9"/>
  <c r="F4" i="9"/>
  <c r="E4" i="9"/>
  <c r="K4" i="9"/>
  <c r="L4" i="9"/>
  <c r="M4" i="9"/>
  <c r="J4" i="9"/>
  <c r="AK98" i="38" l="1"/>
  <c r="AK70" i="38" s="1"/>
  <c r="AL70" i="38"/>
  <c r="U70" i="38"/>
  <c r="U98" i="38"/>
  <c r="Y51" i="40"/>
  <c r="X51" i="40"/>
  <c r="W51" i="40"/>
  <c r="T51" i="40"/>
  <c r="T52" i="40" s="1"/>
  <c r="S51" i="40"/>
  <c r="R51" i="40"/>
  <c r="Q51" i="40"/>
  <c r="E51" i="40"/>
  <c r="F51" i="40"/>
  <c r="G51" i="40"/>
  <c r="I9" i="40"/>
  <c r="AG9" i="31"/>
  <c r="AG10" i="31"/>
  <c r="AG7" i="31"/>
  <c r="AC6" i="31"/>
  <c r="AG6" i="31" s="1"/>
  <c r="AA10" i="31"/>
  <c r="AA9" i="31"/>
  <c r="AA7" i="31"/>
  <c r="AA6" i="31"/>
  <c r="O9" i="31"/>
  <c r="O10" i="31"/>
  <c r="O6" i="31"/>
  <c r="O7" i="31"/>
  <c r="I9" i="31"/>
  <c r="I10" i="31"/>
  <c r="I6" i="31"/>
  <c r="I7" i="31"/>
  <c r="AL17" i="31"/>
  <c r="AL16" i="31"/>
  <c r="AL15" i="31"/>
  <c r="AM15" i="31" s="1"/>
  <c r="AL14" i="31"/>
  <c r="AL23" i="31"/>
  <c r="AL21" i="31"/>
  <c r="AL22" i="31"/>
  <c r="AL20" i="31"/>
  <c r="AM20" i="31" s="1"/>
  <c r="E14" i="31"/>
  <c r="E15" i="31"/>
  <c r="F12" i="9"/>
  <c r="G12" i="9"/>
  <c r="H12" i="9"/>
  <c r="E12" i="9"/>
  <c r="AM25" i="11"/>
  <c r="AM26" i="11"/>
  <c r="AM27" i="11"/>
  <c r="AM28" i="11"/>
  <c r="AL23" i="11"/>
  <c r="AM6" i="11"/>
  <c r="AM6" i="40"/>
  <c r="AM7" i="40"/>
  <c r="AM8" i="40"/>
  <c r="AM9" i="40"/>
  <c r="AM9" i="31"/>
  <c r="AM10" i="31"/>
  <c r="AM14" i="31"/>
  <c r="AM16" i="31"/>
  <c r="AM17" i="31"/>
  <c r="AM21" i="31"/>
  <c r="AM22" i="31"/>
  <c r="AM23" i="31"/>
  <c r="AM24" i="31"/>
  <c r="AM25" i="31"/>
  <c r="AM28" i="31"/>
  <c r="AM29" i="31"/>
  <c r="AM30" i="31"/>
  <c r="AD38" i="40"/>
  <c r="AG38" i="40" s="1"/>
  <c r="AD37" i="40"/>
  <c r="AD36" i="40"/>
  <c r="AG36" i="40" s="1"/>
  <c r="AG35" i="40"/>
  <c r="AG37" i="40"/>
  <c r="AG39" i="40"/>
  <c r="AG40" i="40"/>
  <c r="AG41" i="40"/>
  <c r="AG25" i="40"/>
  <c r="AG26" i="40"/>
  <c r="AG27" i="40"/>
  <c r="AG28" i="40"/>
  <c r="AG29" i="40"/>
  <c r="AG30" i="40"/>
  <c r="AG31" i="40"/>
  <c r="AG32" i="40"/>
  <c r="AG12" i="40"/>
  <c r="AG13" i="40"/>
  <c r="AG14" i="40"/>
  <c r="AG15" i="40"/>
  <c r="AG16" i="40"/>
  <c r="AG17" i="40"/>
  <c r="AG18" i="40"/>
  <c r="AG19" i="40"/>
  <c r="AG20" i="40"/>
  <c r="AG21" i="40"/>
  <c r="AG22" i="40"/>
  <c r="AG7" i="40"/>
  <c r="AG8" i="40"/>
  <c r="AG9" i="40"/>
  <c r="AG6" i="40"/>
  <c r="AA51" i="40"/>
  <c r="AA52" i="40" s="1"/>
  <c r="Z51" i="40"/>
  <c r="Z52" i="40" s="1"/>
  <c r="AA35" i="40"/>
  <c r="AA30" i="40"/>
  <c r="AA26" i="40"/>
  <c r="AA27" i="40"/>
  <c r="AA28" i="40"/>
  <c r="AA29" i="40"/>
  <c r="AA31" i="40"/>
  <c r="AA32" i="40"/>
  <c r="AA25" i="40"/>
  <c r="AA13" i="40"/>
  <c r="AA14" i="40"/>
  <c r="AA15" i="40"/>
  <c r="AA16" i="40"/>
  <c r="AA17" i="40"/>
  <c r="AA18" i="40"/>
  <c r="AA19" i="40"/>
  <c r="AA20" i="40"/>
  <c r="AA21" i="40"/>
  <c r="AA22" i="40"/>
  <c r="AA12" i="40"/>
  <c r="AA7" i="40"/>
  <c r="AA9" i="40"/>
  <c r="U52" i="40"/>
  <c r="U35" i="40"/>
  <c r="U36" i="40"/>
  <c r="U37" i="40"/>
  <c r="U39" i="40"/>
  <c r="U40" i="40"/>
  <c r="U41" i="40"/>
  <c r="U25" i="40"/>
  <c r="U26" i="40"/>
  <c r="U27" i="40"/>
  <c r="U28" i="40"/>
  <c r="U29" i="40"/>
  <c r="U30" i="40"/>
  <c r="U31" i="40"/>
  <c r="U32" i="40"/>
  <c r="U12" i="40"/>
  <c r="U13" i="40"/>
  <c r="U14" i="40"/>
  <c r="U15" i="40"/>
  <c r="U16" i="40"/>
  <c r="U17" i="40"/>
  <c r="U18" i="40"/>
  <c r="U19" i="40"/>
  <c r="U20" i="40"/>
  <c r="U21" i="40"/>
  <c r="U22" i="40"/>
  <c r="U7" i="40"/>
  <c r="U8" i="40"/>
  <c r="U9" i="40"/>
  <c r="U6" i="40"/>
  <c r="N51" i="40"/>
  <c r="O51" i="40" s="1"/>
  <c r="O52" i="40" s="1"/>
  <c r="O36" i="40"/>
  <c r="O37" i="40"/>
  <c r="O38" i="40"/>
  <c r="O39" i="40"/>
  <c r="O40" i="40"/>
  <c r="O41" i="40"/>
  <c r="O35" i="40"/>
  <c r="O25" i="40"/>
  <c r="O26" i="40"/>
  <c r="O27" i="40"/>
  <c r="O28" i="40"/>
  <c r="O29" i="40"/>
  <c r="O30" i="40"/>
  <c r="O31" i="40"/>
  <c r="O32" i="40"/>
  <c r="O12" i="40"/>
  <c r="O13" i="40"/>
  <c r="O14" i="40"/>
  <c r="O15" i="40"/>
  <c r="O16" i="40"/>
  <c r="O17" i="40"/>
  <c r="O18" i="40"/>
  <c r="O19" i="40"/>
  <c r="O20" i="40"/>
  <c r="O21" i="40"/>
  <c r="O22" i="40"/>
  <c r="O7" i="40"/>
  <c r="O8" i="40"/>
  <c r="O9" i="40"/>
  <c r="O6" i="40"/>
  <c r="H52" i="40"/>
  <c r="I51" i="40"/>
  <c r="I52" i="40" s="1"/>
  <c r="I39" i="40"/>
  <c r="I41" i="40"/>
  <c r="I35" i="40"/>
  <c r="I26" i="40"/>
  <c r="I27" i="40"/>
  <c r="I28" i="40"/>
  <c r="I30" i="40"/>
  <c r="I31" i="40"/>
  <c r="I25" i="40"/>
  <c r="I13" i="40"/>
  <c r="I14" i="40"/>
  <c r="I15" i="40"/>
  <c r="I16" i="40"/>
  <c r="I17" i="40"/>
  <c r="I18" i="40"/>
  <c r="I19" i="40"/>
  <c r="I20" i="40"/>
  <c r="I21" i="40"/>
  <c r="I22" i="40"/>
  <c r="I12" i="40"/>
  <c r="A11" i="31"/>
  <c r="AL26" i="31"/>
  <c r="AM26" i="31" s="1"/>
  <c r="AL20" i="11"/>
  <c r="AL17" i="11"/>
  <c r="AL16" i="11"/>
  <c r="AL19" i="11" s="1"/>
  <c r="AM70" i="38" l="1"/>
  <c r="AM98" i="38"/>
  <c r="N52" i="40"/>
  <c r="I32" i="40"/>
  <c r="AL22" i="11"/>
  <c r="AL24" i="11"/>
  <c r="AJ25" i="11"/>
  <c r="AK25" i="11"/>
  <c r="AJ26" i="11"/>
  <c r="AK26" i="11"/>
  <c r="AJ27" i="11"/>
  <c r="AK27" i="11"/>
  <c r="AJ28" i="11"/>
  <c r="AK28" i="11"/>
  <c r="AI28" i="11"/>
  <c r="AI27" i="11"/>
  <c r="AI26" i="11"/>
  <c r="AI25" i="11"/>
  <c r="AD25" i="11"/>
  <c r="AE25" i="11"/>
  <c r="AF25" i="11"/>
  <c r="AG25" i="11" s="1"/>
  <c r="AD26" i="11"/>
  <c r="AE26" i="11"/>
  <c r="AF26" i="11"/>
  <c r="AG26" i="11" s="1"/>
  <c r="AD27" i="11"/>
  <c r="AE27" i="11"/>
  <c r="AF27" i="11"/>
  <c r="AG27" i="11" s="1"/>
  <c r="AD28" i="11"/>
  <c r="AE28" i="11"/>
  <c r="AF28" i="11"/>
  <c r="AG28" i="11" s="1"/>
  <c r="AC28" i="11"/>
  <c r="AC27" i="11"/>
  <c r="AC26" i="11"/>
  <c r="AC25" i="11"/>
  <c r="X26" i="11"/>
  <c r="Y26" i="11"/>
  <c r="Z26" i="11"/>
  <c r="AA26" i="11" s="1"/>
  <c r="X27" i="11"/>
  <c r="Y27" i="11"/>
  <c r="Z27" i="11"/>
  <c r="AA27" i="11" s="1"/>
  <c r="X28" i="11"/>
  <c r="Y28" i="11"/>
  <c r="Z28" i="11"/>
  <c r="AA28" i="11" s="1"/>
  <c r="W28" i="11"/>
  <c r="W27" i="11"/>
  <c r="W26" i="11"/>
  <c r="R26" i="11"/>
  <c r="S26" i="11"/>
  <c r="T26" i="11"/>
  <c r="U26" i="11" s="1"/>
  <c r="R27" i="11"/>
  <c r="S27" i="11"/>
  <c r="T27" i="11"/>
  <c r="U27" i="11" s="1"/>
  <c r="R28" i="11"/>
  <c r="S28" i="11"/>
  <c r="T28" i="11"/>
  <c r="U28" i="11" s="1"/>
  <c r="Q28" i="11"/>
  <c r="Q27" i="11"/>
  <c r="Q26" i="11"/>
  <c r="L26" i="11"/>
  <c r="M26" i="11"/>
  <c r="N26" i="11"/>
  <c r="L27" i="11"/>
  <c r="M27" i="11"/>
  <c r="N27" i="11"/>
  <c r="O26" i="11" s="1"/>
  <c r="L28" i="11"/>
  <c r="M28" i="11"/>
  <c r="N28" i="11"/>
  <c r="O28" i="11" s="1"/>
  <c r="K28" i="11"/>
  <c r="K27" i="11"/>
  <c r="K26" i="11"/>
  <c r="F26" i="11"/>
  <c r="G26" i="11"/>
  <c r="H26" i="11"/>
  <c r="I26" i="11" s="1"/>
  <c r="F27" i="11"/>
  <c r="G27" i="11"/>
  <c r="H27" i="11"/>
  <c r="I27" i="11" s="1"/>
  <c r="F28" i="11"/>
  <c r="G28" i="11"/>
  <c r="H28" i="11"/>
  <c r="I28" i="11" s="1"/>
  <c r="E28" i="11"/>
  <c r="O27" i="11" l="1"/>
  <c r="AC21" i="11"/>
  <c r="Z25" i="11"/>
  <c r="AA25" i="11" s="1"/>
  <c r="Y25" i="11"/>
  <c r="X25" i="11"/>
  <c r="W25" i="11"/>
  <c r="T25" i="11"/>
  <c r="U25" i="11" s="1"/>
  <c r="S25" i="11"/>
  <c r="R25" i="11"/>
  <c r="Q25" i="11"/>
  <c r="N25" i="11"/>
  <c r="O25" i="11" s="1"/>
  <c r="M25" i="11"/>
  <c r="L25" i="11"/>
  <c r="K25" i="11"/>
  <c r="H25" i="11"/>
  <c r="I25" i="11" s="1"/>
  <c r="G25" i="11"/>
  <c r="F25" i="11"/>
  <c r="E27" i="11"/>
  <c r="E26" i="11"/>
  <c r="E25" i="11"/>
  <c r="AK23" i="11"/>
  <c r="AJ23" i="11"/>
  <c r="AI23" i="11"/>
  <c r="AF23" i="11"/>
  <c r="AE23" i="11"/>
  <c r="AD23" i="11"/>
  <c r="AC23" i="11"/>
  <c r="Z23" i="11"/>
  <c r="Y23" i="11"/>
  <c r="X23" i="11"/>
  <c r="W23" i="11"/>
  <c r="T23" i="11"/>
  <c r="T24" i="11" s="1"/>
  <c r="S23" i="11"/>
  <c r="R23" i="11"/>
  <c r="Q23" i="11"/>
  <c r="N23" i="11"/>
  <c r="M23" i="11"/>
  <c r="L23" i="11"/>
  <c r="K23" i="11"/>
  <c r="F23" i="11"/>
  <c r="G23" i="11"/>
  <c r="H23" i="11"/>
  <c r="H24" i="11" s="1"/>
  <c r="E23" i="11"/>
  <c r="AK21" i="11"/>
  <c r="AJ21" i="11"/>
  <c r="AI21" i="11"/>
  <c r="AF21" i="11"/>
  <c r="AE21" i="11"/>
  <c r="AD21" i="11"/>
  <c r="Z21" i="11"/>
  <c r="Y21" i="11"/>
  <c r="X21" i="11"/>
  <c r="W21" i="11"/>
  <c r="T21" i="11"/>
  <c r="S21" i="11"/>
  <c r="R21" i="11"/>
  <c r="Q21" i="11"/>
  <c r="N21" i="11"/>
  <c r="M21" i="11"/>
  <c r="L21" i="11"/>
  <c r="K21" i="11"/>
  <c r="H21" i="11"/>
  <c r="G21" i="11"/>
  <c r="F21" i="11"/>
  <c r="E21" i="11"/>
  <c r="AK20" i="11"/>
  <c r="AJ20" i="11"/>
  <c r="AI20" i="11"/>
  <c r="AF20" i="11"/>
  <c r="AE20" i="11"/>
  <c r="AD20" i="11"/>
  <c r="AC20" i="11"/>
  <c r="X20" i="11"/>
  <c r="Y20" i="11"/>
  <c r="Z20" i="11"/>
  <c r="W20" i="11"/>
  <c r="T20" i="11"/>
  <c r="S20" i="11"/>
  <c r="R20" i="11"/>
  <c r="Q20" i="11"/>
  <c r="N20" i="11"/>
  <c r="M20" i="11"/>
  <c r="L20" i="11"/>
  <c r="K20" i="11"/>
  <c r="F20" i="11"/>
  <c r="G20" i="11"/>
  <c r="H20" i="11"/>
  <c r="U16" i="11"/>
  <c r="AA16" i="11"/>
  <c r="AM16" i="11"/>
  <c r="AG16" i="11"/>
  <c r="AK17" i="11"/>
  <c r="AJ17" i="11"/>
  <c r="AI17" i="11"/>
  <c r="AF17" i="11"/>
  <c r="AE17" i="11"/>
  <c r="AD17" i="11"/>
  <c r="AC17" i="11"/>
  <c r="Z17" i="11"/>
  <c r="Y17" i="11"/>
  <c r="X17" i="11"/>
  <c r="W17" i="11"/>
  <c r="T17" i="11"/>
  <c r="S17" i="11"/>
  <c r="R17" i="11"/>
  <c r="Q17" i="11"/>
  <c r="O16" i="11"/>
  <c r="L17" i="11"/>
  <c r="M17" i="11"/>
  <c r="N17" i="11"/>
  <c r="K17" i="11"/>
  <c r="I16" i="11"/>
  <c r="F17" i="11"/>
  <c r="G17" i="11"/>
  <c r="H17" i="11"/>
  <c r="E22" i="11"/>
  <c r="E20" i="11"/>
  <c r="E17" i="11"/>
  <c r="E18" i="11" s="1"/>
  <c r="H5" i="11"/>
  <c r="G5" i="11"/>
  <c r="F5" i="11"/>
  <c r="E5" i="11"/>
  <c r="N5" i="11"/>
  <c r="M5" i="11"/>
  <c r="L5" i="11"/>
  <c r="K5" i="11"/>
  <c r="O7" i="11"/>
  <c r="O6" i="11"/>
  <c r="T5" i="11"/>
  <c r="S5" i="11"/>
  <c r="R5" i="11"/>
  <c r="Q5" i="11"/>
  <c r="U7" i="11"/>
  <c r="U6" i="11"/>
  <c r="Z5" i="11"/>
  <c r="Y5" i="11"/>
  <c r="X5" i="11"/>
  <c r="W5" i="11"/>
  <c r="AG7" i="11"/>
  <c r="AG6" i="11"/>
  <c r="AM7" i="11"/>
  <c r="AM10" i="11"/>
  <c r="AM9" i="11"/>
  <c r="AG10" i="11"/>
  <c r="AG9" i="11"/>
  <c r="AA10" i="11"/>
  <c r="AA9" i="11"/>
  <c r="U10" i="11"/>
  <c r="O10" i="11"/>
  <c r="O9" i="11"/>
  <c r="I10" i="11"/>
  <c r="I9" i="11"/>
  <c r="H8" i="11"/>
  <c r="G8" i="11"/>
  <c r="F8" i="11"/>
  <c r="E8" i="11"/>
  <c r="I8" i="11" s="1"/>
  <c r="N8" i="11"/>
  <c r="M8" i="11"/>
  <c r="L8" i="11"/>
  <c r="K8" i="11"/>
  <c r="O8" i="11" s="1"/>
  <c r="T8" i="11"/>
  <c r="S8" i="11"/>
  <c r="R8" i="11"/>
  <c r="Q8" i="11"/>
  <c r="U8" i="11" s="1"/>
  <c r="Z8" i="11"/>
  <c r="Y8" i="11"/>
  <c r="X8" i="11"/>
  <c r="W8" i="11"/>
  <c r="AA8" i="11" s="1"/>
  <c r="AA5" i="11" l="1"/>
  <c r="O5" i="11"/>
  <c r="U5" i="11"/>
  <c r="AM17" i="11"/>
  <c r="I5" i="11"/>
  <c r="I21" i="11"/>
  <c r="I22" i="11" s="1"/>
  <c r="AF8" i="11" l="1"/>
  <c r="AE8" i="11"/>
  <c r="AD8" i="11"/>
  <c r="AC8" i="11"/>
  <c r="AF5" i="11"/>
  <c r="AE5" i="11"/>
  <c r="AD5" i="11"/>
  <c r="AC5" i="11"/>
  <c r="AG5" i="11" s="1"/>
  <c r="AL8" i="11"/>
  <c r="AK8" i="11"/>
  <c r="AJ8" i="11"/>
  <c r="AI8" i="11"/>
  <c r="AM8" i="11" s="1"/>
  <c r="AJ5" i="11"/>
  <c r="AK5" i="11"/>
  <c r="AL5" i="11"/>
  <c r="AI5" i="11"/>
  <c r="AL18" i="31"/>
  <c r="AM18" i="31" s="1"/>
  <c r="AL7" i="31"/>
  <c r="AM7" i="31" s="1"/>
  <c r="AL6" i="31"/>
  <c r="AM6" i="31" s="1"/>
  <c r="AL5" i="31"/>
  <c r="AL11" i="31" s="1"/>
  <c r="AJ5" i="31"/>
  <c r="AK5" i="31"/>
  <c r="AK11" i="31" s="1"/>
  <c r="AK12" i="31" s="1"/>
  <c r="AJ8" i="31"/>
  <c r="AK8" i="31"/>
  <c r="AJ11" i="31"/>
  <c r="AJ12" i="31" s="1"/>
  <c r="AJ27" i="31"/>
  <c r="AK27" i="31"/>
  <c r="AI27" i="31"/>
  <c r="AI11" i="31"/>
  <c r="AI8" i="31"/>
  <c r="AM8" i="31" s="1"/>
  <c r="AI5" i="31"/>
  <c r="AM5" i="31" s="1"/>
  <c r="AD5" i="31"/>
  <c r="AE5" i="31"/>
  <c r="AF5" i="31"/>
  <c r="AD8" i="31"/>
  <c r="AE8" i="31"/>
  <c r="AF8" i="31"/>
  <c r="AD11" i="31"/>
  <c r="AD12" i="31" s="1"/>
  <c r="AE11" i="31"/>
  <c r="AF11" i="31"/>
  <c r="AF12" i="31"/>
  <c r="AD13" i="31"/>
  <c r="AE13" i="31"/>
  <c r="AF13" i="31"/>
  <c r="AD14" i="31"/>
  <c r="AE14" i="31"/>
  <c r="AF14" i="31"/>
  <c r="AD15" i="31"/>
  <c r="AE15" i="31"/>
  <c r="AF15" i="31"/>
  <c r="AD16" i="31"/>
  <c r="AE16" i="31"/>
  <c r="AF16" i="31"/>
  <c r="AD17" i="31"/>
  <c r="AE17" i="31"/>
  <c r="AF17" i="31"/>
  <c r="AD18" i="31"/>
  <c r="AE18" i="31"/>
  <c r="AF18" i="31"/>
  <c r="AD19" i="31"/>
  <c r="AE19" i="31"/>
  <c r="AF19" i="31"/>
  <c r="AD20" i="31"/>
  <c r="AE20" i="31"/>
  <c r="AF20" i="31"/>
  <c r="AD21" i="31"/>
  <c r="AE21" i="31"/>
  <c r="AF21" i="31"/>
  <c r="AD22" i="31"/>
  <c r="AE22" i="31"/>
  <c r="AF22" i="31"/>
  <c r="AD23" i="31"/>
  <c r="AE23" i="31"/>
  <c r="AF23" i="31"/>
  <c r="AD24" i="31"/>
  <c r="AE24" i="31"/>
  <c r="AF24" i="31"/>
  <c r="AD25" i="31"/>
  <c r="AE25" i="31"/>
  <c r="AF25" i="31"/>
  <c r="AD26" i="31"/>
  <c r="AE26" i="31"/>
  <c r="AF26" i="31"/>
  <c r="AD27" i="31"/>
  <c r="AE27" i="31"/>
  <c r="AF27" i="31"/>
  <c r="AD28" i="31"/>
  <c r="AE28" i="31"/>
  <c r="AF28" i="31"/>
  <c r="AD29" i="31"/>
  <c r="AE29" i="31"/>
  <c r="AF29" i="31"/>
  <c r="AD30" i="31"/>
  <c r="AE30" i="31"/>
  <c r="AF30" i="31"/>
  <c r="AC30" i="31"/>
  <c r="AG30" i="31" s="1"/>
  <c r="AC29" i="31"/>
  <c r="AC28" i="31"/>
  <c r="AC27" i="31"/>
  <c r="AC26" i="31"/>
  <c r="AG26" i="31" s="1"/>
  <c r="AC25" i="31"/>
  <c r="AC24" i="31"/>
  <c r="AC23" i="31"/>
  <c r="AC22" i="31"/>
  <c r="AG22" i="31" s="1"/>
  <c r="AC21" i="31"/>
  <c r="AC20" i="31"/>
  <c r="AC19" i="31"/>
  <c r="AC18" i="31"/>
  <c r="AG18" i="31" s="1"/>
  <c r="AC17" i="31"/>
  <c r="AC16" i="31"/>
  <c r="AC15" i="31"/>
  <c r="AC14" i="31"/>
  <c r="AG14" i="31" s="1"/>
  <c r="AC13" i="31"/>
  <c r="AC11" i="31"/>
  <c r="AC8" i="31"/>
  <c r="AC5" i="31"/>
  <c r="AG5" i="31" s="1"/>
  <c r="X5" i="31"/>
  <c r="X12" i="31" s="1"/>
  <c r="Y5" i="31"/>
  <c r="Z5" i="31"/>
  <c r="X8" i="31"/>
  <c r="Y8" i="31"/>
  <c r="Z8" i="31"/>
  <c r="X11" i="31"/>
  <c r="Y11" i="31"/>
  <c r="Y12" i="31" s="1"/>
  <c r="Z11" i="31"/>
  <c r="Z12" i="31" s="1"/>
  <c r="X13" i="31"/>
  <c r="Y13" i="31"/>
  <c r="Z13" i="31"/>
  <c r="X14" i="31"/>
  <c r="Y14" i="31"/>
  <c r="Z14" i="31"/>
  <c r="X15" i="31"/>
  <c r="Y15" i="31"/>
  <c r="Z15" i="31"/>
  <c r="X16" i="31"/>
  <c r="Y16" i="31"/>
  <c r="Z16" i="31"/>
  <c r="X17" i="31"/>
  <c r="Y17" i="31"/>
  <c r="Z17" i="31"/>
  <c r="X18" i="31"/>
  <c r="Y18" i="31"/>
  <c r="Z18" i="31"/>
  <c r="X19" i="31"/>
  <c r="Y19" i="31"/>
  <c r="Z19" i="31"/>
  <c r="X20" i="31"/>
  <c r="Y20" i="31"/>
  <c r="Z20" i="31"/>
  <c r="X21" i="31"/>
  <c r="Y21" i="31"/>
  <c r="Z21" i="31"/>
  <c r="X22" i="31"/>
  <c r="Y22" i="31"/>
  <c r="Z22" i="31"/>
  <c r="X23" i="31"/>
  <c r="Y23" i="31"/>
  <c r="Z23" i="31"/>
  <c r="X24" i="31"/>
  <c r="Y24" i="31"/>
  <c r="Z24" i="31"/>
  <c r="X25" i="31"/>
  <c r="Y25" i="31"/>
  <c r="Z25" i="31"/>
  <c r="X26" i="31"/>
  <c r="Y26" i="31"/>
  <c r="Z26" i="31"/>
  <c r="X27" i="31"/>
  <c r="Y27" i="31"/>
  <c r="Z27" i="31"/>
  <c r="X28" i="31"/>
  <c r="Y28" i="31"/>
  <c r="Z28" i="31"/>
  <c r="X29" i="31"/>
  <c r="Y29" i="31"/>
  <c r="Z29" i="31"/>
  <c r="X30" i="31"/>
  <c r="Y30" i="31"/>
  <c r="Z30" i="31"/>
  <c r="W30" i="31"/>
  <c r="W29" i="31"/>
  <c r="W28" i="31"/>
  <c r="AA28" i="31" s="1"/>
  <c r="W27" i="31"/>
  <c r="W26" i="31"/>
  <c r="W25" i="31"/>
  <c r="W24" i="31"/>
  <c r="AA24" i="31" s="1"/>
  <c r="W23" i="31"/>
  <c r="W22" i="31"/>
  <c r="W21" i="31"/>
  <c r="W20" i="31"/>
  <c r="AA20" i="31" s="1"/>
  <c r="W19" i="31"/>
  <c r="W18" i="31"/>
  <c r="W17" i="31"/>
  <c r="W16" i="31"/>
  <c r="AA16" i="31" s="1"/>
  <c r="W15" i="31"/>
  <c r="W14" i="31"/>
  <c r="W13" i="31"/>
  <c r="W11" i="31"/>
  <c r="W8" i="31"/>
  <c r="W5" i="31"/>
  <c r="AA5" i="31" s="1"/>
  <c r="R5" i="31"/>
  <c r="S5" i="31"/>
  <c r="T5" i="31"/>
  <c r="R8" i="31"/>
  <c r="S8" i="31"/>
  <c r="T8" i="31"/>
  <c r="R11" i="31"/>
  <c r="S11" i="31"/>
  <c r="T11" i="31"/>
  <c r="R12" i="31"/>
  <c r="T12" i="31"/>
  <c r="R13" i="31"/>
  <c r="S13" i="31"/>
  <c r="T13" i="31"/>
  <c r="R14" i="31"/>
  <c r="S14" i="31"/>
  <c r="T14" i="31"/>
  <c r="R15" i="31"/>
  <c r="S15" i="31"/>
  <c r="T15" i="31"/>
  <c r="R16" i="31"/>
  <c r="S16" i="31"/>
  <c r="T16" i="31"/>
  <c r="R17" i="31"/>
  <c r="S17" i="31"/>
  <c r="T17" i="31"/>
  <c r="R18" i="31"/>
  <c r="S18" i="31"/>
  <c r="T18" i="31"/>
  <c r="R19" i="31"/>
  <c r="S19" i="31"/>
  <c r="T19" i="31"/>
  <c r="R20" i="31"/>
  <c r="S20" i="31"/>
  <c r="T20" i="31"/>
  <c r="R21" i="31"/>
  <c r="S21" i="31"/>
  <c r="T21" i="31"/>
  <c r="R22" i="31"/>
  <c r="S22" i="31"/>
  <c r="T22" i="31"/>
  <c r="R23" i="31"/>
  <c r="S23" i="31"/>
  <c r="T23" i="31"/>
  <c r="R24" i="31"/>
  <c r="S24" i="31"/>
  <c r="T24" i="31"/>
  <c r="R25" i="31"/>
  <c r="S25" i="31"/>
  <c r="T25" i="31"/>
  <c r="R26" i="31"/>
  <c r="S26" i="31"/>
  <c r="T26" i="31"/>
  <c r="R27" i="31"/>
  <c r="S27" i="31"/>
  <c r="T27" i="31"/>
  <c r="R28" i="31"/>
  <c r="S28" i="31"/>
  <c r="T28" i="31"/>
  <c r="R29" i="31"/>
  <c r="S29" i="31"/>
  <c r="T29" i="31"/>
  <c r="R30" i="31"/>
  <c r="S30" i="31"/>
  <c r="T30" i="31"/>
  <c r="Q30" i="31"/>
  <c r="U30" i="31" s="1"/>
  <c r="Q29" i="31"/>
  <c r="Q28" i="31"/>
  <c r="Q27" i="31"/>
  <c r="Q26" i="31"/>
  <c r="U26" i="31" s="1"/>
  <c r="Q25" i="31"/>
  <c r="Q24" i="31"/>
  <c r="Q23" i="31"/>
  <c r="Q22" i="31"/>
  <c r="U22" i="31" s="1"/>
  <c r="Q21" i="31"/>
  <c r="Q20" i="31"/>
  <c r="Q19" i="31"/>
  <c r="Q18" i="31"/>
  <c r="U18" i="31" s="1"/>
  <c r="Q17" i="31"/>
  <c r="Q16" i="31"/>
  <c r="Q15" i="31"/>
  <c r="Q14" i="31"/>
  <c r="U14" i="31" s="1"/>
  <c r="Q13" i="31"/>
  <c r="Q11" i="31"/>
  <c r="Q8" i="31"/>
  <c r="Q5" i="31"/>
  <c r="U5" i="31" s="1"/>
  <c r="L5" i="31"/>
  <c r="M5" i="31"/>
  <c r="N5" i="31"/>
  <c r="L8" i="31"/>
  <c r="M8" i="31"/>
  <c r="N8" i="31"/>
  <c r="L11" i="31"/>
  <c r="L12" i="31" s="1"/>
  <c r="M11" i="31"/>
  <c r="M12" i="31" s="1"/>
  <c r="N11" i="31"/>
  <c r="N12" i="31"/>
  <c r="L13" i="31"/>
  <c r="M13" i="31"/>
  <c r="N13" i="31"/>
  <c r="L14" i="31"/>
  <c r="M14" i="31"/>
  <c r="N14" i="31"/>
  <c r="L15" i="31"/>
  <c r="M15" i="31"/>
  <c r="N15" i="31"/>
  <c r="L16" i="31"/>
  <c r="M16" i="31"/>
  <c r="N16" i="31"/>
  <c r="L17" i="31"/>
  <c r="M17" i="31"/>
  <c r="N17" i="31"/>
  <c r="L18" i="31"/>
  <c r="M18" i="31"/>
  <c r="N18" i="31"/>
  <c r="L19" i="31"/>
  <c r="M19" i="31"/>
  <c r="N19" i="31"/>
  <c r="L20" i="31"/>
  <c r="M20" i="31"/>
  <c r="N20" i="31"/>
  <c r="L21" i="31"/>
  <c r="M21" i="31"/>
  <c r="N21" i="31"/>
  <c r="L22" i="31"/>
  <c r="M22" i="31"/>
  <c r="N22" i="31"/>
  <c r="L23" i="31"/>
  <c r="M23" i="31"/>
  <c r="N23" i="31"/>
  <c r="L24" i="31"/>
  <c r="M24" i="31"/>
  <c r="N24" i="31"/>
  <c r="L25" i="31"/>
  <c r="M25" i="31"/>
  <c r="N25" i="31"/>
  <c r="L26" i="31"/>
  <c r="M26" i="31"/>
  <c r="N26" i="31"/>
  <c r="L27" i="31"/>
  <c r="M27" i="31"/>
  <c r="N27" i="31"/>
  <c r="L28" i="31"/>
  <c r="M28" i="31"/>
  <c r="N28" i="31"/>
  <c r="L29" i="31"/>
  <c r="M29" i="31"/>
  <c r="N29" i="31"/>
  <c r="L30" i="31"/>
  <c r="M30" i="31"/>
  <c r="N30" i="31"/>
  <c r="K30" i="31"/>
  <c r="K29" i="31"/>
  <c r="K28" i="31"/>
  <c r="K27" i="31"/>
  <c r="O27" i="31" s="1"/>
  <c r="K26" i="31"/>
  <c r="K25" i="31"/>
  <c r="K24" i="31"/>
  <c r="K23" i="31"/>
  <c r="O23" i="31" s="1"/>
  <c r="K22" i="31"/>
  <c r="K21" i="31"/>
  <c r="K20" i="31"/>
  <c r="K19" i="31"/>
  <c r="O19" i="31" s="1"/>
  <c r="K18" i="31"/>
  <c r="K17" i="31"/>
  <c r="K16" i="31"/>
  <c r="K15" i="31"/>
  <c r="O15" i="31" s="1"/>
  <c r="K14" i="31"/>
  <c r="K13" i="31"/>
  <c r="K11" i="31"/>
  <c r="K8" i="31"/>
  <c r="O8" i="31" s="1"/>
  <c r="K5" i="31"/>
  <c r="O5" i="31" s="1"/>
  <c r="F5" i="31"/>
  <c r="G5" i="31"/>
  <c r="H5" i="31"/>
  <c r="F8" i="31"/>
  <c r="G8" i="31"/>
  <c r="H8" i="31"/>
  <c r="F11" i="31"/>
  <c r="G11" i="31"/>
  <c r="G12" i="31" s="1"/>
  <c r="H11" i="31"/>
  <c r="F13" i="31"/>
  <c r="G13" i="31"/>
  <c r="H13" i="31"/>
  <c r="F14" i="31"/>
  <c r="G14" i="31"/>
  <c r="H14" i="31"/>
  <c r="F15" i="31"/>
  <c r="G15" i="31"/>
  <c r="H15" i="31"/>
  <c r="F16" i="31"/>
  <c r="G16" i="31"/>
  <c r="H16" i="31"/>
  <c r="F17" i="31"/>
  <c r="G17" i="31"/>
  <c r="H17" i="31"/>
  <c r="F18" i="31"/>
  <c r="G18" i="31"/>
  <c r="H18" i="31"/>
  <c r="F19" i="31"/>
  <c r="G19" i="31"/>
  <c r="H19" i="31"/>
  <c r="F20" i="31"/>
  <c r="G20" i="31"/>
  <c r="H20" i="31"/>
  <c r="F21" i="31"/>
  <c r="G21" i="31"/>
  <c r="H21" i="31"/>
  <c r="F22" i="31"/>
  <c r="G22" i="31"/>
  <c r="H22" i="31"/>
  <c r="F23" i="31"/>
  <c r="G23" i="31"/>
  <c r="H23" i="31"/>
  <c r="F24" i="31"/>
  <c r="G24" i="31"/>
  <c r="H24" i="31"/>
  <c r="F25" i="31"/>
  <c r="G25" i="31"/>
  <c r="H25" i="31"/>
  <c r="F26" i="31"/>
  <c r="G26" i="31"/>
  <c r="H26" i="31"/>
  <c r="F27" i="31"/>
  <c r="G27" i="31"/>
  <c r="H27" i="31"/>
  <c r="F28" i="31"/>
  <c r="G28" i="31"/>
  <c r="H28" i="31"/>
  <c r="F29" i="31"/>
  <c r="G29" i="31"/>
  <c r="H29" i="31"/>
  <c r="F30" i="31"/>
  <c r="G30" i="31"/>
  <c r="H30" i="31"/>
  <c r="E28" i="31"/>
  <c r="E29" i="31"/>
  <c r="E30" i="31"/>
  <c r="E26" i="31"/>
  <c r="I26" i="31" s="1"/>
  <c r="E27" i="31"/>
  <c r="E25" i="31"/>
  <c r="E24" i="31"/>
  <c r="E21" i="31"/>
  <c r="I21" i="31" s="1"/>
  <c r="E22" i="31"/>
  <c r="E23" i="31"/>
  <c r="I23" i="31" s="1"/>
  <c r="E19" i="31"/>
  <c r="E20" i="31"/>
  <c r="I20" i="31" s="1"/>
  <c r="E17" i="31"/>
  <c r="E18" i="31"/>
  <c r="E16" i="31"/>
  <c r="E13" i="31"/>
  <c r="I13" i="31" s="1"/>
  <c r="E11" i="31"/>
  <c r="E8" i="31"/>
  <c r="I8" i="31" s="1"/>
  <c r="E5" i="31"/>
  <c r="I5" i="31" s="1"/>
  <c r="AI12" i="31" l="1"/>
  <c r="AG8" i="11"/>
  <c r="W12" i="31"/>
  <c r="AA11" i="31"/>
  <c r="AA12" i="31" s="1"/>
  <c r="I16" i="31"/>
  <c r="I24" i="31"/>
  <c r="I30" i="31"/>
  <c r="K12" i="31"/>
  <c r="O11" i="31"/>
  <c r="O12" i="31" s="1"/>
  <c r="O16" i="31"/>
  <c r="O20" i="31"/>
  <c r="O24" i="31"/>
  <c r="O28" i="31"/>
  <c r="U8" i="31"/>
  <c r="U15" i="31"/>
  <c r="U19" i="31"/>
  <c r="U23" i="31"/>
  <c r="U27" i="31"/>
  <c r="AA13" i="31"/>
  <c r="AA17" i="31"/>
  <c r="AA21" i="31"/>
  <c r="AA25" i="31"/>
  <c r="AA29" i="31"/>
  <c r="AG8" i="31"/>
  <c r="AG15" i="31"/>
  <c r="AG19" i="31"/>
  <c r="AG23" i="31"/>
  <c r="AG27" i="31"/>
  <c r="AM11" i="31"/>
  <c r="AM12" i="31" s="1"/>
  <c r="I11" i="31"/>
  <c r="I12" i="31" s="1"/>
  <c r="I25" i="31"/>
  <c r="I14" i="31"/>
  <c r="H12" i="31"/>
  <c r="F12" i="31"/>
  <c r="O13" i="31"/>
  <c r="O17" i="31"/>
  <c r="O21" i="31"/>
  <c r="O25" i="31"/>
  <c r="O29" i="31"/>
  <c r="Q12" i="31"/>
  <c r="U11" i="31"/>
  <c r="U12" i="31" s="1"/>
  <c r="U16" i="31"/>
  <c r="U20" i="31"/>
  <c r="U24" i="31"/>
  <c r="U28" i="31"/>
  <c r="S12" i="31"/>
  <c r="AA14" i="31"/>
  <c r="AA18" i="31"/>
  <c r="AA22" i="31"/>
  <c r="AA26" i="31"/>
  <c r="AA30" i="31"/>
  <c r="AC12" i="31"/>
  <c r="AG11" i="31"/>
  <c r="AG12" i="31" s="1"/>
  <c r="AG16" i="31"/>
  <c r="AG20" i="31"/>
  <c r="AG24" i="31"/>
  <c r="AG28" i="31"/>
  <c r="AE12" i="31"/>
  <c r="AM27" i="31"/>
  <c r="I18" i="31"/>
  <c r="I29" i="31"/>
  <c r="E12" i="31"/>
  <c r="I17" i="31"/>
  <c r="I22" i="31"/>
  <c r="I27" i="31"/>
  <c r="I28" i="31"/>
  <c r="I15" i="31"/>
  <c r="O14" i="31"/>
  <c r="O18" i="31"/>
  <c r="O22" i="31"/>
  <c r="O26" i="31"/>
  <c r="O30" i="31"/>
  <c r="U13" i="31"/>
  <c r="U17" i="31"/>
  <c r="U21" i="31"/>
  <c r="U25" i="31"/>
  <c r="U29" i="31"/>
  <c r="AA8" i="31"/>
  <c r="AA15" i="31"/>
  <c r="AA19" i="31"/>
  <c r="AA23" i="31"/>
  <c r="AA27" i="31"/>
  <c r="AG13" i="31"/>
  <c r="AG17" i="31"/>
  <c r="AG21" i="31"/>
  <c r="AG25" i="31"/>
  <c r="AG29" i="31"/>
  <c r="AL13" i="31"/>
  <c r="AL19" i="31" l="1"/>
  <c r="AM19" i="31" s="1"/>
  <c r="AM13" i="31"/>
  <c r="AL12" i="31"/>
  <c r="F22" i="11" l="1"/>
  <c r="AK24" i="11" l="1"/>
  <c r="AJ24" i="11"/>
  <c r="AI24" i="11"/>
  <c r="AF24" i="11"/>
  <c r="AE24" i="11"/>
  <c r="AD24" i="11"/>
  <c r="AC24" i="11"/>
  <c r="Z24" i="11"/>
  <c r="Y24" i="11"/>
  <c r="X24" i="11"/>
  <c r="W24" i="11"/>
  <c r="S24" i="11"/>
  <c r="R24" i="11"/>
  <c r="Q24" i="11"/>
  <c r="N24" i="11"/>
  <c r="M24" i="11"/>
  <c r="L24" i="11"/>
  <c r="K24" i="11"/>
  <c r="AK22" i="11"/>
  <c r="AJ22" i="11"/>
  <c r="AI22" i="11"/>
  <c r="AF22" i="11"/>
  <c r="AE22" i="11"/>
  <c r="AD22" i="11"/>
  <c r="AC22" i="11"/>
  <c r="Z22" i="11"/>
  <c r="Y22" i="11"/>
  <c r="X22" i="11"/>
  <c r="W22" i="11"/>
  <c r="T22" i="11"/>
  <c r="S22" i="11"/>
  <c r="R22" i="11"/>
  <c r="Q22" i="11"/>
  <c r="N22" i="11"/>
  <c r="M22" i="11"/>
  <c r="L22" i="11"/>
  <c r="K22" i="11"/>
  <c r="AM23" i="11"/>
  <c r="AM24" i="11" s="1"/>
  <c r="AM21" i="11"/>
  <c r="AM22" i="11" s="1"/>
  <c r="AM20" i="11"/>
  <c r="AG23" i="11"/>
  <c r="AG24" i="11" s="1"/>
  <c r="AG21" i="11"/>
  <c r="AG22" i="11" s="1"/>
  <c r="AG20" i="11"/>
  <c r="AG17" i="11"/>
  <c r="AA23" i="11"/>
  <c r="AA24" i="11" s="1"/>
  <c r="AA21" i="11"/>
  <c r="AA22" i="11" s="1"/>
  <c r="AA20" i="11"/>
  <c r="AA17" i="11"/>
  <c r="U23" i="11"/>
  <c r="U24" i="11" s="1"/>
  <c r="U21" i="11"/>
  <c r="U22" i="11" s="1"/>
  <c r="U20" i="11"/>
  <c r="U17" i="11"/>
  <c r="AK18" i="11"/>
  <c r="AK19" i="11" s="1"/>
  <c r="AJ18" i="11"/>
  <c r="AJ19" i="11" s="1"/>
  <c r="AI18" i="11"/>
  <c r="AI19" i="11" s="1"/>
  <c r="AF18" i="11"/>
  <c r="AF19" i="11" s="1"/>
  <c r="AE18" i="11"/>
  <c r="AE19" i="11" s="1"/>
  <c r="AD18" i="11"/>
  <c r="AD19" i="11" s="1"/>
  <c r="AC18" i="11"/>
  <c r="AC19" i="11" s="1"/>
  <c r="Z18" i="11"/>
  <c r="Z19" i="11" s="1"/>
  <c r="Y18" i="11"/>
  <c r="Y19" i="11" s="1"/>
  <c r="X18" i="11"/>
  <c r="X19" i="11" s="1"/>
  <c r="W18" i="11"/>
  <c r="W19" i="11" s="1"/>
  <c r="T18" i="11"/>
  <c r="T19" i="11" s="1"/>
  <c r="S18" i="11"/>
  <c r="S19" i="11" s="1"/>
  <c r="R18" i="11"/>
  <c r="R19" i="11" s="1"/>
  <c r="Q18" i="11"/>
  <c r="Q19" i="11" s="1"/>
  <c r="N18" i="11"/>
  <c r="N19" i="11" s="1"/>
  <c r="M18" i="11"/>
  <c r="M19" i="11" s="1"/>
  <c r="L18" i="11"/>
  <c r="L19" i="11" s="1"/>
  <c r="K18" i="11"/>
  <c r="K19" i="11" s="1"/>
  <c r="O23" i="11"/>
  <c r="O24" i="11" s="1"/>
  <c r="O21" i="11"/>
  <c r="O22" i="11" s="1"/>
  <c r="O17" i="11"/>
  <c r="O18" i="11" l="1"/>
  <c r="O19" i="11" s="1"/>
  <c r="AA18" i="11"/>
  <c r="AA19" i="11" s="1"/>
  <c r="AM18" i="11"/>
  <c r="AM19" i="11" s="1"/>
  <c r="U18" i="11"/>
  <c r="U19" i="11" s="1"/>
  <c r="AG18" i="11"/>
  <c r="AG19" i="11" s="1"/>
  <c r="O20" i="11"/>
  <c r="G24" i="11" l="1"/>
  <c r="F24" i="11"/>
  <c r="E24" i="11"/>
  <c r="I23" i="11"/>
  <c r="I24" i="11" s="1"/>
  <c r="I20" i="11"/>
  <c r="I17" i="11"/>
  <c r="I7" i="11"/>
  <c r="H22" i="11"/>
  <c r="G22" i="11"/>
  <c r="H18" i="11"/>
  <c r="H19" i="11" s="1"/>
  <c r="G18" i="11"/>
  <c r="G19" i="11" s="1"/>
  <c r="F18" i="11"/>
  <c r="F19" i="11" s="1"/>
  <c r="I6" i="11"/>
  <c r="I18" i="11" l="1"/>
  <c r="I19" i="11" s="1"/>
  <c r="E19" i="11"/>
  <c r="A29" i="44"/>
  <c r="A30" i="44"/>
  <c r="A5" i="42"/>
  <c r="A8" i="46"/>
  <c r="A9" i="46"/>
  <c r="A10" i="46"/>
  <c r="A11" i="46"/>
  <c r="A12" i="46"/>
  <c r="A6" i="45"/>
  <c r="A7" i="45"/>
  <c r="A8" i="45"/>
  <c r="A27" i="44"/>
  <c r="A28" i="44"/>
  <c r="A23" i="44"/>
  <c r="A15" i="44"/>
  <c r="A16" i="44"/>
  <c r="A17" i="44"/>
  <c r="A18" i="44"/>
  <c r="A19" i="44"/>
  <c r="A20" i="44"/>
  <c r="A21" i="44"/>
  <c r="A42" i="43"/>
  <c r="A43" i="43"/>
  <c r="A7" i="43"/>
  <c r="A8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7" i="46"/>
  <c r="A5" i="46"/>
  <c r="AM4" i="46"/>
  <c r="AL4" i="46"/>
  <c r="AK4" i="46"/>
  <c r="AJ4" i="46"/>
  <c r="AI4" i="46"/>
  <c r="AG4" i="46"/>
  <c r="AF4" i="46"/>
  <c r="AE4" i="46"/>
  <c r="AD4" i="46"/>
  <c r="AC4" i="46"/>
  <c r="AA4" i="46"/>
  <c r="Z4" i="46"/>
  <c r="Y4" i="46"/>
  <c r="X4" i="46"/>
  <c r="W4" i="46"/>
  <c r="U4" i="46"/>
  <c r="T4" i="46"/>
  <c r="S4" i="46"/>
  <c r="R4" i="46"/>
  <c r="Q4" i="46"/>
  <c r="O4" i="46"/>
  <c r="N4" i="46"/>
  <c r="M4" i="46"/>
  <c r="L4" i="46"/>
  <c r="K4" i="46"/>
  <c r="I4" i="46"/>
  <c r="H4" i="46"/>
  <c r="G4" i="46"/>
  <c r="F4" i="46"/>
  <c r="E4" i="46"/>
  <c r="A4" i="46"/>
  <c r="A5" i="45"/>
  <c r="AM4" i="45"/>
  <c r="AL4" i="45"/>
  <c r="AK4" i="45"/>
  <c r="AJ4" i="45"/>
  <c r="AI4" i="45"/>
  <c r="AG4" i="45"/>
  <c r="AF4" i="45"/>
  <c r="AE4" i="45"/>
  <c r="AD4" i="45"/>
  <c r="AC4" i="45"/>
  <c r="AA4" i="45"/>
  <c r="Z4" i="45"/>
  <c r="Y4" i="45"/>
  <c r="X4" i="45"/>
  <c r="W4" i="45"/>
  <c r="U4" i="45"/>
  <c r="T4" i="45"/>
  <c r="S4" i="45"/>
  <c r="R4" i="45"/>
  <c r="Q4" i="45"/>
  <c r="O4" i="45"/>
  <c r="N4" i="45"/>
  <c r="M4" i="45"/>
  <c r="L4" i="45"/>
  <c r="K4" i="45"/>
  <c r="I4" i="45"/>
  <c r="H4" i="45"/>
  <c r="G4" i="45"/>
  <c r="F4" i="45"/>
  <c r="E4" i="45"/>
  <c r="A4" i="45"/>
  <c r="A26" i="44"/>
  <c r="A25" i="44"/>
  <c r="A24" i="44"/>
  <c r="A22" i="44"/>
  <c r="A14" i="44"/>
  <c r="A13" i="44"/>
  <c r="A11" i="44"/>
  <c r="A10" i="44"/>
  <c r="A9" i="44"/>
  <c r="A8" i="44"/>
  <c r="A7" i="44"/>
  <c r="A5" i="44"/>
  <c r="AM4" i="44"/>
  <c r="AL4" i="44"/>
  <c r="AK4" i="44"/>
  <c r="AJ4" i="44"/>
  <c r="AI4" i="44"/>
  <c r="AG4" i="44"/>
  <c r="AF4" i="44"/>
  <c r="AE4" i="44"/>
  <c r="AD4" i="44"/>
  <c r="AC4" i="44"/>
  <c r="AA4" i="44"/>
  <c r="Z4" i="44"/>
  <c r="Y4" i="44"/>
  <c r="X4" i="44"/>
  <c r="W4" i="44"/>
  <c r="U4" i="44"/>
  <c r="T4" i="44"/>
  <c r="S4" i="44"/>
  <c r="R4" i="44"/>
  <c r="Q4" i="44"/>
  <c r="O4" i="44"/>
  <c r="N4" i="44"/>
  <c r="M4" i="44"/>
  <c r="L4" i="44"/>
  <c r="K4" i="44"/>
  <c r="I4" i="44"/>
  <c r="H4" i="44"/>
  <c r="G4" i="44"/>
  <c r="F4" i="44"/>
  <c r="E4" i="44"/>
  <c r="A5" i="43"/>
  <c r="AM4" i="43"/>
  <c r="AL4" i="43"/>
  <c r="AK4" i="43"/>
  <c r="AJ4" i="43"/>
  <c r="AI4" i="43"/>
  <c r="AG4" i="43"/>
  <c r="AF4" i="43"/>
  <c r="AE4" i="43"/>
  <c r="AD4" i="43"/>
  <c r="AC4" i="43"/>
  <c r="AA4" i="43"/>
  <c r="Z4" i="43"/>
  <c r="Y4" i="43"/>
  <c r="X4" i="43"/>
  <c r="W4" i="43"/>
  <c r="U4" i="43"/>
  <c r="T4" i="43"/>
  <c r="S4" i="43"/>
  <c r="R4" i="43"/>
  <c r="Q4" i="43"/>
  <c r="O4" i="43"/>
  <c r="N4" i="43"/>
  <c r="M4" i="43"/>
  <c r="L4" i="43"/>
  <c r="K4" i="43"/>
  <c r="I4" i="43"/>
  <c r="H4" i="43"/>
  <c r="G4" i="43"/>
  <c r="F4" i="43"/>
  <c r="E4" i="43"/>
  <c r="A118" i="38"/>
  <c r="A119" i="38"/>
  <c r="A120" i="38"/>
  <c r="A114" i="38"/>
  <c r="A103" i="38"/>
  <c r="A89" i="38"/>
  <c r="A49" i="38"/>
  <c r="A50" i="38"/>
  <c r="A51" i="38"/>
  <c r="A52" i="38"/>
  <c r="A53" i="38"/>
  <c r="A54" i="38"/>
  <c r="A55" i="38"/>
  <c r="A56" i="38"/>
  <c r="A57" i="38"/>
  <c r="A58" i="38"/>
  <c r="A59" i="38"/>
  <c r="A75" i="38"/>
  <c r="A11" i="38" l="1"/>
  <c r="A12" i="38"/>
  <c r="A13" i="38"/>
  <c r="A14" i="38"/>
  <c r="A15" i="38"/>
  <c r="A7" i="38"/>
  <c r="A8" i="38"/>
  <c r="A9" i="38"/>
  <c r="A10" i="38"/>
  <c r="A16" i="38"/>
  <c r="A17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7" i="38"/>
  <c r="A48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4" i="38"/>
  <c r="A105" i="38"/>
  <c r="A106" i="38"/>
  <c r="A107" i="38"/>
  <c r="A108" i="38"/>
  <c r="A109" i="38"/>
  <c r="A110" i="38"/>
  <c r="A111" i="38"/>
  <c r="A112" i="38"/>
  <c r="A113" i="38"/>
  <c r="A115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117" i="38"/>
  <c r="A121" i="38"/>
  <c r="A122" i="38"/>
  <c r="A123" i="38"/>
  <c r="A124" i="38"/>
  <c r="A125" i="38"/>
  <c r="A126" i="38"/>
  <c r="A127" i="38"/>
  <c r="A128" i="38"/>
  <c r="A129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6" i="38"/>
  <c r="A4" i="31"/>
  <c r="W4" i="31" l="1"/>
  <c r="AM4" i="31"/>
  <c r="AL4" i="31"/>
  <c r="AK4" i="31"/>
  <c r="AJ4" i="31"/>
  <c r="AI4" i="31"/>
  <c r="AG4" i="31"/>
  <c r="AF4" i="31"/>
  <c r="AE4" i="31"/>
  <c r="AD4" i="31"/>
  <c r="AC4" i="31"/>
  <c r="AA4" i="31"/>
  <c r="Z4" i="31"/>
  <c r="Y4" i="31"/>
  <c r="X4" i="31"/>
  <c r="U4" i="31"/>
  <c r="T4" i="31"/>
  <c r="S4" i="31"/>
  <c r="R4" i="31"/>
  <c r="Q4" i="31"/>
  <c r="O4" i="31"/>
  <c r="N4" i="31"/>
  <c r="M4" i="31"/>
  <c r="L4" i="31"/>
  <c r="K4" i="31"/>
  <c r="I4" i="31"/>
  <c r="H4" i="31"/>
  <c r="G4" i="31"/>
  <c r="F4" i="31"/>
  <c r="E4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6" i="31"/>
  <c r="A7" i="31"/>
  <c r="A8" i="31"/>
  <c r="A9" i="31"/>
  <c r="A10" i="31"/>
  <c r="A5" i="31"/>
  <c r="AM4" i="11" l="1"/>
  <c r="AM15" i="11" s="1"/>
  <c r="AK4" i="11"/>
  <c r="AL4" i="11"/>
  <c r="AL15" i="11" s="1"/>
  <c r="A6" i="11" l="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AG15" i="11" s="1"/>
  <c r="AH4" i="11"/>
  <c r="AI4" i="11"/>
  <c r="AJ4" i="11"/>
  <c r="AK15" i="11"/>
  <c r="E4" i="11"/>
  <c r="A7" i="11"/>
  <c r="A8" i="11"/>
  <c r="A9" i="11"/>
  <c r="A10" i="11"/>
  <c r="A11" i="11"/>
  <c r="A12" i="11"/>
  <c r="A13" i="11"/>
  <c r="E13" i="11" s="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4" i="11"/>
  <c r="A5" i="11"/>
  <c r="E4" i="3"/>
  <c r="F13" i="11" l="1"/>
  <c r="F11" i="11" s="1"/>
  <c r="E11" i="11"/>
  <c r="G13" i="11"/>
  <c r="J15" i="11"/>
  <c r="P15" i="11"/>
  <c r="V15" i="11"/>
  <c r="AA15" i="11"/>
  <c r="AB15" i="11"/>
  <c r="AH15" i="11"/>
  <c r="AJ15" i="11"/>
  <c r="AI15" i="11"/>
  <c r="AF15" i="11"/>
  <c r="H13" i="11" l="1"/>
  <c r="G11" i="11"/>
  <c r="E15" i="11"/>
  <c r="F15" i="11"/>
  <c r="G15" i="11"/>
  <c r="H15" i="11"/>
  <c r="I15" i="11"/>
  <c r="K15" i="11"/>
  <c r="L15" i="11"/>
  <c r="M15" i="11"/>
  <c r="N15" i="11"/>
  <c r="O15" i="11"/>
  <c r="Q15" i="11"/>
  <c r="R15" i="11"/>
  <c r="S15" i="11"/>
  <c r="T15" i="11"/>
  <c r="U15" i="11"/>
  <c r="W15" i="11"/>
  <c r="X15" i="11"/>
  <c r="Y15" i="11"/>
  <c r="Z15" i="11"/>
  <c r="AC15" i="11"/>
  <c r="AD15" i="11"/>
  <c r="AE15" i="11"/>
  <c r="H11" i="11" l="1"/>
  <c r="I11" i="11" s="1"/>
  <c r="I13" i="11"/>
  <c r="K13" i="11" l="1"/>
  <c r="L13" i="11" s="1"/>
  <c r="L11" i="11" s="1"/>
  <c r="K11" i="11" l="1"/>
  <c r="M13" i="11"/>
  <c r="M11" i="11" l="1"/>
  <c r="N13" i="11"/>
  <c r="N11" i="11" l="1"/>
  <c r="O11" i="11" s="1"/>
  <c r="O13" i="11"/>
  <c r="Q13" i="11" l="1"/>
  <c r="Q11" i="11" l="1"/>
  <c r="R13" i="11"/>
  <c r="R11" i="11" l="1"/>
  <c r="S13" i="11"/>
  <c r="S11" i="11" s="1"/>
  <c r="T13" i="11" l="1"/>
  <c r="T11" i="11" s="1"/>
  <c r="U11" i="11" s="1"/>
  <c r="U13" i="1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281051C-2D9A-4C74-AE19-34772C63FAB1}" keepAlive="1" name="Consulta - Table 0" description="Conexão com a consulta 'Table 0' na pasta de trabalho." type="5" refreshedVersion="7" background="1" saveData="1">
    <dbPr connection="Provider=Microsoft.Mashup.OleDb.1;Data Source=$Workbook$;Location=&quot;Table 0&quot;;Extended Properties=&quot;&quot;" command="SELECT * FROM [Table 0]"/>
  </connection>
</connections>
</file>

<file path=xl/sharedStrings.xml><?xml version="1.0" encoding="utf-8"?>
<sst xmlns="http://schemas.openxmlformats.org/spreadsheetml/2006/main" count="1576" uniqueCount="707">
  <si>
    <t>Receita Líquida</t>
  </si>
  <si>
    <t>Lucro Bruto</t>
  </si>
  <si>
    <t>1T20</t>
  </si>
  <si>
    <t>2T20</t>
  </si>
  <si>
    <t>3T20</t>
  </si>
  <si>
    <t>4T20</t>
  </si>
  <si>
    <t>1T21</t>
  </si>
  <si>
    <t>2T21</t>
  </si>
  <si>
    <t>3T21</t>
  </si>
  <si>
    <t>4T21</t>
  </si>
  <si>
    <t>Resultado de Equivalência Patrimonial</t>
  </si>
  <si>
    <t>Destaque (Valores em R$ ('000))</t>
  </si>
  <si>
    <t>Investimentos</t>
  </si>
  <si>
    <t>Imobilizado</t>
  </si>
  <si>
    <t>Intangível</t>
  </si>
  <si>
    <t>Fornecedores</t>
  </si>
  <si>
    <t>Empréstimos e Financiamentos</t>
  </si>
  <si>
    <t>Tributos Diferidos</t>
  </si>
  <si>
    <t>1T22</t>
  </si>
  <si>
    <t>Ativo</t>
  </si>
  <si>
    <t>Total do Ativo</t>
  </si>
  <si>
    <t>2T22</t>
  </si>
  <si>
    <t>3T22</t>
  </si>
  <si>
    <t>4T22</t>
  </si>
  <si>
    <t>Valores em R$ ('000)</t>
  </si>
  <si>
    <t/>
  </si>
  <si>
    <t>Receitas Financeiras</t>
  </si>
  <si>
    <t>Despesas Financeiras</t>
  </si>
  <si>
    <t>Despesas Gerais e Administrativas</t>
  </si>
  <si>
    <t>Despesas/Receitas Operacionais</t>
  </si>
  <si>
    <t>Custo dos Produtos Vendidos</t>
  </si>
  <si>
    <t>Aplicações Financeiras</t>
  </si>
  <si>
    <t>1T23</t>
  </si>
  <si>
    <t>Estoques</t>
  </si>
  <si>
    <t>2T23</t>
  </si>
  <si>
    <t>Realizável a Longo Prazo</t>
  </si>
  <si>
    <t>Informações Financeiras e Operacionais</t>
  </si>
  <si>
    <t>Lingua/Language</t>
  </si>
  <si>
    <t>Highlights (Values in R$ ('000))</t>
  </si>
  <si>
    <t>Net Revenue</t>
  </si>
  <si>
    <t>Net Profit (Loss)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</si>
  <si>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</si>
  <si>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</si>
  <si>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</si>
  <si>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</si>
  <si>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</si>
  <si>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</si>
  <si>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</si>
  <si>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</si>
  <si>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</si>
  <si>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</si>
  <si>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</si>
  <si>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</si>
  <si>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</si>
  <si>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</si>
  <si>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Values in R$ ('000)</t>
  </si>
  <si>
    <t>Assets</t>
  </si>
  <si>
    <t>Current Assets</t>
  </si>
  <si>
    <t>Recoverable Taxes</t>
  </si>
  <si>
    <t>Accounts Receivable</t>
  </si>
  <si>
    <t>Prepayments</t>
  </si>
  <si>
    <t>Derivative financial instruments</t>
  </si>
  <si>
    <t>Non current Assets</t>
  </si>
  <si>
    <t>Deferred Taxes</t>
  </si>
  <si>
    <t>Total Assets</t>
  </si>
  <si>
    <t>Liabilities and Equity</t>
  </si>
  <si>
    <t>Suppliers</t>
  </si>
  <si>
    <t>Loans and Financing</t>
  </si>
  <si>
    <t>Income Tax and Social Contribution</t>
  </si>
  <si>
    <t>Other</t>
  </si>
  <si>
    <t>Equity</t>
  </si>
  <si>
    <t>Financial and Operational Information</t>
  </si>
  <si>
    <t>3Q23</t>
  </si>
  <si>
    <t>3T23</t>
  </si>
  <si>
    <t>4T23</t>
  </si>
  <si>
    <t>4Q23</t>
  </si>
  <si>
    <t>1T24</t>
  </si>
  <si>
    <t>1Q24</t>
  </si>
  <si>
    <t>Cash and cash equivalents</t>
  </si>
  <si>
    <t>Inventories</t>
  </si>
  <si>
    <t>Financial Investments</t>
  </si>
  <si>
    <t>Financial Expenses</t>
  </si>
  <si>
    <t>2T24</t>
  </si>
  <si>
    <t>2Q24</t>
  </si>
  <si>
    <t>3T24</t>
  </si>
  <si>
    <t>3Q24</t>
  </si>
  <si>
    <t>Financial Income</t>
  </si>
  <si>
    <t>4T24</t>
  </si>
  <si>
    <t>4Q24</t>
  </si>
  <si>
    <t>1T25</t>
  </si>
  <si>
    <t>1Q25</t>
  </si>
  <si>
    <t>Margem Bruta (%)</t>
  </si>
  <si>
    <t>EBITDA Ajustado</t>
  </si>
  <si>
    <t>Margem EBITDA Ajustado (%)</t>
  </si>
  <si>
    <t>Lucro Líquido</t>
  </si>
  <si>
    <t>Margem Líquida (%)</t>
  </si>
  <si>
    <t>Dívida Bruta</t>
  </si>
  <si>
    <t>Dívida Líquida Ajustada</t>
  </si>
  <si>
    <t>Caixa/Disponibilidades Ajustadas</t>
  </si>
  <si>
    <t>Dívida Líquida / EBITDA Ajustado</t>
  </si>
  <si>
    <t>Gross Profit</t>
  </si>
  <si>
    <t>Adjusted EBITDA</t>
  </si>
  <si>
    <t>Gross Margin (%)</t>
  </si>
  <si>
    <t>Adjusted EBITDA Margin (%)</t>
  </si>
  <si>
    <t>Net Margin (%)</t>
  </si>
  <si>
    <t>Gross Debt</t>
  </si>
  <si>
    <t>Adjusted Net Debt</t>
  </si>
  <si>
    <t>Adjusted Cash/Availability</t>
  </si>
  <si>
    <t>Adjusted Net Debt / Adjusted EBITDA</t>
  </si>
  <si>
    <t>2T25</t>
  </si>
  <si>
    <t>2Q25</t>
  </si>
  <si>
    <t>Mercado Interno</t>
  </si>
  <si>
    <t>Mercado Externo</t>
  </si>
  <si>
    <t>Domestic Market</t>
  </si>
  <si>
    <t>Foreign Market</t>
  </si>
  <si>
    <t>Despesas com Vendas Gerais e Admnistrativas</t>
  </si>
  <si>
    <t>Sales, General and Administrative Expenses</t>
  </si>
  <si>
    <t>Custo dos Produtos Vendidos (CPV)</t>
  </si>
  <si>
    <t>Cost of Goods Sold (COGS)</t>
  </si>
  <si>
    <t>Destaque (Valores em mil toneladas)</t>
  </si>
  <si>
    <t xml:space="preserve">Vendas de Aço </t>
  </si>
  <si>
    <t xml:space="preserve">Vendas de Minério de Ferro </t>
  </si>
  <si>
    <t xml:space="preserve">Vendas de Cimento </t>
  </si>
  <si>
    <t xml:space="preserve">Steel Sales </t>
  </si>
  <si>
    <t>Highlights (Values in thousand tons)</t>
  </si>
  <si>
    <t>Iron Ore Sales</t>
  </si>
  <si>
    <t xml:space="preserve">Cement Sales </t>
  </si>
  <si>
    <t>Inglês/English</t>
  </si>
  <si>
    <t>Português/Portuguese</t>
  </si>
  <si>
    <t>3Q25</t>
  </si>
  <si>
    <t>3T25</t>
  </si>
  <si>
    <t>Ativo Circulante</t>
  </si>
  <si>
    <t>Caixa e Equivalentes de Caixa</t>
  </si>
  <si>
    <t>Tributos a recuperar</t>
  </si>
  <si>
    <t>Outros</t>
  </si>
  <si>
    <t>Ativo Não Circulante</t>
  </si>
  <si>
    <t>Passivo Circulante</t>
  </si>
  <si>
    <t>Obrigações Sociais e Trabalhistas</t>
  </si>
  <si>
    <t>Obrigações Fiscais</t>
  </si>
  <si>
    <t>Outras Obrigações</t>
  </si>
  <si>
    <t>Provisões Fiscais, Previdenciárias, Trabalhistas e Cíveis</t>
  </si>
  <si>
    <t>Passivo Não Circulante</t>
  </si>
  <si>
    <t>Outras Provisões</t>
  </si>
  <si>
    <t>Plano de Pensão e Saúde</t>
  </si>
  <si>
    <t>Capital Social Realizado</t>
  </si>
  <si>
    <t>Reservas de Lucros</t>
  </si>
  <si>
    <t>Outros Resultados Abrangentes</t>
  </si>
  <si>
    <t>Dividendos a receber</t>
  </si>
  <si>
    <t>Instrumentos financeiros derivativos</t>
  </si>
  <si>
    <t>Aplicações Financeiras Avaliadas ao Custo Amortizado</t>
  </si>
  <si>
    <t>Outros Ativos Não Circulantes</t>
  </si>
  <si>
    <t>Dépositos Judiciais</t>
  </si>
  <si>
    <t>Despesas antecipadas</t>
  </si>
  <si>
    <t>Créditos Partes Relacionadas</t>
  </si>
  <si>
    <t>Participações Societárias</t>
  </si>
  <si>
    <t>Propriedades para Investimento</t>
  </si>
  <si>
    <t>Imobilizado em Operação</t>
  </si>
  <si>
    <t>Direito de Uso em Arrendamento</t>
  </si>
  <si>
    <t>Dividendos e JCP a pagar</t>
  </si>
  <si>
    <t>Adiantamento de clientes</t>
  </si>
  <si>
    <t>Fornecedores - Risco Sacado</t>
  </si>
  <si>
    <t>Passivos de Arrendamento</t>
  </si>
  <si>
    <t>Outras obrigações</t>
  </si>
  <si>
    <t>Empréstimos, Financiamentos e Debêntures</t>
  </si>
  <si>
    <t>Provisões Fiscais, Previdenciárias, Trabalhistas e Cívies</t>
  </si>
  <si>
    <t>Provisões para Passivos Ambientais e Desativação</t>
  </si>
  <si>
    <t>Provisão p/ Investimentos com Passivo a Descoberto</t>
  </si>
  <si>
    <t>Patrimônio Líquido</t>
  </si>
  <si>
    <t>Reserva de Capital</t>
  </si>
  <si>
    <t>Lucro/(Prejuizo) Acumulado</t>
  </si>
  <si>
    <t>Participação Acionistas Não Controladores</t>
  </si>
  <si>
    <t>Total do Passivo e Patrimônio Líquido</t>
  </si>
  <si>
    <t>Other Curret Assets</t>
  </si>
  <si>
    <t>Others</t>
  </si>
  <si>
    <t>Dividends receivable</t>
  </si>
  <si>
    <t>4T25</t>
  </si>
  <si>
    <t>Passivo</t>
  </si>
  <si>
    <t xml:space="preserve">   Contas a Receber</t>
  </si>
  <si>
    <t xml:space="preserve">   Estoques</t>
  </si>
  <si>
    <t xml:space="preserve">  Tributos a recuperar</t>
  </si>
  <si>
    <t xml:space="preserve">  Outros Ativos Circulantes</t>
  </si>
  <si>
    <t>Despesas Antecipadas</t>
  </si>
  <si>
    <t>Long-Term achievable</t>
  </si>
  <si>
    <t>Financial Investments Valued at Amortized Cost</t>
  </si>
  <si>
    <t>Inventory</t>
  </si>
  <si>
    <t>Other Non-Current Assets</t>
  </si>
  <si>
    <t>Taxes to be recovered</t>
  </si>
  <si>
    <t>Judicial deposits</t>
  </si>
  <si>
    <t>Prepaid expenses</t>
  </si>
  <si>
    <t>Credits Related Parties</t>
  </si>
  <si>
    <t>Investments</t>
  </si>
  <si>
    <t>Equity Interests</t>
  </si>
  <si>
    <t>Investment Properties</t>
  </si>
  <si>
    <t>Immobilized</t>
  </si>
  <si>
    <t>Fixed assets in operation</t>
  </si>
  <si>
    <t>Right of Use in Lease</t>
  </si>
  <si>
    <t>Intangible</t>
  </si>
  <si>
    <t>Social and Labor Obligations</t>
  </si>
  <si>
    <t>Tax Obligations</t>
  </si>
  <si>
    <t>Other Obligations</t>
  </si>
  <si>
    <t>Dividends and JCP payable</t>
  </si>
  <si>
    <t>Advance of customers</t>
  </si>
  <si>
    <t>Suppliers - Risk Withdrawn</t>
  </si>
  <si>
    <t>Rental Liabilities</t>
  </si>
  <si>
    <t>Other obligations</t>
  </si>
  <si>
    <t>Tax, Social Security, Labor and Civil Provisions</t>
  </si>
  <si>
    <t>Non-Current Liabilities</t>
  </si>
  <si>
    <t>Current Liabilities</t>
  </si>
  <si>
    <t>Loans, Financing and Debentures</t>
  </si>
  <si>
    <t>Tax, Social Security, Labor and Tax Provisions</t>
  </si>
  <si>
    <t>Other Provisions</t>
  </si>
  <si>
    <t>Provisions for Environmental Liabilities and Deactivation</t>
  </si>
  <si>
    <t>Pension and Health Plan</t>
  </si>
  <si>
    <t>Provision for Investments with Uncovered Liabilities</t>
  </si>
  <si>
    <t>Realized Share Capital</t>
  </si>
  <si>
    <t>Capital Reserve</t>
  </si>
  <si>
    <t>Profit Reserves</t>
  </si>
  <si>
    <t>Accumulated Profit</t>
  </si>
  <si>
    <t>Other Comprehensive Results</t>
  </si>
  <si>
    <t>Participation Non-Controlling Shareholders</t>
  </si>
  <si>
    <t>TOTAL LIABILITIES AND SHAREHOLDERS' EQUITY</t>
  </si>
  <si>
    <t>CPV, sem Depreciação e Exaustão</t>
  </si>
  <si>
    <t>Depreciação/ Exaustão alocada ao custo</t>
  </si>
  <si>
    <t>Despesas com Vendas</t>
  </si>
  <si>
    <t>Lucro Operacional Antes do Resultado Financeiro</t>
  </si>
  <si>
    <t xml:space="preserve">Receita Líquida de Vendas </t>
  </si>
  <si>
    <t>Outras Receitas Operacionais</t>
  </si>
  <si>
    <t>Outras Despesas Operacionais</t>
  </si>
  <si>
    <t>Variação Cambial Líquida de Instrumentos Financeiros</t>
  </si>
  <si>
    <t>Resultado Antes dos Tributos sobre o Lucro</t>
  </si>
  <si>
    <t>Imposto de Renda e Contribuição Social sobre o Lucro</t>
  </si>
  <si>
    <t>Resultado Líquido das Operações Continuadas</t>
  </si>
  <si>
    <t>Resultado Líquido de Operações Descontinuadas</t>
  </si>
  <si>
    <t>Lucro/Prejuízo Consolidado do Período</t>
  </si>
  <si>
    <t>Atribuído a Sócios da Empresa Controladora</t>
  </si>
  <si>
    <t>Atribuído a Sócios Não Controladores</t>
  </si>
  <si>
    <t>Lucro Básico por Ação ON</t>
  </si>
  <si>
    <t xml:space="preserve">Domestic Market </t>
  </si>
  <si>
    <t xml:space="preserve"> Foreign Market </t>
  </si>
  <si>
    <t xml:space="preserve"> COGS, without Depreciation and Exhaustion </t>
  </si>
  <si>
    <t xml:space="preserve"> Depreciation/Exhaustion allocated to cost </t>
  </si>
  <si>
    <t xml:space="preserve">    Cost of Goods Sold (COGS)</t>
  </si>
  <si>
    <t>Operating expenses/income</t>
  </si>
  <si>
    <t>Selling expenses</t>
  </si>
  <si>
    <t>General and administrative expenses</t>
  </si>
  <si>
    <t>Other operating income</t>
  </si>
  <si>
    <t>Other operating expenses</t>
  </si>
  <si>
    <t>Equity Result with Affiliated Companies</t>
  </si>
  <si>
    <t>Operating Profit Before Financial Result</t>
  </si>
  <si>
    <t>Net Foreign Exchange Variation on Financial Instruments</t>
  </si>
  <si>
    <t>Outras Despesas Financeiras</t>
  </si>
  <si>
    <t>Other Financial Expenses</t>
  </si>
  <si>
    <t>Profit Before Income Taxes</t>
  </si>
  <si>
    <t>Net Profit from Continuing Operations</t>
  </si>
  <si>
    <t>Net Profit from Discontinued Operations</t>
  </si>
  <si>
    <t>Consolidated Profit/(Loss) for the Period</t>
  </si>
  <si>
    <t>Attributable to Non-Controlling Interests</t>
  </si>
  <si>
    <t>Attributable to Owners of the Controller Company</t>
  </si>
  <si>
    <t>Basic Earnings per Common Share (ON)</t>
  </si>
  <si>
    <t>Fluxo de Caixa líquido das Atividades Operacionais</t>
  </si>
  <si>
    <t xml:space="preserve">Lucro líquido / (Prejuízo) do exercício atribuível aos acionistas controladores </t>
  </si>
  <si>
    <t>Lucro líquido / (Prejuízo) do exercício atribuível aos acionistas não controladores</t>
  </si>
  <si>
    <t>Encargos sobre empréstimos e financiamentos captados</t>
  </si>
  <si>
    <t>Encargos sobre empréstimos e financiamentos concedidos</t>
  </si>
  <si>
    <t>Encargos sobre passivo de arrendamento</t>
  </si>
  <si>
    <t>Depreciação, exaustão e amortização</t>
  </si>
  <si>
    <t>Resultado de equivalência patrimonial</t>
  </si>
  <si>
    <t>Tributos diferidos</t>
  </si>
  <si>
    <t>Provisões fiscais, previdenciárias, trabalhistas, cíveis e ambientais</t>
  </si>
  <si>
    <t>Variações cambiais, monetárias e hedge fluxo de caixa</t>
  </si>
  <si>
    <t>Baixas de imobilizado e intangível</t>
  </si>
  <si>
    <t>Provisão passivo atuarial</t>
  </si>
  <si>
    <t>Atualização ações - VJR</t>
  </si>
  <si>
    <t>Recebíveis por indenização</t>
  </si>
  <si>
    <t>Provisões passivos ambientais e desativação</t>
  </si>
  <si>
    <t>Impairment Fair Value Transnordestina</t>
  </si>
  <si>
    <t>Ganho liquido na Venda de Ações da CSN Mineração</t>
  </si>
  <si>
    <t>Ganho de capital decorrente de alienação de ações - Usiminas</t>
  </si>
  <si>
    <t>Dividendos de investidas</t>
  </si>
  <si>
    <t>Provisão (Reversão) para consumo e serviços</t>
  </si>
  <si>
    <t>Ganho líquido com alienação de participação societária</t>
  </si>
  <si>
    <t>Outras provisões</t>
  </si>
  <si>
    <t>Variação dos ativos e passivos</t>
  </si>
  <si>
    <t>Contas a receber - terceiros</t>
  </si>
  <si>
    <t>Contas a receber - partes relacionadas</t>
  </si>
  <si>
    <t xml:space="preserve">Dividendos e créditos com partes relacionadas </t>
  </si>
  <si>
    <t>Tributos a Compensar</t>
  </si>
  <si>
    <t>Depósitos Judiciais</t>
  </si>
  <si>
    <t>Recebimento de Títulos RFFSA</t>
  </si>
  <si>
    <t>Recebimento do crédito de titulos RFFSA</t>
  </si>
  <si>
    <t>Recebimento de empréstimo compulsório</t>
  </si>
  <si>
    <t>Dividendos recebidos partes relacionadas</t>
  </si>
  <si>
    <t>Fornecedores - Risco Sacado e Forfaiting</t>
  </si>
  <si>
    <t>Salários e encargos sociais</t>
  </si>
  <si>
    <t>Tributos</t>
  </si>
  <si>
    <t>Contas a pagar - partes relacionadas</t>
  </si>
  <si>
    <t>Adiantamento de clientes de contratos de minérios e energia</t>
  </si>
  <si>
    <t>Adiantamento de clientes - Glencore</t>
  </si>
  <si>
    <t>Adiantamento de clientes contratos de energia</t>
  </si>
  <si>
    <t xml:space="preserve">Outros </t>
  </si>
  <si>
    <t>Outros pagamentos e recebimentos</t>
  </si>
  <si>
    <t>Juros Pagos</t>
  </si>
  <si>
    <t>Recebimentos/pagamentos de operações com derivativos</t>
  </si>
  <si>
    <t>Juros recebidos</t>
  </si>
  <si>
    <t>Fluxo de Caixa das Atividades de Investimentos</t>
  </si>
  <si>
    <t>Investimentos/AFAC</t>
  </si>
  <si>
    <t>Caixa pago pela aquisição da Gramperfil</t>
  </si>
  <si>
    <t>Aquisição Grupo Estrela</t>
  </si>
  <si>
    <t>Aquisição Ativo Imobilizado, propriedade para investimento e intangível</t>
  </si>
  <si>
    <t>Empréstimos concedidos - partes relacionadas</t>
  </si>
  <si>
    <t>Recebimento de empréstimos - partes relacionadas</t>
  </si>
  <si>
    <t>Aplicação financeira, líquida de resgate</t>
  </si>
  <si>
    <t>Caixa recebido pela venda de Ações CSN Mineração</t>
  </si>
  <si>
    <t>Aquisição da Topázio Energética, Santa Ana e Brasil Central</t>
  </si>
  <si>
    <t>Caixa recebido da aquição de investimentos -Topázio e Santa Ana</t>
  </si>
  <si>
    <t>Recebimento de alienação de participação societária</t>
  </si>
  <si>
    <t>Aquisição da CSN Cimentos Brasil</t>
  </si>
  <si>
    <t>Caixa recebido da aquição de investimentos da CSN Cimentos Brasil</t>
  </si>
  <si>
    <t>Aquisição da CEEE-G</t>
  </si>
  <si>
    <t>Caixa recebido da aquição de investimentos - CEEE-G</t>
  </si>
  <si>
    <t>Aquisição da Companhia Energética Chapecó</t>
  </si>
  <si>
    <t>Caixa recebido da aquição de investimentos - Chapecó</t>
  </si>
  <si>
    <t>Caixa recebido decorrente da aquisição de investimentos Metalgráfica</t>
  </si>
  <si>
    <t>Aquisição de direitos de concessão</t>
  </si>
  <si>
    <t xml:space="preserve">Caixa na consolidação da Elizabeth </t>
  </si>
  <si>
    <t>Depósito em garantia para aquisição da LafargeHolcim</t>
  </si>
  <si>
    <t>Caixa pago na aquisição de investimento - Cimentos Elizabeth</t>
  </si>
  <si>
    <t>Aquisição da Gramperfil</t>
  </si>
  <si>
    <t>Fluxo de Caixa das Atividades de Financiamento</t>
  </si>
  <si>
    <t>Captações empréstimos e financiamentos</t>
  </si>
  <si>
    <t>Amortização empréstimos - principal</t>
  </si>
  <si>
    <t>Custo de Captação de empréstimos</t>
  </si>
  <si>
    <t>Amortização de arrendamento</t>
  </si>
  <si>
    <t>Pré pagamento de minério de ferro</t>
  </si>
  <si>
    <t>Amortização de pré pagamento de minério de ferro</t>
  </si>
  <si>
    <t>Dividendos e juros sobre capital próprio pagos</t>
  </si>
  <si>
    <t>Dividendos e juros sobre capital próprio antecipados</t>
  </si>
  <si>
    <t>Recompra de ações em tesouraria</t>
  </si>
  <si>
    <t>Caixa recebido pela emissão de novas ações CSN Mineração</t>
  </si>
  <si>
    <t>Variação Cambial sobre caixa e equivalentes de Caixa</t>
  </si>
  <si>
    <t>Aumento (Redução) do Caixa e Equivalentes de Caixa</t>
  </si>
  <si>
    <t>Caixa e equivalentes de caixa no início do período</t>
  </si>
  <si>
    <t>Caixa e equivalentes de caixa no fim do período</t>
  </si>
  <si>
    <t xml:space="preserve">Net Cash Flow from Operating Activities </t>
  </si>
  <si>
    <t xml:space="preserve"> Net profit / (loss) for the year attributable to controlling shareholders  </t>
  </si>
  <si>
    <t xml:space="preserve"> Net profit / (loss) for the year attributable to non-controlling shareholders </t>
  </si>
  <si>
    <t xml:space="preserve"> Charges on loans and financing raised </t>
  </si>
  <si>
    <t xml:space="preserve"> Charges on loans and financing granted </t>
  </si>
  <si>
    <t xml:space="preserve"> Charges on lease liabilities </t>
  </si>
  <si>
    <t xml:space="preserve"> Depreciation, depletion and amortization </t>
  </si>
  <si>
    <t xml:space="preserve"> Equity income </t>
  </si>
  <si>
    <t xml:space="preserve"> Deferred taxes </t>
  </si>
  <si>
    <t xml:space="preserve"> Tax, social security, labor, civil and environmental provisions </t>
  </si>
  <si>
    <t xml:space="preserve"> Exchange, monetary and cash flow hedge variations </t>
  </si>
  <si>
    <t xml:space="preserve"> Write-offs of fixed and intangible assets </t>
  </si>
  <si>
    <t xml:space="preserve"> Provision for actuarial liabilities </t>
  </si>
  <si>
    <t xml:space="preserve"> Share update - VJR </t>
  </si>
  <si>
    <t xml:space="preserve"> Receivables from indemnification </t>
  </si>
  <si>
    <t xml:space="preserve"> Provisions for environmental liabilities and decommissioning </t>
  </si>
  <si>
    <t xml:space="preserve"> Impairment Fair Value Transnordestina </t>
  </si>
  <si>
    <t xml:space="preserve"> Net gain on sale of CSN Mineração shares </t>
  </si>
  <si>
    <t xml:space="preserve"> Capital gain on sale of shares - Usiminas </t>
  </si>
  <si>
    <t xml:space="preserve"> Dividends from investees </t>
  </si>
  <si>
    <t xml:space="preserve"> Provision (Reversal) for consumption and services </t>
  </si>
  <si>
    <t xml:space="preserve"> Net gain on disposal of equity interest </t>
  </si>
  <si>
    <t xml:space="preserve"> Other provisions </t>
  </si>
  <si>
    <t>Variations in assets and liabilities</t>
  </si>
  <si>
    <t xml:space="preserve"> Accounts receivable - third parties </t>
  </si>
  <si>
    <t xml:space="preserve"> Accounts receivable - related parties </t>
  </si>
  <si>
    <t xml:space="preserve"> Inventories </t>
  </si>
  <si>
    <t xml:space="preserve"> Dividends and credits with related parties  </t>
  </si>
  <si>
    <t xml:space="preserve"> Taxes to be offset </t>
  </si>
  <si>
    <t xml:space="preserve"> Judicial deposits </t>
  </si>
  <si>
    <t xml:space="preserve"> Receipt of RFFSA securities </t>
  </si>
  <si>
    <t>Receipt of RFFSA securities credit</t>
  </si>
  <si>
    <t xml:space="preserve"> Receipt of compulsory loan </t>
  </si>
  <si>
    <t xml:space="preserve"> Dividends received from related parties </t>
  </si>
  <si>
    <t xml:space="preserve"> Suppliers </t>
  </si>
  <si>
    <t xml:space="preserve"> Suppliers - Drawn Risk and Forfaiting </t>
  </si>
  <si>
    <t xml:space="preserve"> Wages and social charges </t>
  </si>
  <si>
    <t xml:space="preserve"> Taxes </t>
  </si>
  <si>
    <t xml:space="preserve"> Accounts payable - related parties </t>
  </si>
  <si>
    <t xml:space="preserve"> Advances from mining and energy contract clients </t>
  </si>
  <si>
    <t xml:space="preserve"> Advances from customers - Glencore </t>
  </si>
  <si>
    <t xml:space="preserve"> Advances from clients on energy contracts </t>
  </si>
  <si>
    <t xml:space="preserve"> Others</t>
  </si>
  <si>
    <t>Other payments and receivables</t>
  </si>
  <si>
    <t xml:space="preserve"> Interest paid </t>
  </si>
  <si>
    <t xml:space="preserve"> Receipts/payments from derivative transactions </t>
  </si>
  <si>
    <t xml:space="preserve"> Interest received </t>
  </si>
  <si>
    <t>Cash Flow from Investing Activities</t>
  </si>
  <si>
    <t xml:space="preserve">Investments/AFAC </t>
  </si>
  <si>
    <t>Cash paid for the acquisition of Gramperfil</t>
  </si>
  <si>
    <t>Estrela Group Acquisition</t>
  </si>
  <si>
    <t>Acquisition of Fixed Assets, Investment Property and Intangible Assets</t>
  </si>
  <si>
    <t>Loans granted - related parties</t>
  </si>
  <si>
    <t xml:space="preserve"> Financial investment, net of redemption </t>
  </si>
  <si>
    <t>Financial investment, net of redemption</t>
  </si>
  <si>
    <t xml:space="preserve"> Acquisition of Topázio Energética, Santa Ana and Brasil Central </t>
  </si>
  <si>
    <t xml:space="preserve"> Cash received from acquisition of investments - Topázio and Santa Ana </t>
  </si>
  <si>
    <t xml:space="preserve"> Cash received from sale of shareholding </t>
  </si>
  <si>
    <t>Receipt of sale of equity interest</t>
  </si>
  <si>
    <t xml:space="preserve"> Cash received from the acquisition of investments in CSN Cimentos Brasil </t>
  </si>
  <si>
    <t xml:space="preserve"> Acquisition of CEEE-G </t>
  </si>
  <si>
    <t xml:space="preserve"> Cash received from the acquisition of investments - CEEE-G </t>
  </si>
  <si>
    <t xml:space="preserve"> Acquisition of Companhia Energética Chapecó </t>
  </si>
  <si>
    <t xml:space="preserve"> Cash received from the acquisition of investments - Chapecó </t>
  </si>
  <si>
    <t xml:space="preserve"> Cash received from the acquisition of Metalgráfica investments </t>
  </si>
  <si>
    <t xml:space="preserve"> Acquisition of concession rights </t>
  </si>
  <si>
    <t xml:space="preserve"> Cash on consolidation of Elizabeth  </t>
  </si>
  <si>
    <t xml:space="preserve"> Security deposit for the acquisition of LafargeHolcim </t>
  </si>
  <si>
    <t xml:space="preserve"> Cash paid on acquisition of investment - Cimentos Elizabeth </t>
  </si>
  <si>
    <t xml:space="preserve"> Cash received on sale of Usiminas shares </t>
  </si>
  <si>
    <t>Cash received from the acquisition of Gramperfil</t>
  </si>
  <si>
    <t>Cash Flow from Financing Activities</t>
  </si>
  <si>
    <t>Exchange Change on Cash and Cash Equivalents</t>
  </si>
  <si>
    <t xml:space="preserve">Increase (Decrease) in Cash and Cash Equivalents </t>
  </si>
  <si>
    <t>Cash and cash equivalents at the beginning of the period</t>
  </si>
  <si>
    <t>Cash and cash equivalents at the end of the period</t>
  </si>
  <si>
    <t>Borrowings and Financings Raised</t>
  </si>
  <si>
    <t>Loan Repayments – Principal</t>
  </si>
  <si>
    <t>Cost of Borrowings</t>
  </si>
  <si>
    <t>Lease Principal Payments</t>
  </si>
  <si>
    <t>Iron Ore Prepayment</t>
  </si>
  <si>
    <t>Amortization of Iron Ore Prepayment</t>
  </si>
  <si>
    <t>Dividends and Interest on Equity Paid</t>
  </si>
  <si>
    <t>Advance Dividends and Interest on Equity</t>
  </si>
  <si>
    <t>Treasury Share Repurchases</t>
  </si>
  <si>
    <t>Cash Received from the Issuance of New Shares – CSN Mineração</t>
  </si>
  <si>
    <t>Depreciação</t>
  </si>
  <si>
    <t>EBITDA Proporcional de Contr em Conj</t>
  </si>
  <si>
    <t>Custo de Produto Vendido (CPV)</t>
  </si>
  <si>
    <t>Despesas Gerais e de Vendas</t>
  </si>
  <si>
    <t>Margem EBITDA Ajustada (%)</t>
  </si>
  <si>
    <t>Custo Residual de Venda de Ativos</t>
  </si>
  <si>
    <t>CSN Consolidado</t>
  </si>
  <si>
    <t>CSN Consolidated</t>
  </si>
  <si>
    <t>General and Admnistrative Expenses</t>
  </si>
  <si>
    <t>Depreciation</t>
  </si>
  <si>
    <t>Net Book Value of Asset Sold</t>
  </si>
  <si>
    <t>Equity in results of affiliated companies</t>
  </si>
  <si>
    <t>Siderurgia</t>
  </si>
  <si>
    <t>Steel</t>
  </si>
  <si>
    <t>Mineração</t>
  </si>
  <si>
    <t>Mining</t>
  </si>
  <si>
    <t>Cement</t>
  </si>
  <si>
    <t>Cimentos</t>
  </si>
  <si>
    <t>Logistica Portuária</t>
  </si>
  <si>
    <t>Port Logistics</t>
  </si>
  <si>
    <t>Logistica Ferroviária</t>
  </si>
  <si>
    <t>Railway Logistics</t>
  </si>
  <si>
    <t>Logistica Multimodal</t>
  </si>
  <si>
    <t>Multimodal Logistics</t>
  </si>
  <si>
    <t xml:space="preserve">Logistica </t>
  </si>
  <si>
    <t>Logistics</t>
  </si>
  <si>
    <t>Energia</t>
  </si>
  <si>
    <t>Energy</t>
  </si>
  <si>
    <t xml:space="preserve">Despesas Corporativas/Eliminação </t>
  </si>
  <si>
    <t xml:space="preserve">Corporate Expenses and Eliminations </t>
  </si>
  <si>
    <t>Others Segments</t>
  </si>
  <si>
    <t>Total IFRS</t>
  </si>
  <si>
    <t>Lucro Líquido /(Prejuízo) do período</t>
  </si>
  <si>
    <t xml:space="preserve">(-) Resultado das Operações Descontinuadas </t>
  </si>
  <si>
    <t xml:space="preserve">(-) Depreciação </t>
  </si>
  <si>
    <t xml:space="preserve">(+) IR e CSLL </t>
  </si>
  <si>
    <t>(+) Resultado financeiro líquido</t>
  </si>
  <si>
    <t>(+) Outras Receitas/Despesas Operacionais</t>
  </si>
  <si>
    <t>(+) Resultado de equivalência patrimonial</t>
  </si>
  <si>
    <t>(-) EBITDA proporcional das controladas em conjunto</t>
  </si>
  <si>
    <t>(-) Custo Residual Venda Ativos</t>
  </si>
  <si>
    <t>Reconciliação EBITDA Ajustado</t>
  </si>
  <si>
    <t>Profit (Loss) for the Period</t>
  </si>
  <si>
    <t>(-) Results of Discontinued Operations</t>
  </si>
  <si>
    <t>Reconciliation Adjusted EBITDA</t>
  </si>
  <si>
    <t>(-)Depretiation</t>
  </si>
  <si>
    <t>(+)Income Tax and Social Contribution</t>
  </si>
  <si>
    <t>(+) Finance Income</t>
  </si>
  <si>
    <t>EBITDA (ICVM 156/22)</t>
  </si>
  <si>
    <t>(+) Other Operating Income/Expenses</t>
  </si>
  <si>
    <t>(+) Equity result</t>
  </si>
  <si>
    <t>(-) Proportional EBITDA of the joint subsidiaries</t>
  </si>
  <si>
    <t>(-) Net book value assets sold</t>
  </si>
  <si>
    <t>TLSA</t>
  </si>
  <si>
    <t>Panatlantica</t>
  </si>
  <si>
    <t>Arvedi Metalfer BR</t>
  </si>
  <si>
    <t>Eliminações</t>
  </si>
  <si>
    <t>Equivalência Patrimonial</t>
  </si>
  <si>
    <t>Equity Result</t>
  </si>
  <si>
    <t>Panatlântica</t>
  </si>
  <si>
    <t>Eliminations</t>
  </si>
  <si>
    <t>Resultado Financeiro - IFRS</t>
  </si>
  <si>
    <t>Despesas Financeiras (ex-variação cambial)</t>
  </si>
  <si>
    <t>Variações Monetárias e Cambiais</t>
  </si>
  <si>
    <t>Resultado com Derivativos</t>
  </si>
  <si>
    <t>Financial Result - IFRS</t>
  </si>
  <si>
    <t>Financial Revenue</t>
  </si>
  <si>
    <t>Financial Expenses (ex-exchange rate variation)</t>
  </si>
  <si>
    <t>Resultado Financeiro</t>
  </si>
  <si>
    <t>Financial Results</t>
  </si>
  <si>
    <t>Result with exchange rate variation</t>
  </si>
  <si>
    <t>Monetary and Foreign Exchange Variations, Net</t>
  </si>
  <si>
    <t>Derivative Results, Net</t>
  </si>
  <si>
    <t>Resultado com Variação Cambial</t>
  </si>
  <si>
    <t>MRS Logística S.A.</t>
  </si>
  <si>
    <t>Exposição cambial líquida (US$ ´000)</t>
  </si>
  <si>
    <t>Caixa</t>
  </si>
  <si>
    <t>Contas a Receber</t>
  </si>
  <si>
    <t>Aplicação financeira</t>
  </si>
  <si>
    <t>FX Exposure</t>
  </si>
  <si>
    <t>Cash</t>
  </si>
  <si>
    <t>Accounts Recivables</t>
  </si>
  <si>
    <t>Short Term Investiments</t>
  </si>
  <si>
    <t>Exposição Cambial Natural (Ativo - Passivo)</t>
  </si>
  <si>
    <t>Instrumentos Derivativos</t>
  </si>
  <si>
    <t>Exposição Cambial Líquida</t>
  </si>
  <si>
    <t>Natural Foreign Exch. Exposure (Assets - Liabilities)</t>
  </si>
  <si>
    <t>Derivative Instruments</t>
  </si>
  <si>
    <t>Net Foreign Exchange Exposure</t>
  </si>
  <si>
    <t>Guidances</t>
  </si>
  <si>
    <t xml:space="preserve">Total de Placas (UPV + Terceiros) </t>
  </si>
  <si>
    <t xml:space="preserve">Produção de Placas </t>
  </si>
  <si>
    <t xml:space="preserve">Placas de Terceiros </t>
  </si>
  <si>
    <t>Total Laminados Planos</t>
  </si>
  <si>
    <t>Total Laminados Longos</t>
  </si>
  <si>
    <t xml:space="preserve">Vendas de Aços Planos </t>
  </si>
  <si>
    <t xml:space="preserve">Mercado Interno </t>
  </si>
  <si>
    <t xml:space="preserve">Mercado Externo </t>
  </si>
  <si>
    <t xml:space="preserve">LLC </t>
  </si>
  <si>
    <t xml:space="preserve">Lusosider </t>
  </si>
  <si>
    <t xml:space="preserve">Vendas de Aços Longos </t>
  </si>
  <si>
    <t xml:space="preserve">SWT </t>
  </si>
  <si>
    <t xml:space="preserve">Custo de Produção Siderúrgica (Controladora) </t>
  </si>
  <si>
    <t xml:space="preserve">Custo da Placa (Controladora) </t>
  </si>
  <si>
    <t>Total of Slabs ( UPV + Third Parties)</t>
  </si>
  <si>
    <t>Slab Production</t>
  </si>
  <si>
    <t>Slab Production Third Parties</t>
  </si>
  <si>
    <t>Total of Flat Steel</t>
  </si>
  <si>
    <t>Total of Long Steel</t>
  </si>
  <si>
    <t>Sale of Flat Steel</t>
  </si>
  <si>
    <t>LLC</t>
  </si>
  <si>
    <t>Lusosider</t>
  </si>
  <si>
    <t>Sale of Long Steel</t>
  </si>
  <si>
    <t>SWT</t>
  </si>
  <si>
    <t>Cost of Steel Production</t>
  </si>
  <si>
    <r>
      <t xml:space="preserve">Carvão/Coque </t>
    </r>
    <r>
      <rPr>
        <sz val="12"/>
        <rFont val="Calibri"/>
        <family val="2"/>
      </rPr>
      <t>(%)</t>
    </r>
  </si>
  <si>
    <r>
      <t xml:space="preserve">Minério de Ferro </t>
    </r>
    <r>
      <rPr>
        <sz val="12"/>
        <rFont val="Calibri"/>
        <family val="2"/>
      </rPr>
      <t>(%)</t>
    </r>
  </si>
  <si>
    <r>
      <t xml:space="preserve">Metais </t>
    </r>
    <r>
      <rPr>
        <sz val="12"/>
        <rFont val="Calibri"/>
        <family val="2"/>
      </rPr>
      <t>(%)</t>
    </r>
  </si>
  <si>
    <r>
      <t xml:space="preserve">Placas/Bobinas Compradas </t>
    </r>
    <r>
      <rPr>
        <sz val="12"/>
        <rFont val="Calibri"/>
        <family val="2"/>
      </rPr>
      <t>(%)</t>
    </r>
  </si>
  <si>
    <r>
      <t xml:space="preserve">Outras Matérias Primas </t>
    </r>
    <r>
      <rPr>
        <sz val="12"/>
        <rFont val="Calibri"/>
        <family val="2"/>
      </rPr>
      <t>(%)</t>
    </r>
  </si>
  <si>
    <r>
      <t xml:space="preserve">Mão de Obra </t>
    </r>
    <r>
      <rPr>
        <sz val="12"/>
        <rFont val="Calibri"/>
        <family val="2"/>
      </rPr>
      <t>(%)</t>
    </r>
  </si>
  <si>
    <r>
      <t xml:space="preserve">Energia/Combustíveis </t>
    </r>
    <r>
      <rPr>
        <sz val="12"/>
        <rFont val="Calibri"/>
        <family val="2"/>
      </rPr>
      <t>(%)</t>
    </r>
  </si>
  <si>
    <r>
      <t xml:space="preserve">Manutenção/Custos Gerais </t>
    </r>
    <r>
      <rPr>
        <sz val="12"/>
        <rFont val="Calibri"/>
        <family val="2"/>
      </rPr>
      <t>(%)</t>
    </r>
  </si>
  <si>
    <r>
      <t xml:space="preserve">Depreciação </t>
    </r>
    <r>
      <rPr>
        <sz val="12"/>
        <rFont val="Calibri"/>
        <family val="2"/>
      </rPr>
      <t>(%)</t>
    </r>
  </si>
  <si>
    <r>
      <t xml:space="preserve">Coal/Coke </t>
    </r>
    <r>
      <rPr>
        <sz val="12"/>
        <rFont val="Calibri"/>
        <family val="2"/>
      </rPr>
      <t>(%)</t>
    </r>
  </si>
  <si>
    <t>Iron Ore (%)</t>
  </si>
  <si>
    <t>Metals( %)</t>
  </si>
  <si>
    <t>Slabs and Coils Purchased (%)</t>
  </si>
  <si>
    <t>Other Raw Materials (%)</t>
  </si>
  <si>
    <t>Labor Cost (%)</t>
  </si>
  <si>
    <t>Energy/Fuel (%)</t>
  </si>
  <si>
    <t>Maintenance/General Costs (%)</t>
  </si>
  <si>
    <t>Depreciation(%)</t>
  </si>
  <si>
    <t xml:space="preserve">Slab Cost </t>
  </si>
  <si>
    <t>Custo da placa (R$/ton)</t>
  </si>
  <si>
    <t>Slab Cost (R$/ton)</t>
  </si>
  <si>
    <t>Custo da placa (US$/ton)</t>
  </si>
  <si>
    <t xml:space="preserve">Volume de Vendas por Segmento </t>
  </si>
  <si>
    <t xml:space="preserve">Total Sales Volume by Segment </t>
  </si>
  <si>
    <t>Distribuição (%)</t>
  </si>
  <si>
    <t>Distribution (%)</t>
  </si>
  <si>
    <t>Civil Constrution (%)</t>
  </si>
  <si>
    <t>Automotive (%)</t>
  </si>
  <si>
    <t>Home Appliances (%)</t>
  </si>
  <si>
    <t>General Industry (%)</t>
  </si>
  <si>
    <t>Steel Packing (%(</t>
  </si>
  <si>
    <t xml:space="preserve">Siderurgia </t>
  </si>
  <si>
    <t>Produção de aços (mil toneladas)</t>
  </si>
  <si>
    <t>Steel Production (thousand tons)</t>
  </si>
  <si>
    <t>Vendas de aço - por mercado (mil toneladas)</t>
  </si>
  <si>
    <t>Steel Sales - by market  (thousand tons)</t>
  </si>
  <si>
    <t>Slab Cost (US$/ton)</t>
  </si>
  <si>
    <t>Construção Civil (%)</t>
  </si>
  <si>
    <t>Montadora (%)</t>
  </si>
  <si>
    <t>Linha Branca (%)</t>
  </si>
  <si>
    <t>Indústria Geral (%)</t>
  </si>
  <si>
    <t>Embalagem (%)</t>
  </si>
  <si>
    <t>Performance por tonelada</t>
  </si>
  <si>
    <t>Performance per ton</t>
  </si>
  <si>
    <t>Volume de Produção + Compras (mil toneladas)</t>
  </si>
  <si>
    <t>Iron Ore Production + Purchases (Thousand tons)</t>
  </si>
  <si>
    <t>Iron Ore Sales Volume (Thousand tons)</t>
  </si>
  <si>
    <t>Volume de Vendas de Minério (mil toneladas)</t>
  </si>
  <si>
    <t>Reconciliação do EBITDA Ajustado</t>
  </si>
  <si>
    <t>EBITDA Ajustado do Trimestre Anterior</t>
  </si>
  <si>
    <t>Provisão de Preço de Trimestres Anteriores</t>
  </si>
  <si>
    <t>Subtotal ex-provisão de Preço</t>
  </si>
  <si>
    <t>Volume</t>
  </si>
  <si>
    <t>Preço do Minério</t>
  </si>
  <si>
    <t>Frete Maritimo</t>
  </si>
  <si>
    <t>Mix</t>
  </si>
  <si>
    <t>Custos e Outros</t>
  </si>
  <si>
    <t>EBITDA Ajustado do Trimestre Atual</t>
  </si>
  <si>
    <t>Previous Quarter Adjusted EBITDA</t>
  </si>
  <si>
    <t>Subtotal Price Ex-Provisions</t>
  </si>
  <si>
    <t xml:space="preserve">Volume </t>
  </si>
  <si>
    <t>Iron Ore</t>
  </si>
  <si>
    <t>Sea Freight</t>
  </si>
  <si>
    <t>Costs and Others</t>
  </si>
  <si>
    <t>Price Provision Previous Quarters</t>
  </si>
  <si>
    <t>Current Quarter Adjested EBTDA</t>
  </si>
  <si>
    <t>C1 Cost</t>
  </si>
  <si>
    <t>Custo C1 (US$)</t>
  </si>
  <si>
    <t>Platts (US$)</t>
  </si>
  <si>
    <t>Platts (IODEX, Fe62%, Norte da China) (US$)</t>
  </si>
  <si>
    <t>Platts (IODEX, Fe62%, North China)(US$)</t>
  </si>
  <si>
    <t>C1 Cost (US$)</t>
  </si>
  <si>
    <t>Sales Volume (thousand tons)</t>
  </si>
  <si>
    <t>(mil toneladas)</t>
  </si>
  <si>
    <t>(thousand tons)</t>
  </si>
  <si>
    <t xml:space="preserve">Volume de Vendas </t>
  </si>
  <si>
    <t xml:space="preserve">Sales Volume </t>
  </si>
  <si>
    <t>Embarques TECON (mil unidades)</t>
  </si>
  <si>
    <t>TECON Shipping (thousand tons)</t>
  </si>
  <si>
    <t xml:space="preserve">Volume de Contêineres </t>
  </si>
  <si>
    <t>Volume de Siderúrgicos</t>
  </si>
  <si>
    <t>Volume de Carga Geral</t>
  </si>
  <si>
    <t>Volume de Graneis</t>
  </si>
  <si>
    <t>Volume of Conteiners</t>
  </si>
  <si>
    <t>Volume of Steel Products</t>
  </si>
  <si>
    <t>Volume of General Cargo</t>
  </si>
  <si>
    <t>Bulks Volume</t>
  </si>
  <si>
    <t>Estimada</t>
  </si>
  <si>
    <t>Cash Cost (C1 US/ton)</t>
  </si>
  <si>
    <t>Capex expansão (R$ milhões) - Mineração</t>
  </si>
  <si>
    <t xml:space="preserve">Capex expansão (R$ milhões) - Siderurgia </t>
  </si>
  <si>
    <t>Capex de Expansão em Cimentos (R$ Milhões)</t>
  </si>
  <si>
    <t>EBITDA Transnordestina - Segmento Logistica (R$ milhões)</t>
  </si>
  <si>
    <t>Potencial de Geração de EBITDA incremental com CAPEX da Mineração (P15) (R$ milhões) - Mineração</t>
  </si>
  <si>
    <t xml:space="preserve">Potencial de Geração de EBITDA incremental com CAPEX da siderurgia (R$ milhões) - Siderurgia </t>
  </si>
  <si>
    <t>Potencial de Geração de EBITDA incremental após a maturação dos projetos em curso. - Consolidado</t>
  </si>
  <si>
    <t>Volume de Produção de Minério de Ferro Nova Metodologia (Compras+Produção em mil ton)</t>
  </si>
  <si>
    <t>2026E</t>
  </si>
  <si>
    <t>2027E</t>
  </si>
  <si>
    <t>2028E</t>
  </si>
  <si>
    <t>2029E</t>
  </si>
  <si>
    <t>2030E</t>
  </si>
  <si>
    <t>2023-2027E</t>
  </si>
  <si>
    <t>2023-2028E</t>
  </si>
  <si>
    <t>2024-2027E</t>
  </si>
  <si>
    <t>2025 -2030E</t>
  </si>
  <si>
    <t>Longo Prazo</t>
  </si>
  <si>
    <t>n.a.</t>
  </si>
  <si>
    <t>43,5 - 47,5</t>
  </si>
  <si>
    <t>50 - 55</t>
  </si>
  <si>
    <t>55 - 60</t>
  </si>
  <si>
    <t>60 - 65</t>
  </si>
  <si>
    <t>Unit Net Revenue (US$/t)</t>
  </si>
  <si>
    <t>Receita Líquida Unitária (US$/wmt)</t>
  </si>
  <si>
    <t>Caixa recebido na aquisição da Galvacolor</t>
  </si>
  <si>
    <t>Aquisição de investimentos Galvacolor</t>
  </si>
  <si>
    <t>Aquisição de investimentos Global Dot</t>
  </si>
  <si>
    <t xml:space="preserve"> Cash received  from the acquisition of Galvacolor</t>
  </si>
  <si>
    <t xml:space="preserve">Acquisition of Galvacolor investments </t>
  </si>
  <si>
    <t xml:space="preserve">Acquisition of Global Dot investments </t>
  </si>
  <si>
    <t>12/31/2021</t>
  </si>
  <si>
    <t>03/31/2022</t>
  </si>
  <si>
    <t>06/30/2022</t>
  </si>
  <si>
    <t>09/30/2021</t>
  </si>
  <si>
    <t>12/31/2022</t>
  </si>
  <si>
    <t>03/31/2023</t>
  </si>
  <si>
    <t>06/30/2023</t>
  </si>
  <si>
    <t>09/30/2022</t>
  </si>
  <si>
    <t>12/31/2023</t>
  </si>
  <si>
    <t>03/31/2024</t>
  </si>
  <si>
    <t>06/30/2024</t>
  </si>
  <si>
    <t>09/30/2023</t>
  </si>
  <si>
    <t>12/31/2024</t>
  </si>
  <si>
    <t>03/31/2025</t>
  </si>
  <si>
    <t>06/30/2025</t>
  </si>
  <si>
    <t>09/30/2024</t>
  </si>
  <si>
    <t>12/31/2025</t>
  </si>
  <si>
    <t>09/30/2020</t>
  </si>
  <si>
    <t>06/30/2020</t>
  </si>
  <si>
    <t>03/31/2020</t>
  </si>
  <si>
    <t>03/31/2021</t>
  </si>
  <si>
    <t>06/30/2021</t>
  </si>
  <si>
    <t>12/31/2020</t>
  </si>
  <si>
    <t>Equibras S.A. (Equimaq S.A.)</t>
  </si>
  <si>
    <t>Projeções Ativas</t>
  </si>
  <si>
    <t>22.0-23.5</t>
  </si>
  <si>
    <t>45,0 - 47,0</t>
  </si>
  <si>
    <t>Iron Ore Production Volume – New Methodology (Production + Purchases, thousand tons)</t>
  </si>
  <si>
    <t>Cash Cost (C1 US$/t)</t>
  </si>
  <si>
    <t>Expansion Capex (R$ million) – Mining</t>
  </si>
  <si>
    <t>Expansion Capex (R$ million) – Steel</t>
  </si>
  <si>
    <t>Expansion Capex (R$ million) – Cement</t>
  </si>
  <si>
    <t>Transnordestina EBITDA – Logistics Segment (R$ million)</t>
  </si>
  <si>
    <t>Potential Incremental EBITDA Generation from Mining Capex (P15) (R$ million) – Mining</t>
  </si>
  <si>
    <t>Potential Incremental EBITDA Generation from Steel Capex (R$ million) – Steel</t>
  </si>
  <si>
    <t>Potential Incremental EBITDA Generation after the maturation of ongoing projects – Consolidated</t>
  </si>
  <si>
    <t>Estimated</t>
  </si>
  <si>
    <t>-</t>
  </si>
  <si>
    <t xml:space="preserve">                    </t>
  </si>
  <si>
    <t xml:space="preserve">                           </t>
  </si>
  <si>
    <t>Total de Vendas</t>
  </si>
  <si>
    <t>Total Sales</t>
  </si>
  <si>
    <t>4Q25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</si>
</sst>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5">
    <numFmt numFmtId="5" formatCode="&quot;R$&quot;\ #,##0;\-&quot;R$&quot;\ #,##0"/>
    <numFmt numFmtId="7" formatCode="&quot;R$&quot;\ #,##0.00;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;\(#,##0\)"/>
    <numFmt numFmtId="165" formatCode="0.0%"/>
    <numFmt numFmtId="166" formatCode="#,##0.0"/>
    <numFmt numFmtId="167" formatCode="_-* #,##0_-;\-* #,##0_-;_-* &quot;-&quot;??_-;_-@_-"/>
    <numFmt numFmtId="168" formatCode="_(* #,##0_);_(* \(#,##0\);_(* &quot;-&quot;??_);_(@_)"/>
    <numFmt numFmtId="169" formatCode="_(* #,##0.0_);_(* \(#,##0.0\);_(* &quot;-&quot;??_);_(@_)"/>
    <numFmt numFmtId="170" formatCode="_(* #,##0.00_);_(* \(#,##0.00\);_(* &quot;-&quot;??_);_(@_)"/>
    <numFmt numFmtId="171" formatCode="_-&quot;R$&quot;* #,##0.00_-;\-&quot;R$&quot;* #,##0.00_-;_-&quot;R$&quot;* &quot;-&quot;??_-;_-@_-"/>
    <numFmt numFmtId="172" formatCode="_([$€-2]* #,##0.00_);_([$€-2]* \(#,##0.00\);_([$€-2]* &quot;-&quot;??_)"/>
    <numFmt numFmtId="173" formatCode="_ * #,##0_ ;_ * \-#,##0_ ;_ * &quot;-&quot;_ ;_ @_ "/>
    <numFmt numFmtId="174" formatCode="_ * #,##0.00_ ;_ * \-#,##0.00_ ;_ * &quot;-&quot;??_ ;_ @_ "/>
    <numFmt numFmtId="175" formatCode="_ &quot;S/&quot;* #,##0_ ;_ &quot;S/&quot;* \-#,##0_ ;_ &quot;S/&quot;* &quot;-&quot;_ ;_ @_ "/>
    <numFmt numFmtId="176" formatCode="_ &quot;S/&quot;* #,##0.00_ ;_ &quot;S/&quot;* \-#,##0.00_ ;_ &quot;S/&quot;* &quot;-&quot;??_ ;_ @_ "/>
    <numFmt numFmtId="177" formatCode="_-&quot;L.&quot;\ * #,##0_-;\-&quot;L.&quot;\ * #,##0_-;_-&quot;L.&quot;\ * &quot;-&quot;_-;_-@_-"/>
    <numFmt numFmtId="178" formatCode="_(&quot;R$ &quot;* #,##0.00_);_(&quot;R$ &quot;* \(#,##0.00\);_(&quot;R$ &quot;* &quot;-&quot;??_);_(@_)"/>
    <numFmt numFmtId="179" formatCode="_-* #,##0.00\ &quot;€&quot;_-;\-* #,##0.00\ &quot;€&quot;_-;_-* &quot;-&quot;??\ &quot;€&quot;_-;_-@_-"/>
    <numFmt numFmtId="180" formatCode="_-* #,##0.00\ _€_-;\-* #,##0.00\ _€_-;_-* &quot;-&quot;??\ _€_-;_-@_-"/>
    <numFmt numFmtId="181" formatCode="_(* #,##0.00000_);_(* \(#,##0.00000\);_(* &quot;-&quot;??_);_(@_)"/>
    <numFmt numFmtId="182" formatCode="_ * #,##0.00_)_R_$_ ;_ * \(#,##0.00\)_R_$_ ;_ * &quot;-&quot;??_)_R_$_ ;_ @_ "/>
    <numFmt numFmtId="183" formatCode="0.0000000"/>
    <numFmt numFmtId="184" formatCode="[$$-409]#,##0.00"/>
    <numFmt numFmtId="185" formatCode="_-* #,##0.00\ [$€]_-;\-* #,##0.00\ [$€]_-;_-* &quot;-&quot;??\ [$€]_-;_-@_-"/>
    <numFmt numFmtId="186" formatCode="0.000000_)"/>
    <numFmt numFmtId="187" formatCode="0.00_)"/>
    <numFmt numFmtId="188" formatCode="_(* #,##0.000000000000000_);_(* \(#,##0.000000000000000\);_(* &quot;-&quot;??_);_(@_)"/>
    <numFmt numFmtId="189" formatCode="#,##0.0000_);\(#,##0.0000\)"/>
    <numFmt numFmtId="190" formatCode="0.000_)"/>
    <numFmt numFmtId="191" formatCode="_ * #,##0.00000000000000000000000000_)_C_r_$_ ;_ * \(#,##0.00000000000000000000000000\)_C_r_$_ ;_ * &quot;-&quot;??_)_C_r_$_ ;_ @_ "/>
    <numFmt numFmtId="192" formatCode="#,"/>
    <numFmt numFmtId="193" formatCode="_-* #,##0.00\ _D_M_-;\-* #,##0.00\ _D_M_-;_-* &quot;-&quot;??\ _D_M_-;_-@_-"/>
    <numFmt numFmtId="194" formatCode="General_)"/>
    <numFmt numFmtId="195" formatCode="_ * #,##0.00_)&quot;R$&quot;_ ;_ * \(#,##0.00\)&quot;R$&quot;_ ;_ * &quot;-&quot;??_)&quot;R$&quot;_ ;_ @_ "/>
    <numFmt numFmtId="196" formatCode="_(* #,##0.000000_);_(* \(#,##0.000000\);_(* &quot;-&quot;??_);_(@_)"/>
    <numFmt numFmtId="197" formatCode="_(&quot;R$&quot;\ * #,##0_);_(&quot;R$&quot;\ * \(#,##0\);_(&quot;R$&quot;\ * &quot;-&quot;_);_(@_)"/>
    <numFmt numFmtId="198" formatCode="#,##0.0_);\(#,##0.0\)"/>
    <numFmt numFmtId="199" formatCode="#,##0.0000%"/>
    <numFmt numFmtId="200" formatCode="_-* #,##0.0\ [$€]_-;\-* #,##0.0\ [$€]_-;_-* &quot;-&quot;??\ [$€]_-;_-@_-"/>
    <numFmt numFmtId="201" formatCode="_(&quot;$&quot;* #,##0.00_);_(&quot;$&quot;* \(#,##0.00\);_(&quot;$&quot;* &quot;-&quot;??_);_(@_)"/>
    <numFmt numFmtId="202" formatCode="#,#00"/>
    <numFmt numFmtId="203" formatCode="%#,#00"/>
    <numFmt numFmtId="204" formatCode="#.##000"/>
    <numFmt numFmtId="205" formatCode="#\."/>
    <numFmt numFmtId="206" formatCode="&quot;R$ &quot;#,##0.00_);[Red]\(&quot;R$ &quot;#,##0.00\)"/>
    <numFmt numFmtId="207" formatCode="_(* #,##0.000_);_(* \(#,##0.000\);_(* \-??_);_(@_)"/>
    <numFmt numFmtId="208" formatCode="dd/mm/yy;@"/>
    <numFmt numFmtId="209" formatCode="_(* #,##0.0_);_(* \(#,##0.0\);_(* &quot;-&quot;?_);@_)"/>
    <numFmt numFmtId="210" formatCode="#,##0_%_);\(#,##0\)_%;#,##0_%_);@_%_)"/>
    <numFmt numFmtId="211" formatCode="&quot;$&quot;#,##0_%_);\(&quot;$&quot;#,##0\)_%;&quot;$&quot;#,##0_%_);@_%_)"/>
    <numFmt numFmtId="212" formatCode="\$#,##0\ ;&quot;($&quot;#,##0\)"/>
    <numFmt numFmtId="213" formatCode="0_%_);\(0\)_%;0_%_);@_%_)"/>
    <numFmt numFmtId="214" formatCode="_(&quot;$&quot;* #,##0_);_(&quot;$&quot;* \(#,##0\);_(&quot;$&quot;* &quot;-&quot;_);_(@_)"/>
    <numFmt numFmtId="215" formatCode="#,##0.00&quot;x&quot;;\-#,##0.00&quot;x&quot;"/>
    <numFmt numFmtId="216" formatCode="\ #,##0.00\x\ ;\(#,##0.00\x\)\ "/>
    <numFmt numFmtId="217" formatCode="0.000000"/>
    <numFmt numFmtId="218" formatCode="0.0000000000%"/>
    <numFmt numFmtId="219" formatCode="_-* #,##0\ &quot;DM&quot;_-;\-* #,##0\ &quot;DM&quot;_-;_-* &quot;-&quot;\ &quot;DM&quot;_-;_-@_-"/>
    <numFmt numFmtId="220" formatCode="_-* #,##0.00\ &quot;DM&quot;_-;\-* #,##0.00\ &quot;DM&quot;_-;_-* &quot;-&quot;??\ &quot;DM&quot;_-;_-@_-"/>
    <numFmt numFmtId="221" formatCode="_-* #,##0\ _D_M_-;\-* #,##0\ _D_M_-;_-* &quot;-&quot;\ _D_M_-;_-@_-"/>
    <numFmt numFmtId="222" formatCode="_(&quot;R$&quot;\ * #,##0.00_);_(&quot;R$&quot;\ * \(#,##0.00\);_(&quot;R$&quot;\ * &quot;-&quot;??_);_(@_)"/>
    <numFmt numFmtId="223" formatCode="_(* #,##0.00_);_(* \(#,##0.00\);_(* \-??_);_(@_)"/>
    <numFmt numFmtId="224" formatCode="_(* #,##0_);_(* \(#,##0\);_(* \-_);_(@_)"/>
    <numFmt numFmtId="225" formatCode="[$-416]d\-mmm\-yy;@"/>
    <numFmt numFmtId="226" formatCode="_(* #,##0_);_(* \(#,##0\);_(* &quot; &quot;_);_(@_)"/>
    <numFmt numFmtId="227" formatCode="_-* #,##0\ [$€]_-;\-* #,##0\ [$€]_-;_-* &quot;-&quot;??\ [$€]_-;_-@_-"/>
    <numFmt numFmtId="228" formatCode="#,##0;\(#,##0\);&quot;-&quot;"/>
    <numFmt numFmtId="229" formatCode="0.00\x"/>
    <numFmt numFmtId="230" formatCode="#,##0.0;\(#,##0.0\);&quot;-&quot;"/>
    <numFmt numFmtId="231" formatCode="#,##0.000;\(#,##0.000\)"/>
    <numFmt numFmtId="232" formatCode="#,##0.0;\(#,##0.0\)"/>
    <numFmt numFmtId="233" formatCode="0.0"/>
  </numFmts>
  <fonts count="1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entury Gothic"/>
      <family val="2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i/>
      <sz val="12"/>
      <color theme="1"/>
      <name val="Century Gothic"/>
      <family val="2"/>
    </font>
    <font>
      <b/>
      <sz val="14"/>
      <color theme="0"/>
      <name val="Century Gothic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2"/>
      <color rgb="FF000000"/>
      <name val="Century Gothic"/>
      <family val="2"/>
    </font>
    <font>
      <sz val="8"/>
      <name val="Calibri"/>
      <family val="2"/>
      <scheme val="minor"/>
    </font>
    <font>
      <sz val="10"/>
      <color theme="1"/>
      <name val="Century Gothic"/>
      <family val="2"/>
    </font>
    <font>
      <i/>
      <sz val="11"/>
      <color theme="1"/>
      <name val="Century Gothic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BERNHARD"/>
    </font>
    <font>
      <sz val="10"/>
      <name val="Helv"/>
    </font>
    <font>
      <sz val="8"/>
      <color indexed="16"/>
      <name val="MS Sans Serif"/>
      <family val="2"/>
    </font>
    <font>
      <i/>
      <sz val="8"/>
      <name val="Arial"/>
      <family val="2"/>
    </font>
    <font>
      <sz val="1"/>
      <color indexed="8"/>
      <name val="Courier"/>
      <family val="3"/>
    </font>
    <font>
      <sz val="6"/>
      <color indexed="14"/>
      <name val="CG Times (E1)"/>
    </font>
    <font>
      <b/>
      <sz val="1"/>
      <color indexed="8"/>
      <name val="Courier"/>
      <family val="3"/>
    </font>
    <font>
      <b/>
      <i/>
      <sz val="9"/>
      <name val="Arial"/>
      <family val="2"/>
    </font>
    <font>
      <b/>
      <i/>
      <sz val="10"/>
      <name val="Arial"/>
      <family val="2"/>
    </font>
    <font>
      <sz val="6"/>
      <name val="CG Times (WN)"/>
    </font>
    <font>
      <sz val="6"/>
      <name val="Courier"/>
      <family val="3"/>
    </font>
    <font>
      <sz val="10"/>
      <name val="MS Sans Serif"/>
      <family val="2"/>
    </font>
    <font>
      <sz val="7"/>
      <name val="Small Fonts"/>
      <family val="2"/>
    </font>
    <font>
      <sz val="10"/>
      <name val="Courier"/>
      <family val="3"/>
    </font>
    <font>
      <b/>
      <sz val="10"/>
      <name val="MS Sans Serif"/>
      <family val="2"/>
    </font>
    <font>
      <sz val="8"/>
      <name val="Helv"/>
    </font>
    <font>
      <b/>
      <i/>
      <sz val="12"/>
      <color indexed="9"/>
      <name val="Arial"/>
      <family val="2"/>
    </font>
    <font>
      <b/>
      <sz val="8"/>
      <color indexed="17"/>
      <name val="Arial"/>
      <family val="2"/>
    </font>
    <font>
      <sz val="10"/>
      <color theme="1"/>
      <name val="Calibri"/>
      <family val="2"/>
    </font>
    <font>
      <b/>
      <sz val="18"/>
      <color theme="3"/>
      <name val="Calibri Light"/>
      <family val="2"/>
      <scheme val="major"/>
    </font>
    <font>
      <sz val="8"/>
      <name val="Courier New"/>
      <family val="3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9"/>
      <color theme="1"/>
      <name val="Calibri"/>
      <family val="2"/>
    </font>
    <font>
      <sz val="11"/>
      <color theme="0"/>
      <name val="Century Gothic"/>
      <family val="2"/>
    </font>
    <font>
      <sz val="12"/>
      <name val="Century Gothic"/>
      <family val="2"/>
    </font>
    <font>
      <sz val="11"/>
      <color rgb="FF9C5700"/>
      <name val="Calibri"/>
      <family val="2"/>
      <scheme val="minor"/>
    </font>
    <font>
      <sz val="11"/>
      <color rgb="FF0029A1"/>
      <name val="Century Gothic"/>
      <family val="2"/>
    </font>
    <font>
      <sz val="14"/>
      <color rgb="FF0029A1"/>
      <name val="Calibri"/>
      <family val="2"/>
      <scheme val="minor"/>
    </font>
    <font>
      <sz val="11"/>
      <color rgb="FF0029A1"/>
      <name val="Calibri"/>
      <family val="2"/>
      <scheme val="minor"/>
    </font>
    <font>
      <sz val="16"/>
      <color rgb="FF0029A1"/>
      <name val="Calibri"/>
      <family val="2"/>
      <scheme val="minor"/>
    </font>
    <font>
      <b/>
      <sz val="42"/>
      <color rgb="FF0029A1"/>
      <name val="Calibri Light"/>
      <family val="2"/>
    </font>
    <font>
      <b/>
      <sz val="12"/>
      <color rgb="FF0029A1"/>
      <name val="Calibri Light"/>
      <family val="2"/>
    </font>
    <font>
      <u/>
      <sz val="14"/>
      <color rgb="FF0029A1"/>
      <name val="Calibri"/>
      <family val="2"/>
      <scheme val="minor"/>
    </font>
    <font>
      <i/>
      <sz val="11"/>
      <color rgb="FF0029A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9"/>
      <name val="Arial"/>
      <family val="2"/>
    </font>
    <font>
      <sz val="10"/>
      <color indexed="8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2"/>
      <color indexed="8"/>
      <name val="Times New Roman"/>
      <family val="1"/>
    </font>
    <font>
      <sz val="12"/>
      <name val="Helv"/>
    </font>
    <font>
      <sz val="11"/>
      <color indexed="63"/>
      <name val="Calibri"/>
      <family val="2"/>
    </font>
    <font>
      <b/>
      <sz val="12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"/>
      <color indexed="18"/>
      <name val="Courier"/>
      <family val="3"/>
    </font>
    <font>
      <b/>
      <sz val="18"/>
      <color indexed="62"/>
      <name val="Cambria"/>
      <family val="2"/>
    </font>
    <font>
      <b/>
      <sz val="10"/>
      <color indexed="16"/>
      <name val="Courier"/>
      <family val="3"/>
    </font>
    <font>
      <b/>
      <u/>
      <sz val="12"/>
      <name val="Arial"/>
      <family val="2"/>
    </font>
    <font>
      <sz val="12"/>
      <name val="Arial"/>
      <family val="2"/>
    </font>
    <font>
      <sz val="10"/>
      <color indexed="32"/>
      <name val="Arial"/>
      <family val="2"/>
    </font>
    <font>
      <b/>
      <sz val="12"/>
      <name val="MS Sans Serif"/>
      <family val="2"/>
    </font>
    <font>
      <sz val="9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2"/>
      <name val="Helv"/>
      <family val="2"/>
    </font>
    <font>
      <b/>
      <sz val="8"/>
      <color indexed="24"/>
      <name val="Arial"/>
      <family val="2"/>
    </font>
    <font>
      <sz val="7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8"/>
      <name val="Palatino"/>
      <family val="1"/>
    </font>
    <font>
      <sz val="7"/>
      <name val="Palatino"/>
      <family val="1"/>
    </font>
    <font>
      <sz val="6"/>
      <color indexed="16"/>
      <name val="Palatino"/>
      <family val="1"/>
    </font>
    <font>
      <b/>
      <sz val="10"/>
      <color indexed="12"/>
      <name val="Arial"/>
      <family val="2"/>
    </font>
    <font>
      <sz val="10"/>
      <name val="FuturaA Bk BT"/>
    </font>
    <font>
      <sz val="11"/>
      <color indexed="8"/>
      <name val="Arial"/>
      <family val="2"/>
    </font>
    <font>
      <sz val="10"/>
      <color indexed="16"/>
      <name val="Helvetica-Black"/>
    </font>
    <font>
      <sz val="12"/>
      <name val="Times New Roman"/>
      <family val="1"/>
    </font>
    <font>
      <sz val="11"/>
      <name val="Arial"/>
      <family val="2"/>
    </font>
    <font>
      <sz val="10"/>
      <name val="ZapfHumns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5"/>
      <color indexed="62"/>
      <name val="Calibri"/>
      <family val="2"/>
    </font>
    <font>
      <sz val="10"/>
      <color theme="0"/>
      <name val="Arial"/>
      <family val="2"/>
    </font>
    <font>
      <b/>
      <sz val="11"/>
      <color indexed="53"/>
      <name val="Calibri"/>
      <family val="2"/>
    </font>
    <font>
      <sz val="11"/>
      <color indexed="53"/>
      <name val="Calibri"/>
      <family val="2"/>
    </font>
    <font>
      <sz val="11"/>
      <color indexed="48"/>
      <name val="Calibri"/>
      <family val="2"/>
    </font>
    <font>
      <sz val="11"/>
      <color indexed="16"/>
      <name val="Calibri"/>
      <family val="2"/>
    </font>
    <font>
      <i/>
      <sz val="10"/>
      <color rgb="FF7F7F7F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1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b/>
      <sz val="11"/>
      <color theme="3"/>
      <name val="Arial Narrow"/>
      <family val="2"/>
    </font>
    <font>
      <sz val="11"/>
      <color rgb="FF006100"/>
      <name val="Arial Narrow"/>
      <family val="2"/>
    </font>
    <font>
      <sz val="11"/>
      <color rgb="FF9C0006"/>
      <name val="Arial Narrow"/>
      <family val="2"/>
    </font>
    <font>
      <sz val="11"/>
      <color rgb="FF9C6500"/>
      <name val="Arial Narrow"/>
      <family val="2"/>
    </font>
    <font>
      <sz val="11"/>
      <color rgb="FF3F3F76"/>
      <name val="Arial Narrow"/>
      <family val="2"/>
    </font>
    <font>
      <b/>
      <sz val="11"/>
      <color rgb="FF3F3F3F"/>
      <name val="Arial Narrow"/>
      <family val="2"/>
    </font>
    <font>
      <b/>
      <sz val="11"/>
      <color rgb="FFFA7D00"/>
      <name val="Arial Narrow"/>
      <family val="2"/>
    </font>
    <font>
      <sz val="11"/>
      <color rgb="FFFA7D00"/>
      <name val="Arial Narrow"/>
      <family val="2"/>
    </font>
    <font>
      <b/>
      <sz val="11"/>
      <color theme="0"/>
      <name val="Arial Narrow"/>
      <family val="2"/>
    </font>
    <font>
      <sz val="11"/>
      <color rgb="FFFF0000"/>
      <name val="Arial Narrow"/>
      <family val="2"/>
    </font>
    <font>
      <i/>
      <sz val="11"/>
      <color rgb="FF7F7F7F"/>
      <name val="Arial Narrow"/>
      <family val="2"/>
    </font>
    <font>
      <b/>
      <sz val="11"/>
      <color theme="1"/>
      <name val="Arial Narrow"/>
      <family val="2"/>
    </font>
    <font>
      <sz val="11"/>
      <color theme="0"/>
      <name val="Arial Narrow"/>
      <family val="2"/>
    </font>
    <font>
      <sz val="10"/>
      <name val="Times New Roman"/>
      <family val="1"/>
      <charset val="204"/>
    </font>
    <font>
      <sz val="12"/>
      <color rgb="FFFF0000"/>
      <name val="Century Gothic"/>
      <family val="2"/>
    </font>
    <font>
      <b/>
      <sz val="14"/>
      <color rgb="FF000000"/>
      <name val="Century Gothic"/>
      <family val="2"/>
    </font>
    <font>
      <b/>
      <i/>
      <sz val="14"/>
      <color rgb="FF000000"/>
      <name val="Century Gothic"/>
      <family val="2"/>
    </font>
    <font>
      <sz val="11"/>
      <name val="Calibri"/>
      <family val="2"/>
      <scheme val="minor"/>
    </font>
    <font>
      <b/>
      <sz val="14"/>
      <name val="Century Gothic"/>
      <family val="2"/>
    </font>
    <font>
      <sz val="14"/>
      <color theme="0"/>
      <name val="Century Gothic"/>
      <family val="2"/>
    </font>
    <font>
      <u/>
      <sz val="10"/>
      <color indexed="52"/>
      <name val="Arial"/>
      <family val="2"/>
    </font>
    <font>
      <b/>
      <sz val="11"/>
      <name val="Calibri"/>
      <family val="2"/>
      <scheme val="minor"/>
    </font>
    <font>
      <sz val="12"/>
      <name val="Calibri"/>
      <family val="2"/>
    </font>
    <font>
      <sz val="12"/>
      <color rgb="FF0029A1"/>
      <name val="Calibri Light"/>
      <family val="2"/>
      <scheme val="major"/>
    </font>
    <font>
      <sz val="11"/>
      <color theme="9" tint="-0.499984740745262"/>
      <name val="Calibri"/>
      <family val="2"/>
      <scheme val="minor"/>
    </font>
    <font>
      <b/>
      <sz val="12"/>
      <name val="Century Gothic"/>
      <family val="2"/>
    </font>
    <font>
      <sz val="12"/>
      <color theme="0"/>
      <name val="Century Gothic"/>
      <family val="2"/>
    </font>
    <font>
      <i/>
      <sz val="11"/>
      <color theme="1"/>
      <name val="Century Gothic"/>
    </font>
    <font>
      <sz val="12"/>
      <color theme="1"/>
      <name val="Century Gothic"/>
    </font>
    <font>
      <sz val="12"/>
      <color theme="0"/>
      <name val="Century Gothic"/>
    </font>
    <font>
      <b/>
      <sz val="12"/>
      <color theme="0"/>
      <name val="Century Gothic"/>
    </font>
    <font>
      <b/>
      <sz val="12"/>
      <color theme="1"/>
      <name val="Century Gothic"/>
    </font>
    <font>
      <sz val="10"/>
      <color theme="1"/>
      <name val="Century Gothic"/>
    </font>
    <font>
      <b/>
      <sz val="12"/>
      <name val="Century Gothic"/>
    </font>
    <font>
      <sz val="12"/>
      <name val="Century Gothic"/>
    </font>
    <font>
      <b/>
      <i/>
      <sz val="12"/>
      <color theme="1"/>
      <name val="Century Gothic"/>
      <family val="2"/>
    </font>
    <font>
      <b/>
      <i/>
      <sz val="12"/>
      <name val="Century Gothic"/>
      <family val="2"/>
    </font>
    <font>
      <b/>
      <i/>
      <sz val="11"/>
      <color theme="1"/>
      <name val="Calibri"/>
      <family val="2"/>
      <scheme val="minor"/>
    </font>
  </fonts>
  <fills count="121">
    <fill>
      <patternFill patternType="none"/>
    </fill>
    <fill>
      <patternFill patternType="gray125"/>
    </fill>
    <fill>
      <patternFill patternType="solid">
        <fgColor rgb="FF0029A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3"/>
        <bgColor indexed="64"/>
      </patternFill>
    </fill>
    <fill>
      <patternFill patternType="medium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19"/>
      </patternFill>
    </fill>
    <fill>
      <patternFill patternType="solid">
        <fgColor indexed="16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19"/>
        <bgColor indexed="19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1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1"/>
        <bgColor indexed="19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9"/>
        <bgColor indexed="19"/>
      </patternFill>
    </fill>
    <fill>
      <patternFill patternType="solid">
        <fgColor indexed="9"/>
        <bgColor indexed="43"/>
      </patternFill>
    </fill>
    <fill>
      <patternFill patternType="solid">
        <fgColor indexed="2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9"/>
        <bgColor indexed="9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rgb="FFF2F2F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FB95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2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60458">
    <xf numFmtId="0" fontId="0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7" fillId="8" borderId="0" applyNumberFormat="0" applyBorder="0" applyAlignment="0" applyProtection="0"/>
    <xf numFmtId="0" fontId="19" fillId="11" borderId="6" applyNumberFormat="0" applyAlignment="0" applyProtection="0"/>
    <xf numFmtId="0" fontId="20" fillId="11" borderId="5" applyNumberFormat="0" applyAlignment="0" applyProtection="0"/>
    <xf numFmtId="0" fontId="23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25" fillId="9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3" fillId="0" borderId="0"/>
    <xf numFmtId="0" fontId="3" fillId="0" borderId="0"/>
    <xf numFmtId="0" fontId="1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9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8" borderId="0" applyNumberFormat="0" applyBorder="0" applyAlignment="0" applyProtection="0"/>
    <xf numFmtId="43" fontId="1" fillId="0" borderId="0" applyFont="0" applyFill="0" applyBorder="0" applyAlignment="0" applyProtection="0"/>
    <xf numFmtId="0" fontId="36" fillId="40" borderId="0" applyNumberFormat="0" applyBorder="0" applyAlignment="0" applyProtection="0"/>
    <xf numFmtId="0" fontId="3" fillId="41" borderId="11" applyBorder="0"/>
    <xf numFmtId="3" fontId="36" fillId="42" borderId="0" applyNumberFormat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NumberFormat="0" applyFill="0" applyBorder="0" applyProtection="0">
      <alignment horizontal="center" wrapText="1"/>
    </xf>
    <xf numFmtId="4" fontId="36" fillId="43" borderId="12" applyNumberFormat="0" applyProtection="0">
      <alignment horizontal="right" wrapText="1"/>
    </xf>
    <xf numFmtId="0" fontId="38" fillId="0" borderId="0"/>
    <xf numFmtId="0" fontId="39" fillId="0" borderId="0"/>
    <xf numFmtId="0" fontId="38" fillId="0" borderId="0"/>
    <xf numFmtId="0" fontId="39" fillId="0" borderId="0"/>
    <xf numFmtId="0" fontId="40" fillId="0" borderId="13" applyBorder="0" applyProtection="0"/>
    <xf numFmtId="0" fontId="41" fillId="40" borderId="0" applyNumberFormat="0" applyBorder="0" applyAlignment="0" applyProtection="0"/>
    <xf numFmtId="0" fontId="42" fillId="0" borderId="0">
      <protection locked="0"/>
    </xf>
    <xf numFmtId="37" fontId="43" fillId="0" borderId="0"/>
    <xf numFmtId="10" fontId="43" fillId="0" borderId="0"/>
    <xf numFmtId="37" fontId="43" fillId="0" borderId="0"/>
    <xf numFmtId="0" fontId="44" fillId="0" borderId="0">
      <protection locked="0"/>
    </xf>
    <xf numFmtId="0" fontId="44" fillId="0" borderId="0">
      <protection locked="0"/>
    </xf>
    <xf numFmtId="172" fontId="3" fillId="0" borderId="0" applyFont="0" applyFill="0" applyBorder="0" applyAlignment="0" applyProtection="0"/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34" fillId="41" borderId="14">
      <alignment vertical="top" wrapText="1"/>
    </xf>
    <xf numFmtId="4" fontId="45" fillId="42" borderId="0" applyNumberFormat="0" applyFill="0" applyBorder="0" applyAlignment="0" applyProtection="0"/>
    <xf numFmtId="0" fontId="37" fillId="0" borderId="0" applyNumberFormat="0" applyFont="0" applyFill="0" applyBorder="0" applyProtection="0">
      <alignment horizontal="center" vertical="top" wrapText="1"/>
    </xf>
    <xf numFmtId="0" fontId="46" fillId="0" borderId="0"/>
    <xf numFmtId="0" fontId="3" fillId="0" borderId="0"/>
    <xf numFmtId="0" fontId="34" fillId="0" borderId="0">
      <protection hidden="1"/>
    </xf>
    <xf numFmtId="0" fontId="3" fillId="0" borderId="15" applyNumberFormat="0">
      <alignment horizontal="left" wrapText="1"/>
      <protection locked="0"/>
    </xf>
    <xf numFmtId="37" fontId="47" fillId="0" borderId="13"/>
    <xf numFmtId="10" fontId="48" fillId="0" borderId="13"/>
    <xf numFmtId="0" fontId="3" fillId="44" borderId="15" applyNumberFormat="0" applyProtection="0">
      <alignment vertical="center" wrapText="1"/>
    </xf>
    <xf numFmtId="9" fontId="36" fillId="42" borderId="0" applyNumberFormat="0" applyFont="0" applyBorder="0" applyAlignment="0">
      <protection locked="0"/>
    </xf>
    <xf numFmtId="41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42" fillId="0" borderId="0">
      <protection locked="0"/>
    </xf>
    <xf numFmtId="37" fontId="50" fillId="0" borderId="0"/>
    <xf numFmtId="0" fontId="3" fillId="0" borderId="16">
      <alignment horizontal="center"/>
    </xf>
    <xf numFmtId="0" fontId="3" fillId="42" borderId="15" applyNumberFormat="0" applyAlignment="0"/>
    <xf numFmtId="0" fontId="51" fillId="0" borderId="0"/>
    <xf numFmtId="0" fontId="3" fillId="0" borderId="0">
      <alignment horizontal="justify" vertical="center"/>
    </xf>
    <xf numFmtId="0" fontId="3" fillId="0" borderId="0">
      <alignment horizontal="justify" vertical="center"/>
    </xf>
    <xf numFmtId="0" fontId="3" fillId="0" borderId="0"/>
    <xf numFmtId="0" fontId="3" fillId="45" borderId="15" applyNumberFormat="0" applyFont="0" applyBorder="0" applyAlignment="0" applyProtection="0"/>
    <xf numFmtId="0" fontId="37" fillId="0" borderId="0"/>
    <xf numFmtId="0" fontId="42" fillId="0" borderId="0">
      <protection locked="0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0" fontId="52" fillId="0" borderId="17">
      <alignment horizontal="center"/>
    </xf>
    <xf numFmtId="3" fontId="49" fillId="0" borderId="0" applyFont="0" applyFill="0" applyBorder="0" applyAlignment="0" applyProtection="0"/>
    <xf numFmtId="0" fontId="49" fillId="46" borderId="0" applyNumberFormat="0" applyFont="0" applyBorder="0" applyAlignment="0" applyProtection="0"/>
    <xf numFmtId="38" fontId="53" fillId="0" borderId="0"/>
    <xf numFmtId="3" fontId="36" fillId="43" borderId="12" applyNumberFormat="0" applyFill="0" applyBorder="0" applyProtection="0">
      <alignment horizontal="left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41" borderId="0" applyAlignment="0"/>
    <xf numFmtId="0" fontId="55" fillId="0" borderId="13"/>
    <xf numFmtId="0" fontId="34" fillId="44" borderId="15" applyNumberFormat="0" applyAlignment="0">
      <alignment horizontal="center"/>
    </xf>
    <xf numFmtId="17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3" fillId="0" borderId="0"/>
    <xf numFmtId="0" fontId="56" fillId="0" borderId="0"/>
    <xf numFmtId="43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0" fontId="1" fillId="0" borderId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5" fillId="0" borderId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0" fontId="3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60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5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5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5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6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6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6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6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6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6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6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6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6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24" fillId="1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24" fillId="1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24" fillId="1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61" fillId="5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24" fillId="21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24" fillId="21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24" fillId="21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24" fillId="2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24" fillId="2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24" fillId="2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9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9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9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3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3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3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24" fillId="37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24" fillId="37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24" fillId="37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16" fillId="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16" fillId="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16" fillId="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20" fillId="11" borderId="5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20" fillId="11" borderId="5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20" fillId="11" borderId="5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63" fillId="52" borderId="18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0" fillId="11" borderId="5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22" fillId="12" borderId="8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22" fillId="12" borderId="8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22" fillId="12" borderId="8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64" fillId="61" borderId="19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2" fillId="12" borderId="8" applyNumberFormat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21" fillId="0" borderId="7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21" fillId="0" borderId="7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21" fillId="0" borderId="7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4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4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4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24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24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24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24" fillId="2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24" fillId="2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24" fillId="2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6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6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6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0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0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0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24" fillId="34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24" fillId="34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24" fillId="34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61" fillId="65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18" fillId="10" borderId="5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18" fillId="10" borderId="5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18" fillId="10" borderId="5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66" fillId="52" borderId="18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8" fillId="10" borderId="5" applyNumberFormat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17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17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17" fillId="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8" fontId="3" fillId="0" borderId="0" applyFont="0" applyFill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25" fillId="9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25" fillId="9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25" fillId="9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3" fillId="0" borderId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>
      <alignment wrapText="1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1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13" borderId="9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0" fontId="26" fillId="67" borderId="21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19" fillId="11" borderId="6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19" fillId="11" borderId="6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19" fillId="11" borderId="6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69" fillId="52" borderId="22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3" fillId="0" borderId="2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3" fillId="0" borderId="2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3" fillId="0" borderId="2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13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14" fillId="0" borderId="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14" fillId="0" borderId="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14" fillId="0" borderId="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15" fillId="0" borderId="4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15" fillId="0" borderId="4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15" fillId="0" borderId="4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2" fillId="0" borderId="10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2" fillId="0" borderId="10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2" fillId="0" borderId="10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61" borderId="19" applyNumberFormat="0" applyAlignment="0" applyProtection="0"/>
    <xf numFmtId="0" fontId="62" fillId="49" borderId="0" applyNumberFormat="0" applyBorder="0" applyAlignment="0" applyProtection="0"/>
    <xf numFmtId="0" fontId="66" fillId="68" borderId="18" applyNumberFormat="0" applyAlignment="0" applyProtection="0"/>
    <xf numFmtId="0" fontId="65" fillId="0" borderId="20" applyNumberFormat="0" applyFill="0" applyAlignment="0" applyProtection="0"/>
    <xf numFmtId="0" fontId="68" fillId="66" borderId="0" applyNumberFormat="0" applyBorder="0" applyAlignment="0" applyProtection="0"/>
    <xf numFmtId="0" fontId="3" fillId="67" borderId="21" applyNumberFormat="0" applyFont="0" applyAlignment="0" applyProtection="0"/>
    <xf numFmtId="0" fontId="26" fillId="67" borderId="21" applyNumberFormat="0" applyFont="0" applyAlignment="0" applyProtection="0"/>
    <xf numFmtId="0" fontId="70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5" fillId="9" borderId="0" applyNumberFormat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 applyNumberFormat="0" applyFill="0" applyBorder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7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69" borderId="0" applyBorder="0" applyProtection="0">
      <alignment horizontal="right" vertical="center" wrapText="1" indent="2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7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1" fillId="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7" fillId="8" borderId="0" applyNumberFormat="0" applyBorder="0" applyAlignment="0" applyProtection="0"/>
    <xf numFmtId="0" fontId="81" fillId="9" borderId="0" applyNumberFormat="0" applyBorder="0" applyAlignment="0" applyProtection="0"/>
    <xf numFmtId="0" fontId="19" fillId="11" borderId="6" applyNumberFormat="0" applyAlignment="0" applyProtection="0"/>
    <xf numFmtId="0" fontId="20" fillId="11" borderId="5" applyNumberFormat="0" applyAlignment="0" applyProtection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9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82" fontId="3" fillId="0" borderId="0" applyFont="0" applyAlignment="0">
      <alignment horizontal="center"/>
    </xf>
    <xf numFmtId="182" fontId="3" fillId="0" borderId="0" applyFont="0" applyFill="0" applyBorder="0" applyAlignment="0" applyProtection="0"/>
    <xf numFmtId="182" fontId="3" fillId="0" borderId="0" applyFont="0" applyAlignment="0">
      <alignment horizontal="center"/>
    </xf>
    <xf numFmtId="183" fontId="3" fillId="0" borderId="0" applyFont="0" applyFill="0" applyBorder="0" applyAlignment="0" applyProtection="0"/>
    <xf numFmtId="3" fontId="91" fillId="73" borderId="0">
      <alignment horizontal="left"/>
    </xf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5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19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3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27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1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184" fontId="1" fillId="35" borderId="0" applyNumberFormat="0" applyBorder="0" applyAlignment="0" applyProtection="0"/>
    <xf numFmtId="3" fontId="92" fillId="42" borderId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16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0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4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28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2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1" fillId="36" borderId="0" applyNumberFormat="0" applyBorder="0" applyAlignment="0" applyProtection="0"/>
    <xf numFmtId="184" fontId="24" fillId="17" borderId="0" applyNumberFormat="0" applyBorder="0" applyAlignment="0" applyProtection="0"/>
    <xf numFmtId="184" fontId="24" fillId="17" borderId="0" applyNumberFormat="0" applyBorder="0" applyAlignment="0" applyProtection="0"/>
    <xf numFmtId="184" fontId="24" fillId="17" borderId="0" applyNumberFormat="0" applyBorder="0" applyAlignment="0" applyProtection="0"/>
    <xf numFmtId="184" fontId="24" fillId="17" borderId="0" applyNumberFormat="0" applyBorder="0" applyAlignment="0" applyProtection="0"/>
    <xf numFmtId="184" fontId="24" fillId="17" borderId="0" applyNumberFormat="0" applyBorder="0" applyAlignment="0" applyProtection="0"/>
    <xf numFmtId="184" fontId="24" fillId="17" borderId="0" applyNumberFormat="0" applyBorder="0" applyAlignment="0" applyProtection="0"/>
    <xf numFmtId="184" fontId="24" fillId="21" borderId="0" applyNumberFormat="0" applyBorder="0" applyAlignment="0" applyProtection="0"/>
    <xf numFmtId="184" fontId="24" fillId="21" borderId="0" applyNumberFormat="0" applyBorder="0" applyAlignment="0" applyProtection="0"/>
    <xf numFmtId="184" fontId="24" fillId="21" borderId="0" applyNumberFormat="0" applyBorder="0" applyAlignment="0" applyProtection="0"/>
    <xf numFmtId="184" fontId="24" fillId="21" borderId="0" applyNumberFormat="0" applyBorder="0" applyAlignment="0" applyProtection="0"/>
    <xf numFmtId="184" fontId="24" fillId="21" borderId="0" applyNumberFormat="0" applyBorder="0" applyAlignment="0" applyProtection="0"/>
    <xf numFmtId="184" fontId="24" fillId="21" borderId="0" applyNumberFormat="0" applyBorder="0" applyAlignment="0" applyProtection="0"/>
    <xf numFmtId="184" fontId="24" fillId="25" borderId="0" applyNumberFormat="0" applyBorder="0" applyAlignment="0" applyProtection="0"/>
    <xf numFmtId="184" fontId="24" fillId="25" borderId="0" applyNumberFormat="0" applyBorder="0" applyAlignment="0" applyProtection="0"/>
    <xf numFmtId="184" fontId="24" fillId="25" borderId="0" applyNumberFormat="0" applyBorder="0" applyAlignment="0" applyProtection="0"/>
    <xf numFmtId="184" fontId="24" fillId="25" borderId="0" applyNumberFormat="0" applyBorder="0" applyAlignment="0" applyProtection="0"/>
    <xf numFmtId="184" fontId="24" fillId="25" borderId="0" applyNumberFormat="0" applyBorder="0" applyAlignment="0" applyProtection="0"/>
    <xf numFmtId="184" fontId="24" fillId="25" borderId="0" applyNumberFormat="0" applyBorder="0" applyAlignment="0" applyProtection="0"/>
    <xf numFmtId="184" fontId="24" fillId="29" borderId="0" applyNumberFormat="0" applyBorder="0" applyAlignment="0" applyProtection="0"/>
    <xf numFmtId="184" fontId="24" fillId="29" borderId="0" applyNumberFormat="0" applyBorder="0" applyAlignment="0" applyProtection="0"/>
    <xf numFmtId="184" fontId="24" fillId="29" borderId="0" applyNumberFormat="0" applyBorder="0" applyAlignment="0" applyProtection="0"/>
    <xf numFmtId="184" fontId="24" fillId="29" borderId="0" applyNumberFormat="0" applyBorder="0" applyAlignment="0" applyProtection="0"/>
    <xf numFmtId="184" fontId="24" fillId="29" borderId="0" applyNumberFormat="0" applyBorder="0" applyAlignment="0" applyProtection="0"/>
    <xf numFmtId="184" fontId="24" fillId="29" borderId="0" applyNumberFormat="0" applyBorder="0" applyAlignment="0" applyProtection="0"/>
    <xf numFmtId="184" fontId="24" fillId="33" borderId="0" applyNumberFormat="0" applyBorder="0" applyAlignment="0" applyProtection="0"/>
    <xf numFmtId="184" fontId="24" fillId="33" borderId="0" applyNumberFormat="0" applyBorder="0" applyAlignment="0" applyProtection="0"/>
    <xf numFmtId="184" fontId="24" fillId="33" borderId="0" applyNumberFormat="0" applyBorder="0" applyAlignment="0" applyProtection="0"/>
    <xf numFmtId="184" fontId="24" fillId="33" borderId="0" applyNumberFormat="0" applyBorder="0" applyAlignment="0" applyProtection="0"/>
    <xf numFmtId="184" fontId="24" fillId="33" borderId="0" applyNumberFormat="0" applyBorder="0" applyAlignment="0" applyProtection="0"/>
    <xf numFmtId="184" fontId="24" fillId="33" borderId="0" applyNumberFormat="0" applyBorder="0" applyAlignment="0" applyProtection="0"/>
    <xf numFmtId="184" fontId="24" fillId="37" borderId="0" applyNumberFormat="0" applyBorder="0" applyAlignment="0" applyProtection="0"/>
    <xf numFmtId="184" fontId="24" fillId="37" borderId="0" applyNumberFormat="0" applyBorder="0" applyAlignment="0" applyProtection="0"/>
    <xf numFmtId="184" fontId="24" fillId="37" borderId="0" applyNumberFormat="0" applyBorder="0" applyAlignment="0" applyProtection="0"/>
    <xf numFmtId="184" fontId="24" fillId="37" borderId="0" applyNumberFormat="0" applyBorder="0" applyAlignment="0" applyProtection="0"/>
    <xf numFmtId="184" fontId="24" fillId="37" borderId="0" applyNumberFormat="0" applyBorder="0" applyAlignment="0" applyProtection="0"/>
    <xf numFmtId="184" fontId="24" fillId="37" borderId="0" applyNumberFormat="0" applyBorder="0" applyAlignment="0" applyProtection="0"/>
    <xf numFmtId="0" fontId="93" fillId="74" borderId="28">
      <alignment horizontal="center"/>
    </xf>
    <xf numFmtId="0" fontId="93" fillId="74" borderId="28">
      <alignment horizontal="center"/>
    </xf>
    <xf numFmtId="0" fontId="93" fillId="74" borderId="28">
      <alignment horizontal="center"/>
    </xf>
    <xf numFmtId="0" fontId="94" fillId="42" borderId="0"/>
    <xf numFmtId="0" fontId="95" fillId="42" borderId="0">
      <alignment horizontal="center"/>
    </xf>
    <xf numFmtId="0" fontId="96" fillId="42" borderId="0">
      <alignment horizontal="left"/>
    </xf>
    <xf numFmtId="3" fontId="94" fillId="75" borderId="0">
      <alignment horizontal="left"/>
    </xf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61" fillId="78" borderId="0" applyNumberFormat="0" applyBorder="0" applyAlignment="0" applyProtection="0"/>
    <xf numFmtId="0" fontId="26" fillId="79" borderId="0" applyNumberFormat="0" applyBorder="0" applyAlignment="0" applyProtection="0"/>
    <xf numFmtId="0" fontId="26" fillId="80" borderId="0" applyNumberFormat="0" applyBorder="0" applyAlignment="0" applyProtection="0"/>
    <xf numFmtId="0" fontId="61" fillId="81" borderId="0" applyNumberFormat="0" applyBorder="0" applyAlignment="0" applyProtection="0"/>
    <xf numFmtId="0" fontId="26" fillId="82" borderId="0" applyNumberFormat="0" applyBorder="0" applyAlignment="0" applyProtection="0"/>
    <xf numFmtId="0" fontId="26" fillId="83" borderId="0" applyNumberFormat="0" applyBorder="0" applyAlignment="0" applyProtection="0"/>
    <xf numFmtId="0" fontId="61" fillId="84" borderId="0" applyNumberFormat="0" applyBorder="0" applyAlignment="0" applyProtection="0"/>
    <xf numFmtId="0" fontId="26" fillId="83" borderId="0" applyNumberFormat="0" applyBorder="0" applyAlignment="0" applyProtection="0"/>
    <xf numFmtId="0" fontId="26" fillId="84" borderId="0" applyNumberFormat="0" applyBorder="0" applyAlignment="0" applyProtection="0"/>
    <xf numFmtId="0" fontId="61" fillId="84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61" fillId="77" borderId="0" applyNumberFormat="0" applyBorder="0" applyAlignment="0" applyProtection="0"/>
    <xf numFmtId="0" fontId="26" fillId="85" borderId="0" applyNumberFormat="0" applyBorder="0" applyAlignment="0" applyProtection="0"/>
    <xf numFmtId="0" fontId="26" fillId="80" borderId="0" applyNumberFormat="0" applyBorder="0" applyAlignment="0" applyProtection="0"/>
    <xf numFmtId="0" fontId="61" fillId="86" borderId="0" applyNumberFormat="0" applyBorder="0" applyAlignment="0" applyProtection="0"/>
    <xf numFmtId="3" fontId="34" fillId="87" borderId="29">
      <alignment horizontal="center"/>
    </xf>
    <xf numFmtId="3" fontId="97" fillId="88" borderId="28" applyNumberFormat="0">
      <alignment horizontal="center"/>
    </xf>
    <xf numFmtId="184" fontId="16" fillId="7" borderId="0" applyNumberFormat="0" applyBorder="0" applyAlignment="0" applyProtection="0"/>
    <xf numFmtId="184" fontId="16" fillId="7" borderId="0" applyNumberFormat="0" applyBorder="0" applyAlignment="0" applyProtection="0"/>
    <xf numFmtId="184" fontId="16" fillId="7" borderId="0" applyNumberFormat="0" applyBorder="0" applyAlignment="0" applyProtection="0"/>
    <xf numFmtId="184" fontId="16" fillId="7" borderId="0" applyNumberFormat="0" applyBorder="0" applyAlignment="0" applyProtection="0"/>
    <xf numFmtId="184" fontId="16" fillId="7" borderId="0" applyNumberFormat="0" applyBorder="0" applyAlignment="0" applyProtection="0"/>
    <xf numFmtId="184" fontId="16" fillId="7" borderId="0" applyNumberFormat="0" applyBorder="0" applyAlignment="0" applyProtection="0"/>
    <xf numFmtId="184" fontId="20" fillId="11" borderId="5" applyNumberFormat="0" applyAlignment="0" applyProtection="0"/>
    <xf numFmtId="184" fontId="20" fillId="11" borderId="5" applyNumberFormat="0" applyAlignment="0" applyProtection="0"/>
    <xf numFmtId="184" fontId="20" fillId="11" borderId="5" applyNumberFormat="0" applyAlignment="0" applyProtection="0"/>
    <xf numFmtId="184" fontId="20" fillId="11" borderId="5" applyNumberFormat="0" applyAlignment="0" applyProtection="0"/>
    <xf numFmtId="184" fontId="20" fillId="11" borderId="5" applyNumberFormat="0" applyAlignment="0" applyProtection="0"/>
    <xf numFmtId="184" fontId="20" fillId="11" borderId="5" applyNumberFormat="0" applyAlignment="0" applyProtection="0"/>
    <xf numFmtId="184" fontId="22" fillId="12" borderId="8" applyNumberFormat="0" applyAlignment="0" applyProtection="0"/>
    <xf numFmtId="184" fontId="22" fillId="12" borderId="8" applyNumberFormat="0" applyAlignment="0" applyProtection="0"/>
    <xf numFmtId="184" fontId="22" fillId="12" borderId="8" applyNumberFormat="0" applyAlignment="0" applyProtection="0"/>
    <xf numFmtId="184" fontId="22" fillId="12" borderId="8" applyNumberFormat="0" applyAlignment="0" applyProtection="0"/>
    <xf numFmtId="184" fontId="22" fillId="12" borderId="8" applyNumberFormat="0" applyAlignment="0" applyProtection="0"/>
    <xf numFmtId="184" fontId="22" fillId="12" borderId="8" applyNumberFormat="0" applyAlignment="0" applyProtection="0"/>
    <xf numFmtId="184" fontId="21" fillId="0" borderId="7" applyNumberFormat="0" applyFill="0" applyAlignment="0" applyProtection="0"/>
    <xf numFmtId="184" fontId="21" fillId="0" borderId="7" applyNumberFormat="0" applyFill="0" applyAlignment="0" applyProtection="0"/>
    <xf numFmtId="184" fontId="21" fillId="0" borderId="7" applyNumberFormat="0" applyFill="0" applyAlignment="0" applyProtection="0"/>
    <xf numFmtId="184" fontId="21" fillId="0" borderId="7" applyNumberFormat="0" applyFill="0" applyAlignment="0" applyProtection="0"/>
    <xf numFmtId="184" fontId="21" fillId="0" borderId="7" applyNumberFormat="0" applyFill="0" applyAlignment="0" applyProtection="0"/>
    <xf numFmtId="184" fontId="21" fillId="0" borderId="7" applyNumberFormat="0" applyFill="0" applyAlignment="0" applyProtection="0"/>
    <xf numFmtId="37" fontId="52" fillId="0" borderId="0" applyBorder="0" applyAlignment="0">
      <alignment horizontal="center"/>
    </xf>
    <xf numFmtId="1" fontId="42" fillId="0" borderId="0">
      <protection locked="0"/>
    </xf>
    <xf numFmtId="3" fontId="98" fillId="89" borderId="28">
      <alignment horizontal="center"/>
    </xf>
    <xf numFmtId="0" fontId="76" fillId="90" borderId="0" applyNumberFormat="0" applyBorder="0" applyAlignment="0" applyProtection="0"/>
    <xf numFmtId="0" fontId="76" fillId="91" borderId="0" applyNumberFormat="0" applyBorder="0" applyAlignment="0" applyProtection="0"/>
    <xf numFmtId="0" fontId="76" fillId="92" borderId="0" applyNumberFormat="0" applyBorder="0" applyAlignment="0" applyProtection="0"/>
    <xf numFmtId="184" fontId="24" fillId="14" borderId="0" applyNumberFormat="0" applyBorder="0" applyAlignment="0" applyProtection="0"/>
    <xf numFmtId="184" fontId="24" fillId="14" borderId="0" applyNumberFormat="0" applyBorder="0" applyAlignment="0" applyProtection="0"/>
    <xf numFmtId="184" fontId="24" fillId="14" borderId="0" applyNumberFormat="0" applyBorder="0" applyAlignment="0" applyProtection="0"/>
    <xf numFmtId="184" fontId="24" fillId="14" borderId="0" applyNumberFormat="0" applyBorder="0" applyAlignment="0" applyProtection="0"/>
    <xf numFmtId="184" fontId="24" fillId="14" borderId="0" applyNumberFormat="0" applyBorder="0" applyAlignment="0" applyProtection="0"/>
    <xf numFmtId="184" fontId="24" fillId="14" borderId="0" applyNumberFormat="0" applyBorder="0" applyAlignment="0" applyProtection="0"/>
    <xf numFmtId="184" fontId="24" fillId="18" borderId="0" applyNumberFormat="0" applyBorder="0" applyAlignment="0" applyProtection="0"/>
    <xf numFmtId="184" fontId="24" fillId="18" borderId="0" applyNumberFormat="0" applyBorder="0" applyAlignment="0" applyProtection="0"/>
    <xf numFmtId="184" fontId="24" fillId="18" borderId="0" applyNumberFormat="0" applyBorder="0" applyAlignment="0" applyProtection="0"/>
    <xf numFmtId="184" fontId="24" fillId="18" borderId="0" applyNumberFormat="0" applyBorder="0" applyAlignment="0" applyProtection="0"/>
    <xf numFmtId="184" fontId="24" fillId="18" borderId="0" applyNumberFormat="0" applyBorder="0" applyAlignment="0" applyProtection="0"/>
    <xf numFmtId="184" fontId="24" fillId="18" borderId="0" applyNumberFormat="0" applyBorder="0" applyAlignment="0" applyProtection="0"/>
    <xf numFmtId="184" fontId="24" fillId="22" borderId="0" applyNumberFormat="0" applyBorder="0" applyAlignment="0" applyProtection="0"/>
    <xf numFmtId="184" fontId="24" fillId="22" borderId="0" applyNumberFormat="0" applyBorder="0" applyAlignment="0" applyProtection="0"/>
    <xf numFmtId="184" fontId="24" fillId="22" borderId="0" applyNumberFormat="0" applyBorder="0" applyAlignment="0" applyProtection="0"/>
    <xf numFmtId="184" fontId="24" fillId="22" borderId="0" applyNumberFormat="0" applyBorder="0" applyAlignment="0" applyProtection="0"/>
    <xf numFmtId="184" fontId="24" fillId="22" borderId="0" applyNumberFormat="0" applyBorder="0" applyAlignment="0" applyProtection="0"/>
    <xf numFmtId="184" fontId="24" fillId="22" borderId="0" applyNumberFormat="0" applyBorder="0" applyAlignment="0" applyProtection="0"/>
    <xf numFmtId="184" fontId="24" fillId="26" borderId="0" applyNumberFormat="0" applyBorder="0" applyAlignment="0" applyProtection="0"/>
    <xf numFmtId="184" fontId="24" fillId="26" borderId="0" applyNumberFormat="0" applyBorder="0" applyAlignment="0" applyProtection="0"/>
    <xf numFmtId="184" fontId="24" fillId="26" borderId="0" applyNumberFormat="0" applyBorder="0" applyAlignment="0" applyProtection="0"/>
    <xf numFmtId="184" fontId="24" fillId="26" borderId="0" applyNumberFormat="0" applyBorder="0" applyAlignment="0" applyProtection="0"/>
    <xf numFmtId="184" fontId="24" fillId="26" borderId="0" applyNumberFormat="0" applyBorder="0" applyAlignment="0" applyProtection="0"/>
    <xf numFmtId="184" fontId="24" fillId="26" borderId="0" applyNumberFormat="0" applyBorder="0" applyAlignment="0" applyProtection="0"/>
    <xf numFmtId="184" fontId="24" fillId="30" borderId="0" applyNumberFormat="0" applyBorder="0" applyAlignment="0" applyProtection="0"/>
    <xf numFmtId="184" fontId="24" fillId="30" borderId="0" applyNumberFormat="0" applyBorder="0" applyAlignment="0" applyProtection="0"/>
    <xf numFmtId="184" fontId="24" fillId="30" borderId="0" applyNumberFormat="0" applyBorder="0" applyAlignment="0" applyProtection="0"/>
    <xf numFmtId="184" fontId="24" fillId="30" borderId="0" applyNumberFormat="0" applyBorder="0" applyAlignment="0" applyProtection="0"/>
    <xf numFmtId="184" fontId="24" fillId="30" borderId="0" applyNumberFormat="0" applyBorder="0" applyAlignment="0" applyProtection="0"/>
    <xf numFmtId="184" fontId="24" fillId="30" borderId="0" applyNumberFormat="0" applyBorder="0" applyAlignment="0" applyProtection="0"/>
    <xf numFmtId="184" fontId="24" fillId="34" borderId="0" applyNumberFormat="0" applyBorder="0" applyAlignment="0" applyProtection="0"/>
    <xf numFmtId="184" fontId="24" fillId="34" borderId="0" applyNumberFormat="0" applyBorder="0" applyAlignment="0" applyProtection="0"/>
    <xf numFmtId="184" fontId="24" fillId="34" borderId="0" applyNumberFormat="0" applyBorder="0" applyAlignment="0" applyProtection="0"/>
    <xf numFmtId="184" fontId="24" fillId="34" borderId="0" applyNumberFormat="0" applyBorder="0" applyAlignment="0" applyProtection="0"/>
    <xf numFmtId="184" fontId="24" fillId="34" borderId="0" applyNumberFormat="0" applyBorder="0" applyAlignment="0" applyProtection="0"/>
    <xf numFmtId="184" fontId="24" fillId="34" borderId="0" applyNumberFormat="0" applyBorder="0" applyAlignment="0" applyProtection="0"/>
    <xf numFmtId="184" fontId="18" fillId="10" borderId="5" applyNumberFormat="0" applyAlignment="0" applyProtection="0"/>
    <xf numFmtId="184" fontId="18" fillId="10" borderId="5" applyNumberFormat="0" applyAlignment="0" applyProtection="0"/>
    <xf numFmtId="184" fontId="18" fillId="10" borderId="5" applyNumberFormat="0" applyAlignment="0" applyProtection="0"/>
    <xf numFmtId="184" fontId="18" fillId="10" borderId="5" applyNumberFormat="0" applyAlignment="0" applyProtection="0"/>
    <xf numFmtId="184" fontId="18" fillId="10" borderId="5" applyNumberFormat="0" applyAlignment="0" applyProtection="0"/>
    <xf numFmtId="184" fontId="18" fillId="10" borderId="5" applyNumberFormat="0" applyAlignment="0" applyProtection="0"/>
    <xf numFmtId="185" fontId="3" fillId="0" borderId="0" applyFont="0" applyFill="0" applyBorder="0" applyAlignment="0" applyProtection="0"/>
    <xf numFmtId="186" fontId="3" fillId="0" borderId="0">
      <protection locked="0"/>
    </xf>
    <xf numFmtId="41" fontId="34" fillId="0" borderId="0"/>
    <xf numFmtId="184" fontId="17" fillId="8" borderId="0" applyNumberFormat="0" applyBorder="0" applyAlignment="0" applyProtection="0"/>
    <xf numFmtId="184" fontId="17" fillId="8" borderId="0" applyNumberFormat="0" applyBorder="0" applyAlignment="0" applyProtection="0"/>
    <xf numFmtId="184" fontId="17" fillId="8" borderId="0" applyNumberFormat="0" applyBorder="0" applyAlignment="0" applyProtection="0"/>
    <xf numFmtId="184" fontId="17" fillId="8" borderId="0" applyNumberFormat="0" applyBorder="0" applyAlignment="0" applyProtection="0"/>
    <xf numFmtId="184" fontId="17" fillId="8" borderId="0" applyNumberFormat="0" applyBorder="0" applyAlignment="0" applyProtection="0"/>
    <xf numFmtId="184" fontId="17" fillId="8" borderId="0" applyNumberFormat="0" applyBorder="0" applyAlignment="0" applyProtection="0"/>
    <xf numFmtId="4" fontId="3" fillId="93" borderId="0"/>
    <xf numFmtId="3" fontId="99" fillId="73" borderId="30">
      <alignment horizontal="center"/>
    </xf>
    <xf numFmtId="184" fontId="25" fillId="9" borderId="0" applyNumberFormat="0" applyBorder="0" applyAlignment="0" applyProtection="0"/>
    <xf numFmtId="184" fontId="25" fillId="9" borderId="0" applyNumberFormat="0" applyBorder="0" applyAlignment="0" applyProtection="0"/>
    <xf numFmtId="184" fontId="25" fillId="9" borderId="0" applyNumberFormat="0" applyBorder="0" applyAlignment="0" applyProtection="0"/>
    <xf numFmtId="184" fontId="25" fillId="9" borderId="0" applyNumberFormat="0" applyBorder="0" applyAlignment="0" applyProtection="0"/>
    <xf numFmtId="184" fontId="25" fillId="9" borderId="0" applyNumberFormat="0" applyBorder="0" applyAlignment="0" applyProtection="0"/>
    <xf numFmtId="184" fontId="25" fillId="9" borderId="0" applyNumberFormat="0" applyBorder="0" applyAlignment="0" applyProtection="0"/>
    <xf numFmtId="39" fontId="100" fillId="0" borderId="0"/>
    <xf numFmtId="0" fontId="1" fillId="0" borderId="0"/>
    <xf numFmtId="0" fontId="3" fillId="0" borderId="0"/>
    <xf numFmtId="187" fontId="3" fillId="0" borderId="0"/>
    <xf numFmtId="0" fontId="1" fillId="0" borderId="0"/>
    <xf numFmtId="0" fontId="3" fillId="0" borderId="0"/>
    <xf numFmtId="0" fontId="1" fillId="0" borderId="0"/>
    <xf numFmtId="184" fontId="3" fillId="0" borderId="0"/>
    <xf numFmtId="3" fontId="49" fillId="52" borderId="31"/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188" fontId="3" fillId="0" borderId="0" applyFont="0">
      <alignment horizontal="centerContinuous"/>
    </xf>
    <xf numFmtId="189" fontId="3" fillId="0" borderId="0">
      <protection locked="0"/>
    </xf>
    <xf numFmtId="7" fontId="3" fillId="0" borderId="32" applyFont="0" applyFill="0" applyBorder="0" applyAlignment="0" applyProtection="0">
      <alignment horizontal="right"/>
    </xf>
    <xf numFmtId="190" fontId="3" fillId="0" borderId="0">
      <protection locked="0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1" fillId="0" borderId="0" applyFont="0" applyFill="0" applyBorder="0" applyAlignment="0" applyProtection="0"/>
    <xf numFmtId="191" fontId="3" fillId="0" borderId="0" applyFont="0" applyFill="0" applyBorder="0" applyAlignment="0" applyProtection="0"/>
    <xf numFmtId="3" fontId="102" fillId="87" borderId="29">
      <alignment horizontal="center"/>
    </xf>
    <xf numFmtId="184" fontId="19" fillId="11" borderId="6" applyNumberFormat="0" applyAlignment="0" applyProtection="0"/>
    <xf numFmtId="184" fontId="19" fillId="11" borderId="6" applyNumberFormat="0" applyAlignment="0" applyProtection="0"/>
    <xf numFmtId="184" fontId="19" fillId="11" borderId="6" applyNumberFormat="0" applyAlignment="0" applyProtection="0"/>
    <xf numFmtId="184" fontId="19" fillId="11" borderId="6" applyNumberFormat="0" applyAlignment="0" applyProtection="0"/>
    <xf numFmtId="184" fontId="19" fillId="11" borderId="6" applyNumberFormat="0" applyAlignment="0" applyProtection="0"/>
    <xf numFmtId="184" fontId="19" fillId="11" borderId="6" applyNumberFormat="0" applyAlignment="0" applyProtection="0"/>
    <xf numFmtId="4" fontId="92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92" fillId="66" borderId="33" applyNumberFormat="0" applyProtection="0">
      <alignment horizontal="left" vertical="center" indent="1"/>
    </xf>
    <xf numFmtId="0" fontId="92" fillId="66" borderId="33" applyNumberFormat="0" applyProtection="0">
      <alignment horizontal="left" vertical="top" indent="1"/>
    </xf>
    <xf numFmtId="4" fontId="92" fillId="94" borderId="0" applyNumberFormat="0" applyProtection="0">
      <alignment horizontal="left" vertical="center" indent="1"/>
    </xf>
    <xf numFmtId="4" fontId="94" fillId="48" borderId="33" applyNumberFormat="0" applyProtection="0">
      <alignment horizontal="right" vertical="center"/>
    </xf>
    <xf numFmtId="4" fontId="94" fillId="54" borderId="33" applyNumberFormat="0" applyProtection="0">
      <alignment horizontal="right" vertical="center"/>
    </xf>
    <xf numFmtId="4" fontId="94" fillId="63" borderId="33" applyNumberFormat="0" applyProtection="0">
      <alignment horizontal="right" vertical="center"/>
    </xf>
    <xf numFmtId="4" fontId="94" fillId="56" borderId="33" applyNumberFormat="0" applyProtection="0">
      <alignment horizontal="right" vertical="center"/>
    </xf>
    <xf numFmtId="4" fontId="94" fillId="60" borderId="33" applyNumberFormat="0" applyProtection="0">
      <alignment horizontal="right" vertical="center"/>
    </xf>
    <xf numFmtId="4" fontId="94" fillId="65" borderId="33" applyNumberFormat="0" applyProtection="0">
      <alignment horizontal="right" vertical="center"/>
    </xf>
    <xf numFmtId="4" fontId="94" fillId="64" borderId="33" applyNumberFormat="0" applyProtection="0">
      <alignment horizontal="right" vertical="center"/>
    </xf>
    <xf numFmtId="4" fontId="94" fillId="95" borderId="33" applyNumberFormat="0" applyProtection="0">
      <alignment horizontal="right" vertical="center"/>
    </xf>
    <xf numFmtId="4" fontId="94" fillId="55" borderId="33" applyNumberFormat="0" applyProtection="0">
      <alignment horizontal="right" vertical="center"/>
    </xf>
    <xf numFmtId="4" fontId="92" fillId="96" borderId="34" applyNumberFormat="0" applyProtection="0">
      <alignment horizontal="left" vertical="center" indent="1"/>
    </xf>
    <xf numFmtId="4" fontId="94" fillId="97" borderId="0" applyNumberFormat="0" applyProtection="0">
      <alignment horizontal="left" vertical="center" indent="1"/>
    </xf>
    <xf numFmtId="4" fontId="97" fillId="98" borderId="0" applyNumberFormat="0" applyProtection="0">
      <alignment horizontal="left" vertical="center" indent="1"/>
    </xf>
    <xf numFmtId="4" fontId="94" fillId="94" borderId="33" applyNumberFormat="0" applyProtection="0">
      <alignment horizontal="right" vertical="center"/>
    </xf>
    <xf numFmtId="4" fontId="94" fillId="97" borderId="0" applyNumberFormat="0" applyProtection="0">
      <alignment horizontal="left" vertical="center" indent="1"/>
    </xf>
    <xf numFmtId="4" fontId="94" fillId="94" borderId="0" applyNumberFormat="0" applyProtection="0">
      <alignment horizontal="left" vertical="center" indent="1"/>
    </xf>
    <xf numFmtId="0" fontId="3" fillId="98" borderId="33" applyNumberFormat="0" applyProtection="0">
      <alignment horizontal="left" vertical="center" indent="1"/>
    </xf>
    <xf numFmtId="0" fontId="3" fillId="98" borderId="33" applyNumberFormat="0" applyProtection="0">
      <alignment horizontal="left" vertical="top" indent="1"/>
    </xf>
    <xf numFmtId="0" fontId="3" fillId="94" borderId="33" applyNumberFormat="0" applyProtection="0">
      <alignment horizontal="left" vertical="center" indent="1"/>
    </xf>
    <xf numFmtId="0" fontId="3" fillId="94" borderId="33" applyNumberFormat="0" applyProtection="0">
      <alignment horizontal="left" vertical="top" indent="1"/>
    </xf>
    <xf numFmtId="0" fontId="3" fillId="53" borderId="33" applyNumberFormat="0" applyProtection="0">
      <alignment horizontal="left" vertical="center" indent="1"/>
    </xf>
    <xf numFmtId="0" fontId="3" fillId="53" borderId="33" applyNumberFormat="0" applyProtection="0">
      <alignment horizontal="left" vertical="top" indent="1"/>
    </xf>
    <xf numFmtId="0" fontId="3" fillId="97" borderId="33" applyNumberFormat="0" applyProtection="0">
      <alignment horizontal="left" vertical="center" indent="1"/>
    </xf>
    <xf numFmtId="0" fontId="3" fillId="97" borderId="33" applyNumberFormat="0" applyProtection="0">
      <alignment horizontal="left" vertical="top" indent="1"/>
    </xf>
    <xf numFmtId="0" fontId="3" fillId="99" borderId="15" applyNumberFormat="0">
      <protection locked="0"/>
    </xf>
    <xf numFmtId="4" fontId="94" fillId="67" borderId="33" applyNumberFormat="0" applyProtection="0">
      <alignment vertical="center"/>
    </xf>
    <xf numFmtId="4" fontId="104" fillId="67" borderId="33" applyNumberFormat="0" applyProtection="0">
      <alignment vertical="center"/>
    </xf>
    <xf numFmtId="4" fontId="94" fillId="67" borderId="33" applyNumberFormat="0" applyProtection="0">
      <alignment horizontal="left" vertical="center" indent="1"/>
    </xf>
    <xf numFmtId="0" fontId="94" fillId="67" borderId="33" applyNumberFormat="0" applyProtection="0">
      <alignment horizontal="left" vertical="top" indent="1"/>
    </xf>
    <xf numFmtId="4" fontId="94" fillId="97" borderId="33" applyNumberFormat="0" applyProtection="0">
      <alignment horizontal="right" vertical="center"/>
    </xf>
    <xf numFmtId="4" fontId="104" fillId="97" borderId="33" applyNumberFormat="0" applyProtection="0">
      <alignment horizontal="right" vertical="center"/>
    </xf>
    <xf numFmtId="4" fontId="94" fillId="94" borderId="33" applyNumberFormat="0" applyProtection="0">
      <alignment horizontal="left" vertical="center" indent="1"/>
    </xf>
    <xf numFmtId="0" fontId="94" fillId="94" borderId="33" applyNumberFormat="0" applyProtection="0">
      <alignment horizontal="left" vertical="top" indent="1"/>
    </xf>
    <xf numFmtId="4" fontId="105" fillId="100" borderId="0" applyNumberFormat="0" applyProtection="0">
      <alignment horizontal="left" vertical="center" indent="1"/>
    </xf>
    <xf numFmtId="4" fontId="106" fillId="97" borderId="33" applyNumberFormat="0" applyProtection="0">
      <alignment horizontal="right" vertical="center"/>
    </xf>
    <xf numFmtId="192" fontId="107" fillId="0" borderId="0">
      <protection locked="0"/>
    </xf>
    <xf numFmtId="19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3" fontId="96" fillId="101" borderId="0">
      <alignment horizontal="left"/>
    </xf>
    <xf numFmtId="3" fontId="91" fillId="101" borderId="0">
      <alignment horizontal="left"/>
    </xf>
    <xf numFmtId="194" fontId="109" fillId="0" borderId="0"/>
    <xf numFmtId="3" fontId="91" fillId="101" borderId="0">
      <alignment horizontal="left"/>
    </xf>
    <xf numFmtId="184" fontId="10" fillId="0" borderId="0" applyNumberFormat="0" applyFill="0" applyBorder="0" applyAlignment="0" applyProtection="0"/>
    <xf numFmtId="184" fontId="10" fillId="0" borderId="0" applyNumberFormat="0" applyFill="0" applyBorder="0" applyAlignment="0" applyProtection="0"/>
    <xf numFmtId="184" fontId="10" fillId="0" borderId="0" applyNumberFormat="0" applyFill="0" applyBorder="0" applyAlignment="0" applyProtection="0"/>
    <xf numFmtId="184" fontId="10" fillId="0" borderId="0" applyNumberFormat="0" applyFill="0" applyBorder="0" applyAlignment="0" applyProtection="0"/>
    <xf numFmtId="184" fontId="10" fillId="0" borderId="0" applyNumberFormat="0" applyFill="0" applyBorder="0" applyAlignment="0" applyProtection="0"/>
    <xf numFmtId="184" fontId="10" fillId="0" borderId="0" applyNumberFormat="0" applyFill="0" applyBorder="0" applyAlignment="0" applyProtection="0"/>
    <xf numFmtId="184" fontId="23" fillId="0" borderId="0" applyNumberFormat="0" applyFill="0" applyBorder="0" applyAlignment="0" applyProtection="0"/>
    <xf numFmtId="184" fontId="23" fillId="0" borderId="0" applyNumberFormat="0" applyFill="0" applyBorder="0" applyAlignment="0" applyProtection="0"/>
    <xf numFmtId="184" fontId="23" fillId="0" borderId="0" applyNumberFormat="0" applyFill="0" applyBorder="0" applyAlignment="0" applyProtection="0"/>
    <xf numFmtId="184" fontId="23" fillId="0" borderId="0" applyNumberFormat="0" applyFill="0" applyBorder="0" applyAlignment="0" applyProtection="0"/>
    <xf numFmtId="184" fontId="23" fillId="0" borderId="0" applyNumberFormat="0" applyFill="0" applyBorder="0" applyAlignment="0" applyProtection="0"/>
    <xf numFmtId="184" fontId="23" fillId="0" borderId="0" applyNumberFormat="0" applyFill="0" applyBorder="0" applyAlignment="0" applyProtection="0"/>
    <xf numFmtId="3" fontId="110" fillId="101" borderId="0">
      <alignment horizontal="center"/>
    </xf>
    <xf numFmtId="184" fontId="13" fillId="0" borderId="2" applyNumberFormat="0" applyFill="0" applyAlignment="0" applyProtection="0"/>
    <xf numFmtId="184" fontId="13" fillId="0" borderId="2" applyNumberFormat="0" applyFill="0" applyAlignment="0" applyProtection="0"/>
    <xf numFmtId="184" fontId="13" fillId="0" borderId="2" applyNumberFormat="0" applyFill="0" applyAlignment="0" applyProtection="0"/>
    <xf numFmtId="184" fontId="13" fillId="0" borderId="2" applyNumberFormat="0" applyFill="0" applyAlignment="0" applyProtection="0"/>
    <xf numFmtId="184" fontId="13" fillId="0" borderId="2" applyNumberFormat="0" applyFill="0" applyAlignment="0" applyProtection="0"/>
    <xf numFmtId="184" fontId="13" fillId="0" borderId="2" applyNumberFormat="0" applyFill="0" applyAlignment="0" applyProtection="0"/>
    <xf numFmtId="184" fontId="14" fillId="0" borderId="3" applyNumberFormat="0" applyFill="0" applyAlignment="0" applyProtection="0"/>
    <xf numFmtId="184" fontId="14" fillId="0" borderId="3" applyNumberFormat="0" applyFill="0" applyAlignment="0" applyProtection="0"/>
    <xf numFmtId="184" fontId="14" fillId="0" borderId="3" applyNumberFormat="0" applyFill="0" applyAlignment="0" applyProtection="0"/>
    <xf numFmtId="184" fontId="14" fillId="0" borderId="3" applyNumberFormat="0" applyFill="0" applyAlignment="0" applyProtection="0"/>
    <xf numFmtId="184" fontId="14" fillId="0" borderId="3" applyNumberFormat="0" applyFill="0" applyAlignment="0" applyProtection="0"/>
    <xf numFmtId="184" fontId="14" fillId="0" borderId="3" applyNumberFormat="0" applyFill="0" applyAlignment="0" applyProtection="0"/>
    <xf numFmtId="184" fontId="15" fillId="0" borderId="4" applyNumberFormat="0" applyFill="0" applyAlignment="0" applyProtection="0"/>
    <xf numFmtId="184" fontId="15" fillId="0" borderId="4" applyNumberFormat="0" applyFill="0" applyAlignment="0" applyProtection="0"/>
    <xf numFmtId="184" fontId="15" fillId="0" borderId="4" applyNumberFormat="0" applyFill="0" applyAlignment="0" applyProtection="0"/>
    <xf numFmtId="184" fontId="15" fillId="0" borderId="4" applyNumberFormat="0" applyFill="0" applyAlignment="0" applyProtection="0"/>
    <xf numFmtId="184" fontId="15" fillId="0" borderId="4" applyNumberFormat="0" applyFill="0" applyAlignment="0" applyProtection="0"/>
    <xf numFmtId="184" fontId="15" fillId="0" borderId="4" applyNumberFormat="0" applyFill="0" applyAlignment="0" applyProtection="0"/>
    <xf numFmtId="184" fontId="15" fillId="0" borderId="0" applyNumberFormat="0" applyFill="0" applyBorder="0" applyAlignment="0" applyProtection="0"/>
    <xf numFmtId="184" fontId="15" fillId="0" borderId="0" applyNumberFormat="0" applyFill="0" applyBorder="0" applyAlignment="0" applyProtection="0"/>
    <xf numFmtId="184" fontId="15" fillId="0" borderId="0" applyNumberFormat="0" applyFill="0" applyBorder="0" applyAlignment="0" applyProtection="0"/>
    <xf numFmtId="184" fontId="15" fillId="0" borderId="0" applyNumberFormat="0" applyFill="0" applyBorder="0" applyAlignment="0" applyProtection="0"/>
    <xf numFmtId="184" fontId="15" fillId="0" borderId="0" applyNumberFormat="0" applyFill="0" applyBorder="0" applyAlignment="0" applyProtection="0"/>
    <xf numFmtId="184" fontId="15" fillId="0" borderId="0" applyNumberFormat="0" applyFill="0" applyBorder="0" applyAlignment="0" applyProtection="0"/>
    <xf numFmtId="194" fontId="3" fillId="0" borderId="0">
      <alignment horizontal="left"/>
    </xf>
    <xf numFmtId="194" fontId="3" fillId="0" borderId="0">
      <alignment horizontal="left"/>
    </xf>
    <xf numFmtId="192" fontId="44" fillId="0" borderId="0">
      <protection locked="0"/>
    </xf>
    <xf numFmtId="192" fontId="44" fillId="0" borderId="0">
      <protection locked="0"/>
    </xf>
    <xf numFmtId="3" fontId="99" fillId="40" borderId="30">
      <alignment horizontal="center" vertical="center"/>
    </xf>
    <xf numFmtId="3" fontId="3" fillId="101" borderId="0">
      <alignment horizontal="left"/>
    </xf>
    <xf numFmtId="3" fontId="34" fillId="87" borderId="27"/>
    <xf numFmtId="3" fontId="34" fillId="87" borderId="27"/>
    <xf numFmtId="184" fontId="2" fillId="0" borderId="10" applyNumberFormat="0" applyFill="0" applyAlignment="0" applyProtection="0"/>
    <xf numFmtId="184" fontId="2" fillId="0" borderId="10" applyNumberFormat="0" applyFill="0" applyAlignment="0" applyProtection="0"/>
    <xf numFmtId="184" fontId="2" fillId="0" borderId="10" applyNumberFormat="0" applyFill="0" applyAlignment="0" applyProtection="0"/>
    <xf numFmtId="184" fontId="2" fillId="0" borderId="10" applyNumberFormat="0" applyFill="0" applyAlignment="0" applyProtection="0"/>
    <xf numFmtId="3" fontId="92" fillId="102" borderId="0">
      <alignment horizontal="right"/>
    </xf>
    <xf numFmtId="0" fontId="3" fillId="0" borderId="0">
      <alignment horizontal="center"/>
    </xf>
    <xf numFmtId="0" fontId="3" fillId="0" borderId="0" applyFont="0" applyFill="0" applyBorder="0" applyAlignment="0" applyProtection="0">
      <alignment horizont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3" fillId="0" borderId="0">
      <alignment horizontal="center"/>
    </xf>
    <xf numFmtId="182" fontId="3" fillId="0" borderId="0" applyFont="0" applyAlignment="0">
      <alignment horizontal="center"/>
    </xf>
    <xf numFmtId="182" fontId="3" fillId="0" borderId="0" applyFont="0" applyAlignment="0">
      <alignment horizontal="center"/>
    </xf>
    <xf numFmtId="182" fontId="3" fillId="0" borderId="0" applyFont="0" applyFill="0" applyBorder="0" applyAlignment="0" applyProtection="0"/>
    <xf numFmtId="3" fontId="91" fillId="73" borderId="0">
      <alignment horizontal="left"/>
    </xf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3" fontId="92" fillId="42" borderId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0" fontId="93" fillId="74" borderId="28">
      <alignment horizontal="center"/>
    </xf>
    <xf numFmtId="0" fontId="26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26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26" fillId="0" borderId="0">
      <alignment horizontal="center"/>
    </xf>
    <xf numFmtId="0" fontId="94" fillId="42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95" fillId="42" borderId="0">
      <alignment horizontal="center"/>
    </xf>
    <xf numFmtId="0" fontId="26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26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26" fillId="0" borderId="0">
      <alignment horizontal="center"/>
    </xf>
    <xf numFmtId="0" fontId="96" fillId="42" borderId="0">
      <alignment horizontal="left"/>
    </xf>
    <xf numFmtId="0" fontId="26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26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26" fillId="0" borderId="0">
      <alignment horizontal="left"/>
    </xf>
    <xf numFmtId="3" fontId="94" fillId="75" borderId="0">
      <alignment horizontal="left"/>
    </xf>
    <xf numFmtId="0" fontId="26" fillId="76" borderId="0" applyNumberFormat="0" applyBorder="0" applyAlignment="0" applyProtection="0"/>
    <xf numFmtId="185" fontId="26" fillId="76" borderId="0" applyNumberFormat="0" applyBorder="0" applyAlignment="0" applyProtection="0"/>
    <xf numFmtId="185" fontId="26" fillId="76" borderId="0" applyNumberFormat="0" applyBorder="0" applyAlignment="0" applyProtection="0"/>
    <xf numFmtId="0" fontId="26" fillId="77" borderId="0" applyNumberFormat="0" applyBorder="0" applyAlignment="0" applyProtection="0"/>
    <xf numFmtId="185" fontId="26" fillId="77" borderId="0" applyNumberFormat="0" applyBorder="0" applyAlignment="0" applyProtection="0"/>
    <xf numFmtId="185" fontId="26" fillId="77" borderId="0" applyNumberFormat="0" applyBorder="0" applyAlignment="0" applyProtection="0"/>
    <xf numFmtId="185" fontId="61" fillId="78" borderId="0" applyNumberFormat="0" applyBorder="0" applyAlignment="0" applyProtection="0"/>
    <xf numFmtId="185" fontId="61" fillId="78" borderId="0" applyNumberFormat="0" applyBorder="0" applyAlignment="0" applyProtection="0"/>
    <xf numFmtId="0" fontId="26" fillId="79" borderId="0" applyNumberFormat="0" applyBorder="0" applyAlignment="0" applyProtection="0"/>
    <xf numFmtId="185" fontId="26" fillId="79" borderId="0" applyNumberFormat="0" applyBorder="0" applyAlignment="0" applyProtection="0"/>
    <xf numFmtId="185" fontId="26" fillId="79" borderId="0" applyNumberFormat="0" applyBorder="0" applyAlignment="0" applyProtection="0"/>
    <xf numFmtId="0" fontId="26" fillId="80" borderId="0" applyNumberFormat="0" applyBorder="0" applyAlignment="0" applyProtection="0"/>
    <xf numFmtId="185" fontId="26" fillId="80" borderId="0" applyNumberFormat="0" applyBorder="0" applyAlignment="0" applyProtection="0"/>
    <xf numFmtId="185" fontId="26" fillId="80" borderId="0" applyNumberFormat="0" applyBorder="0" applyAlignment="0" applyProtection="0"/>
    <xf numFmtId="185" fontId="61" fillId="81" borderId="0" applyNumberFormat="0" applyBorder="0" applyAlignment="0" applyProtection="0"/>
    <xf numFmtId="185" fontId="61" fillId="81" borderId="0" applyNumberFormat="0" applyBorder="0" applyAlignment="0" applyProtection="0"/>
    <xf numFmtId="0" fontId="26" fillId="82" borderId="0" applyNumberFormat="0" applyBorder="0" applyAlignment="0" applyProtection="0"/>
    <xf numFmtId="185" fontId="26" fillId="82" borderId="0" applyNumberFormat="0" applyBorder="0" applyAlignment="0" applyProtection="0"/>
    <xf numFmtId="185" fontId="26" fillId="82" borderId="0" applyNumberFormat="0" applyBorder="0" applyAlignment="0" applyProtection="0"/>
    <xf numFmtId="0" fontId="26" fillId="83" borderId="0" applyNumberFormat="0" applyBorder="0" applyAlignment="0" applyProtection="0"/>
    <xf numFmtId="185" fontId="26" fillId="83" borderId="0" applyNumberFormat="0" applyBorder="0" applyAlignment="0" applyProtection="0"/>
    <xf numFmtId="185" fontId="26" fillId="83" borderId="0" applyNumberFormat="0" applyBorder="0" applyAlignment="0" applyProtection="0"/>
    <xf numFmtId="185" fontId="61" fillId="84" borderId="0" applyNumberFormat="0" applyBorder="0" applyAlignment="0" applyProtection="0"/>
    <xf numFmtId="185" fontId="61" fillId="84" borderId="0" applyNumberFormat="0" applyBorder="0" applyAlignment="0" applyProtection="0"/>
    <xf numFmtId="0" fontId="26" fillId="83" borderId="0" applyNumberFormat="0" applyBorder="0" applyAlignment="0" applyProtection="0"/>
    <xf numFmtId="185" fontId="26" fillId="83" borderId="0" applyNumberFormat="0" applyBorder="0" applyAlignment="0" applyProtection="0"/>
    <xf numFmtId="185" fontId="26" fillId="83" borderId="0" applyNumberFormat="0" applyBorder="0" applyAlignment="0" applyProtection="0"/>
    <xf numFmtId="0" fontId="26" fillId="84" borderId="0" applyNumberFormat="0" applyBorder="0" applyAlignment="0" applyProtection="0"/>
    <xf numFmtId="185" fontId="26" fillId="84" borderId="0" applyNumberFormat="0" applyBorder="0" applyAlignment="0" applyProtection="0"/>
    <xf numFmtId="185" fontId="26" fillId="84" borderId="0" applyNumberFormat="0" applyBorder="0" applyAlignment="0" applyProtection="0"/>
    <xf numFmtId="185" fontId="61" fillId="84" borderId="0" applyNumberFormat="0" applyBorder="0" applyAlignment="0" applyProtection="0"/>
    <xf numFmtId="185" fontId="61" fillId="84" borderId="0" applyNumberFormat="0" applyBorder="0" applyAlignment="0" applyProtection="0"/>
    <xf numFmtId="0" fontId="26" fillId="76" borderId="0" applyNumberFormat="0" applyBorder="0" applyAlignment="0" applyProtection="0"/>
    <xf numFmtId="185" fontId="26" fillId="76" borderId="0" applyNumberFormat="0" applyBorder="0" applyAlignment="0" applyProtection="0"/>
    <xf numFmtId="185" fontId="26" fillId="76" borderId="0" applyNumberFormat="0" applyBorder="0" applyAlignment="0" applyProtection="0"/>
    <xf numFmtId="0" fontId="26" fillId="77" borderId="0" applyNumberFormat="0" applyBorder="0" applyAlignment="0" applyProtection="0"/>
    <xf numFmtId="185" fontId="26" fillId="77" borderId="0" applyNumberFormat="0" applyBorder="0" applyAlignment="0" applyProtection="0"/>
    <xf numFmtId="185" fontId="26" fillId="77" borderId="0" applyNumberFormat="0" applyBorder="0" applyAlignment="0" applyProtection="0"/>
    <xf numFmtId="185" fontId="61" fillId="77" borderId="0" applyNumberFormat="0" applyBorder="0" applyAlignment="0" applyProtection="0"/>
    <xf numFmtId="185" fontId="61" fillId="77" borderId="0" applyNumberFormat="0" applyBorder="0" applyAlignment="0" applyProtection="0"/>
    <xf numFmtId="0" fontId="26" fillId="85" borderId="0" applyNumberFormat="0" applyBorder="0" applyAlignment="0" applyProtection="0"/>
    <xf numFmtId="185" fontId="26" fillId="85" borderId="0" applyNumberFormat="0" applyBorder="0" applyAlignment="0" applyProtection="0"/>
    <xf numFmtId="185" fontId="26" fillId="85" borderId="0" applyNumberFormat="0" applyBorder="0" applyAlignment="0" applyProtection="0"/>
    <xf numFmtId="0" fontId="26" fillId="80" borderId="0" applyNumberFormat="0" applyBorder="0" applyAlignment="0" applyProtection="0"/>
    <xf numFmtId="185" fontId="26" fillId="80" borderId="0" applyNumberFormat="0" applyBorder="0" applyAlignment="0" applyProtection="0"/>
    <xf numFmtId="185" fontId="26" fillId="80" borderId="0" applyNumberFormat="0" applyBorder="0" applyAlignment="0" applyProtection="0"/>
    <xf numFmtId="185" fontId="61" fillId="86" borderId="0" applyNumberFormat="0" applyBorder="0" applyAlignment="0" applyProtection="0"/>
    <xf numFmtId="185" fontId="61" fillId="86" borderId="0" applyNumberFormat="0" applyBorder="0" applyAlignment="0" applyProtection="0"/>
    <xf numFmtId="3" fontId="34" fillId="87" borderId="29">
      <alignment horizontal="center"/>
    </xf>
    <xf numFmtId="3" fontId="97" fillId="88" borderId="28" applyNumberFormat="0">
      <alignment horizontal="center"/>
    </xf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37" fontId="52" fillId="0" borderId="0" applyBorder="0" applyAlignment="0">
      <alignment horizontal="center"/>
    </xf>
    <xf numFmtId="3" fontId="98" fillId="89" borderId="28">
      <alignment horizontal="center"/>
    </xf>
    <xf numFmtId="185" fontId="76" fillId="90" borderId="0" applyNumberFormat="0" applyBorder="0" applyAlignment="0" applyProtection="0"/>
    <xf numFmtId="185" fontId="76" fillId="90" borderId="0" applyNumberFormat="0" applyBorder="0" applyAlignment="0" applyProtection="0"/>
    <xf numFmtId="185" fontId="76" fillId="91" borderId="0" applyNumberFormat="0" applyBorder="0" applyAlignment="0" applyProtection="0"/>
    <xf numFmtId="185" fontId="76" fillId="91" borderId="0" applyNumberFormat="0" applyBorder="0" applyAlignment="0" applyProtection="0"/>
    <xf numFmtId="185" fontId="76" fillId="92" borderId="0" applyNumberFormat="0" applyBorder="0" applyAlignment="0" applyProtection="0"/>
    <xf numFmtId="185" fontId="76" fillId="92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41" fontId="34" fillId="0" borderId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4" fontId="3" fillId="93" borderId="0"/>
    <xf numFmtId="3" fontId="99" fillId="73" borderId="30">
      <alignment horizontal="center"/>
    </xf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39" fontId="100" fillId="0" borderId="0"/>
    <xf numFmtId="185" fontId="3" fillId="0" borderId="0"/>
    <xf numFmtId="185" fontId="3" fillId="0" borderId="0"/>
    <xf numFmtId="0" fontId="1" fillId="0" borderId="0"/>
    <xf numFmtId="185" fontId="3" fillId="0" borderId="0"/>
    <xf numFmtId="18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196" fontId="3" fillId="0" borderId="0"/>
    <xf numFmtId="196" fontId="3" fillId="0" borderId="0"/>
    <xf numFmtId="0" fontId="1" fillId="0" borderId="0"/>
    <xf numFmtId="0" fontId="111" fillId="0" borderId="0"/>
    <xf numFmtId="0" fontId="1" fillId="0" borderId="0"/>
    <xf numFmtId="0" fontId="3" fillId="0" borderId="0"/>
    <xf numFmtId="0" fontId="3" fillId="0" borderId="0"/>
    <xf numFmtId="3" fontId="49" fillId="52" borderId="31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8" fontId="3" fillId="0" borderId="0" applyFont="0">
      <alignment horizontal="centerContinuous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91" fontId="3" fillId="0" borderId="0" applyFont="0" applyFill="0" applyBorder="0" applyAlignment="0" applyProtection="0"/>
    <xf numFmtId="3" fontId="102" fillId="87" borderId="29">
      <alignment horizontal="center"/>
    </xf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4" fontId="92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92" fillId="66" borderId="33" applyNumberFormat="0" applyProtection="0">
      <alignment horizontal="left" vertical="center" indent="1"/>
    </xf>
    <xf numFmtId="185" fontId="92" fillId="66" borderId="33" applyNumberFormat="0" applyProtection="0">
      <alignment horizontal="left" vertical="top" indent="1"/>
    </xf>
    <xf numFmtId="185" fontId="92" fillId="66" borderId="33" applyNumberFormat="0" applyProtection="0">
      <alignment horizontal="left" vertical="top" indent="1"/>
    </xf>
    <xf numFmtId="185" fontId="92" fillId="66" borderId="33" applyNumberFormat="0" applyProtection="0">
      <alignment horizontal="left" vertical="top" indent="1"/>
    </xf>
    <xf numFmtId="185" fontId="92" fillId="66" borderId="33" applyNumberFormat="0" applyProtection="0">
      <alignment horizontal="left" vertical="top" indent="1"/>
    </xf>
    <xf numFmtId="0" fontId="92" fillId="66" borderId="33" applyNumberFormat="0" applyProtection="0">
      <alignment horizontal="left" vertical="top" indent="1"/>
    </xf>
    <xf numFmtId="4" fontId="94" fillId="48" borderId="33" applyNumberFormat="0" applyProtection="0">
      <alignment horizontal="right" vertical="center"/>
    </xf>
    <xf numFmtId="4" fontId="94" fillId="54" borderId="33" applyNumberFormat="0" applyProtection="0">
      <alignment horizontal="right" vertical="center"/>
    </xf>
    <xf numFmtId="4" fontId="94" fillId="63" borderId="33" applyNumberFormat="0" applyProtection="0">
      <alignment horizontal="right" vertical="center"/>
    </xf>
    <xf numFmtId="4" fontId="94" fillId="56" borderId="33" applyNumberFormat="0" applyProtection="0">
      <alignment horizontal="right" vertical="center"/>
    </xf>
    <xf numFmtId="4" fontId="94" fillId="60" borderId="33" applyNumberFormat="0" applyProtection="0">
      <alignment horizontal="right" vertical="center"/>
    </xf>
    <xf numFmtId="4" fontId="94" fillId="65" borderId="33" applyNumberFormat="0" applyProtection="0">
      <alignment horizontal="right" vertical="center"/>
    </xf>
    <xf numFmtId="4" fontId="94" fillId="64" borderId="33" applyNumberFormat="0" applyProtection="0">
      <alignment horizontal="right" vertical="center"/>
    </xf>
    <xf numFmtId="4" fontId="94" fillId="95" borderId="33" applyNumberFormat="0" applyProtection="0">
      <alignment horizontal="right" vertical="center"/>
    </xf>
    <xf numFmtId="4" fontId="94" fillId="55" borderId="33" applyNumberFormat="0" applyProtection="0">
      <alignment horizontal="right" vertical="center"/>
    </xf>
    <xf numFmtId="4" fontId="94" fillId="94" borderId="33" applyNumberFormat="0" applyProtection="0">
      <alignment horizontal="right" vertical="center"/>
    </xf>
    <xf numFmtId="0" fontId="3" fillId="98" borderId="33" applyNumberFormat="0" applyProtection="0">
      <alignment horizontal="left" vertical="center" indent="1"/>
    </xf>
    <xf numFmtId="0" fontId="3" fillId="98" borderId="33" applyNumberFormat="0" applyProtection="0">
      <alignment horizontal="left" vertical="center" indent="1"/>
    </xf>
    <xf numFmtId="185" fontId="3" fillId="98" borderId="33" applyNumberFormat="0" applyProtection="0">
      <alignment horizontal="left" vertical="center" indent="1"/>
    </xf>
    <xf numFmtId="185" fontId="3" fillId="98" borderId="33" applyNumberFormat="0" applyProtection="0">
      <alignment horizontal="left" vertical="center" indent="1"/>
    </xf>
    <xf numFmtId="185" fontId="3" fillId="98" borderId="33" applyNumberFormat="0" applyProtection="0">
      <alignment horizontal="left" vertical="center" indent="1"/>
    </xf>
    <xf numFmtId="185" fontId="3" fillId="98" borderId="33" applyNumberFormat="0" applyProtection="0">
      <alignment horizontal="left" vertical="center" indent="1"/>
    </xf>
    <xf numFmtId="0" fontId="3" fillId="98" borderId="33" applyNumberFormat="0" applyProtection="0">
      <alignment horizontal="left" vertical="center" indent="1"/>
    </xf>
    <xf numFmtId="0" fontId="3" fillId="98" borderId="33" applyNumberFormat="0" applyProtection="0">
      <alignment horizontal="left" vertical="top" indent="1"/>
    </xf>
    <xf numFmtId="0" fontId="3" fillId="98" borderId="33" applyNumberFormat="0" applyProtection="0">
      <alignment horizontal="left" vertical="top" indent="1"/>
    </xf>
    <xf numFmtId="185" fontId="3" fillId="98" borderId="33" applyNumberFormat="0" applyProtection="0">
      <alignment horizontal="left" vertical="top" indent="1"/>
    </xf>
    <xf numFmtId="185" fontId="3" fillId="98" borderId="33" applyNumberFormat="0" applyProtection="0">
      <alignment horizontal="left" vertical="top" indent="1"/>
    </xf>
    <xf numFmtId="185" fontId="3" fillId="98" borderId="33" applyNumberFormat="0" applyProtection="0">
      <alignment horizontal="left" vertical="top" indent="1"/>
    </xf>
    <xf numFmtId="185" fontId="3" fillId="98" borderId="33" applyNumberFormat="0" applyProtection="0">
      <alignment horizontal="left" vertical="top" indent="1"/>
    </xf>
    <xf numFmtId="0" fontId="3" fillId="98" borderId="33" applyNumberFormat="0" applyProtection="0">
      <alignment horizontal="left" vertical="top" indent="1"/>
    </xf>
    <xf numFmtId="0" fontId="3" fillId="94" borderId="33" applyNumberFormat="0" applyProtection="0">
      <alignment horizontal="left" vertical="center" indent="1"/>
    </xf>
    <xf numFmtId="0" fontId="3" fillId="94" borderId="33" applyNumberFormat="0" applyProtection="0">
      <alignment horizontal="left" vertical="center" indent="1"/>
    </xf>
    <xf numFmtId="185" fontId="3" fillId="94" borderId="33" applyNumberFormat="0" applyProtection="0">
      <alignment horizontal="left" vertical="center" indent="1"/>
    </xf>
    <xf numFmtId="185" fontId="3" fillId="94" borderId="33" applyNumberFormat="0" applyProtection="0">
      <alignment horizontal="left" vertical="center" indent="1"/>
    </xf>
    <xf numFmtId="185" fontId="3" fillId="94" borderId="33" applyNumberFormat="0" applyProtection="0">
      <alignment horizontal="left" vertical="center" indent="1"/>
    </xf>
    <xf numFmtId="185" fontId="3" fillId="94" borderId="33" applyNumberFormat="0" applyProtection="0">
      <alignment horizontal="left" vertical="center" indent="1"/>
    </xf>
    <xf numFmtId="0" fontId="3" fillId="94" borderId="33" applyNumberFormat="0" applyProtection="0">
      <alignment horizontal="left" vertical="center" indent="1"/>
    </xf>
    <xf numFmtId="0" fontId="3" fillId="94" borderId="33" applyNumberFormat="0" applyProtection="0">
      <alignment horizontal="left" vertical="top" indent="1"/>
    </xf>
    <xf numFmtId="0" fontId="3" fillId="94" borderId="33" applyNumberFormat="0" applyProtection="0">
      <alignment horizontal="left" vertical="top" indent="1"/>
    </xf>
    <xf numFmtId="185" fontId="3" fillId="94" borderId="33" applyNumberFormat="0" applyProtection="0">
      <alignment horizontal="left" vertical="top" indent="1"/>
    </xf>
    <xf numFmtId="185" fontId="3" fillId="94" borderId="33" applyNumberFormat="0" applyProtection="0">
      <alignment horizontal="left" vertical="top" indent="1"/>
    </xf>
    <xf numFmtId="185" fontId="3" fillId="94" borderId="33" applyNumberFormat="0" applyProtection="0">
      <alignment horizontal="left" vertical="top" indent="1"/>
    </xf>
    <xf numFmtId="185" fontId="3" fillId="94" borderId="33" applyNumberFormat="0" applyProtection="0">
      <alignment horizontal="left" vertical="top" indent="1"/>
    </xf>
    <xf numFmtId="0" fontId="3" fillId="94" borderId="33" applyNumberFormat="0" applyProtection="0">
      <alignment horizontal="left" vertical="top" indent="1"/>
    </xf>
    <xf numFmtId="0" fontId="3" fillId="53" borderId="33" applyNumberFormat="0" applyProtection="0">
      <alignment horizontal="left" vertical="center" indent="1"/>
    </xf>
    <xf numFmtId="0" fontId="3" fillId="53" borderId="33" applyNumberFormat="0" applyProtection="0">
      <alignment horizontal="left" vertical="center" indent="1"/>
    </xf>
    <xf numFmtId="185" fontId="3" fillId="53" borderId="33" applyNumberFormat="0" applyProtection="0">
      <alignment horizontal="left" vertical="center" indent="1"/>
    </xf>
    <xf numFmtId="185" fontId="3" fillId="53" borderId="33" applyNumberFormat="0" applyProtection="0">
      <alignment horizontal="left" vertical="center" indent="1"/>
    </xf>
    <xf numFmtId="185" fontId="3" fillId="53" borderId="33" applyNumberFormat="0" applyProtection="0">
      <alignment horizontal="left" vertical="center" indent="1"/>
    </xf>
    <xf numFmtId="185" fontId="3" fillId="53" borderId="33" applyNumberFormat="0" applyProtection="0">
      <alignment horizontal="left" vertical="center" indent="1"/>
    </xf>
    <xf numFmtId="0" fontId="3" fillId="53" borderId="33" applyNumberFormat="0" applyProtection="0">
      <alignment horizontal="left" vertical="center" indent="1"/>
    </xf>
    <xf numFmtId="0" fontId="3" fillId="53" borderId="33" applyNumberFormat="0" applyProtection="0">
      <alignment horizontal="left" vertical="top" indent="1"/>
    </xf>
    <xf numFmtId="0" fontId="3" fillId="53" borderId="33" applyNumberFormat="0" applyProtection="0">
      <alignment horizontal="left" vertical="top" indent="1"/>
    </xf>
    <xf numFmtId="185" fontId="3" fillId="53" borderId="33" applyNumberFormat="0" applyProtection="0">
      <alignment horizontal="left" vertical="top" indent="1"/>
    </xf>
    <xf numFmtId="185" fontId="3" fillId="53" borderId="33" applyNumberFormat="0" applyProtection="0">
      <alignment horizontal="left" vertical="top" indent="1"/>
    </xf>
    <xf numFmtId="185" fontId="3" fillId="53" borderId="33" applyNumberFormat="0" applyProtection="0">
      <alignment horizontal="left" vertical="top" indent="1"/>
    </xf>
    <xf numFmtId="185" fontId="3" fillId="53" borderId="33" applyNumberFormat="0" applyProtection="0">
      <alignment horizontal="left" vertical="top" indent="1"/>
    </xf>
    <xf numFmtId="0" fontId="3" fillId="53" borderId="33" applyNumberFormat="0" applyProtection="0">
      <alignment horizontal="left" vertical="top" indent="1"/>
    </xf>
    <xf numFmtId="0" fontId="3" fillId="97" borderId="33" applyNumberFormat="0" applyProtection="0">
      <alignment horizontal="left" vertical="center" indent="1"/>
    </xf>
    <xf numFmtId="0" fontId="3" fillId="97" borderId="33" applyNumberFormat="0" applyProtection="0">
      <alignment horizontal="left" vertical="center" indent="1"/>
    </xf>
    <xf numFmtId="185" fontId="3" fillId="97" borderId="33" applyNumberFormat="0" applyProtection="0">
      <alignment horizontal="left" vertical="center" indent="1"/>
    </xf>
    <xf numFmtId="185" fontId="3" fillId="97" borderId="33" applyNumberFormat="0" applyProtection="0">
      <alignment horizontal="left" vertical="center" indent="1"/>
    </xf>
    <xf numFmtId="185" fontId="3" fillId="97" borderId="33" applyNumberFormat="0" applyProtection="0">
      <alignment horizontal="left" vertical="center" indent="1"/>
    </xf>
    <xf numFmtId="185" fontId="3" fillId="97" borderId="33" applyNumberFormat="0" applyProtection="0">
      <alignment horizontal="left" vertical="center" indent="1"/>
    </xf>
    <xf numFmtId="0" fontId="3" fillId="97" borderId="33" applyNumberFormat="0" applyProtection="0">
      <alignment horizontal="left" vertical="center" indent="1"/>
    </xf>
    <xf numFmtId="0" fontId="3" fillId="97" borderId="33" applyNumberFormat="0" applyProtection="0">
      <alignment horizontal="left" vertical="top" indent="1"/>
    </xf>
    <xf numFmtId="0" fontId="3" fillId="97" borderId="33" applyNumberFormat="0" applyProtection="0">
      <alignment horizontal="left" vertical="top" indent="1"/>
    </xf>
    <xf numFmtId="185" fontId="3" fillId="97" borderId="33" applyNumberFormat="0" applyProtection="0">
      <alignment horizontal="left" vertical="top" indent="1"/>
    </xf>
    <xf numFmtId="185" fontId="3" fillId="97" borderId="33" applyNumberFormat="0" applyProtection="0">
      <alignment horizontal="left" vertical="top" indent="1"/>
    </xf>
    <xf numFmtId="185" fontId="3" fillId="97" borderId="33" applyNumberFormat="0" applyProtection="0">
      <alignment horizontal="left" vertical="top" indent="1"/>
    </xf>
    <xf numFmtId="185" fontId="3" fillId="97" borderId="33" applyNumberFormat="0" applyProtection="0">
      <alignment horizontal="left" vertical="top" indent="1"/>
    </xf>
    <xf numFmtId="0" fontId="3" fillId="97" borderId="33" applyNumberFormat="0" applyProtection="0">
      <alignment horizontal="left" vertical="top" indent="1"/>
    </xf>
    <xf numFmtId="0" fontId="3" fillId="99" borderId="15" applyNumberFormat="0">
      <protection locked="0"/>
    </xf>
    <xf numFmtId="185" fontId="3" fillId="99" borderId="15" applyNumberFormat="0">
      <protection locked="0"/>
    </xf>
    <xf numFmtId="185" fontId="3" fillId="99" borderId="15" applyNumberFormat="0">
      <protection locked="0"/>
    </xf>
    <xf numFmtId="4" fontId="94" fillId="67" borderId="33" applyNumberFormat="0" applyProtection="0">
      <alignment vertical="center"/>
    </xf>
    <xf numFmtId="4" fontId="104" fillId="67" borderId="33" applyNumberFormat="0" applyProtection="0">
      <alignment vertical="center"/>
    </xf>
    <xf numFmtId="4" fontId="94" fillId="67" borderId="33" applyNumberFormat="0" applyProtection="0">
      <alignment horizontal="left" vertical="center" indent="1"/>
    </xf>
    <xf numFmtId="185" fontId="94" fillId="67" borderId="33" applyNumberFormat="0" applyProtection="0">
      <alignment horizontal="left" vertical="top" indent="1"/>
    </xf>
    <xf numFmtId="185" fontId="94" fillId="67" borderId="33" applyNumberFormat="0" applyProtection="0">
      <alignment horizontal="left" vertical="top" indent="1"/>
    </xf>
    <xf numFmtId="185" fontId="94" fillId="67" borderId="33" applyNumberFormat="0" applyProtection="0">
      <alignment horizontal="left" vertical="top" indent="1"/>
    </xf>
    <xf numFmtId="185" fontId="94" fillId="67" borderId="33" applyNumberFormat="0" applyProtection="0">
      <alignment horizontal="left" vertical="top" indent="1"/>
    </xf>
    <xf numFmtId="0" fontId="94" fillId="67" borderId="33" applyNumberFormat="0" applyProtection="0">
      <alignment horizontal="left" vertical="top" indent="1"/>
    </xf>
    <xf numFmtId="4" fontId="94" fillId="97" borderId="33" applyNumberFormat="0" applyProtection="0">
      <alignment horizontal="right" vertical="center"/>
    </xf>
    <xf numFmtId="4" fontId="104" fillId="97" borderId="33" applyNumberFormat="0" applyProtection="0">
      <alignment horizontal="right" vertical="center"/>
    </xf>
    <xf numFmtId="4" fontId="94" fillId="94" borderId="33" applyNumberFormat="0" applyProtection="0">
      <alignment horizontal="left" vertical="center" indent="1"/>
    </xf>
    <xf numFmtId="185" fontId="94" fillId="94" borderId="33" applyNumberFormat="0" applyProtection="0">
      <alignment horizontal="left" vertical="top" indent="1"/>
    </xf>
    <xf numFmtId="185" fontId="94" fillId="94" borderId="33" applyNumberFormat="0" applyProtection="0">
      <alignment horizontal="left" vertical="top" indent="1"/>
    </xf>
    <xf numFmtId="185" fontId="94" fillId="94" borderId="33" applyNumberFormat="0" applyProtection="0">
      <alignment horizontal="left" vertical="top" indent="1"/>
    </xf>
    <xf numFmtId="185" fontId="94" fillId="94" borderId="33" applyNumberFormat="0" applyProtection="0">
      <alignment horizontal="left" vertical="top" indent="1"/>
    </xf>
    <xf numFmtId="0" fontId="94" fillId="94" borderId="33" applyNumberFormat="0" applyProtection="0">
      <alignment horizontal="left" vertical="top" indent="1"/>
    </xf>
    <xf numFmtId="4" fontId="106" fillId="97" borderId="33" applyNumberFormat="0" applyProtection="0">
      <alignment horizontal="right" vertical="center"/>
    </xf>
    <xf numFmtId="197" fontId="3" fillId="0" borderId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3" fillId="0" borderId="0" applyFont="0" applyFill="0" applyBorder="0" applyAlignment="0" applyProtection="0"/>
    <xf numFmtId="185" fontId="108" fillId="0" borderId="0" applyNumberFormat="0" applyFill="0" applyBorder="0" applyAlignment="0" applyProtection="0"/>
    <xf numFmtId="185" fontId="108" fillId="0" borderId="0" applyNumberFormat="0" applyFill="0" applyBorder="0" applyAlignment="0" applyProtection="0"/>
    <xf numFmtId="3" fontId="96" fillId="101" borderId="0">
      <alignment horizontal="left"/>
    </xf>
    <xf numFmtId="3" fontId="91" fillId="101" borderId="0">
      <alignment horizontal="left"/>
    </xf>
    <xf numFmtId="194" fontId="109" fillId="0" borderId="0"/>
    <xf numFmtId="3" fontId="26" fillId="0" borderId="0">
      <alignment horizontal="left"/>
    </xf>
    <xf numFmtId="194" fontId="26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3" fillId="101" borderId="0">
      <alignment horizontal="left"/>
    </xf>
    <xf numFmtId="194" fontId="3" fillId="0" borderId="0"/>
    <xf numFmtId="3" fontId="26" fillId="0" borderId="0">
      <alignment horizontal="left"/>
    </xf>
    <xf numFmtId="194" fontId="26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26" fillId="0" borderId="0">
      <alignment horizontal="left"/>
    </xf>
    <xf numFmtId="194" fontId="26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26" fillId="0" borderId="0">
      <alignment horizontal="left"/>
    </xf>
    <xf numFmtId="194" fontId="26" fillId="0" borderId="0"/>
    <xf numFmtId="194" fontId="1" fillId="0" borderId="0"/>
    <xf numFmtId="3" fontId="26" fillId="0" borderId="0">
      <alignment horizontal="left"/>
    </xf>
    <xf numFmtId="194" fontId="26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3" fontId="1" fillId="0" borderId="0">
      <alignment horizontal="left"/>
    </xf>
    <xf numFmtId="194" fontId="1" fillId="0" borderId="0"/>
    <xf numFmtId="194" fontId="26" fillId="0" borderId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3" fontId="110" fillId="101" borderId="0">
      <alignment horizontal="center"/>
    </xf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94" fontId="3" fillId="0" borderId="0">
      <alignment horizontal="left"/>
    </xf>
    <xf numFmtId="194" fontId="3" fillId="0" borderId="0">
      <alignment horizontal="left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3" fontId="26" fillId="0" borderId="0">
      <alignment horizontal="center"/>
    </xf>
    <xf numFmtId="3" fontId="99" fillId="40" borderId="30">
      <alignment horizontal="center" vertical="center"/>
    </xf>
    <xf numFmtId="3" fontId="112" fillId="101" borderId="0">
      <alignment horizontal="left"/>
    </xf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3" fontId="92" fillId="102" borderId="0">
      <alignment horizontal="right"/>
    </xf>
    <xf numFmtId="0" fontId="113" fillId="0" borderId="0" applyFont="0" applyFill="0" applyBorder="0" applyAlignment="0" applyProtection="0">
      <alignment horizont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113" fillId="0" borderId="0">
      <alignment horizontal="center"/>
    </xf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184" fontId="26" fillId="13" borderId="9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1" fontId="34" fillId="0" borderId="0"/>
    <xf numFmtId="7" fontId="3" fillId="0" borderId="32" applyFont="0" applyFill="0" applyBorder="0" applyAlignment="0" applyProtection="0">
      <alignment horizontal="righ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4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200" fontId="3" fillId="0" borderId="0"/>
    <xf numFmtId="193" fontId="1" fillId="0" borderId="0"/>
    <xf numFmtId="0" fontId="3" fillId="0" borderId="0"/>
    <xf numFmtId="0" fontId="3" fillId="0" borderId="0"/>
    <xf numFmtId="0" fontId="3" fillId="0" borderId="0"/>
    <xf numFmtId="19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6" fillId="0" borderId="0"/>
    <xf numFmtId="0" fontId="26" fillId="0" borderId="0"/>
    <xf numFmtId="0" fontId="26" fillId="0" borderId="0"/>
    <xf numFmtId="0" fontId="26" fillId="0" borderId="0"/>
    <xf numFmtId="4" fontId="3" fillId="93" borderId="0"/>
    <xf numFmtId="0" fontId="66" fillId="68" borderId="18" applyNumberFormat="0" applyAlignment="0" applyProtection="0"/>
    <xf numFmtId="201" fontId="34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6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202" fontId="42" fillId="0" borderId="0"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0" fontId="26" fillId="13" borderId="9" applyNumberFormat="0" applyFont="0" applyAlignment="0" applyProtection="0"/>
    <xf numFmtId="203" fontId="42" fillId="0" borderId="0">
      <protection locked="0"/>
    </xf>
    <xf numFmtId="204" fontId="42" fillId="0" borderId="0">
      <protection locked="0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107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0" fontId="2" fillId="0" borderId="10" applyNumberFormat="0" applyFill="0" applyAlignment="0" applyProtection="0"/>
    <xf numFmtId="172" fontId="51" fillId="0" borderId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93" fillId="74" borderId="28">
      <alignment horizontal="center"/>
    </xf>
    <xf numFmtId="172" fontId="93" fillId="74" borderId="28">
      <alignment horizontal="center"/>
    </xf>
    <xf numFmtId="172" fontId="93" fillId="74" borderId="28">
      <alignment horizontal="center"/>
    </xf>
    <xf numFmtId="172" fontId="94" fillId="42" borderId="0"/>
    <xf numFmtId="172" fontId="95" fillId="42" borderId="0">
      <alignment horizontal="center"/>
    </xf>
    <xf numFmtId="172" fontId="96" fillId="42" borderId="0">
      <alignment horizontal="left"/>
    </xf>
    <xf numFmtId="37" fontId="119" fillId="0" borderId="0"/>
    <xf numFmtId="207" fontId="3" fillId="0" borderId="0"/>
    <xf numFmtId="207" fontId="3" fillId="0" borderId="0"/>
    <xf numFmtId="208" fontId="3" fillId="0" borderId="0"/>
    <xf numFmtId="172" fontId="26" fillId="76" borderId="0" applyNumberFormat="0" applyBorder="0" applyAlignment="0" applyProtection="0"/>
    <xf numFmtId="172" fontId="26" fillId="77" borderId="0" applyNumberFormat="0" applyBorder="0" applyAlignment="0" applyProtection="0"/>
    <xf numFmtId="172" fontId="61" fillId="78" borderId="0" applyNumberFormat="0" applyBorder="0" applyAlignment="0" applyProtection="0"/>
    <xf numFmtId="172" fontId="26" fillId="79" borderId="0" applyNumberFormat="0" applyBorder="0" applyAlignment="0" applyProtection="0"/>
    <xf numFmtId="172" fontId="26" fillId="80" borderId="0" applyNumberFormat="0" applyBorder="0" applyAlignment="0" applyProtection="0"/>
    <xf numFmtId="172" fontId="61" fillId="81" borderId="0" applyNumberFormat="0" applyBorder="0" applyAlignment="0" applyProtection="0"/>
    <xf numFmtId="172" fontId="26" fillId="82" borderId="0" applyNumberFormat="0" applyBorder="0" applyAlignment="0" applyProtection="0"/>
    <xf numFmtId="172" fontId="26" fillId="83" borderId="0" applyNumberFormat="0" applyBorder="0" applyAlignment="0" applyProtection="0"/>
    <xf numFmtId="172" fontId="61" fillId="84" borderId="0" applyNumberFormat="0" applyBorder="0" applyAlignment="0" applyProtection="0"/>
    <xf numFmtId="172" fontId="26" fillId="83" borderId="0" applyNumberFormat="0" applyBorder="0" applyAlignment="0" applyProtection="0"/>
    <xf numFmtId="172" fontId="26" fillId="84" borderId="0" applyNumberFormat="0" applyBorder="0" applyAlignment="0" applyProtection="0"/>
    <xf numFmtId="172" fontId="61" fillId="84" borderId="0" applyNumberFormat="0" applyBorder="0" applyAlignment="0" applyProtection="0"/>
    <xf numFmtId="172" fontId="26" fillId="76" borderId="0" applyNumberFormat="0" applyBorder="0" applyAlignment="0" applyProtection="0"/>
    <xf numFmtId="172" fontId="26" fillId="77" borderId="0" applyNumberFormat="0" applyBorder="0" applyAlignment="0" applyProtection="0"/>
    <xf numFmtId="172" fontId="61" fillId="77" borderId="0" applyNumberFormat="0" applyBorder="0" applyAlignment="0" applyProtection="0"/>
    <xf numFmtId="172" fontId="26" fillId="85" borderId="0" applyNumberFormat="0" applyBorder="0" applyAlignment="0" applyProtection="0"/>
    <xf numFmtId="172" fontId="26" fillId="80" borderId="0" applyNumberFormat="0" applyBorder="0" applyAlignment="0" applyProtection="0"/>
    <xf numFmtId="172" fontId="61" fillId="86" borderId="0" applyNumberFormat="0" applyBorder="0" applyAlignment="0" applyProtection="0"/>
    <xf numFmtId="194" fontId="115" fillId="0" borderId="0">
      <alignment vertical="top"/>
    </xf>
    <xf numFmtId="194" fontId="3" fillId="0" borderId="0">
      <alignment horizontal="right"/>
    </xf>
    <xf numFmtId="194" fontId="3" fillId="0" borderId="0">
      <alignment horizontal="left"/>
    </xf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49" fontId="120" fillId="0" borderId="0" applyFont="0" applyFill="0" applyBorder="0" applyAlignment="0" applyProtection="0">
      <alignment horizontal="left"/>
    </xf>
    <xf numFmtId="209" fontId="114" fillId="0" borderId="0" applyAlignment="0" applyProtection="0"/>
    <xf numFmtId="10" fontId="121" fillId="103" borderId="36" applyNumberFormat="0" applyFont="0" applyBorder="0" applyAlignment="0" applyProtection="0">
      <alignment horizontal="left"/>
    </xf>
    <xf numFmtId="165" fontId="37" fillId="0" borderId="0" applyFill="0" applyBorder="0" applyAlignment="0" applyProtection="0"/>
    <xf numFmtId="49" fontId="37" fillId="0" borderId="0" applyNumberFormat="0" applyAlignment="0" applyProtection="0">
      <alignment horizontal="left"/>
    </xf>
    <xf numFmtId="49" fontId="122" fillId="0" borderId="37" applyNumberFormat="0" applyAlignment="0" applyProtection="0">
      <alignment horizontal="left" wrapText="1"/>
    </xf>
    <xf numFmtId="49" fontId="122" fillId="0" borderId="0" applyNumberFormat="0" applyAlignment="0" applyProtection="0">
      <alignment horizontal="left" wrapText="1"/>
    </xf>
    <xf numFmtId="49" fontId="123" fillId="0" borderId="0" applyAlignment="0" applyProtection="0">
      <alignment horizontal="left"/>
    </xf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37" fontId="53" fillId="0" borderId="0" applyFont="0" applyFill="0" applyBorder="0" applyAlignment="0" applyProtection="0"/>
    <xf numFmtId="41" fontId="3" fillId="0" borderId="0" applyFont="0" applyFill="0" applyBorder="0" applyAlignment="0" applyProtection="0"/>
    <xf numFmtId="210" fontId="124" fillId="0" borderId="0" applyFont="0" applyFill="0" applyBorder="0" applyAlignment="0" applyProtection="0">
      <alignment horizontal="right"/>
    </xf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3" fontId="3" fillId="0" borderId="0" applyFill="0" applyBorder="0" applyAlignment="0" applyProtection="0"/>
    <xf numFmtId="172" fontId="39" fillId="0" borderId="0"/>
    <xf numFmtId="211" fontId="124" fillId="0" borderId="0" applyFont="0" applyFill="0" applyBorder="0" applyAlignment="0" applyProtection="0">
      <alignment horizontal="right"/>
    </xf>
    <xf numFmtId="178" fontId="3" fillId="0" borderId="0" applyFont="0" applyFill="0" applyBorder="0" applyAlignment="0" applyProtection="0"/>
    <xf numFmtId="212" fontId="3" fillId="0" borderId="0" applyFill="0" applyBorder="0" applyAlignment="0" applyProtection="0"/>
    <xf numFmtId="172" fontId="3" fillId="0" borderId="0" applyNumberFormat="0" applyFill="0" applyBorder="0" applyAlignment="0" applyProtection="0"/>
    <xf numFmtId="172" fontId="124" fillId="0" borderId="0" applyFont="0" applyFill="0" applyBorder="0" applyAlignment="0" applyProtection="0"/>
    <xf numFmtId="41" fontId="3" fillId="0" borderId="0" applyFont="0" applyFill="0" applyBorder="0" applyAlignment="0" applyProtection="0"/>
    <xf numFmtId="166" fontId="3" fillId="0" borderId="11" applyFont="0" applyFill="0" applyBorder="0" applyAlignment="0" applyProtection="0">
      <alignment horizontal="center"/>
    </xf>
    <xf numFmtId="43" fontId="3" fillId="0" borderId="0" applyFont="0" applyFill="0" applyBorder="0" applyAlignment="0" applyProtection="0"/>
    <xf numFmtId="213" fontId="124" fillId="0" borderId="38" applyNumberFormat="0" applyFont="0" applyFill="0" applyAlignment="0" applyProtection="0"/>
    <xf numFmtId="172" fontId="76" fillId="90" borderId="0" applyNumberFormat="0" applyBorder="0" applyAlignment="0" applyProtection="0"/>
    <xf numFmtId="172" fontId="76" fillId="91" borderId="0" applyNumberFormat="0" applyBorder="0" applyAlignment="0" applyProtection="0"/>
    <xf numFmtId="172" fontId="76" fillId="92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39" fontId="51" fillId="0" borderId="0"/>
    <xf numFmtId="172" fontId="3" fillId="0" borderId="0" applyFont="0" applyFill="0" applyBorder="0" applyAlignment="0" applyProtection="0"/>
    <xf numFmtId="2" fontId="3" fillId="0" borderId="0" applyFill="0" applyBorder="0" applyAlignment="0" applyProtection="0"/>
    <xf numFmtId="172" fontId="125" fillId="0" borderId="0" applyFill="0" applyBorder="0" applyProtection="0">
      <alignment horizontal="left"/>
    </xf>
    <xf numFmtId="172" fontId="124" fillId="0" borderId="0" applyFont="0" applyFill="0" applyBorder="0" applyAlignment="0" applyProtection="0">
      <alignment horizontal="right"/>
    </xf>
    <xf numFmtId="172" fontId="126" fillId="0" borderId="0" applyProtection="0">
      <alignment horizontal="right"/>
    </xf>
    <xf numFmtId="172" fontId="116" fillId="0" borderId="0" applyNumberFormat="0" applyFill="0" applyBorder="0" applyAlignment="0" applyProtection="0">
      <alignment vertical="top"/>
      <protection locked="0"/>
    </xf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51" fillId="0" borderId="0"/>
    <xf numFmtId="165" fontId="127" fillId="0" borderId="0"/>
    <xf numFmtId="172" fontId="3" fillId="0" borderId="0"/>
    <xf numFmtId="41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214" fontId="128" fillId="0" borderId="0" applyFont="0" applyFill="0" applyBorder="0" applyAlignment="0" applyProtection="0"/>
    <xf numFmtId="201" fontId="128" fillId="0" borderId="0" applyFont="0" applyFill="0" applyBorder="0" applyAlignment="0" applyProtection="0"/>
    <xf numFmtId="172" fontId="124" fillId="0" borderId="0" applyFont="0" applyFill="0" applyBorder="0" applyAlignment="0" applyProtection="0">
      <alignment horizontal="right"/>
    </xf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1" fillId="0" borderId="0"/>
    <xf numFmtId="172" fontId="3" fillId="0" borderId="0"/>
    <xf numFmtId="169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69" fontId="3" fillId="0" borderId="0"/>
    <xf numFmtId="182" fontId="1" fillId="0" borderId="0"/>
    <xf numFmtId="182" fontId="1" fillId="0" borderId="0"/>
    <xf numFmtId="172" fontId="1" fillId="0" borderId="0"/>
    <xf numFmtId="172" fontId="3" fillId="0" borderId="0"/>
    <xf numFmtId="172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129" fillId="0" borderId="0"/>
    <xf numFmtId="172" fontId="129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1" fontId="3" fillId="0" borderId="0"/>
    <xf numFmtId="172" fontId="1" fillId="0" borderId="0"/>
    <xf numFmtId="172" fontId="3" fillId="0" borderId="0"/>
    <xf numFmtId="172" fontId="1" fillId="0" borderId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" fontId="130" fillId="0" borderId="0" applyProtection="0">
      <alignment horizontal="right" vertical="center"/>
    </xf>
    <xf numFmtId="172" fontId="39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31" fillId="0" borderId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3" fillId="0" borderId="11" applyFont="0" applyFill="0" applyBorder="0" applyAlignment="0" applyProtection="0">
      <alignment horizontal="center"/>
    </xf>
    <xf numFmtId="10" fontId="3" fillId="0" borderId="0" applyFont="0" applyFill="0" applyBorder="0" applyAlignment="0" applyProtection="0"/>
    <xf numFmtId="215" fontId="132" fillId="0" borderId="0" applyFont="0" applyFill="0" applyBorder="0" applyProtection="0">
      <alignment horizontal="right" vertical="top"/>
    </xf>
    <xf numFmtId="215" fontId="132" fillId="0" borderId="0" applyFont="0" applyFill="0" applyBorder="0" applyProtection="0">
      <alignment horizontal="right" vertical="top"/>
    </xf>
    <xf numFmtId="216" fontId="3" fillId="0" borderId="0" applyFont="0" applyFill="0" applyBorder="0" applyAlignment="0" applyProtection="0"/>
    <xf numFmtId="215" fontId="132" fillId="0" borderId="0" applyFont="0" applyFill="0" applyBorder="0" applyAlignment="0" applyProtection="0">
      <alignment horizontal="center"/>
    </xf>
    <xf numFmtId="172" fontId="133" fillId="0" borderId="0" applyBorder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92" fillId="66" borderId="33" applyNumberFormat="0" applyProtection="0">
      <alignment horizontal="left" vertical="top" indent="1"/>
    </xf>
    <xf numFmtId="172" fontId="3" fillId="98" borderId="33" applyNumberFormat="0" applyProtection="0">
      <alignment horizontal="left" vertical="center" indent="1"/>
    </xf>
    <xf numFmtId="172" fontId="3" fillId="98" borderId="33" applyNumberFormat="0" applyProtection="0">
      <alignment horizontal="left" vertical="top" indent="1"/>
    </xf>
    <xf numFmtId="172" fontId="3" fillId="94" borderId="33" applyNumberFormat="0" applyProtection="0">
      <alignment horizontal="left" vertical="center" indent="1"/>
    </xf>
    <xf numFmtId="172" fontId="3" fillId="94" borderId="33" applyNumberFormat="0" applyProtection="0">
      <alignment horizontal="left" vertical="top" indent="1"/>
    </xf>
    <xf numFmtId="172" fontId="3" fillId="53" borderId="33" applyNumberFormat="0" applyProtection="0">
      <alignment horizontal="left" vertical="center" indent="1"/>
    </xf>
    <xf numFmtId="172" fontId="3" fillId="53" borderId="33" applyNumberFormat="0" applyProtection="0">
      <alignment horizontal="left" vertical="top" indent="1"/>
    </xf>
    <xf numFmtId="172" fontId="3" fillId="97" borderId="33" applyNumberFormat="0" applyProtection="0">
      <alignment horizontal="left" vertical="center" indent="1"/>
    </xf>
    <xf numFmtId="172" fontId="3" fillId="97" borderId="33" applyNumberFormat="0" applyProtection="0">
      <alignment horizontal="left" vertical="top" indent="1"/>
    </xf>
    <xf numFmtId="172" fontId="3" fillId="99" borderId="15" applyNumberFormat="0">
      <protection locked="0"/>
    </xf>
    <xf numFmtId="172" fontId="94" fillId="67" borderId="33" applyNumberFormat="0" applyProtection="0">
      <alignment horizontal="left" vertical="top" indent="1"/>
    </xf>
    <xf numFmtId="172" fontId="94" fillId="94" borderId="33" applyNumberFormat="0" applyProtection="0">
      <alignment horizontal="left" vertical="top" indent="1"/>
    </xf>
    <xf numFmtId="38" fontId="115" fillId="0" borderId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2" fontId="3" fillId="0" borderId="0"/>
    <xf numFmtId="43" fontId="3" fillId="0" borderId="0" applyFont="0" applyFill="0" applyBorder="0" applyAlignment="0" applyProtection="0"/>
    <xf numFmtId="172" fontId="3" fillId="0" borderId="0" applyFill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108" fillId="0" borderId="0" applyNumberFormat="0" applyFill="0" applyBorder="0" applyAlignment="0" applyProtection="0"/>
    <xf numFmtId="172" fontId="3" fillId="0" borderId="0"/>
    <xf numFmtId="217" fontId="3" fillId="0" borderId="0">
      <alignment horizontal="left" wrapText="1"/>
    </xf>
    <xf numFmtId="3" fontId="91" fillId="101" borderId="0">
      <alignment horizontal="left"/>
    </xf>
    <xf numFmtId="172" fontId="134" fillId="0" borderId="0" applyBorder="0" applyProtection="0">
      <alignment vertical="center"/>
    </xf>
    <xf numFmtId="213" fontId="134" fillId="0" borderId="30" applyBorder="0" applyProtection="0">
      <alignment horizontal="right" vertical="center"/>
    </xf>
    <xf numFmtId="172" fontId="135" fillId="74" borderId="0" applyBorder="0" applyProtection="0">
      <alignment horizontal="centerContinuous" vertical="center"/>
    </xf>
    <xf numFmtId="172" fontId="135" fillId="104" borderId="30" applyBorder="0" applyProtection="0">
      <alignment horizontal="centerContinuous" vertical="center"/>
    </xf>
    <xf numFmtId="172" fontId="136" fillId="0" borderId="0" applyFill="0" applyBorder="0" applyProtection="0">
      <alignment horizontal="left"/>
    </xf>
    <xf numFmtId="172" fontId="125" fillId="0" borderId="35" applyFill="0" applyBorder="0" applyProtection="0">
      <alignment horizontal="left" vertical="top"/>
    </xf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137" fillId="0" borderId="39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75" fillId="0" borderId="0" applyNumberFormat="0" applyFill="0" applyBorder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214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172" fontId="3" fillId="0" borderId="0">
      <alignment horizontal="center"/>
    </xf>
    <xf numFmtId="172" fontId="3" fillId="0" borderId="0" applyFont="0" applyFill="0" applyBorder="0" applyAlignment="0" applyProtection="0">
      <alignment horizontal="center"/>
    </xf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72" fontId="93" fillId="74" borderId="28">
      <alignment horizontal="center"/>
    </xf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0" fontId="61" fillId="78" borderId="0" applyNumberFormat="0" applyBorder="0" applyAlignment="0" applyProtection="0"/>
    <xf numFmtId="0" fontId="61" fillId="81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77" borderId="0" applyNumberFormat="0" applyBorder="0" applyAlignment="0" applyProtection="0"/>
    <xf numFmtId="0" fontId="61" fillId="86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0" fontId="76" fillId="90" borderId="0" applyNumberFormat="0" applyBorder="0" applyAlignment="0" applyProtection="0"/>
    <xf numFmtId="0" fontId="76" fillId="91" borderId="0" applyNumberFormat="0" applyBorder="0" applyAlignment="0" applyProtection="0"/>
    <xf numFmtId="0" fontId="76" fillId="92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0" fontId="1" fillId="0" borderId="0"/>
    <xf numFmtId="0" fontId="1" fillId="0" borderId="0"/>
    <xf numFmtId="185" fontId="3" fillId="0" borderId="0"/>
    <xf numFmtId="198" fontId="3" fillId="0" borderId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9" fontId="1" fillId="0" borderId="0" applyFont="0" applyFill="0" applyBorder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0" fontId="92" fillId="66" borderId="33" applyNumberFormat="0" applyProtection="0">
      <alignment horizontal="left" vertical="top" indent="1"/>
    </xf>
    <xf numFmtId="0" fontId="94" fillId="67" borderId="33" applyNumberFormat="0" applyProtection="0">
      <alignment horizontal="left" vertical="top" indent="1"/>
    </xf>
    <xf numFmtId="0" fontId="94" fillId="94" borderId="33" applyNumberFormat="0" applyProtection="0">
      <alignment horizontal="left" vertical="top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200" fontId="1" fillId="19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0" fontId="1" fillId="15" borderId="0" applyNumberFormat="0" applyBorder="0" applyAlignment="0" applyProtection="0"/>
    <xf numFmtId="169" fontId="1" fillId="0" borderId="0"/>
    <xf numFmtId="169" fontId="3" fillId="0" borderId="0"/>
    <xf numFmtId="218" fontId="3" fillId="0" borderId="0" applyFont="0" applyFill="0" applyBorder="0" applyAlignment="0" applyProtection="0"/>
    <xf numFmtId="169" fontId="3" fillId="0" borderId="0"/>
    <xf numFmtId="200" fontId="1" fillId="15" borderId="0" applyNumberFormat="0" applyBorder="0" applyAlignment="0" applyProtection="0"/>
    <xf numFmtId="200" fontId="1" fillId="35" borderId="0" applyNumberFormat="0" applyBorder="0" applyAlignment="0" applyProtection="0"/>
    <xf numFmtId="200" fontId="1" fillId="15" borderId="0" applyNumberFormat="0" applyBorder="0" applyAlignment="0" applyProtection="0"/>
    <xf numFmtId="200" fontId="24" fillId="17" borderId="0" applyNumberFormat="0" applyBorder="0" applyAlignment="0" applyProtection="0"/>
    <xf numFmtId="200" fontId="1" fillId="15" borderId="0" applyNumberFormat="0" applyBorder="0" applyAlignment="0" applyProtection="0"/>
    <xf numFmtId="200" fontId="1" fillId="35" borderId="0" applyNumberFormat="0" applyBorder="0" applyAlignment="0" applyProtection="0"/>
    <xf numFmtId="200" fontId="1" fillId="15" borderId="0" applyNumberFormat="0" applyBorder="0" applyAlignment="0" applyProtection="0"/>
    <xf numFmtId="200" fontId="138" fillId="17" borderId="0" applyNumberFormat="0" applyBorder="0" applyAlignment="0" applyProtection="0"/>
    <xf numFmtId="200" fontId="1" fillId="15" borderId="0" applyNumberFormat="0" applyBorder="0" applyAlignment="0" applyProtection="0"/>
    <xf numFmtId="200" fontId="1" fillId="35" borderId="0" applyNumberFormat="0" applyBorder="0" applyAlignment="0" applyProtection="0"/>
    <xf numFmtId="200" fontId="1" fillId="15" borderId="0" applyNumberFormat="0" applyBorder="0" applyAlignment="0" applyProtection="0"/>
    <xf numFmtId="200" fontId="24" fillId="17" borderId="0" applyNumberFormat="0" applyBorder="0" applyAlignment="0" applyProtection="0"/>
    <xf numFmtId="200" fontId="1" fillId="15" borderId="0" applyNumberFormat="0" applyBorder="0" applyAlignment="0" applyProtection="0"/>
    <xf numFmtId="200" fontId="1" fillId="35" borderId="0" applyNumberFormat="0" applyBorder="0" applyAlignment="0" applyProtection="0"/>
    <xf numFmtId="200" fontId="1" fillId="15" borderId="0" applyNumberFormat="0" applyBorder="0" applyAlignment="0" applyProtection="0"/>
    <xf numFmtId="200" fontId="1" fillId="32" borderId="0" applyNumberFormat="0" applyBorder="0" applyAlignment="0" applyProtection="0"/>
    <xf numFmtId="200" fontId="1" fillId="15" borderId="0" applyNumberFormat="0" applyBorder="0" applyAlignment="0" applyProtection="0"/>
    <xf numFmtId="200" fontId="1" fillId="31" borderId="0" applyNumberFormat="0" applyBorder="0" applyAlignment="0" applyProtection="0"/>
    <xf numFmtId="200" fontId="1" fillId="15" borderId="0" applyNumberFormat="0" applyBorder="0" applyAlignment="0" applyProtection="0"/>
    <xf numFmtId="200" fontId="1" fillId="24" borderId="0" applyNumberFormat="0" applyBorder="0" applyAlignment="0" applyProtection="0"/>
    <xf numFmtId="200" fontId="1" fillId="15" borderId="0" applyNumberFormat="0" applyBorder="0" applyAlignment="0" applyProtection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31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35" fillId="15" borderId="0" applyNumberFormat="0" applyBorder="0" applyAlignment="0" applyProtection="0"/>
    <xf numFmtId="200" fontId="35" fillId="15" borderId="0" applyNumberFormat="0" applyBorder="0" applyAlignment="0" applyProtection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28" borderId="0" applyNumberFormat="0" applyBorder="0" applyAlignment="0" applyProtection="0"/>
    <xf numFmtId="200" fontId="1" fillId="15" borderId="0" applyNumberFormat="0" applyBorder="0" applyAlignment="0" applyProtection="0"/>
    <xf numFmtId="200" fontId="1" fillId="31" borderId="0" applyNumberFormat="0" applyBorder="0" applyAlignment="0" applyProtection="0"/>
    <xf numFmtId="200" fontId="1" fillId="15" borderId="0" applyNumberFormat="0" applyBorder="0" applyAlignment="0" applyProtection="0"/>
    <xf numFmtId="200" fontId="1" fillId="24" borderId="0" applyNumberFormat="0" applyBorder="0" applyAlignment="0" applyProtection="0"/>
    <xf numFmtId="200" fontId="1" fillId="15" borderId="0" applyNumberFormat="0" applyBorder="0" applyAlignment="0" applyProtection="0"/>
    <xf numFmtId="200" fontId="1" fillId="31" borderId="0" applyNumberFormat="0" applyBorder="0" applyAlignment="0" applyProtection="0"/>
    <xf numFmtId="200" fontId="1" fillId="15" borderId="0" applyNumberFormat="0" applyBorder="0" applyAlignment="0" applyProtection="0"/>
    <xf numFmtId="200" fontId="1" fillId="28" borderId="0" applyNumberFormat="0" applyBorder="0" applyAlignment="0" applyProtection="0"/>
    <xf numFmtId="200" fontId="1" fillId="15" borderId="0" applyNumberFormat="0" applyBorder="0" applyAlignment="0" applyProtection="0"/>
    <xf numFmtId="200" fontId="1" fillId="31" borderId="0" applyNumberFormat="0" applyBorder="0" applyAlignment="0" applyProtection="0"/>
    <xf numFmtId="200" fontId="1" fillId="15" borderId="0" applyNumberFormat="0" applyBorder="0" applyAlignment="0" applyProtection="0"/>
    <xf numFmtId="200" fontId="24" fillId="17" borderId="0" applyNumberFormat="0" applyBorder="0" applyAlignment="0" applyProtection="0"/>
    <xf numFmtId="200" fontId="1" fillId="19" borderId="0" applyNumberFormat="0" applyBorder="0" applyAlignment="0" applyProtection="0"/>
    <xf numFmtId="200" fontId="1" fillId="31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19" borderId="0" applyNumberFormat="0" applyBorder="0" applyAlignment="0" applyProtection="0"/>
    <xf numFmtId="200" fontId="1" fillId="31" borderId="0" applyNumberFormat="0" applyBorder="0" applyAlignment="0" applyProtection="0"/>
    <xf numFmtId="200" fontId="1" fillId="19" borderId="0" applyNumberFormat="0" applyBorder="0" applyAlignment="0" applyProtection="0"/>
    <xf numFmtId="200" fontId="1" fillId="28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19" borderId="0" applyNumberFormat="0" applyBorder="0" applyAlignment="0" applyProtection="0"/>
    <xf numFmtId="200" fontId="1" fillId="28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19" borderId="0" applyNumberFormat="0" applyBorder="0" applyAlignment="0" applyProtection="0"/>
    <xf numFmtId="200" fontId="24" fillId="17" borderId="0" applyNumberFormat="0" applyBorder="0" applyAlignment="0" applyProtection="0"/>
    <xf numFmtId="200" fontId="1" fillId="19" borderId="0" applyNumberFormat="0" applyBorder="0" applyAlignment="0" applyProtection="0"/>
    <xf numFmtId="200" fontId="35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24" fillId="17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35" fillId="19" borderId="0" applyNumberFormat="0" applyBorder="0" applyAlignment="0" applyProtection="0"/>
    <xf numFmtId="200" fontId="35" fillId="19" borderId="0" applyNumberFormat="0" applyBorder="0" applyAlignment="0" applyProtection="0"/>
    <xf numFmtId="200" fontId="35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24" fillId="17" borderId="0" applyNumberFormat="0" applyBorder="0" applyAlignment="0" applyProtection="0"/>
    <xf numFmtId="200" fontId="1" fillId="19" borderId="0" applyNumberFormat="0" applyBorder="0" applyAlignment="0" applyProtection="0"/>
    <xf numFmtId="200" fontId="1" fillId="31" borderId="0" applyNumberFormat="0" applyBorder="0" applyAlignment="0" applyProtection="0"/>
    <xf numFmtId="200" fontId="1" fillId="19" borderId="0" applyNumberFormat="0" applyBorder="0" applyAlignment="0" applyProtection="0"/>
    <xf numFmtId="200" fontId="24" fillId="17" borderId="0" applyNumberFormat="0" applyBorder="0" applyAlignment="0" applyProtection="0"/>
    <xf numFmtId="200" fontId="1" fillId="19" borderId="0" applyNumberFormat="0" applyBorder="0" applyAlignment="0" applyProtection="0"/>
    <xf numFmtId="200" fontId="24" fillId="17" borderId="0" applyNumberFormat="0" applyBorder="0" applyAlignment="0" applyProtection="0"/>
    <xf numFmtId="200" fontId="1" fillId="19" borderId="0" applyNumberFormat="0" applyBorder="0" applyAlignment="0" applyProtection="0"/>
    <xf numFmtId="200" fontId="24" fillId="17" borderId="0" applyNumberFormat="0" applyBorder="0" applyAlignment="0" applyProtection="0"/>
    <xf numFmtId="200" fontId="1" fillId="19" borderId="0" applyNumberFormat="0" applyBorder="0" applyAlignment="0" applyProtection="0"/>
    <xf numFmtId="200" fontId="24" fillId="17" borderId="0" applyNumberFormat="0" applyBorder="0" applyAlignment="0" applyProtection="0"/>
    <xf numFmtId="200" fontId="1" fillId="19" borderId="0" applyNumberFormat="0" applyBorder="0" applyAlignment="0" applyProtection="0"/>
    <xf numFmtId="200" fontId="24" fillId="21" borderId="0" applyNumberFormat="0" applyBorder="0" applyAlignment="0" applyProtection="0"/>
    <xf numFmtId="200" fontId="1" fillId="23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35" fillId="31" borderId="0" applyNumberFormat="0" applyBorder="0" applyAlignment="0" applyProtection="0"/>
    <xf numFmtId="200" fontId="1" fillId="23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24" fillId="21" borderId="0" applyNumberFormat="0" applyBorder="0" applyAlignment="0" applyProtection="0"/>
    <xf numFmtId="200" fontId="1" fillId="23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24" fillId="21" borderId="0" applyNumberFormat="0" applyBorder="0" applyAlignment="0" applyProtection="0"/>
    <xf numFmtId="200" fontId="1" fillId="23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24" fillId="21" borderId="0" applyNumberFormat="0" applyBorder="0" applyAlignment="0" applyProtection="0"/>
    <xf numFmtId="200" fontId="1" fillId="23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24" fillId="21" borderId="0" applyNumberFormat="0" applyBorder="0" applyAlignment="0" applyProtection="0"/>
    <xf numFmtId="200" fontId="1" fillId="23" borderId="0" applyNumberFormat="0" applyBorder="0" applyAlignment="0" applyProtection="0"/>
    <xf numFmtId="200" fontId="35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35" fillId="23" borderId="0" applyNumberFormat="0" applyBorder="0" applyAlignment="0" applyProtection="0"/>
    <xf numFmtId="200" fontId="35" fillId="23" borderId="0" applyNumberFormat="0" applyBorder="0" applyAlignment="0" applyProtection="0"/>
    <xf numFmtId="200" fontId="35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24" fillId="21" borderId="0" applyNumberFormat="0" applyBorder="0" applyAlignment="0" applyProtection="0"/>
    <xf numFmtId="200" fontId="1" fillId="23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24" fillId="21" borderId="0" applyNumberFormat="0" applyBorder="0" applyAlignment="0" applyProtection="0"/>
    <xf numFmtId="200" fontId="1" fillId="23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24" fillId="21" borderId="0" applyNumberFormat="0" applyBorder="0" applyAlignment="0" applyProtection="0"/>
    <xf numFmtId="200" fontId="1" fillId="23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138" fillId="21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32" borderId="0" applyNumberFormat="0" applyBorder="0" applyAlignment="0" applyProtection="0"/>
    <xf numFmtId="200" fontId="1" fillId="27" borderId="0" applyNumberFormat="0" applyBorder="0" applyAlignment="0" applyProtection="0"/>
    <xf numFmtId="200" fontId="35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35" fillId="27" borderId="0" applyNumberFormat="0" applyBorder="0" applyAlignment="0" applyProtection="0"/>
    <xf numFmtId="200" fontId="35" fillId="27" borderId="0" applyNumberFormat="0" applyBorder="0" applyAlignment="0" applyProtection="0"/>
    <xf numFmtId="200" fontId="35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4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8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" fillId="20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1" fillId="28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1" fillId="28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35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35" fillId="31" borderId="0" applyNumberFormat="0" applyBorder="0" applyAlignment="0" applyProtection="0"/>
    <xf numFmtId="200" fontId="35" fillId="31" borderId="0" applyNumberFormat="0" applyBorder="0" applyAlignment="0" applyProtection="0"/>
    <xf numFmtId="200" fontId="35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1" fillId="31" borderId="0" applyNumberFormat="0" applyBorder="0" applyAlignment="0" applyProtection="0"/>
    <xf numFmtId="200" fontId="35" fillId="27" borderId="0" applyNumberFormat="0" applyBorder="0" applyAlignment="0" applyProtection="0"/>
    <xf numFmtId="200" fontId="1" fillId="35" borderId="0" applyNumberFormat="0" applyBorder="0" applyAlignment="0" applyProtection="0"/>
    <xf numFmtId="200" fontId="1" fillId="27" borderId="0" applyNumberFormat="0" applyBorder="0" applyAlignment="0" applyProtection="0"/>
    <xf numFmtId="200" fontId="1" fillId="35" borderId="0" applyNumberFormat="0" applyBorder="0" applyAlignment="0" applyProtection="0"/>
    <xf numFmtId="200" fontId="24" fillId="21" borderId="0" applyNumberFormat="0" applyBorder="0" applyAlignment="0" applyProtection="0"/>
    <xf numFmtId="200" fontId="1" fillId="35" borderId="0" applyNumberFormat="0" applyBorder="0" applyAlignment="0" applyProtection="0"/>
    <xf numFmtId="200" fontId="1" fillId="27" borderId="0" applyNumberFormat="0" applyBorder="0" applyAlignment="0" applyProtection="0"/>
    <xf numFmtId="200" fontId="1" fillId="35" borderId="0" applyNumberFormat="0" applyBorder="0" applyAlignment="0" applyProtection="0"/>
    <xf numFmtId="200" fontId="24" fillId="25" borderId="0" applyNumberFormat="0" applyBorder="0" applyAlignment="0" applyProtection="0"/>
    <xf numFmtId="200" fontId="1" fillId="35" borderId="0" applyNumberFormat="0" applyBorder="0" applyAlignment="0" applyProtection="0"/>
    <xf numFmtId="200" fontId="1" fillId="27" borderId="0" applyNumberFormat="0" applyBorder="0" applyAlignment="0" applyProtection="0"/>
    <xf numFmtId="200" fontId="1" fillId="35" borderId="0" applyNumberFormat="0" applyBorder="0" applyAlignment="0" applyProtection="0"/>
    <xf numFmtId="200" fontId="24" fillId="25" borderId="0" applyNumberFormat="0" applyBorder="0" applyAlignment="0" applyProtection="0"/>
    <xf numFmtId="200" fontId="1" fillId="35" borderId="0" applyNumberFormat="0" applyBorder="0" applyAlignment="0" applyProtection="0"/>
    <xf numFmtId="200" fontId="1" fillId="27" borderId="0" applyNumberFormat="0" applyBorder="0" applyAlignment="0" applyProtection="0"/>
    <xf numFmtId="200" fontId="1" fillId="35" borderId="0" applyNumberFormat="0" applyBorder="0" applyAlignment="0" applyProtection="0"/>
    <xf numFmtId="200" fontId="24" fillId="25" borderId="0" applyNumberFormat="0" applyBorder="0" applyAlignment="0" applyProtection="0"/>
    <xf numFmtId="200" fontId="1" fillId="35" borderId="0" applyNumberFormat="0" applyBorder="0" applyAlignment="0" applyProtection="0"/>
    <xf numFmtId="200" fontId="1" fillId="27" borderId="0" applyNumberFormat="0" applyBorder="0" applyAlignment="0" applyProtection="0"/>
    <xf numFmtId="200" fontId="1" fillId="35" borderId="0" applyNumberFormat="0" applyBorder="0" applyAlignment="0" applyProtection="0"/>
    <xf numFmtId="200" fontId="24" fillId="25" borderId="0" applyNumberFormat="0" applyBorder="0" applyAlignment="0" applyProtection="0"/>
    <xf numFmtId="200" fontId="1" fillId="35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27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35" fillId="35" borderId="0" applyNumberFormat="0" applyBorder="0" applyAlignment="0" applyProtection="0"/>
    <xf numFmtId="200" fontId="35" fillId="35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25" borderId="0" applyNumberFormat="0" applyBorder="0" applyAlignment="0" applyProtection="0"/>
    <xf numFmtId="200" fontId="1" fillId="35" borderId="0" applyNumberFormat="0" applyBorder="0" applyAlignment="0" applyProtection="0"/>
    <xf numFmtId="200" fontId="1" fillId="27" borderId="0" applyNumberFormat="0" applyBorder="0" applyAlignment="0" applyProtection="0"/>
    <xf numFmtId="200" fontId="1" fillId="35" borderId="0" applyNumberFormat="0" applyBorder="0" applyAlignment="0" applyProtection="0"/>
    <xf numFmtId="200" fontId="24" fillId="25" borderId="0" applyNumberFormat="0" applyBorder="0" applyAlignment="0" applyProtection="0"/>
    <xf numFmtId="200" fontId="1" fillId="35" borderId="0" applyNumberFormat="0" applyBorder="0" applyAlignment="0" applyProtection="0"/>
    <xf numFmtId="200" fontId="1" fillId="27" borderId="0" applyNumberFormat="0" applyBorder="0" applyAlignment="0" applyProtection="0"/>
    <xf numFmtId="200" fontId="1" fillId="35" borderId="0" applyNumberFormat="0" applyBorder="0" applyAlignment="0" applyProtection="0"/>
    <xf numFmtId="200" fontId="24" fillId="25" borderId="0" applyNumberFormat="0" applyBorder="0" applyAlignment="0" applyProtection="0"/>
    <xf numFmtId="200" fontId="1" fillId="35" borderId="0" applyNumberFormat="0" applyBorder="0" applyAlignment="0" applyProtection="0"/>
    <xf numFmtId="200" fontId="1" fillId="27" borderId="0" applyNumberFormat="0" applyBorder="0" applyAlignment="0" applyProtection="0"/>
    <xf numFmtId="200" fontId="1" fillId="35" borderId="0" applyNumberFormat="0" applyBorder="0" applyAlignment="0" applyProtection="0"/>
    <xf numFmtId="200" fontId="24" fillId="25" borderId="0" applyNumberFormat="0" applyBorder="0" applyAlignment="0" applyProtection="0"/>
    <xf numFmtId="200" fontId="1" fillId="16" borderId="0" applyNumberFormat="0" applyBorder="0" applyAlignment="0" applyProtection="0"/>
    <xf numFmtId="200" fontId="1" fillId="27" borderId="0" applyNumberFormat="0" applyBorder="0" applyAlignment="0" applyProtection="0"/>
    <xf numFmtId="200" fontId="1" fillId="16" borderId="0" applyNumberFormat="0" applyBorder="0" applyAlignment="0" applyProtection="0"/>
    <xf numFmtId="200" fontId="24" fillId="25" borderId="0" applyNumberFormat="0" applyBorder="0" applyAlignment="0" applyProtection="0"/>
    <xf numFmtId="200" fontId="1" fillId="16" borderId="0" applyNumberFormat="0" applyBorder="0" applyAlignment="0" applyProtection="0"/>
    <xf numFmtId="200" fontId="1" fillId="27" borderId="0" applyNumberFormat="0" applyBorder="0" applyAlignment="0" applyProtection="0"/>
    <xf numFmtId="200" fontId="1" fillId="16" borderId="0" applyNumberFormat="0" applyBorder="0" applyAlignment="0" applyProtection="0"/>
    <xf numFmtId="200" fontId="24" fillId="25" borderId="0" applyNumberFormat="0" applyBorder="0" applyAlignment="0" applyProtection="0"/>
    <xf numFmtId="200" fontId="1" fillId="16" borderId="0" applyNumberFormat="0" applyBorder="0" applyAlignment="0" applyProtection="0"/>
    <xf numFmtId="200" fontId="1" fillId="23" borderId="0" applyNumberFormat="0" applyBorder="0" applyAlignment="0" applyProtection="0"/>
    <xf numFmtId="200" fontId="1" fillId="16" borderId="0" applyNumberFormat="0" applyBorder="0" applyAlignment="0" applyProtection="0"/>
    <xf numFmtId="200" fontId="24" fillId="25" borderId="0" applyNumberFormat="0" applyBorder="0" applyAlignment="0" applyProtection="0"/>
    <xf numFmtId="200" fontId="1" fillId="16" borderId="0" applyNumberFormat="0" applyBorder="0" applyAlignment="0" applyProtection="0"/>
    <xf numFmtId="200" fontId="1" fillId="23" borderId="0" applyNumberFormat="0" applyBorder="0" applyAlignment="0" applyProtection="0"/>
    <xf numFmtId="200" fontId="1" fillId="16" borderId="0" applyNumberFormat="0" applyBorder="0" applyAlignment="0" applyProtection="0"/>
    <xf numFmtId="200" fontId="138" fillId="25" borderId="0" applyNumberFormat="0" applyBorder="0" applyAlignment="0" applyProtection="0"/>
    <xf numFmtId="200" fontId="1" fillId="16" borderId="0" applyNumberFormat="0" applyBorder="0" applyAlignment="0" applyProtection="0"/>
    <xf numFmtId="200" fontId="1" fillId="23" borderId="0" applyNumberFormat="0" applyBorder="0" applyAlignment="0" applyProtection="0"/>
    <xf numFmtId="200" fontId="1" fillId="16" borderId="0" applyNumberFormat="0" applyBorder="0" applyAlignment="0" applyProtection="0"/>
    <xf numFmtId="200" fontId="24" fillId="25" borderId="0" applyNumberFormat="0" applyBorder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23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35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23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1" fillId="23" borderId="0" applyNumberFormat="0" applyBorder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16" borderId="0" applyNumberFormat="0" applyBorder="0" applyAlignment="0" applyProtection="0"/>
    <xf numFmtId="200" fontId="1" fillId="23" borderId="0" applyNumberFormat="0" applyBorder="0" applyAlignment="0" applyProtection="0"/>
    <xf numFmtId="200" fontId="1" fillId="16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24" fillId="25" borderId="0" applyNumberFormat="0" applyBorder="0" applyAlignment="0" applyProtection="0"/>
    <xf numFmtId="200" fontId="1" fillId="20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24" fillId="25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35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24" fillId="25" borderId="0" applyNumberFormat="0" applyBorder="0" applyAlignment="0" applyProtection="0"/>
    <xf numFmtId="200" fontId="1" fillId="20" borderId="0" applyNumberFormat="0" applyBorder="0" applyAlignment="0" applyProtection="0"/>
    <xf numFmtId="200" fontId="24" fillId="25" borderId="0" applyNumberFormat="0" applyBorder="0" applyAlignment="0" applyProtection="0"/>
    <xf numFmtId="200" fontId="1" fillId="20" borderId="0" applyNumberFormat="0" applyBorder="0" applyAlignment="0" applyProtection="0"/>
    <xf numFmtId="200" fontId="24" fillId="25" borderId="0" applyNumberFormat="0" applyBorder="0" applyAlignment="0" applyProtection="0"/>
    <xf numFmtId="200" fontId="1" fillId="20" borderId="0" applyNumberFormat="0" applyBorder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35" fillId="23" borderId="0" applyNumberFormat="0" applyBorder="0" applyAlignment="0" applyProtection="0"/>
    <xf numFmtId="200" fontId="1" fillId="20" borderId="0" applyNumberFormat="0" applyBorder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24" fillId="25" borderId="0" applyNumberFormat="0" applyBorder="0" applyAlignment="0" applyProtection="0"/>
    <xf numFmtId="200" fontId="1" fillId="24" borderId="0" applyNumberFormat="0" applyBorder="0" applyAlignment="0" applyProtection="0"/>
    <xf numFmtId="200" fontId="1" fillId="23" borderId="0" applyNumberFormat="0" applyBorder="0" applyAlignment="0" applyProtection="0"/>
    <xf numFmtId="200" fontId="1" fillId="24" borderId="0" applyNumberFormat="0" applyBorder="0" applyAlignment="0" applyProtection="0"/>
    <xf numFmtId="200" fontId="24" fillId="25" borderId="0" applyNumberFormat="0" applyBorder="0" applyAlignment="0" applyProtection="0"/>
    <xf numFmtId="200" fontId="1" fillId="24" borderId="0" applyNumberFormat="0" applyBorder="0" applyAlignment="0" applyProtection="0"/>
    <xf numFmtId="200" fontId="1" fillId="23" borderId="0" applyNumberFormat="0" applyBorder="0" applyAlignment="0" applyProtection="0"/>
    <xf numFmtId="200" fontId="1" fillId="24" borderId="0" applyNumberFormat="0" applyBorder="0" applyAlignment="0" applyProtection="0"/>
    <xf numFmtId="200" fontId="24" fillId="25" borderId="0" applyNumberFormat="0" applyBorder="0" applyAlignment="0" applyProtection="0"/>
    <xf numFmtId="200" fontId="1" fillId="24" borderId="0" applyNumberFormat="0" applyBorder="0" applyAlignment="0" applyProtection="0"/>
    <xf numFmtId="200" fontId="1" fillId="23" borderId="0" applyNumberFormat="0" applyBorder="0" applyAlignment="0" applyProtection="0"/>
    <xf numFmtId="200" fontId="1" fillId="24" borderId="0" applyNumberFormat="0" applyBorder="0" applyAlignment="0" applyProtection="0"/>
    <xf numFmtId="200" fontId="24" fillId="29" borderId="0" applyNumberFormat="0" applyBorder="0" applyAlignment="0" applyProtection="0"/>
    <xf numFmtId="200" fontId="1" fillId="24" borderId="0" applyNumberFormat="0" applyBorder="0" applyAlignment="0" applyProtection="0"/>
    <xf numFmtId="200" fontId="1" fillId="23" borderId="0" applyNumberFormat="0" applyBorder="0" applyAlignment="0" applyProtection="0"/>
    <xf numFmtId="200" fontId="1" fillId="24" borderId="0" applyNumberFormat="0" applyBorder="0" applyAlignment="0" applyProtection="0"/>
    <xf numFmtId="200" fontId="24" fillId="29" borderId="0" applyNumberFormat="0" applyBorder="0" applyAlignment="0" applyProtection="0"/>
    <xf numFmtId="200" fontId="1" fillId="24" borderId="0" applyNumberFormat="0" applyBorder="0" applyAlignment="0" applyProtection="0"/>
    <xf numFmtId="200" fontId="1" fillId="23" borderId="0" applyNumberFormat="0" applyBorder="0" applyAlignment="0" applyProtection="0"/>
    <xf numFmtId="200" fontId="1" fillId="24" borderId="0" applyNumberFormat="0" applyBorder="0" applyAlignment="0" applyProtection="0"/>
    <xf numFmtId="200" fontId="24" fillId="29" borderId="0" applyNumberFormat="0" applyBorder="0" applyAlignment="0" applyProtection="0"/>
    <xf numFmtId="200" fontId="1" fillId="24" borderId="0" applyNumberFormat="0" applyBorder="0" applyAlignment="0" applyProtection="0"/>
    <xf numFmtId="200" fontId="35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3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35" fillId="24" borderId="0" applyNumberFormat="0" applyBorder="0" applyAlignment="0" applyProtection="0"/>
    <xf numFmtId="200" fontId="35" fillId="24" borderId="0" applyNumberFormat="0" applyBorder="0" applyAlignment="0" applyProtection="0"/>
    <xf numFmtId="200" fontId="35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24" fillId="29" borderId="0" applyNumberFormat="0" applyBorder="0" applyAlignment="0" applyProtection="0"/>
    <xf numFmtId="200" fontId="1" fillId="24" borderId="0" applyNumberFormat="0" applyBorder="0" applyAlignment="0" applyProtection="0"/>
    <xf numFmtId="200" fontId="1" fillId="23" borderId="0" applyNumberFormat="0" applyBorder="0" applyAlignment="0" applyProtection="0"/>
    <xf numFmtId="200" fontId="1" fillId="24" borderId="0" applyNumberFormat="0" applyBorder="0" applyAlignment="0" applyProtection="0"/>
    <xf numFmtId="200" fontId="24" fillId="29" borderId="0" applyNumberFormat="0" applyBorder="0" applyAlignment="0" applyProtection="0"/>
    <xf numFmtId="200" fontId="1" fillId="24" borderId="0" applyNumberFormat="0" applyBorder="0" applyAlignment="0" applyProtection="0"/>
    <xf numFmtId="200" fontId="1" fillId="23" borderId="0" applyNumberFormat="0" applyBorder="0" applyAlignment="0" applyProtection="0"/>
    <xf numFmtId="200" fontId="1" fillId="24" borderId="0" applyNumberFormat="0" applyBorder="0" applyAlignment="0" applyProtection="0"/>
    <xf numFmtId="200" fontId="24" fillId="29" borderId="0" applyNumberFormat="0" applyBorder="0" applyAlignment="0" applyProtection="0"/>
    <xf numFmtId="200" fontId="1" fillId="24" borderId="0" applyNumberFormat="0" applyBorder="0" applyAlignment="0" applyProtection="0"/>
    <xf numFmtId="200" fontId="1" fillId="23" borderId="0" applyNumberFormat="0" applyBorder="0" applyAlignment="0" applyProtection="0"/>
    <xf numFmtId="200" fontId="1" fillId="24" borderId="0" applyNumberFormat="0" applyBorder="0" applyAlignment="0" applyProtection="0"/>
    <xf numFmtId="200" fontId="24" fillId="29" borderId="0" applyNumberFormat="0" applyBorder="0" applyAlignment="0" applyProtection="0"/>
    <xf numFmtId="200" fontId="1" fillId="28" borderId="0" applyNumberFormat="0" applyBorder="0" applyAlignment="0" applyProtection="0"/>
    <xf numFmtId="200" fontId="1" fillId="23" borderId="0" applyNumberFormat="0" applyBorder="0" applyAlignment="0" applyProtection="0"/>
    <xf numFmtId="200" fontId="1" fillId="28" borderId="0" applyNumberFormat="0" applyBorder="0" applyAlignment="0" applyProtection="0"/>
    <xf numFmtId="200" fontId="24" fillId="29" borderId="0" applyNumberFormat="0" applyBorder="0" applyAlignment="0" applyProtection="0"/>
    <xf numFmtId="200" fontId="1" fillId="28" borderId="0" applyNumberFormat="0" applyBorder="0" applyAlignment="0" applyProtection="0"/>
    <xf numFmtId="200" fontId="1" fillId="19" borderId="0" applyNumberFormat="0" applyBorder="0" applyAlignment="0" applyProtection="0"/>
    <xf numFmtId="200" fontId="1" fillId="28" borderId="0" applyNumberFormat="0" applyBorder="0" applyAlignment="0" applyProtection="0"/>
    <xf numFmtId="200" fontId="24" fillId="29" borderId="0" applyNumberFormat="0" applyBorder="0" applyAlignment="0" applyProtection="0"/>
    <xf numFmtId="200" fontId="1" fillId="28" borderId="0" applyNumberFormat="0" applyBorder="0" applyAlignment="0" applyProtection="0"/>
    <xf numFmtId="200" fontId="1" fillId="19" borderId="0" applyNumberFormat="0" applyBorder="0" applyAlignment="0" applyProtection="0"/>
    <xf numFmtId="200" fontId="1" fillId="28" borderId="0" applyNumberFormat="0" applyBorder="0" applyAlignment="0" applyProtection="0"/>
    <xf numFmtId="200" fontId="24" fillId="29" borderId="0" applyNumberFormat="0" applyBorder="0" applyAlignment="0" applyProtection="0"/>
    <xf numFmtId="200" fontId="1" fillId="28" borderId="0" applyNumberFormat="0" applyBorder="0" applyAlignment="0" applyProtection="0"/>
    <xf numFmtId="200" fontId="1" fillId="19" borderId="0" applyNumberFormat="0" applyBorder="0" applyAlignment="0" applyProtection="0"/>
    <xf numFmtId="200" fontId="1" fillId="28" borderId="0" applyNumberFormat="0" applyBorder="0" applyAlignment="0" applyProtection="0"/>
    <xf numFmtId="200" fontId="24" fillId="29" borderId="0" applyNumberFormat="0" applyBorder="0" applyAlignment="0" applyProtection="0"/>
    <xf numFmtId="200" fontId="1" fillId="28" borderId="0" applyNumberFormat="0" applyBorder="0" applyAlignment="0" applyProtection="0"/>
    <xf numFmtId="200" fontId="1" fillId="19" borderId="0" applyNumberFormat="0" applyBorder="0" applyAlignment="0" applyProtection="0"/>
    <xf numFmtId="200" fontId="1" fillId="28" borderId="0" applyNumberFormat="0" applyBorder="0" applyAlignment="0" applyProtection="0"/>
    <xf numFmtId="200" fontId="138" fillId="29" borderId="0" applyNumberFormat="0" applyBorder="0" applyAlignment="0" applyProtection="0"/>
    <xf numFmtId="200" fontId="1" fillId="28" borderId="0" applyNumberFormat="0" applyBorder="0" applyAlignment="0" applyProtection="0"/>
    <xf numFmtId="200" fontId="35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19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35" fillId="28" borderId="0" applyNumberFormat="0" applyBorder="0" applyAlignment="0" applyProtection="0"/>
    <xf numFmtId="200" fontId="35" fillId="28" borderId="0" applyNumberFormat="0" applyBorder="0" applyAlignment="0" applyProtection="0"/>
    <xf numFmtId="200" fontId="35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24" fillId="29" borderId="0" applyNumberFormat="0" applyBorder="0" applyAlignment="0" applyProtection="0"/>
    <xf numFmtId="200" fontId="1" fillId="28" borderId="0" applyNumberFormat="0" applyBorder="0" applyAlignment="0" applyProtection="0"/>
    <xf numFmtId="200" fontId="1" fillId="19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19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24" fillId="29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19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35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24" fillId="29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35" fillId="32" borderId="0" applyNumberFormat="0" applyBorder="0" applyAlignment="0" applyProtection="0"/>
    <xf numFmtId="200" fontId="35" fillId="32" borderId="0" applyNumberFormat="0" applyBorder="0" applyAlignment="0" applyProtection="0"/>
    <xf numFmtId="200" fontId="35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24" fillId="29" borderId="0" applyNumberFormat="0" applyBorder="0" applyAlignment="0" applyProtection="0"/>
    <xf numFmtId="200" fontId="1" fillId="32" borderId="0" applyNumberFormat="0" applyBorder="0" applyAlignment="0" applyProtection="0"/>
    <xf numFmtId="200" fontId="1" fillId="19" borderId="0" applyNumberFormat="0" applyBorder="0" applyAlignment="0" applyProtection="0"/>
    <xf numFmtId="200" fontId="1" fillId="32" borderId="0" applyNumberFormat="0" applyBorder="0" applyAlignment="0" applyProtection="0"/>
    <xf numFmtId="200" fontId="35" fillId="19" borderId="0" applyNumberFormat="0" applyBorder="0" applyAlignment="0" applyProtection="0"/>
    <xf numFmtId="200" fontId="1" fillId="32" borderId="0" applyNumberFormat="0" applyBorder="0" applyAlignment="0" applyProtection="0"/>
    <xf numFmtId="200" fontId="1" fillId="19" borderId="0" applyNumberFormat="0" applyBorder="0" applyAlignment="0" applyProtection="0"/>
    <xf numFmtId="200" fontId="1" fillId="32" borderId="0" applyNumberFormat="0" applyBorder="0" applyAlignment="0" applyProtection="0"/>
    <xf numFmtId="200" fontId="24" fillId="29" borderId="0" applyNumberFormat="0" applyBorder="0" applyAlignment="0" applyProtection="0"/>
    <xf numFmtId="200" fontId="1" fillId="32" borderId="0" applyNumberFormat="0" applyBorder="0" applyAlignment="0" applyProtection="0"/>
    <xf numFmtId="200" fontId="1" fillId="19" borderId="0" applyNumberFormat="0" applyBorder="0" applyAlignment="0" applyProtection="0"/>
    <xf numFmtId="200" fontId="1" fillId="32" borderId="0" applyNumberFormat="0" applyBorder="0" applyAlignment="0" applyProtection="0"/>
    <xf numFmtId="200" fontId="24" fillId="29" borderId="0" applyNumberFormat="0" applyBorder="0" applyAlignment="0" applyProtection="0"/>
    <xf numFmtId="200" fontId="1" fillId="36" borderId="0" applyNumberFormat="0" applyBorder="0" applyAlignment="0" applyProtection="0"/>
    <xf numFmtId="200" fontId="1" fillId="19" borderId="0" applyNumberFormat="0" applyBorder="0" applyAlignment="0" applyProtection="0"/>
    <xf numFmtId="200" fontId="1" fillId="36" borderId="0" applyNumberFormat="0" applyBorder="0" applyAlignment="0" applyProtection="0"/>
    <xf numFmtId="200" fontId="24" fillId="29" borderId="0" applyNumberFormat="0" applyBorder="0" applyAlignment="0" applyProtection="0"/>
    <xf numFmtId="200" fontId="1" fillId="36" borderId="0" applyNumberFormat="0" applyBorder="0" applyAlignment="0" applyProtection="0"/>
    <xf numFmtId="200" fontId="1" fillId="19" borderId="0" applyNumberFormat="0" applyBorder="0" applyAlignment="0" applyProtection="0"/>
    <xf numFmtId="200" fontId="1" fillId="36" borderId="0" applyNumberFormat="0" applyBorder="0" applyAlignment="0" applyProtection="0"/>
    <xf numFmtId="200" fontId="24" fillId="29" borderId="0" applyNumberFormat="0" applyBorder="0" applyAlignment="0" applyProtection="0"/>
    <xf numFmtId="200" fontId="1" fillId="36" borderId="0" applyNumberFormat="0" applyBorder="0" applyAlignment="0" applyProtection="0"/>
    <xf numFmtId="200" fontId="1" fillId="19" borderId="0" applyNumberFormat="0" applyBorder="0" applyAlignment="0" applyProtection="0"/>
    <xf numFmtId="200" fontId="1" fillId="36" borderId="0" applyNumberFormat="0" applyBorder="0" applyAlignment="0" applyProtection="0"/>
    <xf numFmtId="200" fontId="24" fillId="29" borderId="0" applyNumberFormat="0" applyBorder="0" applyAlignment="0" applyProtection="0"/>
    <xf numFmtId="200" fontId="1" fillId="36" borderId="0" applyNumberFormat="0" applyBorder="0" applyAlignment="0" applyProtection="0"/>
    <xf numFmtId="200" fontId="1" fillId="19" borderId="0" applyNumberFormat="0" applyBorder="0" applyAlignment="0" applyProtection="0"/>
    <xf numFmtId="200" fontId="1" fillId="36" borderId="0" applyNumberFormat="0" applyBorder="0" applyAlignment="0" applyProtection="0"/>
    <xf numFmtId="200" fontId="24" fillId="33" borderId="0" applyNumberFormat="0" applyBorder="0" applyAlignment="0" applyProtection="0"/>
    <xf numFmtId="200" fontId="1" fillId="36" borderId="0" applyNumberFormat="0" applyBorder="0" applyAlignment="0" applyProtection="0"/>
    <xf numFmtId="200" fontId="1" fillId="19" borderId="0" applyNumberFormat="0" applyBorder="0" applyAlignment="0" applyProtection="0"/>
    <xf numFmtId="200" fontId="1" fillId="36" borderId="0" applyNumberFormat="0" applyBorder="0" applyAlignment="0" applyProtection="0"/>
    <xf numFmtId="200" fontId="24" fillId="33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19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35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24" fillId="33" borderId="0" applyNumberFormat="0" applyBorder="0" applyAlignment="0" applyProtection="0"/>
    <xf numFmtId="200" fontId="1" fillId="36" borderId="0" applyNumberFormat="0" applyBorder="0" applyAlignment="0" applyProtection="0"/>
    <xf numFmtId="200" fontId="1" fillId="19" borderId="0" applyNumberFormat="0" applyBorder="0" applyAlignment="0" applyProtection="0"/>
    <xf numFmtId="200" fontId="1" fillId="36" borderId="0" applyNumberFormat="0" applyBorder="0" applyAlignment="0" applyProtection="0"/>
    <xf numFmtId="200" fontId="24" fillId="33" borderId="0" applyNumberFormat="0" applyBorder="0" applyAlignment="0" applyProtection="0"/>
    <xf numFmtId="200" fontId="1" fillId="36" borderId="0" applyNumberFormat="0" applyBorder="0" applyAlignment="0" applyProtection="0"/>
    <xf numFmtId="200" fontId="1" fillId="19" borderId="0" applyNumberFormat="0" applyBorder="0" applyAlignment="0" applyProtection="0"/>
    <xf numFmtId="200" fontId="1" fillId="36" borderId="0" applyNumberFormat="0" applyBorder="0" applyAlignment="0" applyProtection="0"/>
    <xf numFmtId="200" fontId="24" fillId="33" borderId="0" applyNumberFormat="0" applyBorder="0" applyAlignment="0" applyProtection="0"/>
    <xf numFmtId="200" fontId="1" fillId="36" borderId="0" applyNumberFormat="0" applyBorder="0" applyAlignment="0" applyProtection="0"/>
    <xf numFmtId="200" fontId="1" fillId="19" borderId="0" applyNumberFormat="0" applyBorder="0" applyAlignment="0" applyProtection="0"/>
    <xf numFmtId="200" fontId="1" fillId="36" borderId="0" applyNumberFormat="0" applyBorder="0" applyAlignment="0" applyProtection="0"/>
    <xf numFmtId="200" fontId="24" fillId="33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38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38" fillId="17" borderId="0" applyNumberFormat="0" applyBorder="0" applyAlignment="0" applyProtection="0"/>
    <xf numFmtId="200" fontId="138" fillId="17" borderId="0" applyNumberFormat="0" applyBorder="0" applyAlignment="0" applyProtection="0"/>
    <xf numFmtId="200" fontId="138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138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138" fillId="21" borderId="0" applyNumberFormat="0" applyBorder="0" applyAlignment="0" applyProtection="0"/>
    <xf numFmtId="200" fontId="138" fillId="21" borderId="0" applyNumberFormat="0" applyBorder="0" applyAlignment="0" applyProtection="0"/>
    <xf numFmtId="200" fontId="138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138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138" fillId="25" borderId="0" applyNumberFormat="0" applyBorder="0" applyAlignment="0" applyProtection="0"/>
    <xf numFmtId="200" fontId="138" fillId="25" borderId="0" applyNumberFormat="0" applyBorder="0" applyAlignment="0" applyProtection="0"/>
    <xf numFmtId="200" fontId="138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138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138" fillId="29" borderId="0" applyNumberFormat="0" applyBorder="0" applyAlignment="0" applyProtection="0"/>
    <xf numFmtId="200" fontId="138" fillId="29" borderId="0" applyNumberFormat="0" applyBorder="0" applyAlignment="0" applyProtection="0"/>
    <xf numFmtId="200" fontId="138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138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138" fillId="33" borderId="0" applyNumberFormat="0" applyBorder="0" applyAlignment="0" applyProtection="0"/>
    <xf numFmtId="200" fontId="138" fillId="33" borderId="0" applyNumberFormat="0" applyBorder="0" applyAlignment="0" applyProtection="0"/>
    <xf numFmtId="200" fontId="138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138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8" borderId="0" applyNumberFormat="0" applyBorder="0" applyAlignment="0" applyProtection="0"/>
    <xf numFmtId="200" fontId="26" fillId="79" borderId="0" applyNumberFormat="0" applyBorder="0" applyAlignment="0" applyProtection="0"/>
    <xf numFmtId="200" fontId="26" fillId="80" borderId="0" applyNumberFormat="0" applyBorder="0" applyAlignment="0" applyProtection="0"/>
    <xf numFmtId="200" fontId="61" fillId="81" borderId="0" applyNumberFormat="0" applyBorder="0" applyAlignment="0" applyProtection="0"/>
    <xf numFmtId="200" fontId="26" fillId="82" borderId="0" applyNumberFormat="0" applyBorder="0" applyAlignment="0" applyProtection="0"/>
    <xf numFmtId="200" fontId="26" fillId="83" borderId="0" applyNumberFormat="0" applyBorder="0" applyAlignment="0" applyProtection="0"/>
    <xf numFmtId="200" fontId="61" fillId="84" borderId="0" applyNumberFormat="0" applyBorder="0" applyAlignment="0" applyProtection="0"/>
    <xf numFmtId="200" fontId="26" fillId="83" borderId="0" applyNumberFormat="0" applyBorder="0" applyAlignment="0" applyProtection="0"/>
    <xf numFmtId="200" fontId="26" fillId="84" borderId="0" applyNumberFormat="0" applyBorder="0" applyAlignment="0" applyProtection="0"/>
    <xf numFmtId="200" fontId="61" fillId="84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7" borderId="0" applyNumberFormat="0" applyBorder="0" applyAlignment="0" applyProtection="0"/>
    <xf numFmtId="200" fontId="26" fillId="85" borderId="0" applyNumberFormat="0" applyBorder="0" applyAlignment="0" applyProtection="0"/>
    <xf numFmtId="200" fontId="26" fillId="80" borderId="0" applyNumberFormat="0" applyBorder="0" applyAlignment="0" applyProtection="0"/>
    <xf numFmtId="200" fontId="61" fillId="8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62" fillId="105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139" fillId="106" borderId="18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64" fillId="81" borderId="19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140" fillId="0" borderId="40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76" fillId="90" borderId="0" applyNumberFormat="0" applyBorder="0" applyAlignment="0" applyProtection="0"/>
    <xf numFmtId="200" fontId="76" fillId="91" borderId="0" applyNumberFormat="0" applyBorder="0" applyAlignment="0" applyProtection="0"/>
    <xf numFmtId="200" fontId="76" fillId="92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61" fillId="107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61" fillId="10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61" fillId="81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61" fillId="109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61" fillId="11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61" fillId="111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41" fillId="86" borderId="18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3" fillId="0" borderId="0" applyFont="0" applyFill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42" fillId="80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68" fillId="86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3" fillId="0" borderId="0"/>
    <xf numFmtId="200" fontId="1" fillId="15" borderId="0" applyNumberFormat="0" applyBorder="0" applyAlignment="0" applyProtection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24" fillId="33" borderId="0" applyNumberFormat="0" applyBorder="0" applyAlignment="0" applyProtection="0"/>
    <xf numFmtId="200" fontId="1" fillId="0" borderId="0"/>
    <xf numFmtId="200" fontId="3" fillId="0" borderId="0"/>
    <xf numFmtId="218" fontId="3" fillId="0" borderId="0"/>
    <xf numFmtId="218" fontId="3" fillId="0" borderId="0"/>
    <xf numFmtId="200" fontId="1" fillId="0" borderId="0"/>
    <xf numFmtId="200" fontId="1" fillId="0" borderId="0"/>
    <xf numFmtId="200" fontId="1" fillId="0" borderId="0"/>
    <xf numFmtId="200" fontId="1" fillId="13" borderId="9" applyNumberFormat="0" applyFont="0" applyAlignment="0" applyProtection="0"/>
    <xf numFmtId="200" fontId="1" fillId="15" borderId="0" applyNumberFormat="0" applyBorder="0" applyAlignment="0" applyProtection="0"/>
    <xf numFmtId="200" fontId="1" fillId="13" borderId="9" applyNumberFormat="0" applyFont="0" applyAlignment="0" applyProtection="0"/>
    <xf numFmtId="200" fontId="24" fillId="33" borderId="0" applyNumberFormat="0" applyBorder="0" applyAlignment="0" applyProtection="0"/>
    <xf numFmtId="200" fontId="1" fillId="13" borderId="9" applyNumberFormat="0" applyFont="0" applyAlignment="0" applyProtection="0"/>
    <xf numFmtId="200" fontId="1" fillId="15" borderId="0" applyNumberFormat="0" applyBorder="0" applyAlignment="0" applyProtection="0"/>
    <xf numFmtId="200" fontId="1" fillId="13" borderId="9" applyNumberFormat="0" applyFont="0" applyAlignment="0" applyProtection="0"/>
    <xf numFmtId="200" fontId="24" fillId="33" borderId="0" applyNumberFormat="0" applyBorder="0" applyAlignment="0" applyProtection="0"/>
    <xf numFmtId="200" fontId="1" fillId="13" borderId="9" applyNumberFormat="0" applyFont="0" applyAlignment="0" applyProtection="0"/>
    <xf numFmtId="200" fontId="1" fillId="15" borderId="0" applyNumberFormat="0" applyBorder="0" applyAlignment="0" applyProtection="0"/>
    <xf numFmtId="200" fontId="1" fillId="13" borderId="9" applyNumberFormat="0" applyFont="0" applyAlignment="0" applyProtection="0"/>
    <xf numFmtId="200" fontId="24" fillId="33" borderId="0" applyNumberFormat="0" applyBorder="0" applyAlignment="0" applyProtection="0"/>
    <xf numFmtId="200" fontId="1" fillId="13" borderId="9" applyNumberFormat="0" applyFont="0" applyAlignment="0" applyProtection="0"/>
    <xf numFmtId="200" fontId="1" fillId="15" borderId="0" applyNumberFormat="0" applyBorder="0" applyAlignment="0" applyProtection="0"/>
    <xf numFmtId="200" fontId="1" fillId="13" borderId="9" applyNumberFormat="0" applyFont="0" applyAlignment="0" applyProtection="0"/>
    <xf numFmtId="200" fontId="138" fillId="33" borderId="0" applyNumberFormat="0" applyBorder="0" applyAlignment="0" applyProtection="0"/>
    <xf numFmtId="200" fontId="1" fillId="13" borderId="9" applyNumberFormat="0" applyFont="0" applyAlignment="0" applyProtection="0"/>
    <xf numFmtId="200" fontId="1" fillId="15" borderId="0" applyNumberFormat="0" applyBorder="0" applyAlignment="0" applyProtection="0"/>
    <xf numFmtId="200" fontId="1" fillId="13" borderId="9" applyNumberFormat="0" applyFont="0" applyAlignment="0" applyProtection="0"/>
    <xf numFmtId="200" fontId="24" fillId="33" borderId="0" applyNumberFormat="0" applyBorder="0" applyAlignment="0" applyProtection="0"/>
    <xf numFmtId="200" fontId="1" fillId="13" borderId="9" applyNumberFormat="0" applyFont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32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3" fillId="85" borderId="21" applyNumberFormat="0" applyFont="0" applyAlignment="0" applyProtection="0"/>
    <xf numFmtId="200" fontId="3" fillId="85" borderId="21" applyNumberFormat="0" applyFont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0" borderId="0" applyNumberFormat="0" applyBorder="0" applyAlignment="0" applyProtection="0"/>
    <xf numFmtId="200" fontId="1" fillId="13" borderId="9" applyNumberFormat="0" applyFont="0" applyAlignment="0" applyProtection="0"/>
    <xf numFmtId="200" fontId="1" fillId="36" borderId="0" applyNumberFormat="0" applyBorder="0" applyAlignment="0" applyProtection="0"/>
    <xf numFmtId="200" fontId="1" fillId="13" borderId="9" applyNumberFormat="0" applyFont="0" applyAlignment="0" applyProtection="0"/>
    <xf numFmtId="200" fontId="1" fillId="20" borderId="0" applyNumberFormat="0" applyBorder="0" applyAlignment="0" applyProtection="0"/>
    <xf numFmtId="200" fontId="1" fillId="13" borderId="9" applyNumberFormat="0" applyFont="0" applyAlignment="0" applyProtection="0"/>
    <xf numFmtId="200" fontId="1" fillId="28" borderId="0" applyNumberFormat="0" applyBorder="0" applyAlignment="0" applyProtection="0"/>
    <xf numFmtId="200" fontId="1" fillId="13" borderId="9" applyNumberFormat="0" applyFont="0" applyAlignment="0" applyProtection="0"/>
    <xf numFmtId="200" fontId="24" fillId="33" borderId="0" applyNumberFormat="0" applyBorder="0" applyAlignment="0" applyProtection="0"/>
    <xf numFmtId="200" fontId="1" fillId="13" borderId="9" applyNumberFormat="0" applyFont="0" applyAlignment="0" applyProtection="0"/>
    <xf numFmtId="200" fontId="1" fillId="20" borderId="0" applyNumberFormat="0" applyBorder="0" applyAlignment="0" applyProtection="0"/>
    <xf numFmtId="200" fontId="1" fillId="13" borderId="9" applyNumberFormat="0" applyFont="0" applyAlignment="0" applyProtection="0"/>
    <xf numFmtId="200" fontId="1" fillId="36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69" fillId="106" borderId="22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92" fillId="66" borderId="33" applyNumberFormat="0" applyProtection="0">
      <alignment horizontal="left" vertical="top" indent="1"/>
    </xf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15" borderId="0" applyNumberFormat="0" applyBorder="0" applyAlignment="0" applyProtection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4" fontId="94" fillId="97" borderId="0" applyNumberFormat="0" applyProtection="0">
      <alignment horizontal="left" vertical="center" indent="1"/>
    </xf>
    <xf numFmtId="200" fontId="24" fillId="33" borderId="0" applyNumberFormat="0" applyBorder="0" applyAlignment="0" applyProtection="0"/>
    <xf numFmtId="4" fontId="94" fillId="94" borderId="0" applyNumberFormat="0" applyProtection="0">
      <alignment horizontal="left" vertical="center" indent="1"/>
    </xf>
    <xf numFmtId="200" fontId="3" fillId="98" borderId="33" applyNumberFormat="0" applyProtection="0">
      <alignment horizontal="left" vertical="center" indent="1"/>
    </xf>
    <xf numFmtId="200" fontId="1" fillId="15" borderId="0" applyNumberFormat="0" applyBorder="0" applyAlignment="0" applyProtection="0"/>
    <xf numFmtId="200" fontId="3" fillId="98" borderId="33" applyNumberFormat="0" applyProtection="0">
      <alignment horizontal="left" vertical="top" indent="1"/>
    </xf>
    <xf numFmtId="200" fontId="24" fillId="33" borderId="0" applyNumberFormat="0" applyBorder="0" applyAlignment="0" applyProtection="0"/>
    <xf numFmtId="200" fontId="3" fillId="94" borderId="33" applyNumberFormat="0" applyProtection="0">
      <alignment horizontal="left" vertical="center" indent="1"/>
    </xf>
    <xf numFmtId="200" fontId="1" fillId="15" borderId="0" applyNumberFormat="0" applyBorder="0" applyAlignment="0" applyProtection="0"/>
    <xf numFmtId="200" fontId="3" fillId="94" borderId="33" applyNumberFormat="0" applyProtection="0">
      <alignment horizontal="left" vertical="top" indent="1"/>
    </xf>
    <xf numFmtId="200" fontId="24" fillId="37" borderId="0" applyNumberFormat="0" applyBorder="0" applyAlignment="0" applyProtection="0"/>
    <xf numFmtId="200" fontId="3" fillId="53" borderId="33" applyNumberFormat="0" applyProtection="0">
      <alignment horizontal="left" vertical="center" indent="1"/>
    </xf>
    <xf numFmtId="200" fontId="1" fillId="15" borderId="0" applyNumberFormat="0" applyBorder="0" applyAlignment="0" applyProtection="0"/>
    <xf numFmtId="200" fontId="3" fillId="53" borderId="33" applyNumberFormat="0" applyProtection="0">
      <alignment horizontal="left" vertical="top" indent="1"/>
    </xf>
    <xf numFmtId="200" fontId="24" fillId="37" borderId="0" applyNumberFormat="0" applyBorder="0" applyAlignment="0" applyProtection="0"/>
    <xf numFmtId="200" fontId="3" fillId="97" borderId="33" applyNumberFormat="0" applyProtection="0">
      <alignment horizontal="left" vertical="center" indent="1"/>
    </xf>
    <xf numFmtId="200" fontId="1" fillId="15" borderId="0" applyNumberFormat="0" applyBorder="0" applyAlignment="0" applyProtection="0"/>
    <xf numFmtId="200" fontId="3" fillId="97" borderId="33" applyNumberFormat="0" applyProtection="0">
      <alignment horizontal="left" vertical="top" indent="1"/>
    </xf>
    <xf numFmtId="200" fontId="24" fillId="37" borderId="0" applyNumberFormat="0" applyBorder="0" applyAlignment="0" applyProtection="0"/>
    <xf numFmtId="200" fontId="3" fillId="99" borderId="15" applyNumberFormat="0">
      <protection locked="0"/>
    </xf>
    <xf numFmtId="200" fontId="1" fillId="15" borderId="0" applyNumberFormat="0" applyBorder="0" applyAlignment="0" applyProtection="0"/>
    <xf numFmtId="200" fontId="24" fillId="21" borderId="0" applyNumberFormat="0" applyBorder="0" applyAlignment="0" applyProtection="0"/>
    <xf numFmtId="169" fontId="3" fillId="0" borderId="0"/>
    <xf numFmtId="200" fontId="94" fillId="67" borderId="33" applyNumberFormat="0" applyProtection="0">
      <alignment horizontal="left" vertical="top" indent="1"/>
    </xf>
    <xf numFmtId="218" fontId="3" fillId="0" borderId="0" applyFont="0" applyFill="0" applyBorder="0" applyAlignment="0" applyProtection="0"/>
    <xf numFmtId="169" fontId="3" fillId="0" borderId="0"/>
    <xf numFmtId="169" fontId="1" fillId="0" borderId="0"/>
    <xf numFmtId="200" fontId="94" fillId="94" borderId="33" applyNumberFormat="0" applyProtection="0">
      <alignment horizontal="left" vertical="top" indent="1"/>
    </xf>
    <xf numFmtId="200" fontId="1" fillId="27" borderId="0" applyNumberFormat="0" applyBorder="0" applyAlignment="0" applyProtection="0"/>
    <xf numFmtId="200" fontId="1" fillId="28" borderId="0" applyNumberFormat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200" fontId="108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7" fillId="0" borderId="41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4" fillId="0" borderId="24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45" fillId="0" borderId="37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76" fillId="0" borderId="42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35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32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1" fillId="28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35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35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35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35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35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35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35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35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35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35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35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35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35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38" fillId="17" borderId="0" applyNumberFormat="0" applyBorder="0" applyAlignment="0" applyProtection="0"/>
    <xf numFmtId="200" fontId="24" fillId="17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24" fillId="17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138" fillId="21" borderId="0" applyNumberFormat="0" applyBorder="0" applyAlignment="0" applyProtection="0"/>
    <xf numFmtId="200" fontId="24" fillId="21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24" fillId="21" borderId="0" applyNumberFormat="0" applyBorder="0" applyAlignment="0" applyProtection="0"/>
    <xf numFmtId="200" fontId="1" fillId="20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138" fillId="25" borderId="0" applyNumberFormat="0" applyBorder="0" applyAlignment="0" applyProtection="0"/>
    <xf numFmtId="200" fontId="24" fillId="25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24" fillId="25" borderId="0" applyNumberFormat="0" applyBorder="0" applyAlignment="0" applyProtection="0"/>
    <xf numFmtId="200" fontId="1" fillId="24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20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138" fillId="29" borderId="0" applyNumberFormat="0" applyBorder="0" applyAlignment="0" applyProtection="0"/>
    <xf numFmtId="200" fontId="24" fillId="29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24" fillId="2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138" fillId="33" borderId="0" applyNumberFormat="0" applyBorder="0" applyAlignment="0" applyProtection="0"/>
    <xf numFmtId="200" fontId="24" fillId="33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24" fillId="33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8" borderId="0" applyNumberFormat="0" applyBorder="0" applyAlignment="0" applyProtection="0"/>
    <xf numFmtId="200" fontId="26" fillId="79" borderId="0" applyNumberFormat="0" applyBorder="0" applyAlignment="0" applyProtection="0"/>
    <xf numFmtId="200" fontId="26" fillId="80" borderId="0" applyNumberFormat="0" applyBorder="0" applyAlignment="0" applyProtection="0"/>
    <xf numFmtId="200" fontId="61" fillId="81" borderId="0" applyNumberFormat="0" applyBorder="0" applyAlignment="0" applyProtection="0"/>
    <xf numFmtId="200" fontId="26" fillId="82" borderId="0" applyNumberFormat="0" applyBorder="0" applyAlignment="0" applyProtection="0"/>
    <xf numFmtId="200" fontId="26" fillId="83" borderId="0" applyNumberFormat="0" applyBorder="0" applyAlignment="0" applyProtection="0"/>
    <xf numFmtId="200" fontId="61" fillId="84" borderId="0" applyNumberFormat="0" applyBorder="0" applyAlignment="0" applyProtection="0"/>
    <xf numFmtId="200" fontId="26" fillId="83" borderId="0" applyNumberFormat="0" applyBorder="0" applyAlignment="0" applyProtection="0"/>
    <xf numFmtId="200" fontId="26" fillId="84" borderId="0" applyNumberFormat="0" applyBorder="0" applyAlignment="0" applyProtection="0"/>
    <xf numFmtId="200" fontId="61" fillId="84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7" borderId="0" applyNumberFormat="0" applyBorder="0" applyAlignment="0" applyProtection="0"/>
    <xf numFmtId="200" fontId="26" fillId="85" borderId="0" applyNumberFormat="0" applyBorder="0" applyAlignment="0" applyProtection="0"/>
    <xf numFmtId="200" fontId="26" fillId="80" borderId="0" applyNumberFormat="0" applyBorder="0" applyAlignment="0" applyProtection="0"/>
    <xf numFmtId="200" fontId="61" fillId="8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35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22" fillId="12" borderId="8" applyNumberFormat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1" fillId="28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21" fillId="0" borderId="7" applyNumberFormat="0" applyFill="0" applyAlignment="0" applyProtection="0"/>
    <xf numFmtId="200" fontId="1" fillId="35" borderId="0" applyNumberFormat="0" applyBorder="0" applyAlignment="0" applyProtection="0"/>
    <xf numFmtId="200" fontId="1" fillId="32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76" fillId="90" borderId="0" applyNumberFormat="0" applyBorder="0" applyAlignment="0" applyProtection="0"/>
    <xf numFmtId="200" fontId="76" fillId="91" borderId="0" applyNumberFormat="0" applyBorder="0" applyAlignment="0" applyProtection="0"/>
    <xf numFmtId="200" fontId="76" fillId="92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35" fillId="32" borderId="0" applyNumberFormat="0" applyBorder="0" applyAlignment="0" applyProtection="0"/>
    <xf numFmtId="200" fontId="1" fillId="35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8" borderId="0" applyNumberFormat="0" applyBorder="0" applyAlignment="0" applyProtection="0"/>
    <xf numFmtId="200" fontId="1" fillId="35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24" fillId="22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138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1" fillId="32" borderId="0" applyNumberFormat="0" applyBorder="0" applyAlignment="0" applyProtection="0"/>
    <xf numFmtId="200" fontId="24" fillId="26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1" fillId="28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1" fillId="20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35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8" fillId="10" borderId="5" applyNumberFormat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3" fillId="0" borderId="0" applyFont="0" applyFill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7" fillId="8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38" fillId="21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" fillId="32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1" fillId="24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1" fillId="28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0" borderId="0" applyNumberFormat="0" applyBorder="0" applyAlignment="0" applyProtection="0"/>
    <xf numFmtId="200" fontId="1" fillId="24" borderId="0" applyNumberFormat="0" applyBorder="0" applyAlignment="0" applyProtection="0"/>
    <xf numFmtId="200" fontId="25" fillId="9" borderId="0" applyNumberFormat="0" applyBorder="0" applyAlignment="0" applyProtection="0"/>
    <xf numFmtId="200" fontId="1" fillId="24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18" fontId="3" fillId="0" borderId="0"/>
    <xf numFmtId="200" fontId="1" fillId="27" borderId="0" applyNumberFormat="0" applyBorder="0" applyAlignment="0" applyProtection="0"/>
    <xf numFmtId="200" fontId="1" fillId="0" borderId="0"/>
    <xf numFmtId="200" fontId="1" fillId="0" borderId="0"/>
    <xf numFmtId="200" fontId="35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138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24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32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24" fillId="25" borderId="0" applyNumberFormat="0" applyBorder="0" applyAlignment="0" applyProtection="0"/>
    <xf numFmtId="200" fontId="1" fillId="24" borderId="0" applyNumberFormat="0" applyBorder="0" applyAlignment="0" applyProtection="0"/>
    <xf numFmtId="200" fontId="19" fillId="11" borderId="6" applyNumberFormat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92" fillId="66" borderId="33" applyNumberFormat="0" applyProtection="0">
      <alignment horizontal="left" vertical="top" indent="1"/>
    </xf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35" fillId="23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3" fillId="98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8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4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4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53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53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7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7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3" fillId="99" borderId="15" applyNumberFormat="0">
      <protection locked="0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94" fillId="67" borderId="33" applyNumberFormat="0" applyProtection="0">
      <alignment horizontal="left" vertical="top" indent="1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138" fillId="29" borderId="0" applyNumberFormat="0" applyBorder="0" applyAlignment="0" applyProtection="0"/>
    <xf numFmtId="200" fontId="94" fillId="94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24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200" fontId="108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24" fillId="2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0" fillId="0" borderId="0" applyNumberFormat="0" applyFill="0" applyBorder="0" applyAlignment="0" applyProtection="0"/>
    <xf numFmtId="200" fontId="1" fillId="20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24" fillId="29" borderId="0" applyNumberFormat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35" fillId="1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23" fillId="0" borderId="0" applyNumberFormat="0" applyFill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3" fillId="0" borderId="2" applyNumberFormat="0" applyFill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4" fillId="0" borderId="3" applyNumberFormat="0" applyFill="0" applyAlignment="0" applyProtection="0"/>
    <xf numFmtId="200" fontId="1" fillId="15" borderId="0" applyNumberFormat="0" applyBorder="0" applyAlignment="0" applyProtection="0"/>
    <xf numFmtId="200" fontId="138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200" fontId="1" fillId="20" borderId="0" applyNumberFormat="0" applyBorder="0" applyAlignment="0" applyProtection="0"/>
    <xf numFmtId="200" fontId="24" fillId="33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5" fillId="0" borderId="4" applyNumberFormat="0" applyFill="0" applyAlignment="0" applyProtection="0"/>
    <xf numFmtId="200" fontId="1" fillId="15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5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200" fontId="24" fillId="21" borderId="0" applyNumberFormat="0" applyBorder="0" applyAlignment="0" applyProtection="0"/>
    <xf numFmtId="169" fontId="3" fillId="0" borderId="0"/>
    <xf numFmtId="200" fontId="2" fillId="0" borderId="10" applyNumberFormat="0" applyFill="0" applyAlignment="0" applyProtection="0"/>
    <xf numFmtId="218" fontId="3" fillId="0" borderId="0" applyFont="0" applyFill="0" applyBorder="0" applyAlignment="0" applyProtection="0"/>
    <xf numFmtId="169" fontId="3" fillId="0" borderId="0"/>
    <xf numFmtId="169" fontId="1" fillId="0" borderId="0"/>
    <xf numFmtId="200" fontId="1" fillId="27" borderId="0" applyNumberFormat="0" applyBorder="0" applyAlignment="0" applyProtection="0"/>
    <xf numFmtId="200" fontId="1" fillId="19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8" borderId="0" applyNumberFormat="0" applyBorder="0" applyAlignment="0" applyProtection="0"/>
    <xf numFmtId="200" fontId="26" fillId="79" borderId="0" applyNumberFormat="0" applyBorder="0" applyAlignment="0" applyProtection="0"/>
    <xf numFmtId="200" fontId="26" fillId="80" borderId="0" applyNumberFormat="0" applyBorder="0" applyAlignment="0" applyProtection="0"/>
    <xf numFmtId="200" fontId="61" fillId="81" borderId="0" applyNumberFormat="0" applyBorder="0" applyAlignment="0" applyProtection="0"/>
    <xf numFmtId="200" fontId="26" fillId="82" borderId="0" applyNumberFormat="0" applyBorder="0" applyAlignment="0" applyProtection="0"/>
    <xf numFmtId="200" fontId="26" fillId="83" borderId="0" applyNumberFormat="0" applyBorder="0" applyAlignment="0" applyProtection="0"/>
    <xf numFmtId="200" fontId="61" fillId="84" borderId="0" applyNumberFormat="0" applyBorder="0" applyAlignment="0" applyProtection="0"/>
    <xf numFmtId="200" fontId="26" fillId="83" borderId="0" applyNumberFormat="0" applyBorder="0" applyAlignment="0" applyProtection="0"/>
    <xf numFmtId="200" fontId="26" fillId="84" borderId="0" applyNumberFormat="0" applyBorder="0" applyAlignment="0" applyProtection="0"/>
    <xf numFmtId="200" fontId="61" fillId="84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7" borderId="0" applyNumberFormat="0" applyBorder="0" applyAlignment="0" applyProtection="0"/>
    <xf numFmtId="200" fontId="26" fillId="85" borderId="0" applyNumberFormat="0" applyBorder="0" applyAlignment="0" applyProtection="0"/>
    <xf numFmtId="200" fontId="26" fillId="80" borderId="0" applyNumberFormat="0" applyBorder="0" applyAlignment="0" applyProtection="0"/>
    <xf numFmtId="200" fontId="61" fillId="8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35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22" fillId="12" borderId="8" applyNumberFormat="0" applyAlignment="0" applyProtection="0"/>
    <xf numFmtId="200" fontId="1" fillId="16" borderId="0" applyNumberFormat="0" applyBorder="0" applyAlignment="0" applyProtection="0"/>
    <xf numFmtId="200" fontId="1" fillId="28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21" fillId="0" borderId="7" applyNumberFormat="0" applyFill="0" applyAlignment="0" applyProtection="0"/>
    <xf numFmtId="200" fontId="1" fillId="35" borderId="0" applyNumberFormat="0" applyBorder="0" applyAlignment="0" applyProtection="0"/>
    <xf numFmtId="200" fontId="1" fillId="32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76" fillId="90" borderId="0" applyNumberFormat="0" applyBorder="0" applyAlignment="0" applyProtection="0"/>
    <xf numFmtId="200" fontId="76" fillId="91" borderId="0" applyNumberFormat="0" applyBorder="0" applyAlignment="0" applyProtection="0"/>
    <xf numFmtId="200" fontId="76" fillId="92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28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35" fillId="32" borderId="0" applyNumberFormat="0" applyBorder="0" applyAlignment="0" applyProtection="0"/>
    <xf numFmtId="200" fontId="1" fillId="35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8" borderId="0" applyNumberFormat="0" applyBorder="0" applyAlignment="0" applyProtection="0"/>
    <xf numFmtId="200" fontId="1" fillId="35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24" fillId="22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138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1" fillId="32" borderId="0" applyNumberFormat="0" applyBorder="0" applyAlignment="0" applyProtection="0"/>
    <xf numFmtId="200" fontId="24" fillId="26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1" fillId="28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1" fillId="20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1" fillId="20" borderId="0" applyNumberFormat="0" applyBorder="0" applyAlignment="0" applyProtection="0"/>
    <xf numFmtId="200" fontId="1" fillId="28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35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8" fillId="10" borderId="5" applyNumberFormat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3" fillId="0" borderId="0" applyFont="0" applyFill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7" fillId="8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38" fillId="21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" fillId="32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1" fillId="24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0" borderId="0" applyNumberFormat="0" applyBorder="0" applyAlignment="0" applyProtection="0"/>
    <xf numFmtId="200" fontId="1" fillId="24" borderId="0" applyNumberFormat="0" applyBorder="0" applyAlignment="0" applyProtection="0"/>
    <xf numFmtId="200" fontId="25" fillId="9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18" fontId="3" fillId="0" borderId="0"/>
    <xf numFmtId="200" fontId="1" fillId="27" borderId="0" applyNumberFormat="0" applyBorder="0" applyAlignment="0" applyProtection="0"/>
    <xf numFmtId="200" fontId="1" fillId="0" borderId="0"/>
    <xf numFmtId="200" fontId="1" fillId="0" borderId="0"/>
    <xf numFmtId="200" fontId="35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138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24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32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24" fillId="25" borderId="0" applyNumberFormat="0" applyBorder="0" applyAlignment="0" applyProtection="0"/>
    <xf numFmtId="200" fontId="1" fillId="24" borderId="0" applyNumberFormat="0" applyBorder="0" applyAlignment="0" applyProtection="0"/>
    <xf numFmtId="200" fontId="19" fillId="11" borderId="6" applyNumberFormat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92" fillId="66" borderId="33" applyNumberFormat="0" applyProtection="0">
      <alignment horizontal="left" vertical="top" indent="1"/>
    </xf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35" fillId="23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3" fillId="98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8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4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4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53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53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7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7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3" fillId="99" borderId="15" applyNumberFormat="0">
      <protection locked="0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94" fillId="67" borderId="33" applyNumberFormat="0" applyProtection="0">
      <alignment horizontal="left" vertical="top" indent="1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138" fillId="29" borderId="0" applyNumberFormat="0" applyBorder="0" applyAlignment="0" applyProtection="0"/>
    <xf numFmtId="200" fontId="94" fillId="94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24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200" fontId="108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" fillId="20" borderId="0" applyNumberFormat="0" applyBorder="0" applyAlignment="0" applyProtection="0"/>
    <xf numFmtId="200" fontId="24" fillId="2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0" fillId="0" borderId="0" applyNumberFormat="0" applyFill="0" applyBorder="0" applyAlignment="0" applyProtection="0"/>
    <xf numFmtId="200" fontId="1" fillId="20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24" fillId="29" borderId="0" applyNumberFormat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35" fillId="1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23" fillId="0" borderId="0" applyNumberFormat="0" applyFill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3" fillId="0" borderId="2" applyNumberFormat="0" applyFill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4" fillId="0" borderId="3" applyNumberFormat="0" applyFill="0" applyAlignment="0" applyProtection="0"/>
    <xf numFmtId="200" fontId="1" fillId="15" borderId="0" applyNumberFormat="0" applyBorder="0" applyAlignment="0" applyProtection="0"/>
    <xf numFmtId="200" fontId="138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200" fontId="1" fillId="20" borderId="0" applyNumberFormat="0" applyBorder="0" applyAlignment="0" applyProtection="0"/>
    <xf numFmtId="200" fontId="24" fillId="33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5" fillId="0" borderId="4" applyNumberFormat="0" applyFill="0" applyAlignment="0" applyProtection="0"/>
    <xf numFmtId="200" fontId="1" fillId="15" borderId="0" applyNumberFormat="0" applyBorder="0" applyAlignment="0" applyProtection="0"/>
    <xf numFmtId="200" fontId="1" fillId="20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5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200" fontId="24" fillId="21" borderId="0" applyNumberFormat="0" applyBorder="0" applyAlignment="0" applyProtection="0"/>
    <xf numFmtId="169" fontId="3" fillId="0" borderId="0"/>
    <xf numFmtId="200" fontId="2" fillId="0" borderId="10" applyNumberFormat="0" applyFill="0" applyAlignment="0" applyProtection="0"/>
    <xf numFmtId="218" fontId="3" fillId="0" borderId="0" applyFont="0" applyFill="0" applyBorder="0" applyAlignment="0" applyProtection="0"/>
    <xf numFmtId="169" fontId="3" fillId="0" borderId="0"/>
    <xf numFmtId="169" fontId="1" fillId="0" borderId="0"/>
    <xf numFmtId="200" fontId="1" fillId="27" borderId="0" applyNumberFormat="0" applyBorder="0" applyAlignment="0" applyProtection="0"/>
    <xf numFmtId="200" fontId="1" fillId="19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8" borderId="0" applyNumberFormat="0" applyBorder="0" applyAlignment="0" applyProtection="0"/>
    <xf numFmtId="200" fontId="26" fillId="79" borderId="0" applyNumberFormat="0" applyBorder="0" applyAlignment="0" applyProtection="0"/>
    <xf numFmtId="200" fontId="26" fillId="80" borderId="0" applyNumberFormat="0" applyBorder="0" applyAlignment="0" applyProtection="0"/>
    <xf numFmtId="200" fontId="61" fillId="81" borderId="0" applyNumberFormat="0" applyBorder="0" applyAlignment="0" applyProtection="0"/>
    <xf numFmtId="200" fontId="26" fillId="82" borderId="0" applyNumberFormat="0" applyBorder="0" applyAlignment="0" applyProtection="0"/>
    <xf numFmtId="200" fontId="26" fillId="83" borderId="0" applyNumberFormat="0" applyBorder="0" applyAlignment="0" applyProtection="0"/>
    <xf numFmtId="200" fontId="61" fillId="84" borderId="0" applyNumberFormat="0" applyBorder="0" applyAlignment="0" applyProtection="0"/>
    <xf numFmtId="200" fontId="26" fillId="83" borderId="0" applyNumberFormat="0" applyBorder="0" applyAlignment="0" applyProtection="0"/>
    <xf numFmtId="200" fontId="26" fillId="84" borderId="0" applyNumberFormat="0" applyBorder="0" applyAlignment="0" applyProtection="0"/>
    <xf numFmtId="200" fontId="61" fillId="84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7" borderId="0" applyNumberFormat="0" applyBorder="0" applyAlignment="0" applyProtection="0"/>
    <xf numFmtId="200" fontId="26" fillId="85" borderId="0" applyNumberFormat="0" applyBorder="0" applyAlignment="0" applyProtection="0"/>
    <xf numFmtId="200" fontId="26" fillId="80" borderId="0" applyNumberFormat="0" applyBorder="0" applyAlignment="0" applyProtection="0"/>
    <xf numFmtId="200" fontId="61" fillId="8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35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22" fillId="12" borderId="8" applyNumberFormat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32" borderId="0" applyNumberFormat="0" applyBorder="0" applyAlignment="0" applyProtection="0"/>
    <xf numFmtId="200" fontId="1" fillId="16" borderId="0" applyNumberFormat="0" applyBorder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21" fillId="0" borderId="7" applyNumberFormat="0" applyFill="0" applyAlignment="0" applyProtection="0"/>
    <xf numFmtId="200" fontId="1" fillId="35" borderId="0" applyNumberFormat="0" applyBorder="0" applyAlignment="0" applyProtection="0"/>
    <xf numFmtId="200" fontId="1" fillId="32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76" fillId="90" borderId="0" applyNumberFormat="0" applyBorder="0" applyAlignment="0" applyProtection="0"/>
    <xf numFmtId="200" fontId="76" fillId="91" borderId="0" applyNumberFormat="0" applyBorder="0" applyAlignment="0" applyProtection="0"/>
    <xf numFmtId="200" fontId="76" fillId="92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35" fillId="32" borderId="0" applyNumberFormat="0" applyBorder="0" applyAlignment="0" applyProtection="0"/>
    <xf numFmtId="200" fontId="1" fillId="35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8" borderId="0" applyNumberFormat="0" applyBorder="0" applyAlignment="0" applyProtection="0"/>
    <xf numFmtId="200" fontId="1" fillId="35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24" fillId="22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138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1" fillId="32" borderId="0" applyNumberFormat="0" applyBorder="0" applyAlignment="0" applyProtection="0"/>
    <xf numFmtId="200" fontId="24" fillId="26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1" fillId="20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35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8" fillId="10" borderId="5" applyNumberFormat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3" fillId="0" borderId="0" applyFont="0" applyFill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7" fillId="8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38" fillId="21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" fillId="32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0" borderId="0" applyNumberFormat="0" applyBorder="0" applyAlignment="0" applyProtection="0"/>
    <xf numFmtId="200" fontId="25" fillId="9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18" fontId="3" fillId="0" borderId="0"/>
    <xf numFmtId="200" fontId="1" fillId="27" borderId="0" applyNumberFormat="0" applyBorder="0" applyAlignment="0" applyProtection="0"/>
    <xf numFmtId="200" fontId="1" fillId="0" borderId="0"/>
    <xf numFmtId="200" fontId="1" fillId="0" borderId="0"/>
    <xf numFmtId="200" fontId="35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138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32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24" fillId="25" borderId="0" applyNumberFormat="0" applyBorder="0" applyAlignment="0" applyProtection="0"/>
    <xf numFmtId="200" fontId="19" fillId="11" borderId="6" applyNumberFormat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92" fillId="66" borderId="33" applyNumberFormat="0" applyProtection="0">
      <alignment horizontal="left" vertical="top" indent="1"/>
    </xf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35" fillId="23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3" fillId="98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8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4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4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53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53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7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7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3" fillId="99" borderId="15" applyNumberFormat="0">
      <protection locked="0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94" fillId="67" borderId="33" applyNumberFormat="0" applyProtection="0">
      <alignment horizontal="left" vertical="top" indent="1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138" fillId="29" borderId="0" applyNumberFormat="0" applyBorder="0" applyAlignment="0" applyProtection="0"/>
    <xf numFmtId="200" fontId="94" fillId="94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200" fontId="108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" fillId="20" borderId="0" applyNumberFormat="0" applyBorder="0" applyAlignment="0" applyProtection="0"/>
    <xf numFmtId="200" fontId="24" fillId="2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0" fillId="0" borderId="0" applyNumberFormat="0" applyFill="0" applyBorder="0" applyAlignment="0" applyProtection="0"/>
    <xf numFmtId="200" fontId="1" fillId="20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32" borderId="0" applyNumberFormat="0" applyBorder="0" applyAlignment="0" applyProtection="0"/>
    <xf numFmtId="200" fontId="1" fillId="20" borderId="0" applyNumberFormat="0" applyBorder="0" applyAlignment="0" applyProtection="0"/>
    <xf numFmtId="200" fontId="24" fillId="29" borderId="0" applyNumberFormat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35" fillId="1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23" fillId="0" borderId="0" applyNumberFormat="0" applyFill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3" fillId="0" borderId="2" applyNumberFormat="0" applyFill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4" fillId="0" borderId="3" applyNumberFormat="0" applyFill="0" applyAlignment="0" applyProtection="0"/>
    <xf numFmtId="200" fontId="1" fillId="15" borderId="0" applyNumberFormat="0" applyBorder="0" applyAlignment="0" applyProtection="0"/>
    <xf numFmtId="200" fontId="138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200" fontId="1" fillId="20" borderId="0" applyNumberFormat="0" applyBorder="0" applyAlignment="0" applyProtection="0"/>
    <xf numFmtId="200" fontId="24" fillId="33" borderId="0" applyNumberFormat="0" applyBorder="0" applyAlignment="0" applyProtection="0"/>
    <xf numFmtId="200" fontId="1" fillId="20" borderId="0" applyNumberFormat="0" applyBorder="0" applyAlignment="0" applyProtection="0"/>
    <xf numFmtId="200" fontId="1" fillId="36" borderId="0" applyNumberFormat="0" applyBorder="0" applyAlignment="0" applyProtection="0"/>
    <xf numFmtId="200" fontId="15" fillId="0" borderId="4" applyNumberFormat="0" applyFill="0" applyAlignment="0" applyProtection="0"/>
    <xf numFmtId="200" fontId="1" fillId="15" borderId="0" applyNumberFormat="0" applyBorder="0" applyAlignment="0" applyProtection="0"/>
    <xf numFmtId="200" fontId="1" fillId="20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5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200" fontId="24" fillId="21" borderId="0" applyNumberFormat="0" applyBorder="0" applyAlignment="0" applyProtection="0"/>
    <xf numFmtId="169" fontId="3" fillId="0" borderId="0"/>
    <xf numFmtId="200" fontId="2" fillId="0" borderId="10" applyNumberFormat="0" applyFill="0" applyAlignment="0" applyProtection="0"/>
    <xf numFmtId="218" fontId="3" fillId="0" borderId="0" applyFont="0" applyFill="0" applyBorder="0" applyAlignment="0" applyProtection="0"/>
    <xf numFmtId="169" fontId="3" fillId="0" borderId="0"/>
    <xf numFmtId="169" fontId="1" fillId="0" borderId="0"/>
    <xf numFmtId="200" fontId="1" fillId="27" borderId="0" applyNumberFormat="0" applyBorder="0" applyAlignment="0" applyProtection="0"/>
    <xf numFmtId="200" fontId="1" fillId="19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8" borderId="0" applyNumberFormat="0" applyBorder="0" applyAlignment="0" applyProtection="0"/>
    <xf numFmtId="200" fontId="26" fillId="79" borderId="0" applyNumberFormat="0" applyBorder="0" applyAlignment="0" applyProtection="0"/>
    <xf numFmtId="200" fontId="26" fillId="80" borderId="0" applyNumberFormat="0" applyBorder="0" applyAlignment="0" applyProtection="0"/>
    <xf numFmtId="200" fontId="61" fillId="81" borderId="0" applyNumberFormat="0" applyBorder="0" applyAlignment="0" applyProtection="0"/>
    <xf numFmtId="200" fontId="26" fillId="82" borderId="0" applyNumberFormat="0" applyBorder="0" applyAlignment="0" applyProtection="0"/>
    <xf numFmtId="200" fontId="26" fillId="83" borderId="0" applyNumberFormat="0" applyBorder="0" applyAlignment="0" applyProtection="0"/>
    <xf numFmtId="200" fontId="61" fillId="84" borderId="0" applyNumberFormat="0" applyBorder="0" applyAlignment="0" applyProtection="0"/>
    <xf numFmtId="200" fontId="26" fillId="83" borderId="0" applyNumberFormat="0" applyBorder="0" applyAlignment="0" applyProtection="0"/>
    <xf numFmtId="200" fontId="26" fillId="84" borderId="0" applyNumberFormat="0" applyBorder="0" applyAlignment="0" applyProtection="0"/>
    <xf numFmtId="200" fontId="61" fillId="84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7" borderId="0" applyNumberFormat="0" applyBorder="0" applyAlignment="0" applyProtection="0"/>
    <xf numFmtId="200" fontId="26" fillId="85" borderId="0" applyNumberFormat="0" applyBorder="0" applyAlignment="0" applyProtection="0"/>
    <xf numFmtId="200" fontId="26" fillId="80" borderId="0" applyNumberFormat="0" applyBorder="0" applyAlignment="0" applyProtection="0"/>
    <xf numFmtId="200" fontId="61" fillId="8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35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22" fillId="12" borderId="8" applyNumberFormat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21" fillId="0" borderId="7" applyNumberFormat="0" applyFill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24" borderId="0" applyNumberFormat="0" applyBorder="0" applyAlignment="0" applyProtection="0"/>
    <xf numFmtId="200" fontId="1" fillId="35" borderId="0" applyNumberFormat="0" applyBorder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76" fillId="90" borderId="0" applyNumberFormat="0" applyBorder="0" applyAlignment="0" applyProtection="0"/>
    <xf numFmtId="200" fontId="76" fillId="91" borderId="0" applyNumberFormat="0" applyBorder="0" applyAlignment="0" applyProtection="0"/>
    <xf numFmtId="200" fontId="76" fillId="92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8" borderId="0" applyNumberFormat="0" applyBorder="0" applyAlignment="0" applyProtection="0"/>
    <xf numFmtId="200" fontId="1" fillId="35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24" fillId="22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138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26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24" borderId="0" applyNumberFormat="0" applyBorder="0" applyAlignment="0" applyProtection="0"/>
    <xf numFmtId="200" fontId="1" fillId="31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1" fillId="20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35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8" fillId="10" borderId="5" applyNumberFormat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3" fillId="0" borderId="0" applyFont="0" applyFill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7" fillId="8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38" fillId="21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0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0" borderId="0" applyNumberFormat="0" applyBorder="0" applyAlignment="0" applyProtection="0"/>
    <xf numFmtId="200" fontId="25" fillId="9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18" fontId="3" fillId="0" borderId="0"/>
    <xf numFmtId="200" fontId="1" fillId="27" borderId="0" applyNumberFormat="0" applyBorder="0" applyAlignment="0" applyProtection="0"/>
    <xf numFmtId="200" fontId="1" fillId="0" borderId="0"/>
    <xf numFmtId="200" fontId="1" fillId="0" borderId="0"/>
    <xf numFmtId="200" fontId="35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138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24" fillId="25" borderId="0" applyNumberFormat="0" applyBorder="0" applyAlignment="0" applyProtection="0"/>
    <xf numFmtId="200" fontId="19" fillId="11" borderId="6" applyNumberFormat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23" borderId="0" applyNumberFormat="0" applyBorder="0" applyAlignment="0" applyProtection="0"/>
    <xf numFmtId="200" fontId="1" fillId="20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92" fillId="66" borderId="33" applyNumberFormat="0" applyProtection="0">
      <alignment horizontal="left" vertical="top" indent="1"/>
    </xf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35" fillId="23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3" fillId="98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8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4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4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53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53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7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7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3" fillId="99" borderId="15" applyNumberFormat="0">
      <protection locked="0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94" fillId="67" borderId="33" applyNumberFormat="0" applyProtection="0">
      <alignment horizontal="left" vertical="top" indent="1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138" fillId="29" borderId="0" applyNumberFormat="0" applyBorder="0" applyAlignment="0" applyProtection="0"/>
    <xf numFmtId="200" fontId="94" fillId="94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200" fontId="108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" fillId="20" borderId="0" applyNumberFormat="0" applyBorder="0" applyAlignment="0" applyProtection="0"/>
    <xf numFmtId="200" fontId="24" fillId="29" borderId="0" applyNumberFormat="0" applyBorder="0" applyAlignment="0" applyProtection="0"/>
    <xf numFmtId="200" fontId="1" fillId="20" borderId="0" applyNumberFormat="0" applyBorder="0" applyAlignment="0" applyProtection="0"/>
    <xf numFmtId="200" fontId="10" fillId="0" borderId="0" applyNumberFormat="0" applyFill="0" applyBorder="0" applyAlignment="0" applyProtection="0"/>
    <xf numFmtId="200" fontId="1" fillId="20" borderId="0" applyNumberFormat="0" applyBorder="0" applyAlignment="0" applyProtection="0"/>
    <xf numFmtId="200" fontId="1" fillId="19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24" fillId="29" borderId="0" applyNumberFormat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35" fillId="1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23" fillId="0" borderId="0" applyNumberFormat="0" applyFill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3" fillId="0" borderId="2" applyNumberFormat="0" applyFill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4" fillId="0" borderId="3" applyNumberFormat="0" applyFill="0" applyAlignment="0" applyProtection="0"/>
    <xf numFmtId="200" fontId="1" fillId="15" borderId="0" applyNumberFormat="0" applyBorder="0" applyAlignment="0" applyProtection="0"/>
    <xf numFmtId="200" fontId="138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20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200" fontId="1" fillId="20" borderId="0" applyNumberFormat="0" applyBorder="0" applyAlignment="0" applyProtection="0"/>
    <xf numFmtId="200" fontId="24" fillId="33" borderId="0" applyNumberFormat="0" applyBorder="0" applyAlignment="0" applyProtection="0"/>
    <xf numFmtId="200" fontId="1" fillId="20" borderId="0" applyNumberFormat="0" applyBorder="0" applyAlignment="0" applyProtection="0"/>
    <xf numFmtId="200" fontId="15" fillId="0" borderId="4" applyNumberFormat="0" applyFill="0" applyAlignment="0" applyProtection="0"/>
    <xf numFmtId="200" fontId="1" fillId="15" borderId="0" applyNumberFormat="0" applyBorder="0" applyAlignment="0" applyProtection="0"/>
    <xf numFmtId="200" fontId="1" fillId="20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5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200" fontId="24" fillId="21" borderId="0" applyNumberFormat="0" applyBorder="0" applyAlignment="0" applyProtection="0"/>
    <xf numFmtId="169" fontId="3" fillId="0" borderId="0"/>
    <xf numFmtId="200" fontId="2" fillId="0" borderId="10" applyNumberFormat="0" applyFill="0" applyAlignment="0" applyProtection="0"/>
    <xf numFmtId="218" fontId="3" fillId="0" borderId="0" applyFont="0" applyFill="0" applyBorder="0" applyAlignment="0" applyProtection="0"/>
    <xf numFmtId="169" fontId="3" fillId="0" borderId="0"/>
    <xf numFmtId="169" fontId="1" fillId="0" borderId="0"/>
    <xf numFmtId="200" fontId="1" fillId="27" borderId="0" applyNumberFormat="0" applyBorder="0" applyAlignment="0" applyProtection="0"/>
    <xf numFmtId="200" fontId="1" fillId="19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8" borderId="0" applyNumberFormat="0" applyBorder="0" applyAlignment="0" applyProtection="0"/>
    <xf numFmtId="200" fontId="26" fillId="79" borderId="0" applyNumberFormat="0" applyBorder="0" applyAlignment="0" applyProtection="0"/>
    <xf numFmtId="200" fontId="26" fillId="80" borderId="0" applyNumberFormat="0" applyBorder="0" applyAlignment="0" applyProtection="0"/>
    <xf numFmtId="200" fontId="61" fillId="81" borderId="0" applyNumberFormat="0" applyBorder="0" applyAlignment="0" applyProtection="0"/>
    <xf numFmtId="200" fontId="26" fillId="82" borderId="0" applyNumberFormat="0" applyBorder="0" applyAlignment="0" applyProtection="0"/>
    <xf numFmtId="200" fontId="26" fillId="83" borderId="0" applyNumberFormat="0" applyBorder="0" applyAlignment="0" applyProtection="0"/>
    <xf numFmtId="200" fontId="61" fillId="84" borderId="0" applyNumberFormat="0" applyBorder="0" applyAlignment="0" applyProtection="0"/>
    <xf numFmtId="200" fontId="26" fillId="83" borderId="0" applyNumberFormat="0" applyBorder="0" applyAlignment="0" applyProtection="0"/>
    <xf numFmtId="200" fontId="26" fillId="84" borderId="0" applyNumberFormat="0" applyBorder="0" applyAlignment="0" applyProtection="0"/>
    <xf numFmtId="200" fontId="61" fillId="84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7" borderId="0" applyNumberFormat="0" applyBorder="0" applyAlignment="0" applyProtection="0"/>
    <xf numFmtId="200" fontId="26" fillId="85" borderId="0" applyNumberFormat="0" applyBorder="0" applyAlignment="0" applyProtection="0"/>
    <xf numFmtId="200" fontId="26" fillId="80" borderId="0" applyNumberFormat="0" applyBorder="0" applyAlignment="0" applyProtection="0"/>
    <xf numFmtId="200" fontId="61" fillId="8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1" fillId="3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22" fillId="12" borderId="8" applyNumberFormat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21" fillId="0" borderId="7" applyNumberFormat="0" applyFill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76" fillId="90" borderId="0" applyNumberFormat="0" applyBorder="0" applyAlignment="0" applyProtection="0"/>
    <xf numFmtId="200" fontId="76" fillId="91" borderId="0" applyNumberFormat="0" applyBorder="0" applyAlignment="0" applyProtection="0"/>
    <xf numFmtId="200" fontId="76" fillId="92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1" fillId="36" borderId="0" applyNumberFormat="0" applyBorder="0" applyAlignment="0" applyProtection="0"/>
    <xf numFmtId="200" fontId="24" fillId="14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5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1" fillId="36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8" borderId="0" applyNumberFormat="0" applyBorder="0" applyAlignment="0" applyProtection="0"/>
    <xf numFmtId="200" fontId="1" fillId="35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24" fillId="22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138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17" borderId="0" applyNumberFormat="0" applyBorder="0" applyAlignment="0" applyProtection="0"/>
    <xf numFmtId="200" fontId="1" fillId="35" borderId="0" applyNumberFormat="0" applyBorder="0" applyAlignment="0" applyProtection="0"/>
    <xf numFmtId="200" fontId="24" fillId="26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" fillId="31" borderId="0" applyNumberFormat="0" applyBorder="0" applyAlignment="0" applyProtection="0"/>
    <xf numFmtId="200" fontId="24" fillId="17" borderId="0" applyNumberFormat="0" applyBorder="0" applyAlignment="0" applyProtection="0"/>
    <xf numFmtId="200" fontId="24" fillId="34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35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8" fillId="10" borderId="5" applyNumberFormat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3" fillId="0" borderId="0" applyFont="0" applyFill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7" fillId="8" borderId="0" applyNumberFormat="0" applyBorder="0" applyAlignment="0" applyProtection="0"/>
    <xf numFmtId="200" fontId="1" fillId="31" borderId="0" applyNumberFormat="0" applyBorder="0" applyAlignment="0" applyProtection="0"/>
    <xf numFmtId="200" fontId="24" fillId="21" borderId="0" applyNumberFormat="0" applyBorder="0" applyAlignment="0" applyProtection="0"/>
    <xf numFmtId="200" fontId="1" fillId="31" borderId="0" applyNumberFormat="0" applyBorder="0" applyAlignment="0" applyProtection="0"/>
    <xf numFmtId="200" fontId="138" fillId="21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1" fillId="27" borderId="0" applyNumberFormat="0" applyBorder="0" applyAlignment="0" applyProtection="0"/>
    <xf numFmtId="200" fontId="24" fillId="21" borderId="0" applyNumberFormat="0" applyBorder="0" applyAlignment="0" applyProtection="0"/>
    <xf numFmtId="200" fontId="25" fillId="9" borderId="0" applyNumberFormat="0" applyBorder="0" applyAlignment="0" applyProtection="0"/>
    <xf numFmtId="200" fontId="24" fillId="21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3" fillId="0" borderId="0"/>
    <xf numFmtId="200" fontId="24" fillId="21" borderId="0" applyNumberFormat="0" applyBorder="0" applyAlignment="0" applyProtection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3" fillId="0" borderId="0"/>
    <xf numFmtId="218" fontId="3" fillId="0" borderId="0"/>
    <xf numFmtId="200" fontId="1" fillId="27" borderId="0" applyNumberFormat="0" applyBorder="0" applyAlignment="0" applyProtection="0"/>
    <xf numFmtId="200" fontId="1" fillId="0" borderId="0"/>
    <xf numFmtId="200" fontId="1" fillId="0" borderId="0"/>
    <xf numFmtId="200" fontId="35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7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138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24" fillId="25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9" fillId="11" borderId="6" applyNumberFormat="0" applyAlignment="0" applyProtection="0"/>
    <xf numFmtId="200" fontId="1" fillId="23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92" fillId="66" borderId="33" applyNumberFormat="0" applyProtection="0">
      <alignment horizontal="left" vertical="top" indent="1"/>
    </xf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35" fillId="23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5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24" fillId="29" borderId="0" applyNumberFormat="0" applyBorder="0" applyAlignment="0" applyProtection="0"/>
    <xf numFmtId="200" fontId="1" fillId="23" borderId="0" applyNumberFormat="0" applyBorder="0" applyAlignment="0" applyProtection="0"/>
    <xf numFmtId="200" fontId="3" fillId="98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8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4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4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53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53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7" borderId="33" applyNumberFormat="0" applyProtection="0">
      <alignment horizontal="left" vertical="center" indent="1"/>
    </xf>
    <xf numFmtId="200" fontId="24" fillId="29" borderId="0" applyNumberFormat="0" applyBorder="0" applyAlignment="0" applyProtection="0"/>
    <xf numFmtId="200" fontId="3" fillId="97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3" fillId="99" borderId="15" applyNumberFormat="0">
      <protection locked="0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94" fillId="67" borderId="33" applyNumberFormat="0" applyProtection="0">
      <alignment horizontal="left" vertical="top" indent="1"/>
    </xf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138" fillId="29" borderId="0" applyNumberFormat="0" applyBorder="0" applyAlignment="0" applyProtection="0"/>
    <xf numFmtId="200" fontId="94" fillId="94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200" fontId="108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4" fillId="29" borderId="0" applyNumberFormat="0" applyBorder="0" applyAlignment="0" applyProtection="0"/>
    <xf numFmtId="200" fontId="10" fillId="0" borderId="0" applyNumberFormat="0" applyFill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35" fillId="1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23" fillId="0" borderId="0" applyNumberFormat="0" applyFill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200" fontId="24" fillId="29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3" fillId="0" borderId="2" applyNumberFormat="0" applyFill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24" fillId="33" borderId="0" applyNumberFormat="0" applyBorder="0" applyAlignment="0" applyProtection="0"/>
    <xf numFmtId="200" fontId="1" fillId="19" borderId="0" applyNumberFormat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4" fillId="0" borderId="3" applyNumberFormat="0" applyFill="0" applyAlignment="0" applyProtection="0"/>
    <xf numFmtId="200" fontId="1" fillId="15" borderId="0" applyNumberFormat="0" applyBorder="0" applyAlignment="0" applyProtection="0"/>
    <xf numFmtId="200" fontId="138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200" fontId="24" fillId="33" borderId="0" applyNumberFormat="0" applyBorder="0" applyAlignment="0" applyProtection="0"/>
    <xf numFmtId="200" fontId="15" fillId="0" borderId="4" applyNumberFormat="0" applyFill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5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3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200" fontId="24" fillId="37" borderId="0" applyNumberFormat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1" fillId="15" borderId="0" applyNumberFormat="0" applyBorder="0" applyAlignment="0" applyProtection="0"/>
    <xf numFmtId="169" fontId="3" fillId="0" borderId="0"/>
    <xf numFmtId="200" fontId="2" fillId="0" borderId="10" applyNumberFormat="0" applyFill="0" applyAlignment="0" applyProtection="0"/>
    <xf numFmtId="218" fontId="3" fillId="0" borderId="0" applyFont="0" applyFill="0" applyBorder="0" applyAlignment="0" applyProtection="0"/>
    <xf numFmtId="169" fontId="3" fillId="0" borderId="0"/>
    <xf numFmtId="169" fontId="1" fillId="0" borderId="0"/>
    <xf numFmtId="200" fontId="1" fillId="27" borderId="0" applyNumberFormat="0" applyBorder="0" applyAlignment="0" applyProtection="0"/>
    <xf numFmtId="200" fontId="1" fillId="19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24" fillId="37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8" borderId="0" applyNumberFormat="0" applyBorder="0" applyAlignment="0" applyProtection="0"/>
    <xf numFmtId="200" fontId="26" fillId="79" borderId="0" applyNumberFormat="0" applyBorder="0" applyAlignment="0" applyProtection="0"/>
    <xf numFmtId="200" fontId="26" fillId="80" borderId="0" applyNumberFormat="0" applyBorder="0" applyAlignment="0" applyProtection="0"/>
    <xf numFmtId="200" fontId="61" fillId="81" borderId="0" applyNumberFormat="0" applyBorder="0" applyAlignment="0" applyProtection="0"/>
    <xf numFmtId="200" fontId="26" fillId="82" borderId="0" applyNumberFormat="0" applyBorder="0" applyAlignment="0" applyProtection="0"/>
    <xf numFmtId="200" fontId="26" fillId="83" borderId="0" applyNumberFormat="0" applyBorder="0" applyAlignment="0" applyProtection="0"/>
    <xf numFmtId="200" fontId="61" fillId="84" borderId="0" applyNumberFormat="0" applyBorder="0" applyAlignment="0" applyProtection="0"/>
    <xf numFmtId="200" fontId="26" fillId="83" borderId="0" applyNumberFormat="0" applyBorder="0" applyAlignment="0" applyProtection="0"/>
    <xf numFmtId="200" fontId="26" fillId="84" borderId="0" applyNumberFormat="0" applyBorder="0" applyAlignment="0" applyProtection="0"/>
    <xf numFmtId="200" fontId="61" fillId="84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7" borderId="0" applyNumberFormat="0" applyBorder="0" applyAlignment="0" applyProtection="0"/>
    <xf numFmtId="200" fontId="26" fillId="85" borderId="0" applyNumberFormat="0" applyBorder="0" applyAlignment="0" applyProtection="0"/>
    <xf numFmtId="200" fontId="26" fillId="80" borderId="0" applyNumberFormat="0" applyBorder="0" applyAlignment="0" applyProtection="0"/>
    <xf numFmtId="200" fontId="61" fillId="8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" fillId="1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22" fillId="12" borderId="8" applyNumberFormat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21" fillId="0" borderId="7" applyNumberFormat="0" applyFill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76" fillId="90" borderId="0" applyNumberFormat="0" applyBorder="0" applyAlignment="0" applyProtection="0"/>
    <xf numFmtId="200" fontId="76" fillId="91" borderId="0" applyNumberFormat="0" applyBorder="0" applyAlignment="0" applyProtection="0"/>
    <xf numFmtId="200" fontId="76" fillId="92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1" fillId="35" borderId="0" applyNumberFormat="0" applyBorder="0" applyAlignment="0" applyProtection="0"/>
    <xf numFmtId="200" fontId="24" fillId="14" borderId="0" applyNumberFormat="0" applyBorder="0" applyAlignment="0" applyProtection="0"/>
    <xf numFmtId="200" fontId="1" fillId="35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1" fillId="35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22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24" fillId="26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30" borderId="0" applyNumberFormat="0" applyBorder="0" applyAlignment="0" applyProtection="0"/>
    <xf numFmtId="200" fontId="1" fillId="31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1" fillId="31" borderId="0" applyNumberFormat="0" applyBorder="0" applyAlignment="0" applyProtection="0"/>
    <xf numFmtId="200" fontId="24" fillId="34" borderId="0" applyNumberFormat="0" applyBorder="0" applyAlignment="0" applyProtection="0"/>
    <xf numFmtId="200" fontId="1" fillId="31" borderId="0" applyNumberFormat="0" applyBorder="0" applyAlignment="0" applyProtection="0"/>
    <xf numFmtId="200" fontId="35" fillId="31" borderId="0" applyNumberFormat="0" applyBorder="0" applyAlignment="0" applyProtection="0"/>
    <xf numFmtId="200" fontId="1" fillId="3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8" fillId="10" borderId="5" applyNumberFormat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3" fillId="0" borderId="0" applyFont="0" applyFill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7" fillId="8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3" fillId="0" borderId="0"/>
    <xf numFmtId="200" fontId="3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3" fillId="0" borderId="0"/>
    <xf numFmtId="218" fontId="3" fillId="0" borderId="0"/>
    <xf numFmtId="200" fontId="1" fillId="27" borderId="0" applyNumberFormat="0" applyBorder="0" applyAlignment="0" applyProtection="0"/>
    <xf numFmtId="200" fontId="1" fillId="0" borderId="0"/>
    <xf numFmtId="200" fontId="1" fillId="0" borderId="0"/>
    <xf numFmtId="200" fontId="35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13" borderId="9" applyNumberFormat="0" applyFont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23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200" fontId="1" fillId="23" borderId="0" applyNumberFormat="0" applyBorder="0" applyAlignment="0" applyProtection="0"/>
    <xf numFmtId="200" fontId="19" fillId="11" borderId="6" applyNumberFormat="0" applyAlignment="0" applyProtection="0"/>
    <xf numFmtId="200" fontId="1" fillId="23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92" fillId="66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5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3" fillId="98" borderId="33" applyNumberFormat="0" applyProtection="0">
      <alignment horizontal="left" vertical="center" indent="1"/>
    </xf>
    <xf numFmtId="200" fontId="3" fillId="98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4" borderId="33" applyNumberFormat="0" applyProtection="0">
      <alignment horizontal="left" vertical="center" indent="1"/>
    </xf>
    <xf numFmtId="200" fontId="3" fillId="94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53" borderId="33" applyNumberFormat="0" applyProtection="0">
      <alignment horizontal="left" vertical="center" indent="1"/>
    </xf>
    <xf numFmtId="200" fontId="3" fillId="53" borderId="33" applyNumberFormat="0" applyProtection="0">
      <alignment horizontal="left" vertical="top" indent="1"/>
    </xf>
    <xf numFmtId="200" fontId="1" fillId="23" borderId="0" applyNumberFormat="0" applyBorder="0" applyAlignment="0" applyProtection="0"/>
    <xf numFmtId="200" fontId="3" fillId="97" borderId="33" applyNumberFormat="0" applyProtection="0">
      <alignment horizontal="left" vertical="center" indent="1"/>
    </xf>
    <xf numFmtId="200" fontId="3" fillId="97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3" fillId="99" borderId="15" applyNumberFormat="0">
      <protection locked="0"/>
    </xf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94" fillId="67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94" fillId="94" borderId="33" applyNumberFormat="0" applyProtection="0">
      <alignment horizontal="left" vertical="top" indent="1"/>
    </xf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200" fontId="108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" fillId="19" borderId="0" applyNumberFormat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" fillId="19" borderId="0" applyNumberFormat="0" applyBorder="0" applyAlignment="0" applyProtection="0"/>
    <xf numFmtId="200" fontId="35" fillId="19" borderId="0" applyNumberFormat="0" applyBorder="0" applyAlignment="0" applyProtection="0"/>
    <xf numFmtId="200" fontId="1" fillId="19" borderId="0" applyNumberFormat="0" applyBorder="0" applyAlignment="0" applyProtection="0"/>
    <xf numFmtId="200" fontId="23" fillId="0" borderId="0" applyNumberFormat="0" applyFill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3" fillId="0" borderId="2" applyNumberFormat="0" applyFill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4" fillId="0" borderId="3" applyNumberFormat="0" applyFill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1" fillId="15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200" fontId="1" fillId="15" borderId="0" applyNumberFormat="0" applyBorder="0" applyAlignment="0" applyProtection="0"/>
    <xf numFmtId="169" fontId="3" fillId="0" borderId="0"/>
    <xf numFmtId="200" fontId="2" fillId="0" borderId="10" applyNumberFormat="0" applyFill="0" applyAlignment="0" applyProtection="0"/>
    <xf numFmtId="218" fontId="3" fillId="0" borderId="0" applyFont="0" applyFill="0" applyBorder="0" applyAlignment="0" applyProtection="0"/>
    <xf numFmtId="169" fontId="3" fillId="0" borderId="0"/>
    <xf numFmtId="169" fontId="1" fillId="0" borderId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8" borderId="0" applyNumberFormat="0" applyBorder="0" applyAlignment="0" applyProtection="0"/>
    <xf numFmtId="200" fontId="26" fillId="79" borderId="0" applyNumberFormat="0" applyBorder="0" applyAlignment="0" applyProtection="0"/>
    <xf numFmtId="200" fontId="26" fillId="80" borderId="0" applyNumberFormat="0" applyBorder="0" applyAlignment="0" applyProtection="0"/>
    <xf numFmtId="200" fontId="61" fillId="81" borderId="0" applyNumberFormat="0" applyBorder="0" applyAlignment="0" applyProtection="0"/>
    <xf numFmtId="200" fontId="26" fillId="82" borderId="0" applyNumberFormat="0" applyBorder="0" applyAlignment="0" applyProtection="0"/>
    <xf numFmtId="200" fontId="26" fillId="83" borderId="0" applyNumberFormat="0" applyBorder="0" applyAlignment="0" applyProtection="0"/>
    <xf numFmtId="200" fontId="61" fillId="84" borderId="0" applyNumberFormat="0" applyBorder="0" applyAlignment="0" applyProtection="0"/>
    <xf numFmtId="200" fontId="26" fillId="83" borderId="0" applyNumberFormat="0" applyBorder="0" applyAlignment="0" applyProtection="0"/>
    <xf numFmtId="200" fontId="26" fillId="84" borderId="0" applyNumberFormat="0" applyBorder="0" applyAlignment="0" applyProtection="0"/>
    <xf numFmtId="200" fontId="61" fillId="84" borderId="0" applyNumberFormat="0" applyBorder="0" applyAlignment="0" applyProtection="0"/>
    <xf numFmtId="200" fontId="26" fillId="76" borderId="0" applyNumberFormat="0" applyBorder="0" applyAlignment="0" applyProtection="0"/>
    <xf numFmtId="200" fontId="26" fillId="77" borderId="0" applyNumberFormat="0" applyBorder="0" applyAlignment="0" applyProtection="0"/>
    <xf numFmtId="200" fontId="61" fillId="77" borderId="0" applyNumberFormat="0" applyBorder="0" applyAlignment="0" applyProtection="0"/>
    <xf numFmtId="200" fontId="26" fillId="85" borderId="0" applyNumberFormat="0" applyBorder="0" applyAlignment="0" applyProtection="0"/>
    <xf numFmtId="200" fontId="26" fillId="80" borderId="0" applyNumberFormat="0" applyBorder="0" applyAlignment="0" applyProtection="0"/>
    <xf numFmtId="200" fontId="61" fillId="86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76" fillId="90" borderId="0" applyNumberFormat="0" applyBorder="0" applyAlignment="0" applyProtection="0"/>
    <xf numFmtId="200" fontId="76" fillId="91" borderId="0" applyNumberFormat="0" applyBorder="0" applyAlignment="0" applyProtection="0"/>
    <xf numFmtId="200" fontId="76" fillId="92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3" fillId="0" borderId="0" applyFont="0" applyFill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3" fillId="0" borderId="0"/>
    <xf numFmtId="200" fontId="3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3" fillId="0" borderId="0"/>
    <xf numFmtId="218" fontId="3" fillId="0" borderId="0"/>
    <xf numFmtId="200" fontId="1" fillId="0" borderId="0"/>
    <xf numFmtId="200" fontId="1" fillId="0" borderId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92" fillId="66" borderId="33" applyNumberFormat="0" applyProtection="0">
      <alignment horizontal="left" vertical="top" indent="1"/>
    </xf>
    <xf numFmtId="200" fontId="3" fillId="98" borderId="33" applyNumberFormat="0" applyProtection="0">
      <alignment horizontal="left" vertical="center" indent="1"/>
    </xf>
    <xf numFmtId="200" fontId="3" fillId="98" borderId="33" applyNumberFormat="0" applyProtection="0">
      <alignment horizontal="left" vertical="top" indent="1"/>
    </xf>
    <xf numFmtId="200" fontId="3" fillId="94" borderId="33" applyNumberFormat="0" applyProtection="0">
      <alignment horizontal="left" vertical="center" indent="1"/>
    </xf>
    <xf numFmtId="200" fontId="3" fillId="94" borderId="33" applyNumberFormat="0" applyProtection="0">
      <alignment horizontal="left" vertical="top" indent="1"/>
    </xf>
    <xf numFmtId="200" fontId="3" fillId="53" borderId="33" applyNumberFormat="0" applyProtection="0">
      <alignment horizontal="left" vertical="center" indent="1"/>
    </xf>
    <xf numFmtId="200" fontId="3" fillId="53" borderId="33" applyNumberFormat="0" applyProtection="0">
      <alignment horizontal="left" vertical="top" indent="1"/>
    </xf>
    <xf numFmtId="200" fontId="3" fillId="97" borderId="33" applyNumberFormat="0" applyProtection="0">
      <alignment horizontal="left" vertical="center" indent="1"/>
    </xf>
    <xf numFmtId="200" fontId="3" fillId="97" borderId="33" applyNumberFormat="0" applyProtection="0">
      <alignment horizontal="left" vertical="top" indent="1"/>
    </xf>
    <xf numFmtId="200" fontId="3" fillId="99" borderId="15" applyNumberFormat="0">
      <protection locked="0"/>
    </xf>
    <xf numFmtId="200" fontId="94" fillId="67" borderId="33" applyNumberFormat="0" applyProtection="0">
      <alignment horizontal="left" vertical="top" indent="1"/>
    </xf>
    <xf numFmtId="200" fontId="94" fillId="94" borderId="33" applyNumberFormat="0" applyProtection="0">
      <alignment horizontal="left" vertical="top" indent="1"/>
    </xf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200" fontId="108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57" fillId="0" borderId="0" applyNumberFormat="0" applyFill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4" fontId="94" fillId="95" borderId="33" applyNumberFormat="0" applyProtection="0">
      <alignment horizontal="right" vertical="center"/>
    </xf>
    <xf numFmtId="4" fontId="94" fillId="64" borderId="33" applyNumberFormat="0" applyProtection="0">
      <alignment horizontal="right" vertical="center"/>
    </xf>
    <xf numFmtId="172" fontId="24" fillId="33" borderId="0" applyNumberFormat="0" applyBorder="0" applyAlignment="0" applyProtection="0"/>
    <xf numFmtId="172" fontId="1" fillId="27" borderId="0" applyNumberFormat="0" applyBorder="0" applyAlignment="0" applyProtection="0"/>
    <xf numFmtId="185" fontId="1" fillId="28" borderId="0" applyNumberFormat="0" applyBorder="0" applyAlignment="0" applyProtection="0"/>
    <xf numFmtId="0" fontId="161" fillId="17" borderId="0" applyNumberFormat="0" applyBorder="0" applyAlignment="0" applyProtection="0"/>
    <xf numFmtId="200" fontId="144" fillId="0" borderId="24" applyNumberFormat="0" applyFill="0" applyAlignment="0" applyProtection="0"/>
    <xf numFmtId="0" fontId="1" fillId="13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9" fillId="0" borderId="4" applyNumberFormat="0" applyFill="0" applyAlignment="0" applyProtection="0"/>
    <xf numFmtId="0" fontId="149" fillId="0" borderId="0" applyNumberFormat="0" applyFill="0" applyBorder="0" applyAlignment="0" applyProtection="0"/>
    <xf numFmtId="0" fontId="150" fillId="7" borderId="0" applyNumberFormat="0" applyBorder="0" applyAlignment="0" applyProtection="0"/>
    <xf numFmtId="0" fontId="151" fillId="8" borderId="0" applyNumberFormat="0" applyBorder="0" applyAlignment="0" applyProtection="0"/>
    <xf numFmtId="0" fontId="152" fillId="9" borderId="0" applyNumberFormat="0" applyBorder="0" applyAlignment="0" applyProtection="0"/>
    <xf numFmtId="0" fontId="153" fillId="10" borderId="5" applyNumberFormat="0" applyAlignment="0" applyProtection="0"/>
    <xf numFmtId="0" fontId="154" fillId="11" borderId="6" applyNumberFormat="0" applyAlignment="0" applyProtection="0"/>
    <xf numFmtId="0" fontId="155" fillId="11" borderId="5" applyNumberFormat="0" applyAlignment="0" applyProtection="0"/>
    <xf numFmtId="0" fontId="156" fillId="0" borderId="7" applyNumberFormat="0" applyFill="0" applyAlignment="0" applyProtection="0"/>
    <xf numFmtId="0" fontId="157" fillId="12" borderId="8" applyNumberFormat="0" applyAlignment="0" applyProtection="0"/>
    <xf numFmtId="0" fontId="158" fillId="0" borderId="0" applyNumberFormat="0" applyFill="0" applyBorder="0" applyAlignment="0" applyProtection="0"/>
    <xf numFmtId="0" fontId="146" fillId="13" borderId="9" applyNumberFormat="0" applyFont="0" applyAlignment="0" applyProtection="0"/>
    <xf numFmtId="0" fontId="159" fillId="0" borderId="0" applyNumberFormat="0" applyFill="0" applyBorder="0" applyAlignment="0" applyProtection="0"/>
    <xf numFmtId="0" fontId="160" fillId="0" borderId="10" applyNumberFormat="0" applyFill="0" applyAlignment="0" applyProtection="0"/>
    <xf numFmtId="0" fontId="161" fillId="14" borderId="0" applyNumberFormat="0" applyBorder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61" fillId="17" borderId="0" applyNumberFormat="0" applyBorder="0" applyAlignment="0" applyProtection="0"/>
    <xf numFmtId="0" fontId="161" fillId="18" borderId="0" applyNumberFormat="0" applyBorder="0" applyAlignment="0" applyProtection="0"/>
    <xf numFmtId="0" fontId="146" fillId="19" borderId="0" applyNumberFormat="0" applyBorder="0" applyAlignment="0" applyProtection="0"/>
    <xf numFmtId="0" fontId="146" fillId="20" borderId="0" applyNumberFormat="0" applyBorder="0" applyAlignment="0" applyProtection="0"/>
    <xf numFmtId="0" fontId="161" fillId="21" borderId="0" applyNumberFormat="0" applyBorder="0" applyAlignment="0" applyProtection="0"/>
    <xf numFmtId="0" fontId="161" fillId="22" borderId="0" applyNumberFormat="0" applyBorder="0" applyAlignment="0" applyProtection="0"/>
    <xf numFmtId="0" fontId="146" fillId="23" borderId="0" applyNumberFormat="0" applyBorder="0" applyAlignment="0" applyProtection="0"/>
    <xf numFmtId="0" fontId="146" fillId="24" borderId="0" applyNumberFormat="0" applyBorder="0" applyAlignment="0" applyProtection="0"/>
    <xf numFmtId="0" fontId="161" fillId="25" borderId="0" applyNumberFormat="0" applyBorder="0" applyAlignment="0" applyProtection="0"/>
    <xf numFmtId="0" fontId="161" fillId="26" borderId="0" applyNumberFormat="0" applyBorder="0" applyAlignment="0" applyProtection="0"/>
    <xf numFmtId="0" fontId="146" fillId="27" borderId="0" applyNumberFormat="0" applyBorder="0" applyAlignment="0" applyProtection="0"/>
    <xf numFmtId="0" fontId="146" fillId="28" borderId="0" applyNumberFormat="0" applyBorder="0" applyAlignment="0" applyProtection="0"/>
    <xf numFmtId="0" fontId="161" fillId="29" borderId="0" applyNumberFormat="0" applyBorder="0" applyAlignment="0" applyProtection="0"/>
    <xf numFmtId="0" fontId="161" fillId="30" borderId="0" applyNumberFormat="0" applyBorder="0" applyAlignment="0" applyProtection="0"/>
    <xf numFmtId="0" fontId="146" fillId="31" borderId="0" applyNumberFormat="0" applyBorder="0" applyAlignment="0" applyProtection="0"/>
    <xf numFmtId="0" fontId="146" fillId="32" borderId="0" applyNumberFormat="0" applyBorder="0" applyAlignment="0" applyProtection="0"/>
    <xf numFmtId="0" fontId="161" fillId="33" borderId="0" applyNumberFormat="0" applyBorder="0" applyAlignment="0" applyProtection="0"/>
    <xf numFmtId="0" fontId="161" fillId="34" borderId="0" applyNumberFormat="0" applyBorder="0" applyAlignment="0" applyProtection="0"/>
    <xf numFmtId="0" fontId="146" fillId="35" borderId="0" applyNumberFormat="0" applyBorder="0" applyAlignment="0" applyProtection="0"/>
    <xf numFmtId="0" fontId="146" fillId="36" borderId="0" applyNumberFormat="0" applyBorder="0" applyAlignment="0" applyProtection="0"/>
    <xf numFmtId="0" fontId="161" fillId="37" borderId="0" applyNumberFormat="0" applyBorder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9" fillId="0" borderId="4" applyNumberFormat="0" applyFill="0" applyAlignment="0" applyProtection="0"/>
    <xf numFmtId="0" fontId="149" fillId="0" borderId="0" applyNumberFormat="0" applyFill="0" applyBorder="0" applyAlignment="0" applyProtection="0"/>
    <xf numFmtId="0" fontId="150" fillId="7" borderId="0" applyNumberFormat="0" applyBorder="0" applyAlignment="0" applyProtection="0"/>
    <xf numFmtId="0" fontId="151" fillId="8" borderId="0" applyNumberFormat="0" applyBorder="0" applyAlignment="0" applyProtection="0"/>
    <xf numFmtId="0" fontId="152" fillId="9" borderId="0" applyNumberFormat="0" applyBorder="0" applyAlignment="0" applyProtection="0"/>
    <xf numFmtId="0" fontId="153" fillId="10" borderId="5" applyNumberFormat="0" applyAlignment="0" applyProtection="0"/>
    <xf numFmtId="0" fontId="154" fillId="11" borderId="6" applyNumberFormat="0" applyAlignment="0" applyProtection="0"/>
    <xf numFmtId="0" fontId="155" fillId="11" borderId="5" applyNumberFormat="0" applyAlignment="0" applyProtection="0"/>
    <xf numFmtId="0" fontId="156" fillId="0" borderId="7" applyNumberFormat="0" applyFill="0" applyAlignment="0" applyProtection="0"/>
    <xf numFmtId="0" fontId="157" fillId="12" borderId="8" applyNumberFormat="0" applyAlignment="0" applyProtection="0"/>
    <xf numFmtId="0" fontId="158" fillId="0" borderId="0" applyNumberFormat="0" applyFill="0" applyBorder="0" applyAlignment="0" applyProtection="0"/>
    <xf numFmtId="0" fontId="146" fillId="13" borderId="9" applyNumberFormat="0" applyFont="0" applyAlignment="0" applyProtection="0"/>
    <xf numFmtId="0" fontId="159" fillId="0" borderId="0" applyNumberFormat="0" applyFill="0" applyBorder="0" applyAlignment="0" applyProtection="0"/>
    <xf numFmtId="0" fontId="160" fillId="0" borderId="10" applyNumberFormat="0" applyFill="0" applyAlignment="0" applyProtection="0"/>
    <xf numFmtId="0" fontId="161" fillId="14" borderId="0" applyNumberFormat="0" applyBorder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61" fillId="17" borderId="0" applyNumberFormat="0" applyBorder="0" applyAlignment="0" applyProtection="0"/>
    <xf numFmtId="0" fontId="161" fillId="18" borderId="0" applyNumberFormat="0" applyBorder="0" applyAlignment="0" applyProtection="0"/>
    <xf numFmtId="0" fontId="146" fillId="19" borderId="0" applyNumberFormat="0" applyBorder="0" applyAlignment="0" applyProtection="0"/>
    <xf numFmtId="0" fontId="146" fillId="20" borderId="0" applyNumberFormat="0" applyBorder="0" applyAlignment="0" applyProtection="0"/>
    <xf numFmtId="0" fontId="161" fillId="21" borderId="0" applyNumberFormat="0" applyBorder="0" applyAlignment="0" applyProtection="0"/>
    <xf numFmtId="0" fontId="161" fillId="22" borderId="0" applyNumberFormat="0" applyBorder="0" applyAlignment="0" applyProtection="0"/>
    <xf numFmtId="0" fontId="146" fillId="23" borderId="0" applyNumberFormat="0" applyBorder="0" applyAlignment="0" applyProtection="0"/>
    <xf numFmtId="0" fontId="146" fillId="24" borderId="0" applyNumberFormat="0" applyBorder="0" applyAlignment="0" applyProtection="0"/>
    <xf numFmtId="0" fontId="161" fillId="25" borderId="0" applyNumberFormat="0" applyBorder="0" applyAlignment="0" applyProtection="0"/>
    <xf numFmtId="0" fontId="161" fillId="26" borderId="0" applyNumberFormat="0" applyBorder="0" applyAlignment="0" applyProtection="0"/>
    <xf numFmtId="0" fontId="146" fillId="27" borderId="0" applyNumberFormat="0" applyBorder="0" applyAlignment="0" applyProtection="0"/>
    <xf numFmtId="0" fontId="146" fillId="28" borderId="0" applyNumberFormat="0" applyBorder="0" applyAlignment="0" applyProtection="0"/>
    <xf numFmtId="0" fontId="161" fillId="29" borderId="0" applyNumberFormat="0" applyBorder="0" applyAlignment="0" applyProtection="0"/>
    <xf numFmtId="0" fontId="161" fillId="30" borderId="0" applyNumberFormat="0" applyBorder="0" applyAlignment="0" applyProtection="0"/>
    <xf numFmtId="0" fontId="146" fillId="31" borderId="0" applyNumberFormat="0" applyBorder="0" applyAlignment="0" applyProtection="0"/>
    <xf numFmtId="0" fontId="146" fillId="32" borderId="0" applyNumberFormat="0" applyBorder="0" applyAlignment="0" applyProtection="0"/>
    <xf numFmtId="0" fontId="161" fillId="33" borderId="0" applyNumberFormat="0" applyBorder="0" applyAlignment="0" applyProtection="0"/>
    <xf numFmtId="0" fontId="161" fillId="34" borderId="0" applyNumberFormat="0" applyBorder="0" applyAlignment="0" applyProtection="0"/>
    <xf numFmtId="0" fontId="146" fillId="35" borderId="0" applyNumberFormat="0" applyBorder="0" applyAlignment="0" applyProtection="0"/>
    <xf numFmtId="0" fontId="146" fillId="36" borderId="0" applyNumberFormat="0" applyBorder="0" applyAlignment="0" applyProtection="0"/>
    <xf numFmtId="0" fontId="161" fillId="37" borderId="0" applyNumberFormat="0" applyBorder="0" applyAlignment="0" applyProtection="0"/>
    <xf numFmtId="0" fontId="3" fillId="0" borderId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9" fillId="0" borderId="4" applyNumberFormat="0" applyFill="0" applyAlignment="0" applyProtection="0"/>
    <xf numFmtId="0" fontId="149" fillId="0" borderId="0" applyNumberFormat="0" applyFill="0" applyBorder="0" applyAlignment="0" applyProtection="0"/>
    <xf numFmtId="0" fontId="150" fillId="7" borderId="0" applyNumberFormat="0" applyBorder="0" applyAlignment="0" applyProtection="0"/>
    <xf numFmtId="0" fontId="151" fillId="8" borderId="0" applyNumberFormat="0" applyBorder="0" applyAlignment="0" applyProtection="0"/>
    <xf numFmtId="0" fontId="152" fillId="9" borderId="0" applyNumberFormat="0" applyBorder="0" applyAlignment="0" applyProtection="0"/>
    <xf numFmtId="0" fontId="153" fillId="10" borderId="5" applyNumberFormat="0" applyAlignment="0" applyProtection="0"/>
    <xf numFmtId="0" fontId="154" fillId="11" borderId="6" applyNumberFormat="0" applyAlignment="0" applyProtection="0"/>
    <xf numFmtId="0" fontId="155" fillId="11" borderId="5" applyNumberFormat="0" applyAlignment="0" applyProtection="0"/>
    <xf numFmtId="0" fontId="156" fillId="0" borderId="7" applyNumberFormat="0" applyFill="0" applyAlignment="0" applyProtection="0"/>
    <xf numFmtId="0" fontId="157" fillId="12" borderId="8" applyNumberFormat="0" applyAlignment="0" applyProtection="0"/>
    <xf numFmtId="0" fontId="158" fillId="0" borderId="0" applyNumberFormat="0" applyFill="0" applyBorder="0" applyAlignment="0" applyProtection="0"/>
    <xf numFmtId="0" fontId="146" fillId="13" borderId="9" applyNumberFormat="0" applyFont="0" applyAlignment="0" applyProtection="0"/>
    <xf numFmtId="0" fontId="159" fillId="0" borderId="0" applyNumberFormat="0" applyFill="0" applyBorder="0" applyAlignment="0" applyProtection="0"/>
    <xf numFmtId="0" fontId="160" fillId="0" borderId="10" applyNumberFormat="0" applyFill="0" applyAlignment="0" applyProtection="0"/>
    <xf numFmtId="0" fontId="161" fillId="14" borderId="0" applyNumberFormat="0" applyBorder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61" fillId="17" borderId="0" applyNumberFormat="0" applyBorder="0" applyAlignment="0" applyProtection="0"/>
    <xf numFmtId="0" fontId="161" fillId="18" borderId="0" applyNumberFormat="0" applyBorder="0" applyAlignment="0" applyProtection="0"/>
    <xf numFmtId="0" fontId="146" fillId="19" borderId="0" applyNumberFormat="0" applyBorder="0" applyAlignment="0" applyProtection="0"/>
    <xf numFmtId="0" fontId="146" fillId="20" borderId="0" applyNumberFormat="0" applyBorder="0" applyAlignment="0" applyProtection="0"/>
    <xf numFmtId="0" fontId="161" fillId="21" borderId="0" applyNumberFormat="0" applyBorder="0" applyAlignment="0" applyProtection="0"/>
    <xf numFmtId="0" fontId="161" fillId="22" borderId="0" applyNumberFormat="0" applyBorder="0" applyAlignment="0" applyProtection="0"/>
    <xf numFmtId="0" fontId="146" fillId="23" borderId="0" applyNumberFormat="0" applyBorder="0" applyAlignment="0" applyProtection="0"/>
    <xf numFmtId="0" fontId="146" fillId="24" borderId="0" applyNumberFormat="0" applyBorder="0" applyAlignment="0" applyProtection="0"/>
    <xf numFmtId="0" fontId="161" fillId="25" borderId="0" applyNumberFormat="0" applyBorder="0" applyAlignment="0" applyProtection="0"/>
    <xf numFmtId="0" fontId="161" fillId="26" borderId="0" applyNumberFormat="0" applyBorder="0" applyAlignment="0" applyProtection="0"/>
    <xf numFmtId="0" fontId="146" fillId="27" borderId="0" applyNumberFormat="0" applyBorder="0" applyAlignment="0" applyProtection="0"/>
    <xf numFmtId="0" fontId="146" fillId="28" borderId="0" applyNumberFormat="0" applyBorder="0" applyAlignment="0" applyProtection="0"/>
    <xf numFmtId="0" fontId="161" fillId="29" borderId="0" applyNumberFormat="0" applyBorder="0" applyAlignment="0" applyProtection="0"/>
    <xf numFmtId="0" fontId="161" fillId="30" borderId="0" applyNumberFormat="0" applyBorder="0" applyAlignment="0" applyProtection="0"/>
    <xf numFmtId="0" fontId="146" fillId="31" borderId="0" applyNumberFormat="0" applyBorder="0" applyAlignment="0" applyProtection="0"/>
    <xf numFmtId="0" fontId="146" fillId="32" borderId="0" applyNumberFormat="0" applyBorder="0" applyAlignment="0" applyProtection="0"/>
    <xf numFmtId="0" fontId="161" fillId="33" borderId="0" applyNumberFormat="0" applyBorder="0" applyAlignment="0" applyProtection="0"/>
    <xf numFmtId="0" fontId="161" fillId="34" borderId="0" applyNumberFormat="0" applyBorder="0" applyAlignment="0" applyProtection="0"/>
    <xf numFmtId="0" fontId="146" fillId="35" borderId="0" applyNumberFormat="0" applyBorder="0" applyAlignment="0" applyProtection="0"/>
    <xf numFmtId="0" fontId="146" fillId="36" borderId="0" applyNumberFormat="0" applyBorder="0" applyAlignment="0" applyProtection="0"/>
    <xf numFmtId="0" fontId="161" fillId="37" borderId="0" applyNumberFormat="0" applyBorder="0" applyAlignment="0" applyProtection="0"/>
    <xf numFmtId="0" fontId="3" fillId="0" borderId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9" fillId="0" borderId="4" applyNumberFormat="0" applyFill="0" applyAlignment="0" applyProtection="0"/>
    <xf numFmtId="0" fontId="149" fillId="0" borderId="0" applyNumberFormat="0" applyFill="0" applyBorder="0" applyAlignment="0" applyProtection="0"/>
    <xf numFmtId="0" fontId="150" fillId="7" borderId="0" applyNumberFormat="0" applyBorder="0" applyAlignment="0" applyProtection="0"/>
    <xf numFmtId="0" fontId="151" fillId="8" borderId="0" applyNumberFormat="0" applyBorder="0" applyAlignment="0" applyProtection="0"/>
    <xf numFmtId="0" fontId="152" fillId="9" borderId="0" applyNumberFormat="0" applyBorder="0" applyAlignment="0" applyProtection="0"/>
    <xf numFmtId="0" fontId="153" fillId="10" borderId="5" applyNumberFormat="0" applyAlignment="0" applyProtection="0"/>
    <xf numFmtId="0" fontId="154" fillId="11" borderId="6" applyNumberFormat="0" applyAlignment="0" applyProtection="0"/>
    <xf numFmtId="0" fontId="155" fillId="11" borderId="5" applyNumberFormat="0" applyAlignment="0" applyProtection="0"/>
    <xf numFmtId="0" fontId="156" fillId="0" borderId="7" applyNumberFormat="0" applyFill="0" applyAlignment="0" applyProtection="0"/>
    <xf numFmtId="0" fontId="157" fillId="12" borderId="8" applyNumberFormat="0" applyAlignment="0" applyProtection="0"/>
    <xf numFmtId="0" fontId="158" fillId="0" borderId="0" applyNumberFormat="0" applyFill="0" applyBorder="0" applyAlignment="0" applyProtection="0"/>
    <xf numFmtId="0" fontId="146" fillId="13" borderId="9" applyNumberFormat="0" applyFont="0" applyAlignment="0" applyProtection="0"/>
    <xf numFmtId="0" fontId="159" fillId="0" borderId="0" applyNumberFormat="0" applyFill="0" applyBorder="0" applyAlignment="0" applyProtection="0"/>
    <xf numFmtId="0" fontId="160" fillId="0" borderId="10" applyNumberFormat="0" applyFill="0" applyAlignment="0" applyProtection="0"/>
    <xf numFmtId="0" fontId="161" fillId="14" borderId="0" applyNumberFormat="0" applyBorder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61" fillId="17" borderId="0" applyNumberFormat="0" applyBorder="0" applyAlignment="0" applyProtection="0"/>
    <xf numFmtId="0" fontId="161" fillId="18" borderId="0" applyNumberFormat="0" applyBorder="0" applyAlignment="0" applyProtection="0"/>
    <xf numFmtId="0" fontId="146" fillId="19" borderId="0" applyNumberFormat="0" applyBorder="0" applyAlignment="0" applyProtection="0"/>
    <xf numFmtId="0" fontId="146" fillId="20" borderId="0" applyNumberFormat="0" applyBorder="0" applyAlignment="0" applyProtection="0"/>
    <xf numFmtId="0" fontId="161" fillId="21" borderId="0" applyNumberFormat="0" applyBorder="0" applyAlignment="0" applyProtection="0"/>
    <xf numFmtId="0" fontId="161" fillId="22" borderId="0" applyNumberFormat="0" applyBorder="0" applyAlignment="0" applyProtection="0"/>
    <xf numFmtId="0" fontId="146" fillId="23" borderId="0" applyNumberFormat="0" applyBorder="0" applyAlignment="0" applyProtection="0"/>
    <xf numFmtId="0" fontId="146" fillId="24" borderId="0" applyNumberFormat="0" applyBorder="0" applyAlignment="0" applyProtection="0"/>
    <xf numFmtId="0" fontId="161" fillId="25" borderId="0" applyNumberFormat="0" applyBorder="0" applyAlignment="0" applyProtection="0"/>
    <xf numFmtId="0" fontId="161" fillId="26" borderId="0" applyNumberFormat="0" applyBorder="0" applyAlignment="0" applyProtection="0"/>
    <xf numFmtId="0" fontId="146" fillId="27" borderId="0" applyNumberFormat="0" applyBorder="0" applyAlignment="0" applyProtection="0"/>
    <xf numFmtId="0" fontId="146" fillId="28" borderId="0" applyNumberFormat="0" applyBorder="0" applyAlignment="0" applyProtection="0"/>
    <xf numFmtId="0" fontId="161" fillId="29" borderId="0" applyNumberFormat="0" applyBorder="0" applyAlignment="0" applyProtection="0"/>
    <xf numFmtId="0" fontId="161" fillId="30" borderId="0" applyNumberFormat="0" applyBorder="0" applyAlignment="0" applyProtection="0"/>
    <xf numFmtId="0" fontId="146" fillId="31" borderId="0" applyNumberFormat="0" applyBorder="0" applyAlignment="0" applyProtection="0"/>
    <xf numFmtId="0" fontId="146" fillId="32" borderId="0" applyNumberFormat="0" applyBorder="0" applyAlignment="0" applyProtection="0"/>
    <xf numFmtId="0" fontId="161" fillId="33" borderId="0" applyNumberFormat="0" applyBorder="0" applyAlignment="0" applyProtection="0"/>
    <xf numFmtId="0" fontId="161" fillId="34" borderId="0" applyNumberFormat="0" applyBorder="0" applyAlignment="0" applyProtection="0"/>
    <xf numFmtId="0" fontId="146" fillId="35" borderId="0" applyNumberFormat="0" applyBorder="0" applyAlignment="0" applyProtection="0"/>
    <xf numFmtId="0" fontId="146" fillId="36" borderId="0" applyNumberFormat="0" applyBorder="0" applyAlignment="0" applyProtection="0"/>
    <xf numFmtId="0" fontId="161" fillId="37" borderId="0" applyNumberFormat="0" applyBorder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9" fillId="0" borderId="4" applyNumberFormat="0" applyFill="0" applyAlignment="0" applyProtection="0"/>
    <xf numFmtId="0" fontId="149" fillId="0" borderId="0" applyNumberFormat="0" applyFill="0" applyBorder="0" applyAlignment="0" applyProtection="0"/>
    <xf numFmtId="0" fontId="150" fillId="7" borderId="0" applyNumberFormat="0" applyBorder="0" applyAlignment="0" applyProtection="0"/>
    <xf numFmtId="0" fontId="151" fillId="8" borderId="0" applyNumberFormat="0" applyBorder="0" applyAlignment="0" applyProtection="0"/>
    <xf numFmtId="0" fontId="152" fillId="9" borderId="0" applyNumberFormat="0" applyBorder="0" applyAlignment="0" applyProtection="0"/>
    <xf numFmtId="0" fontId="153" fillId="10" borderId="5" applyNumberFormat="0" applyAlignment="0" applyProtection="0"/>
    <xf numFmtId="0" fontId="154" fillId="11" borderId="6" applyNumberFormat="0" applyAlignment="0" applyProtection="0"/>
    <xf numFmtId="0" fontId="155" fillId="11" borderId="5" applyNumberFormat="0" applyAlignment="0" applyProtection="0"/>
    <xf numFmtId="0" fontId="156" fillId="0" borderId="7" applyNumberFormat="0" applyFill="0" applyAlignment="0" applyProtection="0"/>
    <xf numFmtId="0" fontId="157" fillId="12" borderId="8" applyNumberFormat="0" applyAlignment="0" applyProtection="0"/>
    <xf numFmtId="0" fontId="158" fillId="0" borderId="0" applyNumberFormat="0" applyFill="0" applyBorder="0" applyAlignment="0" applyProtection="0"/>
    <xf numFmtId="0" fontId="146" fillId="13" borderId="9" applyNumberFormat="0" applyFont="0" applyAlignment="0" applyProtection="0"/>
    <xf numFmtId="0" fontId="159" fillId="0" borderId="0" applyNumberFormat="0" applyFill="0" applyBorder="0" applyAlignment="0" applyProtection="0"/>
    <xf numFmtId="0" fontId="160" fillId="0" borderId="10" applyNumberFormat="0" applyFill="0" applyAlignment="0" applyProtection="0"/>
    <xf numFmtId="0" fontId="161" fillId="14" borderId="0" applyNumberFormat="0" applyBorder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61" fillId="17" borderId="0" applyNumberFormat="0" applyBorder="0" applyAlignment="0" applyProtection="0"/>
    <xf numFmtId="0" fontId="161" fillId="18" borderId="0" applyNumberFormat="0" applyBorder="0" applyAlignment="0" applyProtection="0"/>
    <xf numFmtId="0" fontId="146" fillId="19" borderId="0" applyNumberFormat="0" applyBorder="0" applyAlignment="0" applyProtection="0"/>
    <xf numFmtId="0" fontId="146" fillId="20" borderId="0" applyNumberFormat="0" applyBorder="0" applyAlignment="0" applyProtection="0"/>
    <xf numFmtId="0" fontId="161" fillId="21" borderId="0" applyNumberFormat="0" applyBorder="0" applyAlignment="0" applyProtection="0"/>
    <xf numFmtId="0" fontId="161" fillId="22" borderId="0" applyNumberFormat="0" applyBorder="0" applyAlignment="0" applyProtection="0"/>
    <xf numFmtId="0" fontId="146" fillId="23" borderId="0" applyNumberFormat="0" applyBorder="0" applyAlignment="0" applyProtection="0"/>
    <xf numFmtId="0" fontId="146" fillId="24" borderId="0" applyNumberFormat="0" applyBorder="0" applyAlignment="0" applyProtection="0"/>
    <xf numFmtId="0" fontId="161" fillId="25" borderId="0" applyNumberFormat="0" applyBorder="0" applyAlignment="0" applyProtection="0"/>
    <xf numFmtId="0" fontId="161" fillId="26" borderId="0" applyNumberFormat="0" applyBorder="0" applyAlignment="0" applyProtection="0"/>
    <xf numFmtId="0" fontId="146" fillId="27" borderId="0" applyNumberFormat="0" applyBorder="0" applyAlignment="0" applyProtection="0"/>
    <xf numFmtId="0" fontId="146" fillId="28" borderId="0" applyNumberFormat="0" applyBorder="0" applyAlignment="0" applyProtection="0"/>
    <xf numFmtId="0" fontId="161" fillId="29" borderId="0" applyNumberFormat="0" applyBorder="0" applyAlignment="0" applyProtection="0"/>
    <xf numFmtId="0" fontId="161" fillId="30" borderId="0" applyNumberFormat="0" applyBorder="0" applyAlignment="0" applyProtection="0"/>
    <xf numFmtId="0" fontId="146" fillId="31" borderId="0" applyNumberFormat="0" applyBorder="0" applyAlignment="0" applyProtection="0"/>
    <xf numFmtId="0" fontId="146" fillId="32" borderId="0" applyNumberFormat="0" applyBorder="0" applyAlignment="0" applyProtection="0"/>
    <xf numFmtId="0" fontId="161" fillId="33" borderId="0" applyNumberFormat="0" applyBorder="0" applyAlignment="0" applyProtection="0"/>
    <xf numFmtId="0" fontId="161" fillId="34" borderId="0" applyNumberFormat="0" applyBorder="0" applyAlignment="0" applyProtection="0"/>
    <xf numFmtId="0" fontId="146" fillId="35" borderId="0" applyNumberFormat="0" applyBorder="0" applyAlignment="0" applyProtection="0"/>
    <xf numFmtId="0" fontId="146" fillId="36" borderId="0" applyNumberFormat="0" applyBorder="0" applyAlignment="0" applyProtection="0"/>
    <xf numFmtId="0" fontId="161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13" borderId="9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9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" fillId="0" borderId="0"/>
    <xf numFmtId="0" fontId="3" fillId="0" borderId="0"/>
    <xf numFmtId="0" fontId="146" fillId="13" borderId="9" applyNumberFormat="0" applyFont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46" fillId="19" borderId="0" applyNumberFormat="0" applyBorder="0" applyAlignment="0" applyProtection="0"/>
    <xf numFmtId="0" fontId="146" fillId="20" borderId="0" applyNumberFormat="0" applyBorder="0" applyAlignment="0" applyProtection="0"/>
    <xf numFmtId="0" fontId="146" fillId="23" borderId="0" applyNumberFormat="0" applyBorder="0" applyAlignment="0" applyProtection="0"/>
    <xf numFmtId="0" fontId="146" fillId="24" borderId="0" applyNumberFormat="0" applyBorder="0" applyAlignment="0" applyProtection="0"/>
    <xf numFmtId="0" fontId="146" fillId="27" borderId="0" applyNumberFormat="0" applyBorder="0" applyAlignment="0" applyProtection="0"/>
    <xf numFmtId="0" fontId="146" fillId="28" borderId="0" applyNumberFormat="0" applyBorder="0" applyAlignment="0" applyProtection="0"/>
    <xf numFmtId="0" fontId="146" fillId="31" borderId="0" applyNumberFormat="0" applyBorder="0" applyAlignment="0" applyProtection="0"/>
    <xf numFmtId="0" fontId="146" fillId="32" borderId="0" applyNumberFormat="0" applyBorder="0" applyAlignment="0" applyProtection="0"/>
    <xf numFmtId="0" fontId="146" fillId="35" borderId="0" applyNumberFormat="0" applyBorder="0" applyAlignment="0" applyProtection="0"/>
    <xf numFmtId="0" fontId="146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146" fillId="13" borderId="9" applyNumberFormat="0" applyFont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46" fillId="19" borderId="0" applyNumberFormat="0" applyBorder="0" applyAlignment="0" applyProtection="0"/>
    <xf numFmtId="0" fontId="146" fillId="20" borderId="0" applyNumberFormat="0" applyBorder="0" applyAlignment="0" applyProtection="0"/>
    <xf numFmtId="0" fontId="146" fillId="23" borderId="0" applyNumberFormat="0" applyBorder="0" applyAlignment="0" applyProtection="0"/>
    <xf numFmtId="0" fontId="146" fillId="24" borderId="0" applyNumberFormat="0" applyBorder="0" applyAlignment="0" applyProtection="0"/>
    <xf numFmtId="0" fontId="146" fillId="27" borderId="0" applyNumberFormat="0" applyBorder="0" applyAlignment="0" applyProtection="0"/>
    <xf numFmtId="0" fontId="146" fillId="28" borderId="0" applyNumberFormat="0" applyBorder="0" applyAlignment="0" applyProtection="0"/>
    <xf numFmtId="0" fontId="146" fillId="31" borderId="0" applyNumberFormat="0" applyBorder="0" applyAlignment="0" applyProtection="0"/>
    <xf numFmtId="0" fontId="146" fillId="32" borderId="0" applyNumberFormat="0" applyBorder="0" applyAlignment="0" applyProtection="0"/>
    <xf numFmtId="0" fontId="146" fillId="35" borderId="0" applyNumberFormat="0" applyBorder="0" applyAlignment="0" applyProtection="0"/>
    <xf numFmtId="0" fontId="146" fillId="36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5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19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3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27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1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35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16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28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2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1" fillId="36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17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1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5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29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3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24" fillId="3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0" fillId="11" borderId="5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2" fillId="12" borderId="8" applyNumberFormat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172" fontId="21" fillId="0" borderId="7" applyNumberFormat="0" applyFill="0" applyAlignment="0" applyProtection="0"/>
    <xf numFmtId="200" fontId="35" fillId="36" borderId="0" applyNumberFormat="0" applyBorder="0" applyAlignment="0" applyProtection="0"/>
    <xf numFmtId="166" fontId="3" fillId="0" borderId="11" applyFont="0" applyFill="0" applyBorder="0" applyAlignment="0" applyProtection="0">
      <alignment horizontal="center"/>
    </xf>
    <xf numFmtId="200" fontId="35" fillId="28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4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172" fontId="24" fillId="18" borderId="0" applyNumberFormat="0" applyBorder="0" applyAlignment="0" applyProtection="0"/>
    <xf numFmtId="200" fontId="14" fillId="0" borderId="3" applyNumberFormat="0" applyFill="0" applyAlignment="0" applyProtection="0"/>
    <xf numFmtId="200" fontId="13" fillId="0" borderId="2" applyNumberFormat="0" applyFill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172" fontId="24" fillId="22" borderId="0" applyNumberFormat="0" applyBorder="0" applyAlignment="0" applyProtection="0"/>
    <xf numFmtId="200" fontId="19" fillId="11" borderId="6" applyNumberForma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0" borderId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200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172" fontId="24" fillId="30" borderId="0" applyNumberFormat="0" applyBorder="0" applyAlignment="0" applyProtection="0"/>
    <xf numFmtId="200" fontId="21" fillId="0" borderId="7" applyNumberFormat="0" applyFill="0" applyAlignment="0" applyProtection="0"/>
    <xf numFmtId="200" fontId="20" fillId="11" borderId="5" applyNumberFormat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172" fontId="24" fillId="34" borderId="0" applyNumberFormat="0" applyBorder="0" applyAlignment="0" applyProtection="0"/>
    <xf numFmtId="200" fontId="24" fillId="33" borderId="0" applyNumberFormat="0" applyBorder="0" applyAlignment="0" applyProtection="0"/>
    <xf numFmtId="200" fontId="24" fillId="29" borderId="0" applyNumberFormat="0" applyBorder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172" fontId="18" fillId="10" borderId="5" applyNumberFormat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200" fontId="1" fillId="16" borderId="0" applyNumberFormat="0" applyBorder="0" applyAlignment="0" applyProtection="0"/>
    <xf numFmtId="200" fontId="35" fillId="16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25" fillId="9" borderId="0" applyNumberFormat="0" applyBorder="0" applyAlignment="0" applyProtection="0"/>
    <xf numFmtId="172" fontId="1" fillId="0" borderId="0"/>
    <xf numFmtId="172" fontId="3" fillId="0" borderId="0"/>
    <xf numFmtId="169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69" fontId="3" fillId="0" borderId="0"/>
    <xf numFmtId="182" fontId="1" fillId="0" borderId="0"/>
    <xf numFmtId="182" fontId="1" fillId="0" borderId="0"/>
    <xf numFmtId="172" fontId="1" fillId="0" borderId="0"/>
    <xf numFmtId="172" fontId="3" fillId="0" borderId="0"/>
    <xf numFmtId="172" fontId="1" fillId="0" borderId="0"/>
    <xf numFmtId="172" fontId="3" fillId="0" borderId="0"/>
    <xf numFmtId="172" fontId="3" fillId="0" borderId="0"/>
    <xf numFmtId="172" fontId="129" fillId="0" borderId="0"/>
    <xf numFmtId="172" fontId="3" fillId="0" borderId="0"/>
    <xf numFmtId="200" fontId="1" fillId="15" borderId="0" applyNumberFormat="0" applyBorder="0" applyAlignment="0" applyProtection="0"/>
    <xf numFmtId="172" fontId="3" fillId="0" borderId="0"/>
    <xf numFmtId="172" fontId="3" fillId="0" borderId="0"/>
    <xf numFmtId="181" fontId="3" fillId="0" borderId="0"/>
    <xf numFmtId="172" fontId="1" fillId="0" borderId="0"/>
    <xf numFmtId="172" fontId="3" fillId="0" borderId="0"/>
    <xf numFmtId="172" fontId="1" fillId="0" borderId="0"/>
    <xf numFmtId="185" fontId="15" fillId="0" borderId="0" applyNumberFormat="0" applyFill="0" applyBorder="0" applyAlignment="0" applyProtection="0"/>
    <xf numFmtId="185" fontId="15" fillId="0" borderId="4" applyNumberFormat="0" applyFill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72" fontId="1" fillId="13" borderId="9" applyNumberFormat="0" applyFon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65" fontId="3" fillId="0" borderId="11" applyFont="0" applyFill="0" applyBorder="0" applyAlignment="0" applyProtection="0">
      <alignment horizontal="center"/>
    </xf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0" fontId="1" fillId="0" borderId="0"/>
    <xf numFmtId="185" fontId="25" fillId="9" borderId="0" applyNumberFormat="0" applyBorder="0" applyAlignment="0" applyProtection="0"/>
    <xf numFmtId="185" fontId="17" fillId="8" borderId="0" applyNumberFormat="0" applyBorder="0" applyAlignment="0" applyProtection="0"/>
    <xf numFmtId="185" fontId="18" fillId="10" borderId="5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172" fontId="19" fillId="11" borderId="6" applyNumberFormat="0" applyAlignment="0" applyProtection="0"/>
    <xf numFmtId="4" fontId="92" fillId="66" borderId="33" applyNumberFormat="0" applyProtection="0">
      <alignment vertical="center"/>
    </xf>
    <xf numFmtId="4" fontId="103" fillId="66" borderId="33" applyNumberFormat="0" applyProtection="0">
      <alignment vertical="center"/>
    </xf>
    <xf numFmtId="4" fontId="92" fillId="66" borderId="33" applyNumberFormat="0" applyProtection="0">
      <alignment horizontal="left" vertical="center" indent="1"/>
    </xf>
    <xf numFmtId="172" fontId="92" fillId="66" borderId="33" applyNumberFormat="0" applyProtection="0">
      <alignment horizontal="left" vertical="top" indent="1"/>
    </xf>
    <xf numFmtId="4" fontId="94" fillId="48" borderId="33" applyNumberFormat="0" applyProtection="0">
      <alignment horizontal="right" vertical="center"/>
    </xf>
    <xf numFmtId="4" fontId="94" fillId="54" borderId="33" applyNumberFormat="0" applyProtection="0">
      <alignment horizontal="right" vertical="center"/>
    </xf>
    <xf numFmtId="4" fontId="94" fillId="63" borderId="33" applyNumberFormat="0" applyProtection="0">
      <alignment horizontal="right" vertical="center"/>
    </xf>
    <xf numFmtId="4" fontId="94" fillId="56" borderId="33" applyNumberFormat="0" applyProtection="0">
      <alignment horizontal="right" vertical="center"/>
    </xf>
    <xf numFmtId="4" fontId="94" fillId="60" borderId="33" applyNumberFormat="0" applyProtection="0">
      <alignment horizontal="right" vertical="center"/>
    </xf>
    <xf numFmtId="4" fontId="94" fillId="65" borderId="33" applyNumberFormat="0" applyProtection="0">
      <alignment horizontal="right" vertical="center"/>
    </xf>
    <xf numFmtId="4" fontId="94" fillId="64" borderId="33" applyNumberFormat="0" applyProtection="0">
      <alignment horizontal="right" vertical="center"/>
    </xf>
    <xf numFmtId="4" fontId="94" fillId="95" borderId="33" applyNumberFormat="0" applyProtection="0">
      <alignment horizontal="right" vertical="center"/>
    </xf>
    <xf numFmtId="4" fontId="94" fillId="55" borderId="33" applyNumberFormat="0" applyProtection="0">
      <alignment horizontal="right" vertical="center"/>
    </xf>
    <xf numFmtId="185" fontId="22" fillId="12" borderId="8" applyNumberFormat="0" applyAlignment="0" applyProtection="0"/>
    <xf numFmtId="4" fontId="94" fillId="94" borderId="33" applyNumberFormat="0" applyProtection="0">
      <alignment horizontal="right" vertical="center"/>
    </xf>
    <xf numFmtId="172" fontId="3" fillId="98" borderId="33" applyNumberFormat="0" applyProtection="0">
      <alignment horizontal="left" vertical="center" indent="1"/>
    </xf>
    <xf numFmtId="172" fontId="3" fillId="98" borderId="33" applyNumberFormat="0" applyProtection="0">
      <alignment horizontal="left" vertical="top" indent="1"/>
    </xf>
    <xf numFmtId="172" fontId="3" fillId="94" borderId="33" applyNumberFormat="0" applyProtection="0">
      <alignment horizontal="left" vertical="center" indent="1"/>
    </xf>
    <xf numFmtId="172" fontId="3" fillId="94" borderId="33" applyNumberFormat="0" applyProtection="0">
      <alignment horizontal="left" vertical="top" indent="1"/>
    </xf>
    <xf numFmtId="172" fontId="3" fillId="53" borderId="33" applyNumberFormat="0" applyProtection="0">
      <alignment horizontal="left" vertical="center" indent="1"/>
    </xf>
    <xf numFmtId="172" fontId="3" fillId="53" borderId="33" applyNumberFormat="0" applyProtection="0">
      <alignment horizontal="left" vertical="top" indent="1"/>
    </xf>
    <xf numFmtId="172" fontId="3" fillId="97" borderId="33" applyNumberFormat="0" applyProtection="0">
      <alignment horizontal="left" vertical="center" indent="1"/>
    </xf>
    <xf numFmtId="172" fontId="3" fillId="97" borderId="33" applyNumberFormat="0" applyProtection="0">
      <alignment horizontal="left" vertical="top" indent="1"/>
    </xf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0" borderId="0" applyNumberFormat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85" fontId="1" fillId="15" borderId="0" applyNumberFormat="0" applyBorder="0" applyAlignment="0" applyProtection="0"/>
    <xf numFmtId="0" fontId="3" fillId="0" borderId="0"/>
    <xf numFmtId="172" fontId="15" fillId="0" borderId="4" applyNumberFormat="0" applyFill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3" fillId="94" borderId="33" applyNumberFormat="0" applyProtection="0">
      <alignment horizontal="left" vertical="top" indent="1"/>
    </xf>
    <xf numFmtId="4" fontId="94" fillId="55" borderId="33" applyNumberFormat="0" applyProtection="0">
      <alignment horizontal="right" vertical="center"/>
    </xf>
    <xf numFmtId="4" fontId="94" fillId="65" borderId="33" applyNumberFormat="0" applyProtection="0">
      <alignment horizontal="right" vertical="center"/>
    </xf>
    <xf numFmtId="4" fontId="94" fillId="60" borderId="33" applyNumberFormat="0" applyProtection="0">
      <alignment horizontal="right" vertical="center"/>
    </xf>
    <xf numFmtId="172" fontId="1" fillId="13" borderId="9" applyNumberFormat="0" applyFont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13" fillId="0" borderId="2" applyNumberFormat="0" applyFill="0" applyAlignment="0" applyProtection="0"/>
    <xf numFmtId="172" fontId="24" fillId="34" borderId="0" applyNumberFormat="0" applyBorder="0" applyAlignment="0" applyProtection="0"/>
    <xf numFmtId="172" fontId="24" fillId="22" borderId="0" applyNumberFormat="0" applyBorder="0" applyAlignment="0" applyProtection="0"/>
    <xf numFmtId="172" fontId="24" fillId="14" borderId="0" applyNumberFormat="0" applyBorder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14" fillId="0" borderId="3" applyNumberFormat="0" applyFill="0" applyAlignment="0" applyProtection="0"/>
    <xf numFmtId="172" fontId="24" fillId="33" borderId="0" applyNumberFormat="0" applyBorder="0" applyAlignment="0" applyProtection="0"/>
    <xf numFmtId="172" fontId="24" fillId="25" borderId="0" applyNumberFormat="0" applyBorder="0" applyAlignment="0" applyProtection="0"/>
    <xf numFmtId="172" fontId="24" fillId="17" borderId="0" applyNumberFormat="0" applyBorder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5" fillId="0" borderId="4" applyNumberFormat="0" applyFill="0" applyAlignment="0" applyProtection="0"/>
    <xf numFmtId="172" fontId="1" fillId="35" borderId="0" applyNumberFormat="0" applyBorder="0" applyAlignment="0" applyProtection="0"/>
    <xf numFmtId="172" fontId="1" fillId="31" borderId="0" applyNumberFormat="0" applyBorder="0" applyAlignment="0" applyProtection="0"/>
    <xf numFmtId="172" fontId="1" fillId="23" borderId="0" applyNumberFormat="0" applyBorder="0" applyAlignment="0" applyProtection="0"/>
    <xf numFmtId="172" fontId="1" fillId="15" borderId="0" applyNumberFormat="0" applyBorder="0" applyAlignment="0" applyProtection="0"/>
    <xf numFmtId="0" fontId="146" fillId="32" borderId="0" applyNumberFormat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172" fontId="15" fillId="0" borderId="0" applyNumberFormat="0" applyFill="0" applyBorder="0" applyAlignment="0" applyProtection="0"/>
    <xf numFmtId="0" fontId="161" fillId="34" borderId="0" applyNumberFormat="0" applyBorder="0" applyAlignment="0" applyProtection="0"/>
    <xf numFmtId="0" fontId="146" fillId="24" borderId="0" applyNumberFormat="0" applyBorder="0" applyAlignment="0" applyProtection="0"/>
    <xf numFmtId="0" fontId="157" fillId="12" borderId="8" applyNumberFormat="0" applyAlignment="0" applyProtection="0"/>
    <xf numFmtId="0" fontId="148" fillId="0" borderId="3" applyNumberFormat="0" applyFill="0" applyAlignment="0" applyProtection="0"/>
    <xf numFmtId="0" fontId="146" fillId="20" borderId="0" applyNumberFormat="0" applyBorder="0" applyAlignment="0" applyProtection="0"/>
    <xf numFmtId="0" fontId="146" fillId="19" borderId="0" applyNumberFormat="0" applyBorder="0" applyAlignment="0" applyProtection="0"/>
    <xf numFmtId="0" fontId="161" fillId="18" borderId="0" applyNumberFormat="0" applyBorder="0" applyAlignment="0" applyProtection="0"/>
    <xf numFmtId="0" fontId="146" fillId="16" borderId="0" applyNumberFormat="0" applyBorder="0" applyAlignment="0" applyProtection="0"/>
    <xf numFmtId="0" fontId="154" fillId="11" borderId="6" applyNumberFormat="0" applyAlignment="0" applyProtection="0"/>
    <xf numFmtId="0" fontId="161" fillId="37" borderId="0" applyNumberFormat="0" applyBorder="0" applyAlignment="0" applyProtection="0"/>
    <xf numFmtId="0" fontId="146" fillId="27" borderId="0" applyNumberFormat="0" applyBorder="0" applyAlignment="0" applyProtection="0"/>
    <xf numFmtId="0" fontId="161" fillId="17" borderId="0" applyNumberFormat="0" applyBorder="0" applyAlignment="0" applyProtection="0"/>
    <xf numFmtId="0" fontId="155" fillId="11" borderId="5" applyNumberFormat="0" applyAlignment="0" applyProtection="0"/>
    <xf numFmtId="0" fontId="3" fillId="0" borderId="0"/>
    <xf numFmtId="3" fontId="34" fillId="87" borderId="27"/>
    <xf numFmtId="3" fontId="34" fillId="87" borderId="27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172" fontId="2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" fillId="13" borderId="9" applyNumberFormat="0" applyFont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5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27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35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16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0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4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28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2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1" fillId="36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17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1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5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29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3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24" fillId="3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16" fillId="7" borderId="0" applyNumberFormat="0" applyBorder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0" fillId="11" borderId="5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185" fontId="24" fillId="14" borderId="0" applyNumberFormat="0" applyBorder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185" fontId="24" fillId="18" borderId="0" applyNumberFormat="0" applyBorder="0" applyAlignment="0" applyProtection="0"/>
    <xf numFmtId="200" fontId="13" fillId="0" borderId="2" applyNumberFormat="0" applyFill="0" applyAlignment="0" applyProtection="0"/>
    <xf numFmtId="200" fontId="23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200" fontId="19" fillId="11" borderId="6" applyNumberFormat="0" applyAlignment="0" applyProtection="0"/>
    <xf numFmtId="200" fontId="1" fillId="0" borderId="0"/>
    <xf numFmtId="185" fontId="24" fillId="26" borderId="0" applyNumberFormat="0" applyBorder="0" applyAlignment="0" applyProtection="0"/>
    <xf numFmtId="200" fontId="17" fillId="8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200" fontId="24" fillId="34" borderId="0" applyNumberFormat="0" applyBorder="0" applyAlignment="0" applyProtection="0"/>
    <xf numFmtId="200" fontId="61" fillId="110" borderId="0" applyNumberFormat="0" applyBorder="0" applyAlignment="0" applyProtection="0"/>
    <xf numFmtId="185" fontId="24" fillId="30" borderId="0" applyNumberFormat="0" applyBorder="0" applyAlignment="0" applyProtection="0"/>
    <xf numFmtId="200" fontId="24" fillId="18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185" fontId="24" fillId="30" borderId="0" applyNumberFormat="0" applyBorder="0" applyAlignment="0" applyProtection="0"/>
    <xf numFmtId="200" fontId="140" fillId="0" borderId="40" applyNumberFormat="0" applyFill="0" applyAlignment="0" applyProtection="0"/>
    <xf numFmtId="200" fontId="20" fillId="11" borderId="5" applyNumberFormat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185" fontId="24" fillId="34" borderId="0" applyNumberFormat="0" applyBorder="0" applyAlignment="0" applyProtection="0"/>
    <xf numFmtId="200" fontId="24" fillId="33" borderId="0" applyNumberFormat="0" applyBorder="0" applyAlignment="0" applyProtection="0"/>
    <xf numFmtId="200" fontId="24" fillId="29" borderId="0" applyNumberFormat="0" applyBorder="0" applyAlignment="0" applyProtection="0"/>
    <xf numFmtId="200" fontId="24" fillId="25" borderId="0" applyNumberFormat="0" applyBorder="0" applyAlignment="0" applyProtection="0"/>
    <xf numFmtId="200" fontId="24" fillId="21" borderId="0" applyNumberFormat="0" applyBorder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185" fontId="18" fillId="10" borderId="5" applyNumberFormat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185" fontId="17" fillId="8" borderId="0" applyNumberFormat="0" applyBorder="0" applyAlignment="0" applyProtection="0"/>
    <xf numFmtId="200" fontId="1" fillId="31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185" fontId="25" fillId="9" borderId="0" applyNumberFormat="0" applyBorder="0" applyAlignment="0" applyProtection="0"/>
    <xf numFmtId="200" fontId="1" fillId="23" borderId="0" applyNumberFormat="0" applyBorder="0" applyAlignment="0" applyProtection="0"/>
    <xf numFmtId="185" fontId="3" fillId="0" borderId="0"/>
    <xf numFmtId="185" fontId="3" fillId="0" borderId="0"/>
    <xf numFmtId="0" fontId="1" fillId="0" borderId="0"/>
    <xf numFmtId="0" fontId="1" fillId="0" borderId="0"/>
    <xf numFmtId="0" fontId="1" fillId="0" borderId="0"/>
    <xf numFmtId="185" fontId="3" fillId="0" borderId="0"/>
    <xf numFmtId="198" fontId="3" fillId="0" borderId="0"/>
    <xf numFmtId="0" fontId="1" fillId="0" borderId="0"/>
    <xf numFmtId="185" fontId="2" fillId="0" borderId="10" applyNumberFormat="0" applyFill="0" applyAlignment="0" applyProtection="0"/>
    <xf numFmtId="185" fontId="15" fillId="0" borderId="0" applyNumberFormat="0" applyFill="0" applyBorder="0" applyAlignment="0" applyProtection="0"/>
    <xf numFmtId="185" fontId="15" fillId="0" borderId="4" applyNumberFormat="0" applyFill="0" applyAlignment="0" applyProtection="0"/>
    <xf numFmtId="185" fontId="14" fillId="0" borderId="3" applyNumberFormat="0" applyFill="0" applyAlignment="0" applyProtection="0"/>
    <xf numFmtId="185" fontId="1" fillId="13" borderId="9" applyNumberFormat="0" applyFont="0" applyAlignment="0" applyProtection="0"/>
    <xf numFmtId="185" fontId="23" fillId="0" borderId="0" applyNumberFormat="0" applyFill="0" applyBorder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185" fontId="1" fillId="13" borderId="9" applyNumberFormat="0" applyFont="0" applyAlignment="0" applyProtection="0"/>
    <xf numFmtId="0" fontId="1" fillId="0" borderId="0"/>
    <xf numFmtId="185" fontId="25" fillId="9" borderId="0" applyNumberFormat="0" applyBorder="0" applyAlignment="0" applyProtection="0"/>
    <xf numFmtId="185" fontId="17" fillId="8" borderId="0" applyNumberFormat="0" applyBorder="0" applyAlignment="0" applyProtection="0"/>
    <xf numFmtId="185" fontId="18" fillId="10" borderId="5" applyNumberFormat="0" applyAlignment="0" applyProtection="0"/>
    <xf numFmtId="185" fontId="24" fillId="34" borderId="0" applyNumberFormat="0" applyBorder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19" fillId="11" borderId="6" applyNumberFormat="0" applyAlignment="0" applyProtection="0"/>
    <xf numFmtId="185" fontId="24" fillId="14" borderId="0" applyNumberFormat="0" applyBorder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1" fillId="0" borderId="7" applyNumberFormat="0" applyFill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2" fillId="12" borderId="8" applyNumberFormat="0" applyAlignment="0" applyProtection="0"/>
    <xf numFmtId="185" fontId="20" fillId="11" borderId="5" applyNumberFormat="0" applyAlignment="0" applyProtection="0"/>
    <xf numFmtId="185" fontId="16" fillId="7" borderId="0" applyNumberFormat="0" applyBorder="0" applyAlignment="0" applyProtection="0"/>
    <xf numFmtId="185" fontId="24" fillId="37" borderId="0" applyNumberFormat="0" applyBorder="0" applyAlignment="0" applyProtection="0"/>
    <xf numFmtId="185" fontId="24" fillId="33" borderId="0" applyNumberFormat="0" applyBorder="0" applyAlignment="0" applyProtection="0"/>
    <xf numFmtId="185" fontId="1" fillId="36" borderId="0" applyNumberFormat="0" applyBorder="0" applyAlignment="0" applyProtection="0"/>
    <xf numFmtId="185" fontId="1" fillId="32" borderId="0" applyNumberFormat="0" applyBorder="0" applyAlignment="0" applyProtection="0"/>
    <xf numFmtId="185" fontId="1" fillId="24" borderId="0" applyNumberFormat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" fillId="15" borderId="0" applyNumberFormat="0" applyBorder="0" applyAlignment="0" applyProtection="0"/>
    <xf numFmtId="0" fontId="3" fillId="0" borderId="0"/>
    <xf numFmtId="172" fontId="15" fillId="0" borderId="4" applyNumberFormat="0" applyFill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72" fontId="3" fillId="94" borderId="33" applyNumberFormat="0" applyProtection="0">
      <alignment horizontal="left" vertical="center" indent="1"/>
    </xf>
    <xf numFmtId="4" fontId="94" fillId="56" borderId="33" applyNumberFormat="0" applyProtection="0">
      <alignment horizontal="right" vertical="center"/>
    </xf>
    <xf numFmtId="172" fontId="3" fillId="0" borderId="0"/>
    <xf numFmtId="172" fontId="3" fillId="0" borderId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72" fontId="24" fillId="34" borderId="0" applyNumberFormat="0" applyBorder="0" applyAlignment="0" applyProtection="0"/>
    <xf numFmtId="172" fontId="24" fillId="22" borderId="0" applyNumberFormat="0" applyBorder="0" applyAlignment="0" applyProtection="0"/>
    <xf numFmtId="172" fontId="24" fillId="14" borderId="0" applyNumberFormat="0" applyBorder="0" applyAlignment="0" applyProtection="0"/>
    <xf numFmtId="172" fontId="21" fillId="0" borderId="7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85" fontId="14" fillId="0" borderId="3" applyNumberFormat="0" applyFill="0" applyAlignment="0" applyProtection="0"/>
    <xf numFmtId="172" fontId="24" fillId="33" borderId="0" applyNumberFormat="0" applyBorder="0" applyAlignment="0" applyProtection="0"/>
    <xf numFmtId="172" fontId="24" fillId="25" borderId="0" applyNumberFormat="0" applyBorder="0" applyAlignment="0" applyProtection="0"/>
    <xf numFmtId="172" fontId="24" fillId="17" borderId="0" applyNumberFormat="0" applyBorder="0" applyAlignment="0" applyProtection="0"/>
    <xf numFmtId="172" fontId="1" fillId="36" borderId="0" applyNumberFormat="0" applyBorder="0" applyAlignment="0" applyProtection="0"/>
    <xf numFmtId="172" fontId="1" fillId="32" borderId="0" applyNumberFormat="0" applyBorder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85" fontId="15" fillId="0" borderId="4" applyNumberFormat="0" applyFill="0" applyAlignment="0" applyProtection="0"/>
    <xf numFmtId="172" fontId="1" fillId="31" borderId="0" applyNumberFormat="0" applyBorder="0" applyAlignment="0" applyProtection="0"/>
    <xf numFmtId="172" fontId="1" fillId="23" borderId="0" applyNumberFormat="0" applyBorder="0" applyAlignment="0" applyProtection="0"/>
    <xf numFmtId="172" fontId="1" fillId="15" borderId="0" applyNumberFormat="0" applyBorder="0" applyAlignment="0" applyProtection="0"/>
    <xf numFmtId="0" fontId="146" fillId="31" borderId="0" applyNumberFormat="0" applyBorder="0" applyAlignment="0" applyProtection="0"/>
    <xf numFmtId="0" fontId="146" fillId="13" borderId="9" applyNumberFormat="0" applyFont="0" applyAlignment="0" applyProtection="0"/>
    <xf numFmtId="185" fontId="15" fillId="0" borderId="0" applyNumberFormat="0" applyFill="0" applyBorder="0" applyAlignment="0" applyProtection="0"/>
    <xf numFmtId="0" fontId="146" fillId="20" borderId="0" applyNumberFormat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185" fontId="15" fillId="0" borderId="0" applyNumberFormat="0" applyFill="0" applyBorder="0" applyAlignment="0" applyProtection="0"/>
    <xf numFmtId="0" fontId="161" fillId="33" borderId="0" applyNumberFormat="0" applyBorder="0" applyAlignment="0" applyProtection="0"/>
    <xf numFmtId="0" fontId="161" fillId="18" borderId="0" applyNumberFormat="0" applyBorder="0" applyAlignment="0" applyProtection="0"/>
    <xf numFmtId="0" fontId="156" fillId="0" borderId="7" applyNumberFormat="0" applyFill="0" applyAlignment="0" applyProtection="0"/>
    <xf numFmtId="0" fontId="147" fillId="0" borderId="2" applyNumberFormat="0" applyFill="0" applyAlignment="0" applyProtection="0"/>
    <xf numFmtId="0" fontId="161" fillId="30" borderId="0" applyNumberFormat="0" applyBorder="0" applyAlignment="0" applyProtection="0"/>
    <xf numFmtId="0" fontId="146" fillId="15" borderId="0" applyNumberFormat="0" applyBorder="0" applyAlignment="0" applyProtection="0"/>
    <xf numFmtId="0" fontId="153" fillId="10" borderId="5" applyNumberFormat="0" applyAlignment="0" applyProtection="0"/>
    <xf numFmtId="0" fontId="146" fillId="36" borderId="0" applyNumberFormat="0" applyBorder="0" applyAlignment="0" applyProtection="0"/>
    <xf numFmtId="0" fontId="161" fillId="26" borderId="0" applyNumberFormat="0" applyBorder="0" applyAlignment="0" applyProtection="0"/>
    <xf numFmtId="0" fontId="146" fillId="16" borderId="0" applyNumberFormat="0" applyBorder="0" applyAlignment="0" applyProtection="0"/>
    <xf numFmtId="0" fontId="154" fillId="11" borderId="6" applyNumberFormat="0" applyAlignment="0" applyProtection="0"/>
    <xf numFmtId="0" fontId="161" fillId="37" borderId="0" applyNumberFormat="0" applyBorder="0" applyAlignment="0" applyProtection="0"/>
    <xf numFmtId="0" fontId="146" fillId="28" borderId="0" applyNumberFormat="0" applyBorder="0" applyAlignment="0" applyProtection="0"/>
    <xf numFmtId="0" fontId="146" fillId="19" borderId="0" applyNumberFormat="0" applyBorder="0" applyAlignment="0" applyProtection="0"/>
    <xf numFmtId="0" fontId="158" fillId="0" borderId="0" applyNumberFormat="0" applyFill="0" applyBorder="0" applyAlignment="0" applyProtection="0"/>
    <xf numFmtId="185" fontId="2" fillId="0" borderId="10" applyNumberFormat="0" applyFill="0" applyAlignment="0" applyProtection="0"/>
    <xf numFmtId="0" fontId="146" fillId="15" borderId="0" applyNumberFormat="0" applyBorder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185" fontId="2" fillId="0" borderId="10" applyNumberFormat="0" applyFill="0" applyAlignment="0" applyProtection="0"/>
    <xf numFmtId="0" fontId="3" fillId="0" borderId="0"/>
    <xf numFmtId="169" fontId="1" fillId="0" borderId="0"/>
    <xf numFmtId="200" fontId="35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1" fillId="15" borderId="0" applyNumberFormat="0" applyBorder="0" applyAlignment="0" applyProtection="0"/>
    <xf numFmtId="200" fontId="35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35" fillId="31" borderId="0" applyNumberFormat="0" applyBorder="0" applyAlignment="0" applyProtection="0"/>
    <xf numFmtId="200" fontId="35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35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35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35" fillId="27" borderId="0" applyNumberFormat="0" applyBorder="0" applyAlignment="0" applyProtection="0"/>
    <xf numFmtId="200" fontId="35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35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35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35" fillId="23" borderId="0" applyNumberFormat="0" applyBorder="0" applyAlignment="0" applyProtection="0"/>
    <xf numFmtId="200" fontId="1" fillId="20" borderId="0" applyNumberFormat="0" applyBorder="0" applyAlignment="0" applyProtection="0"/>
    <xf numFmtId="200" fontId="35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35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35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35" fillId="19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35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1" fillId="36" borderId="0" applyNumberFormat="0" applyBorder="0" applyAlignment="0" applyProtection="0"/>
    <xf numFmtId="200" fontId="24" fillId="17" borderId="0" applyNumberFormat="0" applyBorder="0" applyAlignment="0" applyProtection="0"/>
    <xf numFmtId="200" fontId="138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24" fillId="21" borderId="0" applyNumberFormat="0" applyBorder="0" applyAlignment="0" applyProtection="0"/>
    <xf numFmtId="200" fontId="138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24" fillId="25" borderId="0" applyNumberFormat="0" applyBorder="0" applyAlignment="0" applyProtection="0"/>
    <xf numFmtId="200" fontId="138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5" borderId="0" applyNumberFormat="0" applyBorder="0" applyAlignment="0" applyProtection="0"/>
    <xf numFmtId="200" fontId="24" fillId="29" borderId="0" applyNumberFormat="0" applyBorder="0" applyAlignment="0" applyProtection="0"/>
    <xf numFmtId="200" fontId="138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29" borderId="0" applyNumberFormat="0" applyBorder="0" applyAlignment="0" applyProtection="0"/>
    <xf numFmtId="200" fontId="24" fillId="33" borderId="0" applyNumberFormat="0" applyBorder="0" applyAlignment="0" applyProtection="0"/>
    <xf numFmtId="200" fontId="138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3" borderId="0" applyNumberFormat="0" applyBorder="0" applyAlignment="0" applyProtection="0"/>
    <xf numFmtId="200" fontId="24" fillId="37" borderId="0" applyNumberFormat="0" applyBorder="0" applyAlignment="0" applyProtection="0"/>
    <xf numFmtId="200" fontId="138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16" fillId="7" borderId="0" applyNumberFormat="0" applyBorder="0" applyAlignment="0" applyProtection="0"/>
    <xf numFmtId="200" fontId="62" fillId="105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0" fillId="11" borderId="5" applyNumberFormat="0" applyAlignment="0" applyProtection="0"/>
    <xf numFmtId="200" fontId="139" fillId="106" borderId="18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2" fillId="12" borderId="8" applyNumberFormat="0" applyAlignment="0" applyProtection="0"/>
    <xf numFmtId="200" fontId="64" fillId="81" borderId="19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2" fillId="12" borderId="8" applyNumberFormat="0" applyAlignment="0" applyProtection="0"/>
    <xf numFmtId="200" fontId="21" fillId="0" borderId="7" applyNumberFormat="0" applyFill="0" applyAlignment="0" applyProtection="0"/>
    <xf numFmtId="200" fontId="140" fillId="0" borderId="40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1" fillId="0" borderId="7" applyNumberFormat="0" applyFill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35" fillId="16" borderId="0" applyNumberFormat="0" applyBorder="0" applyAlignment="0" applyProtection="0"/>
    <xf numFmtId="200" fontId="35" fillId="35" borderId="0" applyNumberFormat="0" applyBorder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4" fillId="18" borderId="0" applyNumberFormat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14" fillId="0" borderId="3" applyNumberFormat="0" applyFill="0" applyAlignment="0" applyProtection="0"/>
    <xf numFmtId="200" fontId="13" fillId="0" borderId="2" applyNumberFormat="0" applyFill="0" applyAlignment="0" applyProtection="0"/>
    <xf numFmtId="200" fontId="143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24" fillId="22" borderId="0" applyNumberFormat="0" applyBorder="0" applyAlignment="0" applyProtection="0"/>
    <xf numFmtId="200" fontId="61" fillId="81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24" fillId="22" borderId="0" applyNumberFormat="0" applyBorder="0" applyAlignment="0" applyProtection="0"/>
    <xf numFmtId="200" fontId="1" fillId="13" borderId="9" applyNumberFormat="0" applyFont="0" applyAlignment="0" applyProtection="0"/>
    <xf numFmtId="218" fontId="3" fillId="0" borderId="0"/>
    <xf numFmtId="200" fontId="25" fillId="9" borderId="0" applyNumberFormat="0" applyBorder="0" applyAlignment="0" applyProtection="0"/>
    <xf numFmtId="200" fontId="24" fillId="26" borderId="0" applyNumberFormat="0" applyBorder="0" applyAlignment="0" applyProtection="0"/>
    <xf numFmtId="200" fontId="61" fillId="109" borderId="0" applyNumberFormat="0" applyBorder="0" applyAlignment="0" applyProtection="0"/>
    <xf numFmtId="200" fontId="24" fillId="26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34" borderId="0" applyNumberFormat="0" applyBorder="0" applyAlignment="0" applyProtection="0"/>
    <xf numFmtId="200" fontId="24" fillId="30" borderId="0" applyNumberFormat="0" applyBorder="0" applyAlignment="0" applyProtection="0"/>
    <xf numFmtId="200" fontId="24" fillId="22" borderId="0" applyNumberFormat="0" applyBorder="0" applyAlignment="0" applyProtection="0"/>
    <xf numFmtId="200" fontId="24" fillId="30" borderId="0" applyNumberFormat="0" applyBorder="0" applyAlignment="0" applyProtection="0"/>
    <xf numFmtId="200" fontId="61" fillId="110" borderId="0" applyNumberFormat="0" applyBorder="0" applyAlignment="0" applyProtection="0"/>
    <xf numFmtId="200" fontId="24" fillId="30" borderId="0" applyNumberFormat="0" applyBorder="0" applyAlignment="0" applyProtection="0"/>
    <xf numFmtId="200" fontId="24" fillId="18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4" fillId="30" borderId="0" applyNumberFormat="0" applyBorder="0" applyAlignment="0" applyProtection="0"/>
    <xf numFmtId="200" fontId="21" fillId="0" borderId="7" applyNumberFormat="0" applyFill="0" applyAlignment="0" applyProtection="0"/>
    <xf numFmtId="200" fontId="20" fillId="11" borderId="5" applyNumberFormat="0" applyAlignment="0" applyProtection="0"/>
    <xf numFmtId="200" fontId="24" fillId="34" borderId="0" applyNumberFormat="0" applyBorder="0" applyAlignment="0" applyProtection="0"/>
    <xf numFmtId="200" fontId="61" fillId="111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4" borderId="0" applyNumberFormat="0" applyBorder="0" applyAlignment="0" applyProtection="0"/>
    <xf numFmtId="200" fontId="24" fillId="33" borderId="0" applyNumberFormat="0" applyBorder="0" applyAlignment="0" applyProtection="0"/>
    <xf numFmtId="200" fontId="24" fillId="29" borderId="0" applyNumberFormat="0" applyBorder="0" applyAlignment="0" applyProtection="0"/>
    <xf numFmtId="200" fontId="138" fillId="25" borderId="0" applyNumberFormat="0" applyBorder="0" applyAlignment="0" applyProtection="0"/>
    <xf numFmtId="200" fontId="24" fillId="21" borderId="0" applyNumberFormat="0" applyBorder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1" fillId="36" borderId="0" applyNumberFormat="0" applyBorder="0" applyAlignment="0" applyProtection="0"/>
    <xf numFmtId="200" fontId="35" fillId="19" borderId="0" applyNumberFormat="0" applyBorder="0" applyAlignment="0" applyProtection="0"/>
    <xf numFmtId="200" fontId="1" fillId="28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17" fillId="8" borderId="0" applyNumberFormat="0" applyBorder="0" applyAlignment="0" applyProtection="0"/>
    <xf numFmtId="200" fontId="1" fillId="20" borderId="0" applyNumberFormat="0" applyBorder="0" applyAlignment="0" applyProtection="0"/>
    <xf numFmtId="200" fontId="35" fillId="23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35" borderId="0" applyNumberFormat="0" applyBorder="0" applyAlignment="0" applyProtection="0"/>
    <xf numFmtId="200" fontId="1" fillId="31" borderId="0" applyNumberFormat="0" applyBorder="0" applyAlignment="0" applyProtection="0"/>
    <xf numFmtId="200" fontId="25" fillId="9" borderId="0" applyNumberFormat="0" applyBorder="0" applyAlignment="0" applyProtection="0"/>
    <xf numFmtId="200" fontId="68" fillId="86" borderId="0" applyNumberFormat="0" applyBorder="0" applyAlignment="0" applyProtection="0"/>
    <xf numFmtId="200" fontId="25" fillId="9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3" fillId="0" borderId="0"/>
    <xf numFmtId="200" fontId="3" fillId="0" borderId="0"/>
    <xf numFmtId="200" fontId="1" fillId="0" borderId="0"/>
    <xf numFmtId="200" fontId="1" fillId="0" borderId="0"/>
    <xf numFmtId="200" fontId="1" fillId="0" borderId="0"/>
    <xf numFmtId="218" fontId="3" fillId="0" borderId="0"/>
    <xf numFmtId="200" fontId="1" fillId="0" borderId="0"/>
    <xf numFmtId="200" fontId="35" fillId="15" borderId="0" applyNumberFormat="0" applyBorder="0" applyAlignment="0" applyProtection="0"/>
    <xf numFmtId="185" fontId="15" fillId="0" borderId="0" applyNumberFormat="0" applyFill="0" applyBorder="0" applyAlignment="0" applyProtection="0"/>
    <xf numFmtId="185" fontId="14" fillId="0" borderId="3" applyNumberFormat="0" applyFill="0" applyAlignment="0" applyProtection="0"/>
    <xf numFmtId="200" fontId="3" fillId="85" borderId="21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23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185" fontId="10" fillId="0" borderId="0" applyNumberFormat="0" applyFill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185" fontId="25" fillId="9" borderId="0" applyNumberFormat="0" applyBorder="0" applyAlignment="0" applyProtection="0"/>
    <xf numFmtId="185" fontId="17" fillId="8" borderId="0" applyNumberFormat="0" applyBorder="0" applyAlignment="0" applyProtection="0"/>
    <xf numFmtId="185" fontId="18" fillId="10" borderId="5" applyNumberFormat="0" applyAlignment="0" applyProtection="0"/>
    <xf numFmtId="185" fontId="24" fillId="34" borderId="0" applyNumberFormat="0" applyBorder="0" applyAlignment="0" applyProtection="0"/>
    <xf numFmtId="200" fontId="19" fillId="11" borderId="6" applyNumberFormat="0" applyAlignment="0" applyProtection="0"/>
    <xf numFmtId="200" fontId="69" fillId="106" borderId="22" applyNumberFormat="0" applyAlignment="0" applyProtection="0"/>
    <xf numFmtId="200" fontId="19" fillId="11" borderId="6" applyNumberFormat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6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185" fontId="24" fillId="22" borderId="0" applyNumberFormat="0" applyBorder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19" fillId="11" borderId="6" applyNumberFormat="0" applyAlignment="0" applyProtection="0"/>
    <xf numFmtId="200" fontId="35" fillId="15" borderId="0" applyNumberFormat="0" applyBorder="0" applyAlignment="0" applyProtection="0"/>
    <xf numFmtId="185" fontId="16" fillId="7" borderId="0" applyNumberFormat="0" applyBorder="0" applyAlignment="0" applyProtection="0"/>
    <xf numFmtId="185" fontId="24" fillId="37" borderId="0" applyNumberFormat="0" applyBorder="0" applyAlignment="0" applyProtection="0"/>
    <xf numFmtId="200" fontId="1" fillId="15" borderId="0" applyNumberFormat="0" applyBorder="0" applyAlignment="0" applyProtection="0"/>
    <xf numFmtId="185" fontId="24" fillId="29" borderId="0" applyNumberFormat="0" applyBorder="0" applyAlignment="0" applyProtection="0"/>
    <xf numFmtId="185" fontId="1" fillId="32" borderId="0" applyNumberFormat="0" applyBorder="0" applyAlignment="0" applyProtection="0"/>
    <xf numFmtId="185" fontId="1" fillId="28" borderId="0" applyNumberFormat="0" applyBorder="0" applyAlignment="0" applyProtection="0"/>
    <xf numFmtId="185" fontId="1" fillId="16" borderId="0" applyNumberFormat="0" applyBorder="0" applyAlignment="0" applyProtection="0"/>
    <xf numFmtId="185" fontId="1" fillId="35" borderId="0" applyNumberFormat="0" applyBorder="0" applyAlignment="0" applyProtection="0"/>
    <xf numFmtId="200" fontId="10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185" fontId="1" fillId="27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185" fontId="1" fillId="23" borderId="0" applyNumberFormat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185" fontId="1" fillId="15" borderId="0" applyNumberFormat="0" applyBorder="0" applyAlignment="0" applyProtection="0"/>
    <xf numFmtId="172" fontId="15" fillId="0" borderId="4" applyNumberFormat="0" applyFill="0" applyAlignment="0" applyProtection="0"/>
    <xf numFmtId="172" fontId="13" fillId="0" borderId="2" applyNumberFormat="0" applyFill="0" applyAlignment="0" applyProtection="0"/>
    <xf numFmtId="200" fontId="23" fillId="0" borderId="0" applyNumberFormat="0" applyFill="0" applyBorder="0" applyAlignment="0" applyProtection="0"/>
    <xf numFmtId="200" fontId="14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172" fontId="3" fillId="98" borderId="33" applyNumberFormat="0" applyProtection="0">
      <alignment horizontal="left" vertical="top" indent="1"/>
    </xf>
    <xf numFmtId="4" fontId="94" fillId="63" borderId="33" applyNumberFormat="0" applyProtection="0">
      <alignment horizontal="right" vertical="center"/>
    </xf>
    <xf numFmtId="165" fontId="3" fillId="0" borderId="11" applyFont="0" applyFill="0" applyBorder="0" applyAlignment="0" applyProtection="0">
      <alignment horizontal="center"/>
    </xf>
    <xf numFmtId="172" fontId="1" fillId="0" borderId="0"/>
    <xf numFmtId="200" fontId="13" fillId="0" borderId="2" applyNumberFormat="0" applyFill="0" applyAlignment="0" applyProtection="0"/>
    <xf numFmtId="200" fontId="137" fillId="0" borderId="41" applyNumberFormat="0" applyFill="0" applyAlignment="0" applyProtection="0"/>
    <xf numFmtId="200" fontId="13" fillId="0" borderId="2" applyNumberFormat="0" applyFill="0" applyAlignment="0" applyProtection="0"/>
    <xf numFmtId="172" fontId="17" fillId="8" borderId="0" applyNumberFormat="0" applyBorder="0" applyAlignment="0" applyProtection="0"/>
    <xf numFmtId="172" fontId="17" fillId="8" borderId="0" applyNumberFormat="0" applyBorder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200" fontId="13" fillId="0" borderId="2" applyNumberFormat="0" applyFill="0" applyAlignment="0" applyProtection="0"/>
    <xf numFmtId="172" fontId="24" fillId="34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6" borderId="0" applyNumberFormat="0" applyBorder="0" applyAlignment="0" applyProtection="0"/>
    <xf numFmtId="172" fontId="24" fillId="22" borderId="0" applyNumberFormat="0" applyBorder="0" applyAlignment="0" applyProtection="0"/>
    <xf numFmtId="172" fontId="24" fillId="14" borderId="0" applyNumberFormat="0" applyBorder="0" applyAlignment="0" applyProtection="0"/>
    <xf numFmtId="172" fontId="21" fillId="0" borderId="7" applyNumberFormat="0" applyFill="0" applyAlignment="0" applyProtection="0"/>
    <xf numFmtId="200" fontId="14" fillId="0" borderId="3" applyNumberFormat="0" applyFill="0" applyAlignment="0" applyProtection="0"/>
    <xf numFmtId="200" fontId="144" fillId="0" borderId="24" applyNumberFormat="0" applyFill="0" applyAlignment="0" applyProtection="0"/>
    <xf numFmtId="200" fontId="14" fillId="0" borderId="3" applyNumberFormat="0" applyFill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172" fontId="16" fillId="7" borderId="0" applyNumberFormat="0" applyBorder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200" fontId="14" fillId="0" borderId="3" applyNumberFormat="0" applyFill="0" applyAlignment="0" applyProtection="0"/>
    <xf numFmtId="172" fontId="24" fillId="29" borderId="0" applyNumberFormat="0" applyBorder="0" applyAlignment="0" applyProtection="0"/>
    <xf numFmtId="172" fontId="24" fillId="21" borderId="0" applyNumberFormat="0" applyBorder="0" applyAlignment="0" applyProtection="0"/>
    <xf numFmtId="172" fontId="1" fillId="36" borderId="0" applyNumberFormat="0" applyBorder="0" applyAlignment="0" applyProtection="0"/>
    <xf numFmtId="172" fontId="1" fillId="32" borderId="0" applyNumberFormat="0" applyBorder="0" applyAlignment="0" applyProtection="0"/>
    <xf numFmtId="200" fontId="15" fillId="0" borderId="4" applyNumberFormat="0" applyFill="0" applyAlignment="0" applyProtection="0"/>
    <xf numFmtId="200" fontId="145" fillId="0" borderId="37" applyNumberFormat="0" applyFill="0" applyAlignment="0" applyProtection="0"/>
    <xf numFmtId="200" fontId="15" fillId="0" borderId="4" applyNumberFormat="0" applyFill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4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172" fontId="1" fillId="20" borderId="0" applyNumberFormat="0" applyBorder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172" fontId="1" fillId="31" borderId="0" applyNumberFormat="0" applyBorder="0" applyAlignment="0" applyProtection="0"/>
    <xf numFmtId="172" fontId="1" fillId="23" borderId="0" applyNumberFormat="0" applyBorder="0" applyAlignment="0" applyProtection="0"/>
    <xf numFmtId="172" fontId="1" fillId="15" borderId="0" applyNumberFormat="0" applyBorder="0" applyAlignment="0" applyProtection="0"/>
    <xf numFmtId="0" fontId="146" fillId="28" borderId="0" applyNumberFormat="0" applyBorder="0" applyAlignment="0" applyProtection="0"/>
    <xf numFmtId="43" fontId="1" fillId="0" borderId="0" applyFont="0" applyFill="0" applyBorder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0" fontId="146" fillId="35" borderId="0" applyNumberFormat="0" applyBorder="0" applyAlignment="0" applyProtection="0"/>
    <xf numFmtId="0" fontId="146" fillId="32" borderId="0" applyNumberFormat="0" applyBorder="0" applyAlignment="0" applyProtection="0"/>
    <xf numFmtId="0" fontId="146" fillId="31" borderId="0" applyNumberFormat="0" applyBorder="0" applyAlignment="0" applyProtection="0"/>
    <xf numFmtId="0" fontId="146" fillId="28" borderId="0" applyNumberFormat="0" applyBorder="0" applyAlignment="0" applyProtection="0"/>
    <xf numFmtId="0" fontId="146" fillId="27" borderId="0" applyNumberFormat="0" applyBorder="0" applyAlignment="0" applyProtection="0"/>
    <xf numFmtId="0" fontId="146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0" fontId="146" fillId="32" borderId="0" applyNumberFormat="0" applyBorder="0" applyAlignment="0" applyProtection="0"/>
    <xf numFmtId="0" fontId="161" fillId="17" borderId="0" applyNumberFormat="0" applyBorder="0" applyAlignment="0" applyProtection="0"/>
    <xf numFmtId="0" fontId="146" fillId="16" borderId="0" applyNumberFormat="0" applyBorder="0" applyAlignment="0" applyProtection="0"/>
    <xf numFmtId="0" fontId="146" fillId="15" borderId="0" applyNumberFormat="0" applyBorder="0" applyAlignment="0" applyProtection="0"/>
    <xf numFmtId="0" fontId="161" fillId="14" borderId="0" applyNumberFormat="0" applyBorder="0" applyAlignment="0" applyProtection="0"/>
    <xf numFmtId="0" fontId="160" fillId="0" borderId="10" applyNumberFormat="0" applyFill="0" applyAlignment="0" applyProtection="0"/>
    <xf numFmtId="0" fontId="159" fillId="0" borderId="0" applyNumberFormat="0" applyFill="0" applyBorder="0" applyAlignment="0" applyProtection="0"/>
    <xf numFmtId="0" fontId="155" fillId="11" borderId="5" applyNumberFormat="0" applyAlignment="0" applyProtection="0"/>
    <xf numFmtId="0" fontId="3" fillId="0" borderId="0"/>
    <xf numFmtId="0" fontId="161" fillId="29" borderId="0" applyNumberFormat="0" applyBorder="0" applyAlignment="0" applyProtection="0"/>
    <xf numFmtId="0" fontId="161" fillId="21" borderId="0" applyNumberFormat="0" applyBorder="0" applyAlignment="0" applyProtection="0"/>
    <xf numFmtId="0" fontId="161" fillId="14" borderId="0" applyNumberFormat="0" applyBorder="0" applyAlignment="0" applyProtection="0"/>
    <xf numFmtId="0" fontId="152" fillId="9" borderId="0" applyNumberFormat="0" applyBorder="0" applyAlignment="0" applyProtection="0"/>
    <xf numFmtId="0" fontId="146" fillId="35" borderId="0" applyNumberFormat="0" applyBorder="0" applyAlignment="0" applyProtection="0"/>
    <xf numFmtId="0" fontId="161" fillId="25" borderId="0" applyNumberFormat="0" applyBorder="0" applyAlignment="0" applyProtection="0"/>
    <xf numFmtId="0" fontId="146" fillId="15" borderId="0" applyNumberFormat="0" applyBorder="0" applyAlignment="0" applyProtection="0"/>
    <xf numFmtId="0" fontId="153" fillId="10" borderId="5" applyNumberFormat="0" applyAlignment="0" applyProtection="0"/>
    <xf numFmtId="0" fontId="146" fillId="36" borderId="0" applyNumberFormat="0" applyBorder="0" applyAlignment="0" applyProtection="0"/>
    <xf numFmtId="0" fontId="146" fillId="27" borderId="0" applyNumberFormat="0" applyBorder="0" applyAlignment="0" applyProtection="0"/>
    <xf numFmtId="0" fontId="161" fillId="18" borderId="0" applyNumberFormat="0" applyBorder="0" applyAlignment="0" applyProtection="0"/>
    <xf numFmtId="0" fontId="157" fillId="12" borderId="8" applyNumberFormat="0" applyAlignment="0" applyProtection="0"/>
    <xf numFmtId="200" fontId="2" fillId="0" borderId="10" applyNumberFormat="0" applyFill="0" applyAlignment="0" applyProtection="0"/>
    <xf numFmtId="200" fontId="76" fillId="0" borderId="42" applyNumberFormat="0" applyFill="0" applyAlignment="0" applyProtection="0"/>
    <xf numFmtId="200" fontId="2" fillId="0" borderId="10" applyNumberFormat="0" applyFill="0" applyAlignment="0" applyProtection="0"/>
    <xf numFmtId="0" fontId="161" fillId="22" borderId="0" applyNumberFormat="0" applyBorder="0" applyAlignment="0" applyProtection="0"/>
    <xf numFmtId="0" fontId="161" fillId="21" borderId="0" applyNumberFormat="0" applyBorder="0" applyAlignment="0" applyProtection="0"/>
    <xf numFmtId="0" fontId="146" fillId="20" borderId="0" applyNumberFormat="0" applyBorder="0" applyAlignment="0" applyProtection="0"/>
    <xf numFmtId="0" fontId="146" fillId="19" borderId="0" applyNumberFormat="0" applyBorder="0" applyAlignment="0" applyProtection="0"/>
    <xf numFmtId="0" fontId="161" fillId="18" borderId="0" applyNumberFormat="0" applyBorder="0" applyAlignment="0" applyProtection="0"/>
    <xf numFmtId="0" fontId="161" fillId="14" borderId="0" applyNumberFormat="0" applyBorder="0" applyAlignment="0" applyProtection="0"/>
    <xf numFmtId="0" fontId="154" fillId="11" borderId="6" applyNumberFormat="0" applyAlignment="0" applyProtection="0"/>
    <xf numFmtId="0" fontId="153" fillId="10" borderId="5" applyNumberFormat="0" applyAlignment="0" applyProtection="0"/>
    <xf numFmtId="0" fontId="152" fillId="9" borderId="0" applyNumberFormat="0" applyBorder="0" applyAlignment="0" applyProtection="0"/>
    <xf numFmtId="0" fontId="151" fillId="8" borderId="0" applyNumberFormat="0" applyBorder="0" applyAlignment="0" applyProtection="0"/>
    <xf numFmtId="0" fontId="150" fillId="7" borderId="0" applyNumberFormat="0" applyBorder="0" applyAlignment="0" applyProtection="0"/>
    <xf numFmtId="0" fontId="149" fillId="0" borderId="0" applyNumberFormat="0" applyFill="0" applyBorder="0" applyAlignment="0" applyProtection="0"/>
    <xf numFmtId="0" fontId="149" fillId="0" borderId="4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2" fillId="0" borderId="10" applyNumberFormat="0" applyFill="0" applyAlignment="0" applyProtection="0"/>
    <xf numFmtId="200" fontId="35" fillId="35" borderId="0" applyNumberFormat="0" applyBorder="0" applyAlignment="0" applyProtection="0"/>
    <xf numFmtId="200" fontId="35" fillId="16" borderId="0" applyNumberFormat="0" applyBorder="0" applyAlignment="0" applyProtection="0"/>
    <xf numFmtId="200" fontId="35" fillId="20" borderId="0" applyNumberFormat="0" applyBorder="0" applyAlignment="0" applyProtection="0"/>
    <xf numFmtId="200" fontId="35" fillId="24" borderId="0" applyNumberFormat="0" applyBorder="0" applyAlignment="0" applyProtection="0"/>
    <xf numFmtId="200" fontId="35" fillId="28" borderId="0" applyNumberFormat="0" applyBorder="0" applyAlignment="0" applyProtection="0"/>
    <xf numFmtId="200" fontId="35" fillId="32" borderId="0" applyNumberFormat="0" applyBorder="0" applyAlignment="0" applyProtection="0"/>
    <xf numFmtId="200" fontId="35" fillId="36" borderId="0" applyNumberFormat="0" applyBorder="0" applyAlignment="0" applyProtection="0"/>
    <xf numFmtId="200" fontId="3" fillId="85" borderId="21" applyNumberFormat="0" applyFont="0" applyAlignment="0" applyProtection="0"/>
    <xf numFmtId="200" fontId="2" fillId="0" borderId="10" applyNumberFormat="0" applyFill="0" applyAlignment="0" applyProtection="0"/>
    <xf numFmtId="200" fontId="15" fillId="0" borderId="4" applyNumberFormat="0" applyFill="0" applyAlignment="0" applyProtection="0"/>
    <xf numFmtId="200" fontId="14" fillId="0" borderId="3" applyNumberFormat="0" applyFill="0" applyAlignment="0" applyProtection="0"/>
    <xf numFmtId="200" fontId="13" fillId="0" borderId="2" applyNumberFormat="0" applyFill="0" applyAlignment="0" applyProtection="0"/>
    <xf numFmtId="200" fontId="23" fillId="0" borderId="0" applyNumberFormat="0" applyFill="0" applyBorder="0" applyAlignment="0" applyProtection="0"/>
    <xf numFmtId="200" fontId="23" fillId="0" borderId="0" applyNumberFormat="0" applyFill="0" applyBorder="0" applyAlignment="0" applyProtection="0"/>
    <xf numFmtId="200" fontId="25" fillId="9" borderId="0" applyNumberFormat="0" applyBorder="0" applyAlignment="0" applyProtection="0"/>
    <xf numFmtId="200" fontId="17" fillId="8" borderId="0" applyNumberFormat="0" applyBorder="0" applyAlignment="0" applyProtection="0"/>
    <xf numFmtId="200" fontId="142" fillId="80" borderId="0" applyNumberFormat="0" applyBorder="0" applyAlignment="0" applyProtection="0"/>
    <xf numFmtId="200" fontId="24" fillId="34" borderId="0" applyNumberFormat="0" applyBorder="0" applyAlignment="0" applyProtection="0"/>
    <xf numFmtId="200" fontId="24" fillId="30" borderId="0" applyNumberFormat="0" applyBorder="0" applyAlignment="0" applyProtection="0"/>
    <xf numFmtId="200" fontId="24" fillId="22" borderId="0" applyNumberFormat="0" applyBorder="0" applyAlignment="0" applyProtection="0"/>
    <xf numFmtId="200" fontId="24" fillId="18" borderId="0" applyNumberFormat="0" applyBorder="0" applyAlignment="0" applyProtection="0"/>
    <xf numFmtId="200" fontId="24" fillId="18" borderId="0" applyNumberFormat="0" applyBorder="0" applyAlignment="0" applyProtection="0"/>
    <xf numFmtId="200" fontId="22" fillId="12" borderId="8" applyNumberFormat="0" applyAlignment="0" applyProtection="0"/>
    <xf numFmtId="200" fontId="16" fillId="7" borderId="0" applyNumberFormat="0" applyBorder="0" applyAlignment="0" applyProtection="0"/>
    <xf numFmtId="200" fontId="24" fillId="37" borderId="0" applyNumberFormat="0" applyBorder="0" applyAlignment="0" applyProtection="0"/>
    <xf numFmtId="200" fontId="24" fillId="37" borderId="0" applyNumberFormat="0" applyBorder="0" applyAlignment="0" applyProtection="0"/>
    <xf numFmtId="200" fontId="24" fillId="29" borderId="0" applyNumberFormat="0" applyBorder="0" applyAlignment="0" applyProtection="0"/>
    <xf numFmtId="200" fontId="24" fillId="25" borderId="0" applyNumberFormat="0" applyBorder="0" applyAlignment="0" applyProtection="0"/>
    <xf numFmtId="200" fontId="1" fillId="36" borderId="0" applyNumberFormat="0" applyBorder="0" applyAlignment="0" applyProtection="0"/>
    <xf numFmtId="200" fontId="35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4" borderId="0" applyNumberFormat="0" applyBorder="0" applyAlignment="0" applyProtection="0"/>
    <xf numFmtId="200" fontId="35" fillId="24" borderId="0" applyNumberFormat="0" applyBorder="0" applyAlignment="0" applyProtection="0"/>
    <xf numFmtId="200" fontId="1" fillId="20" borderId="0" applyNumberFormat="0" applyBorder="0" applyAlignment="0" applyProtection="0"/>
    <xf numFmtId="200" fontId="35" fillId="20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1" fillId="23" borderId="0" applyNumberFormat="0" applyBorder="0" applyAlignment="0" applyProtection="0"/>
    <xf numFmtId="200" fontId="3" fillId="0" borderId="0"/>
    <xf numFmtId="200" fontId="1" fillId="19" borderId="0" applyNumberFormat="0" applyBorder="0" applyAlignment="0" applyProtection="0"/>
    <xf numFmtId="185" fontId="15" fillId="0" borderId="4" applyNumberFormat="0" applyFill="0" applyAlignment="0" applyProtection="0"/>
    <xf numFmtId="185" fontId="23" fillId="0" borderId="0" applyNumberFormat="0" applyFill="0" applyBorder="0" applyAlignment="0" applyProtection="0"/>
    <xf numFmtId="200" fontId="3" fillId="85" borderId="21" applyNumberFormat="0" applyFont="0" applyAlignment="0" applyProtection="0"/>
    <xf numFmtId="185" fontId="10" fillId="0" borderId="0" applyNumberFormat="0" applyFill="0" applyBorder="0" applyAlignment="0" applyProtection="0"/>
    <xf numFmtId="185" fontId="25" fillId="9" borderId="0" applyNumberFormat="0" applyBorder="0" applyAlignment="0" applyProtection="0"/>
    <xf numFmtId="185" fontId="24" fillId="34" borderId="0" applyNumberFormat="0" applyBorder="0" applyAlignment="0" applyProtection="0"/>
    <xf numFmtId="185" fontId="24" fillId="26" borderId="0" applyNumberFormat="0" applyBorder="0" applyAlignment="0" applyProtection="0"/>
    <xf numFmtId="185" fontId="24" fillId="30" borderId="0" applyNumberFormat="0" applyBorder="0" applyAlignment="0" applyProtection="0"/>
    <xf numFmtId="185" fontId="20" fillId="11" borderId="5" applyNumberFormat="0" applyAlignment="0" applyProtection="0"/>
    <xf numFmtId="185" fontId="24" fillId="37" borderId="0" applyNumberFormat="0" applyBorder="0" applyAlignment="0" applyProtection="0"/>
    <xf numFmtId="185" fontId="24" fillId="29" borderId="0" applyNumberFormat="0" applyBorder="0" applyAlignment="0" applyProtection="0"/>
    <xf numFmtId="185" fontId="1" fillId="32" borderId="0" applyNumberFormat="0" applyBorder="0" applyAlignment="0" applyProtection="0"/>
    <xf numFmtId="185" fontId="1" fillId="20" borderId="0" applyNumberFormat="0" applyBorder="0" applyAlignment="0" applyProtection="0"/>
    <xf numFmtId="185" fontId="1" fillId="16" borderId="0" applyNumberFormat="0" applyBorder="0" applyAlignment="0" applyProtection="0"/>
    <xf numFmtId="185" fontId="1" fillId="35" borderId="0" applyNumberFormat="0" applyBorder="0" applyAlignment="0" applyProtection="0"/>
    <xf numFmtId="185" fontId="1" fillId="31" borderId="0" applyNumberFormat="0" applyBorder="0" applyAlignment="0" applyProtection="0"/>
    <xf numFmtId="185" fontId="1" fillId="27" borderId="0" applyNumberFormat="0" applyBorder="0" applyAlignment="0" applyProtection="0"/>
    <xf numFmtId="185" fontId="1" fillId="15" borderId="0" applyNumberFormat="0" applyBorder="0" applyAlignment="0" applyProtection="0"/>
    <xf numFmtId="172" fontId="15" fillId="0" borderId="4" applyNumberFormat="0" applyFill="0" applyAlignment="0" applyProtection="0"/>
    <xf numFmtId="172" fontId="13" fillId="0" borderId="2" applyNumberFormat="0" applyFill="0" applyAlignment="0" applyProtection="0"/>
    <xf numFmtId="172" fontId="3" fillId="98" borderId="33" applyNumberFormat="0" applyProtection="0">
      <alignment horizontal="left" vertical="center" indent="1"/>
    </xf>
    <xf numFmtId="4" fontId="94" fillId="54" borderId="33" applyNumberFormat="0" applyProtection="0">
      <alignment horizontal="right" vertical="center"/>
    </xf>
    <xf numFmtId="172" fontId="19" fillId="11" borderId="6" applyNumberFormat="0" applyAlignment="0" applyProtection="0"/>
    <xf numFmtId="181" fontId="3" fillId="0" borderId="0"/>
    <xf numFmtId="172" fontId="129" fillId="0" borderId="0"/>
    <xf numFmtId="172" fontId="18" fillId="10" borderId="5" applyNumberFormat="0" applyAlignment="0" applyProtection="0"/>
    <xf numFmtId="172" fontId="24" fillId="34" borderId="0" applyNumberFormat="0" applyBorder="0" applyAlignment="0" applyProtection="0"/>
    <xf numFmtId="172" fontId="24" fillId="18" borderId="0" applyNumberFormat="0" applyBorder="0" applyAlignment="0" applyProtection="0"/>
    <xf numFmtId="172" fontId="21" fillId="0" borderId="7" applyNumberFormat="0" applyFill="0" applyAlignment="0" applyProtection="0"/>
    <xf numFmtId="172" fontId="20" fillId="11" borderId="5" applyNumberFormat="0" applyAlignment="0" applyProtection="0"/>
    <xf numFmtId="172" fontId="24" fillId="37" borderId="0" applyNumberFormat="0" applyBorder="0" applyAlignment="0" applyProtection="0"/>
    <xf numFmtId="172" fontId="24" fillId="29" borderId="0" applyNumberFormat="0" applyBorder="0" applyAlignment="0" applyProtection="0"/>
    <xf numFmtId="172" fontId="24" fillId="21" borderId="0" applyNumberFormat="0" applyBorder="0" applyAlignment="0" applyProtection="0"/>
    <xf numFmtId="172" fontId="1" fillId="36" borderId="0" applyNumberFormat="0" applyBorder="0" applyAlignment="0" applyProtection="0"/>
    <xf numFmtId="172" fontId="1" fillId="32" borderId="0" applyNumberFormat="0" applyBorder="0" applyAlignment="0" applyProtection="0"/>
    <xf numFmtId="172" fontId="1" fillId="24" borderId="0" applyNumberFormat="0" applyBorder="0" applyAlignment="0" applyProtection="0"/>
    <xf numFmtId="172" fontId="1" fillId="28" borderId="0" applyNumberFormat="0" applyBorder="0" applyAlignment="0" applyProtection="0"/>
    <xf numFmtId="172" fontId="1" fillId="16" borderId="0" applyNumberFormat="0" applyBorder="0" applyAlignment="0" applyProtection="0"/>
    <xf numFmtId="172" fontId="1" fillId="31" borderId="0" applyNumberFormat="0" applyBorder="0" applyAlignment="0" applyProtection="0"/>
    <xf numFmtId="172" fontId="1" fillId="23" borderId="0" applyNumberFormat="0" applyBorder="0" applyAlignment="0" applyProtection="0"/>
    <xf numFmtId="172" fontId="1" fillId="19" borderId="0" applyNumberFormat="0" applyBorder="0" applyAlignment="0" applyProtection="0"/>
    <xf numFmtId="172" fontId="1" fillId="15" borderId="0" applyNumberFormat="0" applyBorder="0" applyAlignment="0" applyProtection="0"/>
    <xf numFmtId="0" fontId="146" fillId="27" borderId="0" applyNumberFormat="0" applyBorder="0" applyAlignment="0" applyProtection="0"/>
    <xf numFmtId="0" fontId="3" fillId="0" borderId="0"/>
    <xf numFmtId="0" fontId="3" fillId="0" borderId="0"/>
    <xf numFmtId="0" fontId="146" fillId="24" borderId="0" applyNumberFormat="0" applyBorder="0" applyAlignment="0" applyProtection="0"/>
    <xf numFmtId="0" fontId="146" fillId="16" borderId="0" applyNumberFormat="0" applyBorder="0" applyAlignment="0" applyProtection="0"/>
    <xf numFmtId="0" fontId="1" fillId="15" borderId="0" applyNumberFormat="0" applyBorder="0" applyAlignment="0" applyProtection="0"/>
    <xf numFmtId="0" fontId="3" fillId="0" borderId="0"/>
    <xf numFmtId="0" fontId="3" fillId="0" borderId="0"/>
    <xf numFmtId="0" fontId="146" fillId="31" borderId="0" applyNumberFormat="0" applyBorder="0" applyAlignment="0" applyProtection="0"/>
    <xf numFmtId="0" fontId="146" fillId="13" borderId="9" applyNumberFormat="0" applyFont="0" applyAlignment="0" applyProtection="0"/>
    <xf numFmtId="0" fontId="154" fillId="11" borderId="6" applyNumberFormat="0" applyAlignment="0" applyProtection="0"/>
    <xf numFmtId="0" fontId="161" fillId="37" borderId="0" applyNumberFormat="0" applyBorder="0" applyAlignment="0" applyProtection="0"/>
    <xf numFmtId="0" fontId="146" fillId="28" borderId="0" applyNumberFormat="0" applyBorder="0" applyAlignment="0" applyProtection="0"/>
    <xf numFmtId="0" fontId="160" fillId="0" borderId="10" applyNumberFormat="0" applyFill="0" applyAlignment="0" applyProtection="0"/>
    <xf numFmtId="0" fontId="151" fillId="8" borderId="0" applyNumberFormat="0" applyBorder="0" applyAlignment="0" applyProtection="0"/>
    <xf numFmtId="0" fontId="161" fillId="34" borderId="0" applyNumberFormat="0" applyBorder="0" applyAlignment="0" applyProtection="0"/>
    <xf numFmtId="0" fontId="146" fillId="24" borderId="0" applyNumberFormat="0" applyBorder="0" applyAlignment="0" applyProtection="0"/>
    <xf numFmtId="0" fontId="161" fillId="14" borderId="0" applyNumberFormat="0" applyBorder="0" applyAlignment="0" applyProtection="0"/>
    <xf numFmtId="0" fontId="152" fillId="9" borderId="0" applyNumberFormat="0" applyBorder="0" applyAlignment="0" applyProtection="0"/>
    <xf numFmtId="0" fontId="146" fillId="35" borderId="0" applyNumberFormat="0" applyBorder="0" applyAlignment="0" applyProtection="0"/>
    <xf numFmtId="0" fontId="161" fillId="26" borderId="0" applyNumberFormat="0" applyBorder="0" applyAlignment="0" applyProtection="0"/>
    <xf numFmtId="0" fontId="161" fillId="17" borderId="0" applyNumberFormat="0" applyBorder="0" applyAlignment="0" applyProtection="0"/>
    <xf numFmtId="0" fontId="156" fillId="0" borderId="7" applyNumberFormat="0" applyFill="0" applyAlignment="0" applyProtection="0"/>
    <xf numFmtId="0" fontId="161" fillId="17" borderId="0" applyNumberFormat="0" applyBorder="0" applyAlignment="0" applyProtection="0"/>
    <xf numFmtId="0" fontId="161" fillId="29" borderId="0" applyNumberFormat="0" applyBorder="0" applyAlignment="0" applyProtection="0"/>
    <xf numFmtId="0" fontId="146" fillId="36" borderId="0" applyNumberFormat="0" applyBorder="0" applyAlignment="0" applyProtection="0"/>
    <xf numFmtId="0" fontId="160" fillId="0" borderId="10" applyNumberFormat="0" applyFill="0" applyAlignment="0" applyProtection="0"/>
    <xf numFmtId="0" fontId="148" fillId="0" borderId="3" applyNumberFormat="0" applyFill="0" applyAlignment="0" applyProtection="0"/>
    <xf numFmtId="200" fontId="2" fillId="0" borderId="10" applyNumberFormat="0" applyFill="0" applyAlignment="0" applyProtection="0"/>
    <xf numFmtId="200" fontId="15" fillId="0" borderId="4" applyNumberFormat="0" applyFill="0" applyAlignment="0" applyProtection="0"/>
    <xf numFmtId="200" fontId="14" fillId="0" borderId="3" applyNumberFormat="0" applyFill="0" applyAlignment="0" applyProtection="0"/>
    <xf numFmtId="200" fontId="23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3" fillId="0" borderId="0"/>
    <xf numFmtId="200" fontId="25" fillId="9" borderId="0" applyNumberFormat="0" applyBorder="0" applyAlignment="0" applyProtection="0"/>
    <xf numFmtId="200" fontId="17" fillId="8" borderId="0" applyNumberFormat="0" applyBorder="0" applyAlignment="0" applyProtection="0"/>
    <xf numFmtId="200" fontId="17" fillId="8" borderId="0" applyNumberFormat="0" applyBorder="0" applyAlignment="0" applyProtection="0"/>
    <xf numFmtId="200" fontId="24" fillId="34" borderId="0" applyNumberFormat="0" applyBorder="0" applyAlignment="0" applyProtection="0"/>
    <xf numFmtId="200" fontId="24" fillId="30" borderId="0" applyNumberFormat="0" applyBorder="0" applyAlignment="0" applyProtection="0"/>
    <xf numFmtId="200" fontId="24" fillId="26" borderId="0" applyNumberFormat="0" applyBorder="0" applyAlignment="0" applyProtection="0"/>
    <xf numFmtId="200" fontId="24" fillId="22" borderId="0" applyNumberFormat="0" applyBorder="0" applyAlignment="0" applyProtection="0"/>
    <xf numFmtId="200" fontId="24" fillId="18" borderId="0" applyNumberFormat="0" applyBorder="0" applyAlignment="0" applyProtection="0"/>
    <xf numFmtId="200" fontId="61" fillId="108" borderId="0" applyNumberFormat="0" applyBorder="0" applyAlignment="0" applyProtection="0"/>
    <xf numFmtId="200" fontId="21" fillId="0" borderId="7" applyNumberFormat="0" applyFill="0" applyAlignment="0" applyProtection="0"/>
    <xf numFmtId="200" fontId="64" fillId="81" borderId="19" applyNumberFormat="0" applyAlignment="0" applyProtection="0"/>
    <xf numFmtId="200" fontId="62" fillId="105" borderId="0" applyNumberFormat="0" applyBorder="0" applyAlignment="0" applyProtection="0"/>
    <xf numFmtId="200" fontId="138" fillId="37" borderId="0" applyNumberFormat="0" applyBorder="0" applyAlignment="0" applyProtection="0"/>
    <xf numFmtId="200" fontId="24" fillId="29" borderId="0" applyNumberFormat="0" applyBorder="0" applyAlignment="0" applyProtection="0"/>
    <xf numFmtId="200" fontId="24" fillId="25" borderId="0" applyNumberFormat="0" applyBorder="0" applyAlignment="0" applyProtection="0"/>
    <xf numFmtId="200" fontId="24" fillId="17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7" borderId="0" applyNumberFormat="0" applyBorder="0" applyAlignment="0" applyProtection="0"/>
    <xf numFmtId="200" fontId="1" fillId="23" borderId="0" applyNumberFormat="0" applyBorder="0" applyAlignment="0" applyProtection="0"/>
    <xf numFmtId="200" fontId="1" fillId="19" borderId="0" applyNumberFormat="0" applyBorder="0" applyAlignment="0" applyProtection="0"/>
    <xf numFmtId="169" fontId="1" fillId="0" borderId="0"/>
    <xf numFmtId="185" fontId="15" fillId="0" borderId="0" applyNumberFormat="0" applyFill="0" applyBorder="0" applyAlignment="0" applyProtection="0"/>
    <xf numFmtId="185" fontId="14" fillId="0" borderId="3" applyNumberFormat="0" applyFill="0" applyAlignment="0" applyProtection="0"/>
    <xf numFmtId="185" fontId="17" fillId="8" borderId="0" applyNumberFormat="0" applyBorder="0" applyAlignment="0" applyProtection="0"/>
    <xf numFmtId="185" fontId="18" fillId="10" borderId="5" applyNumberFormat="0" applyAlignment="0" applyProtection="0"/>
    <xf numFmtId="185" fontId="24" fillId="22" borderId="0" applyNumberFormat="0" applyBorder="0" applyAlignment="0" applyProtection="0"/>
    <xf numFmtId="185" fontId="24" fillId="18" borderId="0" applyNumberFormat="0" applyBorder="0" applyAlignment="0" applyProtection="0"/>
    <xf numFmtId="185" fontId="16" fillId="7" borderId="0" applyNumberFormat="0" applyBorder="0" applyAlignment="0" applyProtection="0"/>
    <xf numFmtId="185" fontId="24" fillId="29" borderId="0" applyNumberFormat="0" applyBorder="0" applyAlignment="0" applyProtection="0"/>
    <xf numFmtId="185" fontId="1" fillId="32" borderId="0" applyNumberFormat="0" applyBorder="0" applyAlignment="0" applyProtection="0"/>
    <xf numFmtId="185" fontId="1" fillId="24" borderId="0" applyNumberFormat="0" applyBorder="0" applyAlignment="0" applyProtection="0"/>
    <xf numFmtId="185" fontId="1" fillId="20" borderId="0" applyNumberFormat="0" applyBorder="0" applyAlignment="0" applyProtection="0"/>
    <xf numFmtId="185" fontId="1" fillId="16" borderId="0" applyNumberFormat="0" applyBorder="0" applyAlignment="0" applyProtection="0"/>
    <xf numFmtId="185" fontId="1" fillId="35" borderId="0" applyNumberFormat="0" applyBorder="0" applyAlignment="0" applyProtection="0"/>
    <xf numFmtId="185" fontId="1" fillId="31" borderId="0" applyNumberFormat="0" applyBorder="0" applyAlignment="0" applyProtection="0"/>
    <xf numFmtId="185" fontId="1" fillId="27" borderId="0" applyNumberFormat="0" applyBorder="0" applyAlignment="0" applyProtection="0"/>
    <xf numFmtId="185" fontId="1" fillId="19" borderId="0" applyNumberFormat="0" applyBorder="0" applyAlignment="0" applyProtection="0"/>
    <xf numFmtId="185" fontId="1" fillId="19" borderId="0" applyNumberFormat="0" applyBorder="0" applyAlignment="0" applyProtection="0"/>
    <xf numFmtId="185" fontId="1" fillId="15" borderId="0" applyNumberFormat="0" applyBorder="0" applyAlignment="0" applyProtection="0"/>
    <xf numFmtId="172" fontId="2" fillId="0" borderId="10" applyNumberFormat="0" applyFill="0" applyAlignment="0" applyProtection="0"/>
    <xf numFmtId="172" fontId="15" fillId="0" borderId="4" applyNumberFormat="0" applyFill="0" applyAlignment="0" applyProtection="0"/>
    <xf numFmtId="172" fontId="13" fillId="0" borderId="2" applyNumberFormat="0" applyFill="0" applyAlignment="0" applyProtection="0"/>
    <xf numFmtId="4" fontId="94" fillId="48" borderId="33" applyNumberFormat="0" applyProtection="0">
      <alignment horizontal="right" vertical="center"/>
    </xf>
    <xf numFmtId="172" fontId="19" fillId="11" borderId="6" applyNumberFormat="0" applyAlignment="0" applyProtection="0"/>
    <xf numFmtId="172" fontId="1" fillId="13" borderId="9" applyNumberFormat="0" applyFont="0" applyAlignment="0" applyProtection="0"/>
    <xf numFmtId="172" fontId="3" fillId="0" borderId="0"/>
    <xf numFmtId="172" fontId="3" fillId="0" borderId="0"/>
    <xf numFmtId="169" fontId="3" fillId="0" borderId="0"/>
    <xf numFmtId="172" fontId="25" fillId="9" borderId="0" applyNumberFormat="0" applyBorder="0" applyAlignment="0" applyProtection="0"/>
    <xf numFmtId="172" fontId="18" fillId="10" borderId="5" applyNumberFormat="0" applyAlignment="0" applyProtection="0"/>
    <xf numFmtId="172" fontId="24" fillId="34" borderId="0" applyNumberFormat="0" applyBorder="0" applyAlignment="0" applyProtection="0"/>
    <xf numFmtId="172" fontId="24" fillId="18" borderId="0" applyNumberFormat="0" applyBorder="0" applyAlignment="0" applyProtection="0"/>
    <xf numFmtId="172" fontId="21" fillId="0" borderId="7" applyNumberFormat="0" applyFill="0" applyAlignment="0" applyProtection="0"/>
    <xf numFmtId="172" fontId="20" fillId="11" borderId="5" applyNumberFormat="0" applyAlignment="0" applyProtection="0"/>
    <xf numFmtId="172" fontId="24" fillId="37" borderId="0" applyNumberFormat="0" applyBorder="0" applyAlignment="0" applyProtection="0"/>
    <xf numFmtId="172" fontId="24" fillId="29" borderId="0" applyNumberFormat="0" applyBorder="0" applyAlignment="0" applyProtection="0"/>
    <xf numFmtId="172" fontId="24" fillId="21" borderId="0" applyNumberFormat="0" applyBorder="0" applyAlignment="0" applyProtection="0"/>
    <xf numFmtId="172" fontId="1" fillId="36" borderId="0" applyNumberFormat="0" applyBorder="0" applyAlignment="0" applyProtection="0"/>
    <xf numFmtId="172" fontId="1" fillId="32" borderId="0" applyNumberFormat="0" applyBorder="0" applyAlignment="0" applyProtection="0"/>
    <xf numFmtId="172" fontId="1" fillId="28" borderId="0" applyNumberFormat="0" applyBorder="0" applyAlignment="0" applyProtection="0"/>
    <xf numFmtId="172" fontId="1" fillId="16" borderId="0" applyNumberFormat="0" applyBorder="0" applyAlignment="0" applyProtection="0"/>
    <xf numFmtId="172" fontId="1" fillId="35" borderId="0" applyNumberFormat="0" applyBorder="0" applyAlignment="0" applyProtection="0"/>
    <xf numFmtId="172" fontId="1" fillId="31" borderId="0" applyNumberFormat="0" applyBorder="0" applyAlignment="0" applyProtection="0"/>
    <xf numFmtId="172" fontId="1" fillId="27" borderId="0" applyNumberFormat="0" applyBorder="0" applyAlignment="0" applyProtection="0"/>
    <xf numFmtId="172" fontId="1" fillId="23" borderId="0" applyNumberFormat="0" applyBorder="0" applyAlignment="0" applyProtection="0"/>
    <xf numFmtId="172" fontId="1" fillId="19" borderId="0" applyNumberFormat="0" applyBorder="0" applyAlignment="0" applyProtection="0"/>
    <xf numFmtId="172" fontId="1" fillId="15" borderId="0" applyNumberFormat="0" applyBorder="0" applyAlignment="0" applyProtection="0"/>
    <xf numFmtId="0" fontId="146" fillId="24" borderId="0" applyNumberFormat="0" applyBorder="0" applyAlignment="0" applyProtection="0"/>
    <xf numFmtId="0" fontId="146" fillId="23" borderId="0" applyNumberFormat="0" applyBorder="0" applyAlignment="0" applyProtection="0"/>
    <xf numFmtId="0" fontId="146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9" applyNumberFormat="0" applyFont="0" applyAlignment="0" applyProtection="0"/>
    <xf numFmtId="0" fontId="161" fillId="30" borderId="0" applyNumberFormat="0" applyBorder="0" applyAlignment="0" applyProtection="0"/>
    <xf numFmtId="0" fontId="158" fillId="0" borderId="0" applyNumberFormat="0" applyFill="0" applyBorder="0" applyAlignment="0" applyProtection="0"/>
    <xf numFmtId="0" fontId="153" fillId="10" borderId="5" applyNumberFormat="0" applyAlignment="0" applyProtection="0"/>
    <xf numFmtId="0" fontId="146" fillId="36" borderId="0" applyNumberFormat="0" applyBorder="0" applyAlignment="0" applyProtection="0"/>
    <xf numFmtId="0" fontId="146" fillId="27" borderId="0" applyNumberFormat="0" applyBorder="0" applyAlignment="0" applyProtection="0"/>
    <xf numFmtId="0" fontId="159" fillId="0" borderId="0" applyNumberFormat="0" applyFill="0" applyBorder="0" applyAlignment="0" applyProtection="0"/>
    <xf numFmtId="0" fontId="150" fillId="7" borderId="0" applyNumberFormat="0" applyBorder="0" applyAlignment="0" applyProtection="0"/>
    <xf numFmtId="0" fontId="161" fillId="33" borderId="0" applyNumberFormat="0" applyBorder="0" applyAlignment="0" applyProtection="0"/>
    <xf numFmtId="0" fontId="146" fillId="23" borderId="0" applyNumberFormat="0" applyBorder="0" applyAlignment="0" applyProtection="0"/>
    <xf numFmtId="0" fontId="160" fillId="0" borderId="10" applyNumberFormat="0" applyFill="0" applyAlignment="0" applyProtection="0"/>
    <xf numFmtId="0" fontId="151" fillId="8" borderId="0" applyNumberFormat="0" applyBorder="0" applyAlignment="0" applyProtection="0"/>
    <xf numFmtId="0" fontId="161" fillId="34" borderId="0" applyNumberFormat="0" applyBorder="0" applyAlignment="0" applyProtection="0"/>
    <xf numFmtId="0" fontId="161" fillId="25" borderId="0" applyNumberFormat="0" applyBorder="0" applyAlignment="0" applyProtection="0"/>
    <xf numFmtId="0" fontId="146" fillId="16" borderId="0" applyNumberFormat="0" applyBorder="0" applyAlignment="0" applyProtection="0"/>
    <xf numFmtId="0" fontId="155" fillId="11" borderId="5" applyNumberFormat="0" applyAlignment="0" applyProtection="0"/>
    <xf numFmtId="0" fontId="146" fillId="16" borderId="0" applyNumberFormat="0" applyBorder="0" applyAlignment="0" applyProtection="0"/>
    <xf numFmtId="0" fontId="146" fillId="28" borderId="0" applyNumberFormat="0" applyBorder="0" applyAlignment="0" applyProtection="0"/>
    <xf numFmtId="0" fontId="146" fillId="35" borderId="0" applyNumberFormat="0" applyBorder="0" applyAlignment="0" applyProtection="0"/>
    <xf numFmtId="200" fontId="1" fillId="15" borderId="0" applyNumberFormat="0" applyBorder="0" applyAlignment="0" applyProtection="0"/>
    <xf numFmtId="0" fontId="159" fillId="0" borderId="0" applyNumberFormat="0" applyFill="0" applyBorder="0" applyAlignment="0" applyProtection="0"/>
    <xf numFmtId="0" fontId="147" fillId="0" borderId="2" applyNumberFormat="0" applyFill="0" applyAlignment="0" applyProtection="0"/>
    <xf numFmtId="0" fontId="3" fillId="0" borderId="0"/>
    <xf numFmtId="0" fontId="1" fillId="13" borderId="9" applyNumberFormat="0" applyFont="0" applyAlignment="0" applyProtection="0"/>
    <xf numFmtId="200" fontId="15" fillId="0" borderId="4" applyNumberFormat="0" applyFill="0" applyAlignment="0" applyProtection="0"/>
    <xf numFmtId="200" fontId="14" fillId="0" borderId="3" applyNumberFormat="0" applyFill="0" applyAlignment="0" applyProtection="0"/>
    <xf numFmtId="200" fontId="23" fillId="0" borderId="0" applyNumberFormat="0" applyFill="0" applyBorder="0" applyAlignment="0" applyProtection="0"/>
    <xf numFmtId="200" fontId="70" fillId="0" borderId="0" applyNumberFormat="0" applyFill="0" applyBorder="0" applyAlignment="0" applyProtection="0"/>
    <xf numFmtId="200" fontId="19" fillId="11" borderId="6" applyNumberFormat="0" applyAlignment="0" applyProtection="0"/>
    <xf numFmtId="200" fontId="1" fillId="13" borderId="9" applyNumberFormat="0" applyFont="0" applyAlignment="0" applyProtection="0"/>
    <xf numFmtId="200" fontId="25" fillId="9" borderId="0" applyNumberFormat="0" applyBorder="0" applyAlignment="0" applyProtection="0"/>
    <xf numFmtId="200" fontId="25" fillId="9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24" fillId="30" borderId="0" applyNumberFormat="0" applyBorder="0" applyAlignment="0" applyProtection="0"/>
    <xf numFmtId="200" fontId="61" fillId="109" borderId="0" applyNumberFormat="0" applyBorder="0" applyAlignment="0" applyProtection="0"/>
    <xf numFmtId="200" fontId="24" fillId="22" borderId="0" applyNumberFormat="0" applyBorder="0" applyAlignment="0" applyProtection="0"/>
    <xf numFmtId="200" fontId="24" fillId="18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1" fillId="0" borderId="7" applyNumberFormat="0" applyFill="0" applyAlignment="0" applyProtection="0"/>
    <xf numFmtId="200" fontId="22" fillId="12" borderId="8" applyNumberFormat="0" applyAlignment="0" applyProtection="0"/>
    <xf numFmtId="200" fontId="16" fillId="7" borderId="0" applyNumberFormat="0" applyBorder="0" applyAlignment="0" applyProtection="0"/>
    <xf numFmtId="200" fontId="16" fillId="7" borderId="0" applyNumberFormat="0" applyBorder="0" applyAlignment="0" applyProtection="0"/>
    <xf numFmtId="200" fontId="24" fillId="37" borderId="0" applyNumberFormat="0" applyBorder="0" applyAlignment="0" applyProtection="0"/>
    <xf numFmtId="200" fontId="24" fillId="25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1" fillId="35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1" fillId="15" borderId="0" applyNumberFormat="0" applyBorder="0" applyAlignment="0" applyProtection="0"/>
    <xf numFmtId="185" fontId="13" fillId="0" borderId="2" applyNumberFormat="0" applyFill="0" applyAlignment="0" applyProtection="0"/>
    <xf numFmtId="185" fontId="10" fillId="0" borderId="0" applyNumberFormat="0" applyFill="0" applyBorder="0" applyAlignment="0" applyProtection="0"/>
    <xf numFmtId="185" fontId="3" fillId="0" borderId="0"/>
    <xf numFmtId="185" fontId="25" fillId="9" borderId="0" applyNumberFormat="0" applyBorder="0" applyAlignment="0" applyProtection="0"/>
    <xf numFmtId="185" fontId="24" fillId="34" borderId="0" applyNumberFormat="0" applyBorder="0" applyAlignment="0" applyProtection="0"/>
    <xf numFmtId="185" fontId="24" fillId="30" borderId="0" applyNumberFormat="0" applyBorder="0" applyAlignment="0" applyProtection="0"/>
    <xf numFmtId="185" fontId="24" fillId="18" borderId="0" applyNumberFormat="0" applyBorder="0" applyAlignment="0" applyProtection="0"/>
    <xf numFmtId="185" fontId="24" fillId="37" borderId="0" applyNumberFormat="0" applyBorder="0" applyAlignment="0" applyProtection="0"/>
    <xf numFmtId="185" fontId="24" fillId="29" borderId="0" applyNumberFormat="0" applyBorder="0" applyAlignment="0" applyProtection="0"/>
    <xf numFmtId="185" fontId="1" fillId="24" borderId="0" applyNumberFormat="0" applyBorder="0" applyAlignment="0" applyProtection="0"/>
    <xf numFmtId="185" fontId="1" fillId="20" borderId="0" applyNumberFormat="0" applyBorder="0" applyAlignment="0" applyProtection="0"/>
    <xf numFmtId="185" fontId="1" fillId="16" borderId="0" applyNumberFormat="0" applyBorder="0" applyAlignment="0" applyProtection="0"/>
    <xf numFmtId="185" fontId="1" fillId="35" borderId="0" applyNumberFormat="0" applyBorder="0" applyAlignment="0" applyProtection="0"/>
    <xf numFmtId="185" fontId="1" fillId="31" borderId="0" applyNumberFormat="0" applyBorder="0" applyAlignment="0" applyProtection="0"/>
    <xf numFmtId="185" fontId="1" fillId="31" borderId="0" applyNumberFormat="0" applyBorder="0" applyAlignment="0" applyProtection="0"/>
    <xf numFmtId="185" fontId="1" fillId="27" borderId="0" applyNumberFormat="0" applyBorder="0" applyAlignment="0" applyProtection="0"/>
    <xf numFmtId="185" fontId="1" fillId="19" borderId="0" applyNumberFormat="0" applyBorder="0" applyAlignment="0" applyProtection="0"/>
    <xf numFmtId="172" fontId="2" fillId="0" borderId="10" applyNumberFormat="0" applyFill="0" applyAlignment="0" applyProtection="0"/>
    <xf numFmtId="172" fontId="15" fillId="0" borderId="0" applyNumberFormat="0" applyFill="0" applyBorder="0" applyAlignment="0" applyProtection="0"/>
    <xf numFmtId="172" fontId="14" fillId="0" borderId="3" applyNumberFormat="0" applyFill="0" applyAlignment="0" applyProtection="0"/>
    <xf numFmtId="172" fontId="13" fillId="0" borderId="2" applyNumberFormat="0" applyFill="0" applyAlignment="0" applyProtection="0"/>
    <xf numFmtId="172" fontId="23" fillId="0" borderId="0" applyNumberFormat="0" applyFill="0" applyBorder="0" applyAlignment="0" applyProtection="0"/>
    <xf numFmtId="172" fontId="19" fillId="11" borderId="6" applyNumberFormat="0" applyAlignment="0" applyProtection="0"/>
    <xf numFmtId="172" fontId="1" fillId="13" borderId="9" applyNumberFormat="0" applyFont="0" applyAlignment="0" applyProtection="0"/>
    <xf numFmtId="172" fontId="1" fillId="0" borderId="0"/>
    <xf numFmtId="172" fontId="3" fillId="0" borderId="0"/>
    <xf numFmtId="172" fontId="25" fillId="9" borderId="0" applyNumberFormat="0" applyBorder="0" applyAlignment="0" applyProtection="0"/>
    <xf numFmtId="172" fontId="18" fillId="10" borderId="5" applyNumberFormat="0" applyAlignment="0" applyProtection="0"/>
    <xf numFmtId="172" fontId="24" fillId="30" borderId="0" applyNumberFormat="0" applyBorder="0" applyAlignment="0" applyProtection="0"/>
    <xf numFmtId="172" fontId="24" fillId="18" borderId="0" applyNumberFormat="0" applyBorder="0" applyAlignment="0" applyProtection="0"/>
    <xf numFmtId="172" fontId="22" fillId="12" borderId="8" applyNumberFormat="0" applyAlignment="0" applyProtection="0"/>
    <xf numFmtId="172" fontId="20" fillId="11" borderId="5" applyNumberFormat="0" applyAlignment="0" applyProtection="0"/>
    <xf numFmtId="172" fontId="24" fillId="37" borderId="0" applyNumberFormat="0" applyBorder="0" applyAlignment="0" applyProtection="0"/>
    <xf numFmtId="172" fontId="24" fillId="29" borderId="0" applyNumberFormat="0" applyBorder="0" applyAlignment="0" applyProtection="0"/>
    <xf numFmtId="172" fontId="24" fillId="21" borderId="0" applyNumberFormat="0" applyBorder="0" applyAlignment="0" applyProtection="0"/>
    <xf numFmtId="172" fontId="1" fillId="36" borderId="0" applyNumberFormat="0" applyBorder="0" applyAlignment="0" applyProtection="0"/>
    <xf numFmtId="172" fontId="1" fillId="28" borderId="0" applyNumberFormat="0" applyBorder="0" applyAlignment="0" applyProtection="0"/>
    <xf numFmtId="172" fontId="1" fillId="16" borderId="0" applyNumberFormat="0" applyBorder="0" applyAlignment="0" applyProtection="0"/>
    <xf numFmtId="172" fontId="1" fillId="35" borderId="0" applyNumberFormat="0" applyBorder="0" applyAlignment="0" applyProtection="0"/>
    <xf numFmtId="172" fontId="1" fillId="31" borderId="0" applyNumberFormat="0" applyBorder="0" applyAlignment="0" applyProtection="0"/>
    <xf numFmtId="172" fontId="1" fillId="27" borderId="0" applyNumberFormat="0" applyBorder="0" applyAlignment="0" applyProtection="0"/>
    <xf numFmtId="172" fontId="1" fillId="19" borderId="0" applyNumberFormat="0" applyBorder="0" applyAlignment="0" applyProtection="0"/>
    <xf numFmtId="0" fontId="146" fillId="23" borderId="0" applyNumberFormat="0" applyBorder="0" applyAlignment="0" applyProtection="0"/>
    <xf numFmtId="0" fontId="3" fillId="0" borderId="0"/>
    <xf numFmtId="0" fontId="146" fillId="13" borderId="9" applyNumberFormat="0" applyFont="0" applyAlignment="0" applyProtection="0"/>
    <xf numFmtId="0" fontId="1" fillId="23" borderId="0" applyNumberFormat="0" applyBorder="0" applyAlignment="0" applyProtection="0"/>
    <xf numFmtId="0" fontId="3" fillId="0" borderId="0"/>
    <xf numFmtId="0" fontId="3" fillId="0" borderId="0"/>
    <xf numFmtId="0" fontId="161" fillId="29" borderId="0" applyNumberFormat="0" applyBorder="0" applyAlignment="0" applyProtection="0"/>
    <xf numFmtId="0" fontId="146" fillId="23" borderId="0" applyNumberFormat="0" applyBorder="0" applyAlignment="0" applyProtection="0"/>
    <xf numFmtId="0" fontId="152" fillId="9" borderId="0" applyNumberFormat="0" applyBorder="0" applyAlignment="0" applyProtection="0"/>
    <xf numFmtId="0" fontId="146" fillId="35" borderId="0" applyNumberFormat="0" applyBorder="0" applyAlignment="0" applyProtection="0"/>
    <xf numFmtId="0" fontId="161" fillId="26" borderId="0" applyNumberFormat="0" applyBorder="0" applyAlignment="0" applyProtection="0"/>
    <xf numFmtId="0" fontId="146" fillId="13" borderId="9" applyNumberFormat="0" applyFont="0" applyAlignment="0" applyProtection="0"/>
    <xf numFmtId="0" fontId="149" fillId="0" borderId="0" applyNumberFormat="0" applyFill="0" applyBorder="0" applyAlignment="0" applyProtection="0"/>
    <xf numFmtId="0" fontId="146" fillId="32" borderId="0" applyNumberFormat="0" applyBorder="0" applyAlignment="0" applyProtection="0"/>
    <xf numFmtId="0" fontId="161" fillId="22" borderId="0" applyNumberFormat="0" applyBorder="0" applyAlignment="0" applyProtection="0"/>
    <xf numFmtId="0" fontId="159" fillId="0" borderId="0" applyNumberFormat="0" applyFill="0" applyBorder="0" applyAlignment="0" applyProtection="0"/>
    <xf numFmtId="0" fontId="150" fillId="7" borderId="0" applyNumberFormat="0" applyBorder="0" applyAlignment="0" applyProtection="0"/>
    <xf numFmtId="0" fontId="161" fillId="33" borderId="0" applyNumberFormat="0" applyBorder="0" applyAlignment="0" applyProtection="0"/>
    <xf numFmtId="0" fontId="146" fillId="24" borderId="0" applyNumberFormat="0" applyBorder="0" applyAlignment="0" applyProtection="0"/>
    <xf numFmtId="0" fontId="146" fillId="15" borderId="0" applyNumberFormat="0" applyBorder="0" applyAlignment="0" applyProtection="0"/>
    <xf numFmtId="0" fontId="154" fillId="11" borderId="6" applyNumberFormat="0" applyAlignment="0" applyProtection="0"/>
    <xf numFmtId="0" fontId="149" fillId="0" borderId="0" applyNumberFormat="0" applyFill="0" applyBorder="0" applyAlignment="0" applyProtection="0"/>
    <xf numFmtId="0" fontId="146" fillId="27" borderId="0" applyNumberFormat="0" applyBorder="0" applyAlignment="0" applyProtection="0"/>
    <xf numFmtId="0" fontId="161" fillId="34" borderId="0" applyNumberFormat="0" applyBorder="0" applyAlignment="0" applyProtection="0"/>
    <xf numFmtId="0" fontId="146" fillId="13" borderId="9" applyNumberFormat="0" applyFont="0" applyAlignment="0" applyProtection="0"/>
    <xf numFmtId="0" fontId="3" fillId="0" borderId="0"/>
    <xf numFmtId="200" fontId="3" fillId="0" borderId="0"/>
    <xf numFmtId="200" fontId="35" fillId="24" borderId="0" applyNumberFormat="0" applyBorder="0" applyAlignment="0" applyProtection="0"/>
    <xf numFmtId="200" fontId="35" fillId="20" borderId="0" applyNumberFormat="0" applyBorder="0" applyAlignment="0" applyProtection="0"/>
    <xf numFmtId="200" fontId="15" fillId="0" borderId="4" applyNumberFormat="0" applyFill="0" applyAlignment="0" applyProtection="0"/>
    <xf numFmtId="200" fontId="15" fillId="0" borderId="4" applyNumberFormat="0" applyFill="0" applyAlignment="0" applyProtection="0"/>
    <xf numFmtId="200" fontId="23" fillId="0" borderId="0" applyNumberFormat="0" applyFill="0" applyBorder="0" applyAlignment="0" applyProtection="0"/>
    <xf numFmtId="200" fontId="10" fillId="0" borderId="0" applyNumberFormat="0" applyFill="0" applyBorder="0" applyAlignment="0" applyProtection="0"/>
    <xf numFmtId="200" fontId="69" fillId="106" borderId="22" applyNumberFormat="0" applyAlignment="0" applyProtection="0"/>
    <xf numFmtId="200" fontId="1" fillId="13" borderId="9" applyNumberFormat="0" applyFont="0" applyAlignment="0" applyProtection="0"/>
    <xf numFmtId="200" fontId="1" fillId="13" borderId="9" applyNumberFormat="0" applyFont="0" applyAlignment="0" applyProtection="0"/>
    <xf numFmtId="200" fontId="3" fillId="0" borderId="0"/>
    <xf numFmtId="200" fontId="68" fillId="86" borderId="0" applyNumberFormat="0" applyBorder="0" applyAlignment="0" applyProtection="0"/>
    <xf numFmtId="200" fontId="18" fillId="10" borderId="5" applyNumberFormat="0" applyAlignment="0" applyProtection="0"/>
    <xf numFmtId="200" fontId="141" fillId="86" borderId="18" applyNumberFormat="0" applyAlignment="0" applyProtection="0"/>
    <xf numFmtId="200" fontId="24" fillId="30" borderId="0" applyNumberFormat="0" applyBorder="0" applyAlignment="0" applyProtection="0"/>
    <xf numFmtId="200" fontId="24" fillId="26" borderId="0" applyNumberFormat="0" applyBorder="0" applyAlignment="0" applyProtection="0"/>
    <xf numFmtId="200" fontId="24" fillId="26" borderId="0" applyNumberFormat="0" applyBorder="0" applyAlignment="0" applyProtection="0"/>
    <xf numFmtId="200" fontId="24" fillId="14" borderId="0" applyNumberFormat="0" applyBorder="0" applyAlignment="0" applyProtection="0"/>
    <xf numFmtId="200" fontId="61" fillId="107" borderId="0" applyNumberFormat="0" applyBorder="0" applyAlignment="0" applyProtection="0"/>
    <xf numFmtId="200" fontId="21" fillId="0" borderId="7" applyNumberFormat="0" applyFill="0" applyAlignment="0" applyProtection="0"/>
    <xf numFmtId="200" fontId="22" fillId="12" borderId="8" applyNumberFormat="0" applyAlignment="0" applyProtection="0"/>
    <xf numFmtId="200" fontId="16" fillId="7" borderId="0" applyNumberFormat="0" applyBorder="0" applyAlignment="0" applyProtection="0"/>
    <xf numFmtId="200" fontId="24" fillId="33" borderId="0" applyNumberFormat="0" applyBorder="0" applyAlignment="0" applyProtection="0"/>
    <xf numFmtId="200" fontId="24" fillId="25" borderId="0" applyNumberFormat="0" applyBorder="0" applyAlignment="0" applyProtection="0"/>
    <xf numFmtId="200" fontId="24" fillId="17" borderId="0" applyNumberFormat="0" applyBorder="0" applyAlignment="0" applyProtection="0"/>
    <xf numFmtId="200" fontId="138" fillId="17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35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16" borderId="0" applyNumberFormat="0" applyBorder="0" applyAlignment="0" applyProtection="0"/>
    <xf numFmtId="200" fontId="1" fillId="35" borderId="0" applyNumberFormat="0" applyBorder="0" applyAlignment="0" applyProtection="0"/>
    <xf numFmtId="200" fontId="1" fillId="35" borderId="0" applyNumberFormat="0" applyBorder="0" applyAlignment="0" applyProtection="0"/>
    <xf numFmtId="200" fontId="1" fillId="31" borderId="0" applyNumberFormat="0" applyBorder="0" applyAlignment="0" applyProtection="0"/>
    <xf numFmtId="200" fontId="35" fillId="31" borderId="0" applyNumberFormat="0" applyBorder="0" applyAlignment="0" applyProtection="0"/>
    <xf numFmtId="200" fontId="1" fillId="27" borderId="0" applyNumberFormat="0" applyBorder="0" applyAlignment="0" applyProtection="0"/>
    <xf numFmtId="200" fontId="35" fillId="27" borderId="0" applyNumberFormat="0" applyBorder="0" applyAlignment="0" applyProtection="0"/>
    <xf numFmtId="200" fontId="1" fillId="23" borderId="0" applyNumberFormat="0" applyBorder="0" applyAlignment="0" applyProtection="0"/>
    <xf numFmtId="200" fontId="1" fillId="19" borderId="0" applyNumberFormat="0" applyBorder="0" applyAlignment="0" applyProtection="0"/>
    <xf numFmtId="185" fontId="2" fillId="0" borderId="10" applyNumberFormat="0" applyFill="0" applyAlignment="0" applyProtection="0"/>
    <xf numFmtId="185" fontId="13" fillId="0" borderId="2" applyNumberFormat="0" applyFill="0" applyAlignment="0" applyProtection="0"/>
    <xf numFmtId="0" fontId="1" fillId="0" borderId="0"/>
    <xf numFmtId="185" fontId="3" fillId="0" borderId="0"/>
    <xf numFmtId="185" fontId="24" fillId="30" borderId="0" applyNumberFormat="0" applyBorder="0" applyAlignment="0" applyProtection="0"/>
    <xf numFmtId="185" fontId="24" fillId="18" borderId="0" applyNumberFormat="0" applyBorder="0" applyAlignment="0" applyProtection="0"/>
    <xf numFmtId="185" fontId="24" fillId="14" borderId="0" applyNumberFormat="0" applyBorder="0" applyAlignment="0" applyProtection="0"/>
    <xf numFmtId="185" fontId="1" fillId="32" borderId="0" applyNumberFormat="0" applyBorder="0" applyAlignment="0" applyProtection="0"/>
    <xf numFmtId="185" fontId="1" fillId="24" borderId="0" applyNumberFormat="0" applyBorder="0" applyAlignment="0" applyProtection="0"/>
    <xf numFmtId="185" fontId="1" fillId="20" borderId="0" applyNumberFormat="0" applyBorder="0" applyAlignment="0" applyProtection="0"/>
    <xf numFmtId="185" fontId="1" fillId="16" borderId="0" applyNumberFormat="0" applyBorder="0" applyAlignment="0" applyProtection="0"/>
    <xf numFmtId="185" fontId="1" fillId="35" borderId="0" applyNumberFormat="0" applyBorder="0" applyAlignment="0" applyProtection="0"/>
    <xf numFmtId="185" fontId="1" fillId="31" borderId="0" applyNumberFormat="0" applyBorder="0" applyAlignment="0" applyProtection="0"/>
    <xf numFmtId="185" fontId="1" fillId="27" borderId="0" applyNumberFormat="0" applyBorder="0" applyAlignment="0" applyProtection="0"/>
    <xf numFmtId="185" fontId="1" fillId="23" borderId="0" applyNumberFormat="0" applyBorder="0" applyAlignment="0" applyProtection="0"/>
    <xf numFmtId="185" fontId="1" fillId="19" borderId="0" applyNumberFormat="0" applyBorder="0" applyAlignment="0" applyProtection="0"/>
    <xf numFmtId="185" fontId="1" fillId="15" borderId="0" applyNumberFormat="0" applyBorder="0" applyAlignment="0" applyProtection="0"/>
    <xf numFmtId="172" fontId="2" fillId="0" borderId="10" applyNumberFormat="0" applyFill="0" applyAlignment="0" applyProtection="0"/>
    <xf numFmtId="172" fontId="15" fillId="0" borderId="0" applyNumberFormat="0" applyFill="0" applyBorder="0" applyAlignment="0" applyProtection="0"/>
    <xf numFmtId="172" fontId="14" fillId="0" borderId="3" applyNumberFormat="0" applyFill="0" applyAlignment="0" applyProtection="0"/>
    <xf numFmtId="172" fontId="13" fillId="0" borderId="2" applyNumberFormat="0" applyFill="0" applyAlignment="0" applyProtection="0"/>
    <xf numFmtId="172" fontId="23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3" fillId="97" borderId="33" applyNumberFormat="0" applyProtection="0">
      <alignment horizontal="left" vertical="top" indent="1"/>
    </xf>
    <xf numFmtId="4" fontId="94" fillId="94" borderId="33" applyNumberFormat="0" applyProtection="0">
      <alignment horizontal="right" vertical="center"/>
    </xf>
    <xf numFmtId="172" fontId="92" fillId="66" borderId="33" applyNumberFormat="0" applyProtection="0">
      <alignment horizontal="left" vertical="top" indent="1"/>
    </xf>
    <xf numFmtId="172" fontId="19" fillId="11" borderId="6" applyNumberFormat="0" applyAlignment="0" applyProtection="0"/>
    <xf numFmtId="172" fontId="1" fillId="13" borderId="9" applyNumberFormat="0" applyFont="0" applyAlignment="0" applyProtection="0"/>
    <xf numFmtId="172" fontId="1" fillId="0" borderId="0"/>
    <xf numFmtId="172" fontId="1" fillId="0" borderId="0"/>
    <xf numFmtId="172" fontId="25" fillId="9" borderId="0" applyNumberFormat="0" applyBorder="0" applyAlignment="0" applyProtection="0"/>
    <xf numFmtId="172" fontId="18" fillId="10" borderId="5" applyNumberFormat="0" applyAlignment="0" applyProtection="0"/>
    <xf numFmtId="172" fontId="24" fillId="30" borderId="0" applyNumberFormat="0" applyBorder="0" applyAlignment="0" applyProtection="0"/>
    <xf numFmtId="172" fontId="24" fillId="18" borderId="0" applyNumberFormat="0" applyBorder="0" applyAlignment="0" applyProtection="0"/>
    <xf numFmtId="166" fontId="3" fillId="0" borderId="11" applyFont="0" applyFill="0" applyBorder="0" applyAlignment="0" applyProtection="0">
      <alignment horizontal="center"/>
    </xf>
    <xf numFmtId="172" fontId="22" fillId="12" borderId="8" applyNumberFormat="0" applyAlignment="0" applyProtection="0"/>
    <xf numFmtId="172" fontId="20" fillId="11" borderId="5" applyNumberFormat="0" applyAlignment="0" applyProtection="0"/>
    <xf numFmtId="172" fontId="24" fillId="37" borderId="0" applyNumberFormat="0" applyBorder="0" applyAlignment="0" applyProtection="0"/>
    <xf numFmtId="172" fontId="24" fillId="29" borderId="0" applyNumberFormat="0" applyBorder="0" applyAlignment="0" applyProtection="0"/>
    <xf numFmtId="172" fontId="24" fillId="21" borderId="0" applyNumberFormat="0" applyBorder="0" applyAlignment="0" applyProtection="0"/>
    <xf numFmtId="172" fontId="1" fillId="36" borderId="0" applyNumberFormat="0" applyBorder="0" applyAlignment="0" applyProtection="0"/>
    <xf numFmtId="172" fontId="1" fillId="28" borderId="0" applyNumberFormat="0" applyBorder="0" applyAlignment="0" applyProtection="0"/>
    <xf numFmtId="172" fontId="1" fillId="16" borderId="0" applyNumberFormat="0" applyBorder="0" applyAlignment="0" applyProtection="0"/>
    <xf numFmtId="172" fontId="1" fillId="35" borderId="0" applyNumberFormat="0" applyBorder="0" applyAlignment="0" applyProtection="0"/>
    <xf numFmtId="172" fontId="1" fillId="27" borderId="0" applyNumberFormat="0" applyBorder="0" applyAlignment="0" applyProtection="0"/>
    <xf numFmtId="172" fontId="1" fillId="19" borderId="0" applyNumberFormat="0" applyBorder="0" applyAlignment="0" applyProtection="0"/>
    <xf numFmtId="0" fontId="146" fillId="20" borderId="0" applyNumberFormat="0" applyBorder="0" applyAlignment="0" applyProtection="0"/>
    <xf numFmtId="0" fontId="3" fillId="0" borderId="0"/>
    <xf numFmtId="0" fontId="3" fillId="0" borderId="0"/>
    <xf numFmtId="0" fontId="1" fillId="20" borderId="0" applyNumberFormat="0" applyBorder="0" applyAlignment="0" applyProtection="0"/>
    <xf numFmtId="0" fontId="3" fillId="0" borderId="0"/>
    <xf numFmtId="0" fontId="146" fillId="28" borderId="0" applyNumberFormat="0" applyBorder="0" applyAlignment="0" applyProtection="0"/>
    <xf numFmtId="0" fontId="161" fillId="22" borderId="0" applyNumberFormat="0" applyBorder="0" applyAlignment="0" applyProtection="0"/>
    <xf numFmtId="0" fontId="151" fillId="8" borderId="0" applyNumberFormat="0" applyBorder="0" applyAlignment="0" applyProtection="0"/>
    <xf numFmtId="0" fontId="161" fillId="34" borderId="0" applyNumberFormat="0" applyBorder="0" applyAlignment="0" applyProtection="0"/>
    <xf numFmtId="0" fontId="161" fillId="25" borderId="0" applyNumberFormat="0" applyBorder="0" applyAlignment="0" applyProtection="0"/>
    <xf numFmtId="0" fontId="158" fillId="0" borderId="0" applyNumberFormat="0" applyFill="0" applyBorder="0" applyAlignment="0" applyProtection="0"/>
    <xf numFmtId="0" fontId="149" fillId="0" borderId="4" applyNumberFormat="0" applyFill="0" applyAlignment="0" applyProtection="0"/>
    <xf numFmtId="0" fontId="146" fillId="31" borderId="0" applyNumberFormat="0" applyBorder="0" applyAlignment="0" applyProtection="0"/>
    <xf numFmtId="0" fontId="161" fillId="21" borderId="0" applyNumberFormat="0" applyBorder="0" applyAlignment="0" applyProtection="0"/>
    <xf numFmtId="0" fontId="146" fillId="13" borderId="9" applyNumberFormat="0" applyFont="0" applyAlignment="0" applyProtection="0"/>
    <xf numFmtId="0" fontId="149" fillId="0" borderId="0" applyNumberFormat="0" applyFill="0" applyBorder="0" applyAlignment="0" applyProtection="0"/>
    <xf numFmtId="0" fontId="146" fillId="32" borderId="0" applyNumberFormat="0" applyBorder="0" applyAlignment="0" applyProtection="0"/>
    <xf numFmtId="0" fontId="146" fillId="23" borderId="0" applyNumberFormat="0" applyBorder="0" applyAlignment="0" applyProtection="0"/>
    <xf numFmtId="0" fontId="161" fillId="14" borderId="0" applyNumberFormat="0" applyBorder="0" applyAlignment="0" applyProtection="0"/>
    <xf numFmtId="0" fontId="153" fillId="10" borderId="5" applyNumberFormat="0" applyAlignment="0" applyProtection="0"/>
    <xf numFmtId="0" fontId="149" fillId="0" borderId="4" applyNumberFormat="0" applyFill="0" applyAlignment="0" applyProtection="0"/>
    <xf numFmtId="0" fontId="161" fillId="26" borderId="0" applyNumberFormat="0" applyBorder="0" applyAlignment="0" applyProtection="0"/>
    <xf numFmtId="0" fontId="161" fillId="33" borderId="0" applyNumberFormat="0" applyBorder="0" applyAlignment="0" applyProtection="0"/>
    <xf numFmtId="200" fontId="1" fillId="15" borderId="0" applyNumberFormat="0" applyBorder="0" applyAlignment="0" applyProtection="0"/>
    <xf numFmtId="0" fontId="158" fillId="0" borderId="0" applyNumberFormat="0" applyFill="0" applyBorder="0" applyAlignment="0" applyProtection="0"/>
    <xf numFmtId="200" fontId="35" fillId="32" borderId="0" applyNumberFormat="0" applyBorder="0" applyAlignment="0" applyProtection="0"/>
    <xf numFmtId="200" fontId="15" fillId="0" borderId="0" applyNumberFormat="0" applyFill="0" applyBorder="0" applyAlignment="0" applyProtection="0"/>
    <xf numFmtId="200" fontId="145" fillId="0" borderId="37" applyNumberFormat="0" applyFill="0" applyAlignment="0" applyProtection="0"/>
    <xf numFmtId="200" fontId="13" fillId="0" borderId="2" applyNumberFormat="0" applyFill="0" applyAlignment="0" applyProtection="0"/>
    <xf numFmtId="200" fontId="19" fillId="11" borderId="6" applyNumberFormat="0" applyAlignment="0" applyProtection="0"/>
    <xf numFmtId="200" fontId="3" fillId="85" borderId="21" applyNumberFormat="0" applyFont="0" applyAlignment="0" applyProtection="0"/>
    <xf numFmtId="200" fontId="25" fillId="9" borderId="0" applyNumberFormat="0" applyBorder="0" applyAlignment="0" applyProtection="0"/>
    <xf numFmtId="200" fontId="18" fillId="10" borderId="5" applyNumberFormat="0" applyAlignment="0" applyProtection="0"/>
    <xf numFmtId="200" fontId="18" fillId="10" borderId="5" applyNumberFormat="0" applyAlignment="0" applyProtection="0"/>
    <xf numFmtId="200" fontId="24" fillId="34" borderId="0" applyNumberFormat="0" applyBorder="0" applyAlignment="0" applyProtection="0"/>
    <xf numFmtId="200" fontId="24" fillId="26" borderId="0" applyNumberFormat="0" applyBorder="0" applyAlignment="0" applyProtection="0"/>
    <xf numFmtId="200" fontId="24" fillId="22" borderId="0" applyNumberFormat="0" applyBorder="0" applyAlignment="0" applyProtection="0"/>
    <xf numFmtId="200" fontId="24" fillId="14" borderId="0" applyNumberFormat="0" applyBorder="0" applyAlignment="0" applyProtection="0"/>
    <xf numFmtId="200" fontId="24" fillId="14" borderId="0" applyNumberFormat="0" applyBorder="0" applyAlignment="0" applyProtection="0"/>
    <xf numFmtId="200" fontId="21" fillId="0" borderId="7" applyNumberFormat="0" applyFill="0" applyAlignment="0" applyProtection="0"/>
    <xf numFmtId="200" fontId="22" fillId="12" borderId="8" applyNumberFormat="0" applyAlignment="0" applyProtection="0"/>
    <xf numFmtId="200" fontId="20" fillId="11" borderId="5" applyNumberFormat="0" applyAlignment="0" applyProtection="0"/>
    <xf numFmtId="200" fontId="16" fillId="7" borderId="0" applyNumberFormat="0" applyBorder="0" applyAlignment="0" applyProtection="0"/>
    <xf numFmtId="200" fontId="24" fillId="37" borderId="0" applyNumberFormat="0" applyBorder="0" applyAlignment="0" applyProtection="0"/>
    <xf numFmtId="200" fontId="138" fillId="33" borderId="0" applyNumberFormat="0" applyBorder="0" applyAlignment="0" applyProtection="0"/>
    <xf numFmtId="200" fontId="24" fillId="25" borderId="0" applyNumberFormat="0" applyBorder="0" applyAlignment="0" applyProtection="0"/>
    <xf numFmtId="200" fontId="24" fillId="21" borderId="0" applyNumberFormat="0" applyBorder="0" applyAlignment="0" applyProtection="0"/>
    <xf numFmtId="200" fontId="24" fillId="17" borderId="0" applyNumberFormat="0" applyBorder="0" applyAlignment="0" applyProtection="0"/>
    <xf numFmtId="200" fontId="24" fillId="17" borderId="0" applyNumberFormat="0" applyBorder="0" applyAlignment="0" applyProtection="0"/>
    <xf numFmtId="200" fontId="1" fillId="36" borderId="0" applyNumberFormat="0" applyBorder="0" applyAlignment="0" applyProtection="0"/>
    <xf numFmtId="200" fontId="35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1" fillId="20" borderId="0" applyNumberFormat="0" applyBorder="0" applyAlignment="0" applyProtection="0"/>
    <xf numFmtId="200" fontId="35" fillId="35" borderId="0" applyNumberFormat="0" applyBorder="0" applyAlignment="0" applyProtection="0"/>
    <xf numFmtId="200" fontId="1" fillId="23" borderId="0" applyNumberFormat="0" applyBorder="0" applyAlignment="0" applyProtection="0"/>
    <xf numFmtId="200" fontId="1" fillId="23" borderId="0" applyNumberFormat="0" applyBorder="0" applyAlignment="0" applyProtection="0"/>
    <xf numFmtId="200" fontId="35" fillId="23" borderId="0" applyNumberFormat="0" applyBorder="0" applyAlignment="0" applyProtection="0"/>
    <xf numFmtId="200" fontId="1" fillId="19" borderId="0" applyNumberFormat="0" applyBorder="0" applyAlignment="0" applyProtection="0"/>
    <xf numFmtId="200" fontId="1" fillId="19" borderId="0" applyNumberFormat="0" applyBorder="0" applyAlignment="0" applyProtection="0"/>
    <xf numFmtId="200" fontId="35" fillId="19" borderId="0" applyNumberFormat="0" applyBorder="0" applyAlignment="0" applyProtection="0"/>
    <xf numFmtId="200" fontId="1" fillId="15" borderId="0" applyNumberFormat="0" applyBorder="0" applyAlignment="0" applyProtection="0"/>
    <xf numFmtId="185" fontId="2" fillId="0" borderId="10" applyNumberFormat="0" applyFill="0" applyAlignment="0" applyProtection="0"/>
    <xf numFmtId="185" fontId="13" fillId="0" borderId="2" applyNumberFormat="0" applyFill="0" applyAlignment="0" applyProtection="0"/>
    <xf numFmtId="198" fontId="3" fillId="0" borderId="0"/>
    <xf numFmtId="185" fontId="24" fillId="30" borderId="0" applyNumberFormat="0" applyBorder="0" applyAlignment="0" applyProtection="0"/>
    <xf numFmtId="185" fontId="24" fillId="18" borderId="0" applyNumberFormat="0" applyBorder="0" applyAlignment="0" applyProtection="0"/>
    <xf numFmtId="185" fontId="24" fillId="14" borderId="0" applyNumberFormat="0" applyBorder="0" applyAlignment="0" applyProtection="0"/>
    <xf numFmtId="185" fontId="20" fillId="11" borderId="5" applyNumberFormat="0" applyAlignment="0" applyProtection="0"/>
    <xf numFmtId="185" fontId="24" fillId="29" borderId="0" applyNumberFormat="0" applyBorder="0" applyAlignment="0" applyProtection="0"/>
    <xf numFmtId="185" fontId="1" fillId="24" borderId="0" applyNumberFormat="0" applyBorder="0" applyAlignment="0" applyProtection="0"/>
    <xf numFmtId="185" fontId="1" fillId="20" borderId="0" applyNumberFormat="0" applyBorder="0" applyAlignment="0" applyProtection="0"/>
    <xf numFmtId="185" fontId="1" fillId="16" borderId="0" applyNumberFormat="0" applyBorder="0" applyAlignment="0" applyProtection="0"/>
    <xf numFmtId="185" fontId="1" fillId="35" borderId="0" applyNumberFormat="0" applyBorder="0" applyAlignment="0" applyProtection="0"/>
    <xf numFmtId="185" fontId="1" fillId="31" borderId="0" applyNumberFormat="0" applyBorder="0" applyAlignment="0" applyProtection="0"/>
    <xf numFmtId="185" fontId="1" fillId="27" borderId="0" applyNumberFormat="0" applyBorder="0" applyAlignment="0" applyProtection="0"/>
    <xf numFmtId="185" fontId="1" fillId="23" borderId="0" applyNumberFormat="0" applyBorder="0" applyAlignment="0" applyProtection="0"/>
    <xf numFmtId="185" fontId="1" fillId="19" borderId="0" applyNumberFormat="0" applyBorder="0" applyAlignment="0" applyProtection="0"/>
    <xf numFmtId="3" fontId="34" fillId="87" borderId="27"/>
    <xf numFmtId="172" fontId="15" fillId="0" borderId="0" applyNumberFormat="0" applyFill="0" applyBorder="0" applyAlignment="0" applyProtection="0"/>
    <xf numFmtId="172" fontId="14" fillId="0" borderId="3" applyNumberFormat="0" applyFill="0" applyAlignment="0" applyProtection="0"/>
    <xf numFmtId="172" fontId="23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3" fillId="97" borderId="33" applyNumberFormat="0" applyProtection="0">
      <alignment horizontal="left" vertical="center" indent="1"/>
    </xf>
    <xf numFmtId="4" fontId="92" fillId="66" borderId="33" applyNumberFormat="0" applyProtection="0">
      <alignment horizontal="left" vertical="center" indent="1"/>
    </xf>
    <xf numFmtId="172" fontId="19" fillId="11" borderId="6" applyNumberFormat="0" applyAlignment="0" applyProtection="0"/>
    <xf numFmtId="172" fontId="1" fillId="13" borderId="9" applyNumberFormat="0" applyFont="0" applyAlignment="0" applyProtection="0"/>
    <xf numFmtId="172" fontId="3" fillId="0" borderId="0"/>
    <xf numFmtId="172" fontId="1" fillId="0" borderId="0"/>
    <xf numFmtId="172" fontId="25" fillId="9" borderId="0" applyNumberFormat="0" applyBorder="0" applyAlignment="0" applyProtection="0"/>
    <xf numFmtId="172" fontId="17" fillId="8" borderId="0" applyNumberFormat="0" applyBorder="0" applyAlignment="0" applyProtection="0"/>
    <xf numFmtId="172" fontId="24" fillId="30" borderId="0" applyNumberFormat="0" applyBorder="0" applyAlignment="0" applyProtection="0"/>
    <xf numFmtId="172" fontId="24" fillId="18" borderId="0" applyNumberFormat="0" applyBorder="0" applyAlignment="0" applyProtection="0"/>
    <xf numFmtId="172" fontId="22" fillId="12" borderId="8" applyNumberFormat="0" applyAlignment="0" applyProtection="0"/>
    <xf numFmtId="172" fontId="24" fillId="37" borderId="0" applyNumberFormat="0" applyBorder="0" applyAlignment="0" applyProtection="0"/>
    <xf numFmtId="172" fontId="24" fillId="25" borderId="0" applyNumberFormat="0" applyBorder="0" applyAlignment="0" applyProtection="0"/>
    <xf numFmtId="172" fontId="24" fillId="17" borderId="0" applyNumberFormat="0" applyBorder="0" applyAlignment="0" applyProtection="0"/>
    <xf numFmtId="172" fontId="1" fillId="36" borderId="0" applyNumberFormat="0" applyBorder="0" applyAlignment="0" applyProtection="0"/>
    <xf numFmtId="172" fontId="1" fillId="32" borderId="0" applyNumberFormat="0" applyBorder="0" applyAlignment="0" applyProtection="0"/>
    <xf numFmtId="172" fontId="1" fillId="28" borderId="0" applyNumberFormat="0" applyBorder="0" applyAlignment="0" applyProtection="0"/>
    <xf numFmtId="172" fontId="1" fillId="16" borderId="0" applyNumberFormat="0" applyBorder="0" applyAlignment="0" applyProtection="0"/>
    <xf numFmtId="172" fontId="1" fillId="35" borderId="0" applyNumberFormat="0" applyBorder="0" applyAlignment="0" applyProtection="0"/>
    <xf numFmtId="172" fontId="1" fillId="27" borderId="0" applyNumberFormat="0" applyBorder="0" applyAlignment="0" applyProtection="0"/>
    <xf numFmtId="172" fontId="1" fillId="19" borderId="0" applyNumberFormat="0" applyBorder="0" applyAlignment="0" applyProtection="0"/>
    <xf numFmtId="0" fontId="146" fillId="19" borderId="0" applyNumberFormat="0" applyBorder="0" applyAlignment="0" applyProtection="0"/>
    <xf numFmtId="0" fontId="3" fillId="0" borderId="0"/>
    <xf numFmtId="0" fontId="1" fillId="19" borderId="0" applyNumberFormat="0" applyBorder="0" applyAlignment="0" applyProtection="0"/>
    <xf numFmtId="0" fontId="161" fillId="37" borderId="0" applyNumberFormat="0" applyBorder="0" applyAlignment="0" applyProtection="0"/>
    <xf numFmtId="0" fontId="146" fillId="27" borderId="0" applyNumberFormat="0" applyBorder="0" applyAlignment="0" applyProtection="0"/>
    <xf numFmtId="0" fontId="161" fillId="21" borderId="0" applyNumberFormat="0" applyBorder="0" applyAlignment="0" applyProtection="0"/>
    <xf numFmtId="0" fontId="150" fillId="7" borderId="0" applyNumberFormat="0" applyBorder="0" applyAlignment="0" applyProtection="0"/>
    <xf numFmtId="0" fontId="161" fillId="33" borderId="0" applyNumberFormat="0" applyBorder="0" applyAlignment="0" applyProtection="0"/>
    <xf numFmtId="0" fontId="146" fillId="24" borderId="0" applyNumberFormat="0" applyBorder="0" applyAlignment="0" applyProtection="0"/>
    <xf numFmtId="0" fontId="157" fillId="12" borderId="8" applyNumberFormat="0" applyAlignment="0" applyProtection="0"/>
    <xf numFmtId="0" fontId="148" fillId="0" borderId="3" applyNumberFormat="0" applyFill="0" applyAlignment="0" applyProtection="0"/>
    <xf numFmtId="0" fontId="161" fillId="30" borderId="0" applyNumberFormat="0" applyBorder="0" applyAlignment="0" applyProtection="0"/>
    <xf numFmtId="0" fontId="146" fillId="20" borderId="0" applyNumberFormat="0" applyBorder="0" applyAlignment="0" applyProtection="0"/>
    <xf numFmtId="0" fontId="158" fillId="0" borderId="0" applyNumberFormat="0" applyFill="0" applyBorder="0" applyAlignment="0" applyProtection="0"/>
    <xf numFmtId="0" fontId="149" fillId="0" borderId="4" applyNumberFormat="0" applyFill="0" applyAlignment="0" applyProtection="0"/>
    <xf numFmtId="0" fontId="146" fillId="31" borderId="0" applyNumberFormat="0" applyBorder="0" applyAlignment="0" applyProtection="0"/>
    <xf numFmtId="0" fontId="161" fillId="22" borderId="0" applyNumberFormat="0" applyBorder="0" applyAlignment="0" applyProtection="0"/>
    <xf numFmtId="0" fontId="160" fillId="0" borderId="10" applyNumberFormat="0" applyFill="0" applyAlignment="0" applyProtection="0"/>
    <xf numFmtId="0" fontId="152" fillId="9" borderId="0" applyNumberFormat="0" applyBorder="0" applyAlignment="0" applyProtection="0"/>
    <xf numFmtId="0" fontId="148" fillId="0" borderId="3" applyNumberFormat="0" applyFill="0" applyAlignment="0" applyProtection="0"/>
    <xf numFmtId="0" fontId="161" fillId="25" borderId="0" applyNumberFormat="0" applyBorder="0" applyAlignment="0" applyProtection="0"/>
    <xf numFmtId="0" fontId="146" fillId="32" borderId="0" applyNumberFormat="0" applyBorder="0" applyAlignment="0" applyProtection="0"/>
    <xf numFmtId="0" fontId="157" fillId="12" borderId="8" applyNumberFormat="0" applyAlignment="0" applyProtection="0"/>
    <xf numFmtId="185" fontId="24" fillId="21" borderId="0" applyNumberFormat="0" applyBorder="0" applyAlignment="0" applyProtection="0"/>
    <xf numFmtId="200" fontId="1" fillId="15" borderId="0" applyNumberFormat="0" applyBorder="0" applyAlignment="0" applyProtection="0"/>
    <xf numFmtId="0" fontId="3" fillId="0" borderId="0"/>
    <xf numFmtId="200" fontId="15" fillId="0" borderId="0" applyNumberFormat="0" applyFill="0" applyBorder="0" applyAlignment="0" applyProtection="0"/>
    <xf numFmtId="200" fontId="15" fillId="0" borderId="0" applyNumberFormat="0" applyFill="0" applyBorder="0" applyAlignment="0" applyProtection="0"/>
    <xf numFmtId="200" fontId="15" fillId="0" borderId="4" applyNumberFormat="0" applyFill="0" applyAlignment="0" applyProtection="0"/>
    <xf numFmtId="200" fontId="137" fillId="0" borderId="41" applyNumberFormat="0" applyFill="0" applyAlignment="0" applyProtection="0"/>
    <xf numFmtId="200" fontId="10" fillId="0" borderId="0" applyNumberFormat="0" applyFill="0" applyBorder="0" applyAlignment="0" applyProtection="0"/>
    <xf numFmtId="200" fontId="35" fillId="15" borderId="0" applyNumberFormat="0" applyBorder="0" applyAlignment="0" applyProtection="0"/>
    <xf numFmtId="200" fontId="19" fillId="11" borderId="6" applyNumberFormat="0" applyAlignment="0" applyProtection="0"/>
    <xf numFmtId="200" fontId="1" fillId="13" borderId="9" applyNumberFormat="0" applyFont="0" applyAlignment="0" applyProtection="0"/>
    <xf numFmtId="200" fontId="1" fillId="0" borderId="0"/>
    <xf numFmtId="200" fontId="18" fillId="10" borderId="5" applyNumberFormat="0" applyAlignment="0" applyProtection="0"/>
    <xf numFmtId="200" fontId="61" fillId="111" borderId="0" applyNumberFormat="0" applyBorder="0" applyAlignment="0" applyProtection="0"/>
    <xf numFmtId="200" fontId="24" fillId="26" borderId="0" applyNumberFormat="0" applyBorder="0" applyAlignment="0" applyProtection="0"/>
    <xf numFmtId="200" fontId="61" fillId="81" borderId="0" applyNumberFormat="0" applyBorder="0" applyAlignment="0" applyProtection="0"/>
    <xf numFmtId="200" fontId="24" fillId="14" borderId="0" applyNumberFormat="0" applyBorder="0" applyAlignment="0" applyProtection="0"/>
    <xf numFmtId="200" fontId="22" fillId="12" borderId="8" applyNumberFormat="0" applyAlignment="0" applyProtection="0"/>
    <xf numFmtId="200" fontId="139" fillId="106" borderId="18" applyNumberFormat="0" applyAlignment="0" applyProtection="0"/>
    <xf numFmtId="200" fontId="16" fillId="7" borderId="0" applyNumberFormat="0" applyBorder="0" applyAlignment="0" applyProtection="0"/>
    <xf numFmtId="200" fontId="24" fillId="37" borderId="0" applyNumberFormat="0" applyBorder="0" applyAlignment="0" applyProtection="0"/>
    <xf numFmtId="200" fontId="24" fillId="33" borderId="0" applyNumberFormat="0" applyBorder="0" applyAlignment="0" applyProtection="0"/>
    <xf numFmtId="200" fontId="24" fillId="29" borderId="0" applyNumberFormat="0" applyBorder="0" applyAlignment="0" applyProtection="0"/>
    <xf numFmtId="200" fontId="24" fillId="21" borderId="0" applyNumberFormat="0" applyBorder="0" applyAlignment="0" applyProtection="0"/>
    <xf numFmtId="200" fontId="138" fillId="21" borderId="0" applyNumberFormat="0" applyBorder="0" applyAlignment="0" applyProtection="0"/>
    <xf numFmtId="200" fontId="1" fillId="36" borderId="0" applyNumberFormat="0" applyBorder="0" applyAlignment="0" applyProtection="0"/>
    <xf numFmtId="200" fontId="1" fillId="32" borderId="0" applyNumberFormat="0" applyBorder="0" applyAlignment="0" applyProtection="0"/>
    <xf numFmtId="200" fontId="1" fillId="28" borderId="0" applyNumberFormat="0" applyBorder="0" applyAlignment="0" applyProtection="0"/>
    <xf numFmtId="200" fontId="1" fillId="24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1" fillId="16" borderId="0" applyNumberFormat="0" applyBorder="0" applyAlignment="0" applyProtection="0"/>
    <xf numFmtId="200" fontId="1" fillId="16" borderId="0" applyNumberFormat="0" applyBorder="0" applyAlignment="0" applyProtection="0"/>
    <xf numFmtId="200" fontId="1" fillId="35" borderId="0" applyNumberFormat="0" applyBorder="0" applyAlignment="0" applyProtection="0"/>
    <xf numFmtId="200" fontId="1" fillId="31" borderId="0" applyNumberFormat="0" applyBorder="0" applyAlignment="0" applyProtection="0"/>
    <xf numFmtId="200" fontId="1" fillId="31" borderId="0" applyNumberFormat="0" applyBorder="0" applyAlignment="0" applyProtection="0"/>
    <xf numFmtId="200" fontId="1" fillId="27" borderId="0" applyNumberFormat="0" applyBorder="0" applyAlignment="0" applyProtection="0"/>
    <xf numFmtId="0" fontId="3" fillId="0" borderId="0"/>
    <xf numFmtId="185" fontId="2" fillId="0" borderId="10" applyNumberFormat="0" applyFill="0" applyAlignment="0" applyProtection="0"/>
    <xf numFmtId="185" fontId="15" fillId="0" borderId="4" applyNumberFormat="0" applyFill="0" applyAlignment="0" applyProtection="0"/>
    <xf numFmtId="185" fontId="14" fillId="0" borderId="3" applyNumberFormat="0" applyFill="0" applyAlignment="0" applyProtection="0"/>
    <xf numFmtId="185" fontId="3" fillId="0" borderId="0"/>
    <xf numFmtId="185" fontId="24" fillId="30" borderId="0" applyNumberFormat="0" applyBorder="0" applyAlignment="0" applyProtection="0"/>
    <xf numFmtId="185" fontId="24" fillId="14" borderId="0" applyNumberFormat="0" applyBorder="0" applyAlignment="0" applyProtection="0"/>
    <xf numFmtId="185" fontId="21" fillId="0" borderId="7" applyNumberFormat="0" applyFill="0" applyAlignment="0" applyProtection="0"/>
    <xf numFmtId="185" fontId="20" fillId="11" borderId="5" applyNumberFormat="0" applyAlignment="0" applyProtection="0"/>
    <xf numFmtId="185" fontId="16" fillId="7" borderId="0" applyNumberFormat="0" applyBorder="0" applyAlignment="0" applyProtection="0"/>
    <xf numFmtId="185" fontId="24" fillId="17" borderId="0" applyNumberFormat="0" applyBorder="0" applyAlignment="0" applyProtection="0"/>
    <xf numFmtId="185" fontId="1" fillId="36" borderId="0" applyNumberFormat="0" applyBorder="0" applyAlignment="0" applyProtection="0"/>
    <xf numFmtId="185" fontId="1" fillId="24" borderId="0" applyNumberFormat="0" applyBorder="0" applyAlignment="0" applyProtection="0"/>
    <xf numFmtId="185" fontId="1" fillId="20" borderId="0" applyNumberFormat="0" applyBorder="0" applyAlignment="0" applyProtection="0"/>
    <xf numFmtId="185" fontId="1" fillId="31" borderId="0" applyNumberFormat="0" applyBorder="0" applyAlignment="0" applyProtection="0"/>
    <xf numFmtId="185" fontId="1" fillId="27" borderId="0" applyNumberFormat="0" applyBorder="0" applyAlignment="0" applyProtection="0"/>
    <xf numFmtId="185" fontId="1" fillId="23" borderId="0" applyNumberFormat="0" applyBorder="0" applyAlignment="0" applyProtection="0"/>
    <xf numFmtId="185" fontId="1" fillId="19" borderId="0" applyNumberFormat="0" applyBorder="0" applyAlignment="0" applyProtection="0"/>
    <xf numFmtId="3" fontId="34" fillId="87" borderId="27"/>
    <xf numFmtId="172" fontId="15" fillId="0" borderId="0" applyNumberFormat="0" applyFill="0" applyBorder="0" applyAlignment="0" applyProtection="0"/>
    <xf numFmtId="172" fontId="14" fillId="0" borderId="3" applyNumberFormat="0" applyFill="0" applyAlignment="0" applyProtection="0"/>
    <xf numFmtId="172" fontId="23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3" fillId="53" borderId="33" applyNumberFormat="0" applyProtection="0">
      <alignment horizontal="left" vertical="top" indent="1"/>
    </xf>
    <xf numFmtId="4" fontId="103" fillId="66" borderId="33" applyNumberFormat="0" applyProtection="0">
      <alignment vertical="center"/>
    </xf>
    <xf numFmtId="172" fontId="1" fillId="13" borderId="9" applyNumberFormat="0" applyFont="0" applyAlignment="0" applyProtection="0"/>
    <xf numFmtId="172" fontId="3" fillId="0" borderId="0"/>
    <xf numFmtId="172" fontId="1" fillId="0" borderId="0"/>
    <xf numFmtId="172" fontId="1" fillId="0" borderId="0"/>
    <xf numFmtId="172" fontId="25" fillId="9" borderId="0" applyNumberFormat="0" applyBorder="0" applyAlignment="0" applyProtection="0"/>
    <xf numFmtId="172" fontId="17" fillId="8" borderId="0" applyNumberFormat="0" applyBorder="0" applyAlignment="0" applyProtection="0"/>
    <xf numFmtId="172" fontId="24" fillId="30" borderId="0" applyNumberFormat="0" applyBorder="0" applyAlignment="0" applyProtection="0"/>
    <xf numFmtId="172" fontId="24" fillId="22" borderId="0" applyNumberFormat="0" applyBorder="0" applyAlignment="0" applyProtection="0"/>
    <xf numFmtId="172" fontId="24" fillId="14" borderId="0" applyNumberFormat="0" applyBorder="0" applyAlignment="0" applyProtection="0"/>
    <xf numFmtId="172" fontId="22" fillId="12" borderId="8" applyNumberFormat="0" applyAlignment="0" applyProtection="0"/>
    <xf numFmtId="172" fontId="24" fillId="33" borderId="0" applyNumberFormat="0" applyBorder="0" applyAlignment="0" applyProtection="0"/>
    <xf numFmtId="172" fontId="24" fillId="25" borderId="0" applyNumberFormat="0" applyBorder="0" applyAlignment="0" applyProtection="0"/>
    <xf numFmtId="172" fontId="24" fillId="17" borderId="0" applyNumberFormat="0" applyBorder="0" applyAlignment="0" applyProtection="0"/>
    <xf numFmtId="172" fontId="1" fillId="32" borderId="0" applyNumberFormat="0" applyBorder="0" applyAlignment="0" applyProtection="0"/>
    <xf numFmtId="172" fontId="1" fillId="28" borderId="0" applyNumberFormat="0" applyBorder="0" applyAlignment="0" applyProtection="0"/>
    <xf numFmtId="172" fontId="1" fillId="20" borderId="0" applyNumberFormat="0" applyBorder="0" applyAlignment="0" applyProtection="0"/>
    <xf numFmtId="172" fontId="1" fillId="16" borderId="0" applyNumberFormat="0" applyBorder="0" applyAlignment="0" applyProtection="0"/>
    <xf numFmtId="172" fontId="1" fillId="35" borderId="0" applyNumberFormat="0" applyBorder="0" applyAlignment="0" applyProtection="0"/>
    <xf numFmtId="172" fontId="1" fillId="27" borderId="0" applyNumberFormat="0" applyBorder="0" applyAlignment="0" applyProtection="0"/>
    <xf numFmtId="172" fontId="1" fillId="23" borderId="0" applyNumberFormat="0" applyBorder="0" applyAlignment="0" applyProtection="0"/>
    <xf numFmtId="172" fontId="1" fillId="19" borderId="0" applyNumberFormat="0" applyBorder="0" applyAlignment="0" applyProtection="0"/>
    <xf numFmtId="172" fontId="1" fillId="15" borderId="0" applyNumberFormat="0" applyBorder="0" applyAlignment="0" applyProtection="0"/>
    <xf numFmtId="0" fontId="146" fillId="36" borderId="0" applyNumberFormat="0" applyBorder="0" applyAlignment="0" applyProtection="0"/>
    <xf numFmtId="0" fontId="146" fillId="16" borderId="0" applyNumberFormat="0" applyBorder="0" applyAlignment="0" applyProtection="0"/>
    <xf numFmtId="0" fontId="3" fillId="0" borderId="0"/>
    <xf numFmtId="0" fontId="1" fillId="13" borderId="9" applyNumberFormat="0" applyFont="0" applyAlignment="0" applyProtection="0"/>
    <xf numFmtId="0" fontId="146" fillId="36" borderId="0" applyNumberFormat="0" applyBorder="0" applyAlignment="0" applyProtection="0"/>
    <xf numFmtId="0" fontId="161" fillId="26" borderId="0" applyNumberFormat="0" applyBorder="0" applyAlignment="0" applyProtection="0"/>
    <xf numFmtId="0" fontId="146" fillId="20" borderId="0" applyNumberFormat="0" applyBorder="0" applyAlignment="0" applyProtection="0"/>
    <xf numFmtId="0" fontId="149" fillId="0" borderId="0" applyNumberFormat="0" applyFill="0" applyBorder="0" applyAlignment="0" applyProtection="0"/>
    <xf numFmtId="0" fontId="146" fillId="32" borderId="0" applyNumberFormat="0" applyBorder="0" applyAlignment="0" applyProtection="0"/>
    <xf numFmtId="0" fontId="146" fillId="23" borderId="0" applyNumberFormat="0" applyBorder="0" applyAlignment="0" applyProtection="0"/>
    <xf numFmtId="0" fontId="156" fillId="0" borderId="7" applyNumberFormat="0" applyFill="0" applyAlignment="0" applyProtection="0"/>
    <xf numFmtId="0" fontId="147" fillId="0" borderId="2" applyNumberFormat="0" applyFill="0" applyAlignment="0" applyProtection="0"/>
    <xf numFmtId="0" fontId="161" fillId="29" borderId="0" applyNumberFormat="0" applyBorder="0" applyAlignment="0" applyProtection="0"/>
    <xf numFmtId="0" fontId="146" fillId="19" borderId="0" applyNumberFormat="0" applyBorder="0" applyAlignment="0" applyProtection="0"/>
    <xf numFmtId="0" fontId="157" fillId="12" borderId="8" applyNumberFormat="0" applyAlignment="0" applyProtection="0"/>
    <xf numFmtId="0" fontId="148" fillId="0" borderId="3" applyNumberFormat="0" applyFill="0" applyAlignment="0" applyProtection="0"/>
    <xf numFmtId="0" fontId="161" fillId="30" borderId="0" applyNumberFormat="0" applyBorder="0" applyAlignment="0" applyProtection="0"/>
    <xf numFmtId="0" fontId="161" fillId="21" borderId="0" applyNumberFormat="0" applyBorder="0" applyAlignment="0" applyProtection="0"/>
    <xf numFmtId="0" fontId="159" fillId="0" borderId="0" applyNumberFormat="0" applyFill="0" applyBorder="0" applyAlignment="0" applyProtection="0"/>
    <xf numFmtId="0" fontId="151" fillId="8" borderId="0" applyNumberFormat="0" applyBorder="0" applyAlignment="0" applyProtection="0"/>
    <xf numFmtId="0" fontId="147" fillId="0" borderId="2" applyNumberFormat="0" applyFill="0" applyAlignment="0" applyProtection="0"/>
    <xf numFmtId="0" fontId="146" fillId="24" borderId="0" applyNumberFormat="0" applyBorder="0" applyAlignment="0" applyProtection="0"/>
    <xf numFmtId="0" fontId="146" fillId="31" borderId="0" applyNumberFormat="0" applyBorder="0" applyAlignment="0" applyProtection="0"/>
    <xf numFmtId="0" fontId="156" fillId="0" borderId="7" applyNumberFormat="0" applyFill="0" applyAlignment="0" applyProtection="0"/>
    <xf numFmtId="185" fontId="24" fillId="21" borderId="0" applyNumberFormat="0" applyBorder="0" applyAlignment="0" applyProtection="0"/>
    <xf numFmtId="200" fontId="1" fillId="15" borderId="0" applyNumberFormat="0" applyBorder="0" applyAlignment="0" applyProtection="0"/>
    <xf numFmtId="0" fontId="3" fillId="0" borderId="0"/>
    <xf numFmtId="200" fontId="2" fillId="0" borderId="10" applyNumberFormat="0" applyFill="0" applyAlignment="0" applyProtection="0"/>
    <xf numFmtId="200" fontId="15" fillId="0" borderId="0" applyNumberFormat="0" applyFill="0" applyBorder="0" applyAlignment="0" applyProtection="0"/>
    <xf numFmtId="200" fontId="145" fillId="0" borderId="0" applyNumberFormat="0" applyFill="0" applyBorder="0" applyAlignment="0" applyProtection="0"/>
    <xf numFmtId="200" fontId="14" fillId="0" borderId="3" applyNumberFormat="0" applyFill="0" applyAlignment="0" applyProtection="0"/>
    <xf numFmtId="200" fontId="13" fillId="0" borderId="2" applyNumberFormat="0" applyFill="0" applyAlignment="0" applyProtection="0"/>
    <xf numFmtId="200" fontId="10" fillId="0" borderId="0" applyNumberFormat="0" applyFill="0" applyBorder="0" applyAlignment="0" applyProtection="0"/>
    <xf numFmtId="200" fontId="19" fillId="11" borderId="6" applyNumberFormat="0" applyAlignment="0" applyProtection="0"/>
    <xf numFmtId="200" fontId="1" fillId="0" borderId="0"/>
    <xf numFmtId="200" fontId="24" fillId="34" borderId="0" applyNumberFormat="0" applyBorder="0" applyAlignment="0" applyProtection="0"/>
    <xf numFmtId="200" fontId="24" fillId="26" borderId="0" applyNumberFormat="0" applyBorder="0" applyAlignment="0" applyProtection="0"/>
    <xf numFmtId="200" fontId="24" fillId="22" borderId="0" applyNumberFormat="0" applyBorder="0" applyAlignment="0" applyProtection="0"/>
    <xf numFmtId="200" fontId="22" fillId="12" borderId="8" applyNumberFormat="0" applyAlignment="0" applyProtection="0"/>
    <xf numFmtId="200" fontId="20" fillId="11" borderId="5" applyNumberFormat="0" applyAlignment="0" applyProtection="0"/>
    <xf numFmtId="200" fontId="20" fillId="11" borderId="5" applyNumberFormat="0" applyAlignment="0" applyProtection="0"/>
    <xf numFmtId="200" fontId="24" fillId="37" borderId="0" applyNumberFormat="0" applyBorder="0" applyAlignment="0" applyProtection="0"/>
    <xf numFmtId="200" fontId="24" fillId="33" borderId="0" applyNumberFormat="0" applyBorder="0" applyAlignment="0" applyProtection="0"/>
    <xf numFmtId="200" fontId="138" fillId="29" borderId="0" applyNumberFormat="0" applyBorder="0" applyAlignment="0" applyProtection="0"/>
    <xf numFmtId="200" fontId="24" fillId="21" borderId="0" applyNumberFormat="0" applyBorder="0" applyAlignment="0" applyProtection="0"/>
    <xf numFmtId="200" fontId="24" fillId="21" borderId="0" applyNumberFormat="0" applyBorder="0" applyAlignment="0" applyProtection="0"/>
    <xf numFmtId="200" fontId="1" fillId="36" borderId="0" applyNumberFormat="0" applyBorder="0" applyAlignment="0" applyProtection="0"/>
    <xf numFmtId="200" fontId="1" fillId="24" borderId="0" applyNumberFormat="0" applyBorder="0" applyAlignment="0" applyProtection="0"/>
    <xf numFmtId="200" fontId="1" fillId="20" borderId="0" applyNumberFormat="0" applyBorder="0" applyAlignment="0" applyProtection="0"/>
    <xf numFmtId="200" fontId="35" fillId="27" borderId="0" applyNumberFormat="0" applyBorder="0" applyAlignment="0" applyProtection="0"/>
    <xf numFmtId="200" fontId="1" fillId="31" borderId="0" applyNumberFormat="0" applyBorder="0" applyAlignment="0" applyProtection="0"/>
    <xf numFmtId="200" fontId="1" fillId="23" borderId="0" applyNumberFormat="0" applyBorder="0" applyAlignment="0" applyProtection="0"/>
    <xf numFmtId="200" fontId="35" fillId="31" borderId="0" applyNumberFormat="0" applyBorder="0" applyAlignment="0" applyProtection="0"/>
    <xf numFmtId="200" fontId="1" fillId="19" borderId="0" applyNumberFormat="0" applyBorder="0" applyAlignment="0" applyProtection="0"/>
    <xf numFmtId="200" fontId="1" fillId="15" borderId="0" applyNumberFormat="0" applyBorder="0" applyAlignment="0" applyProtection="0"/>
    <xf numFmtId="185" fontId="2" fillId="0" borderId="10" applyNumberFormat="0" applyFill="0" applyAlignment="0" applyProtection="0"/>
    <xf numFmtId="185" fontId="15" fillId="0" borderId="0" applyNumberFormat="0" applyFill="0" applyBorder="0" applyAlignment="0" applyProtection="0"/>
    <xf numFmtId="185" fontId="15" fillId="0" borderId="4" applyNumberFormat="0" applyFill="0" applyAlignment="0" applyProtection="0"/>
    <xf numFmtId="185" fontId="14" fillId="0" borderId="3" applyNumberFormat="0" applyFill="0" applyAlignment="0" applyProtection="0"/>
    <xf numFmtId="185" fontId="13" fillId="0" borderId="2" applyNumberFormat="0" applyFill="0" applyAlignment="0" applyProtection="0"/>
    <xf numFmtId="185" fontId="13" fillId="0" borderId="2" applyNumberFormat="0" applyFill="0" applyAlignment="0" applyProtection="0"/>
    <xf numFmtId="185" fontId="19" fillId="11" borderId="6" applyNumberFormat="0" applyAlignment="0" applyProtection="0"/>
    <xf numFmtId="0" fontId="1" fillId="0" borderId="0"/>
    <xf numFmtId="185" fontId="17" fillId="8" borderId="0" applyNumberFormat="0" applyBorder="0" applyAlignment="0" applyProtection="0"/>
    <xf numFmtId="185" fontId="18" fillId="10" borderId="5" applyNumberFormat="0" applyAlignment="0" applyProtection="0"/>
    <xf numFmtId="185" fontId="24" fillId="34" borderId="0" applyNumberFormat="0" applyBorder="0" applyAlignment="0" applyProtection="0"/>
    <xf numFmtId="185" fontId="24" fillId="18" borderId="0" applyNumberFormat="0" applyBorder="0" applyAlignment="0" applyProtection="0"/>
    <xf numFmtId="185" fontId="24" fillId="14" borderId="0" applyNumberFormat="0" applyBorder="0" applyAlignment="0" applyProtection="0"/>
    <xf numFmtId="185" fontId="21" fillId="0" borderId="7" applyNumberFormat="0" applyFill="0" applyAlignment="0" applyProtection="0"/>
    <xf numFmtId="185" fontId="20" fillId="11" borderId="5" applyNumberFormat="0" applyAlignment="0" applyProtection="0"/>
    <xf numFmtId="185" fontId="16" fillId="7" borderId="0" applyNumberFormat="0" applyBorder="0" applyAlignment="0" applyProtection="0"/>
    <xf numFmtId="185" fontId="24" fillId="37" borderId="0" applyNumberFormat="0" applyBorder="0" applyAlignment="0" applyProtection="0"/>
    <xf numFmtId="185" fontId="24" fillId="33" borderId="0" applyNumberFormat="0" applyBorder="0" applyAlignment="0" applyProtection="0"/>
    <xf numFmtId="185" fontId="24" fillId="17" borderId="0" applyNumberFormat="0" applyBorder="0" applyAlignment="0" applyProtection="0"/>
    <xf numFmtId="185" fontId="1" fillId="36" borderId="0" applyNumberFormat="0" applyBorder="0" applyAlignment="0" applyProtection="0"/>
    <xf numFmtId="185" fontId="1" fillId="24" borderId="0" applyNumberFormat="0" applyBorder="0" applyAlignment="0" applyProtection="0"/>
    <xf numFmtId="185" fontId="1" fillId="16" borderId="0" applyNumberFormat="0" applyBorder="0" applyAlignment="0" applyProtection="0"/>
    <xf numFmtId="185" fontId="1" fillId="35" borderId="0" applyNumberFormat="0" applyBorder="0" applyAlignment="0" applyProtection="0"/>
    <xf numFmtId="185" fontId="1" fillId="23" borderId="0" applyNumberFormat="0" applyBorder="0" applyAlignment="0" applyProtection="0"/>
    <xf numFmtId="185" fontId="1" fillId="19" borderId="0" applyNumberFormat="0" applyBorder="0" applyAlignment="0" applyProtection="0"/>
    <xf numFmtId="185" fontId="1" fillId="15" borderId="0" applyNumberFormat="0" applyBorder="0" applyAlignment="0" applyProtection="0"/>
    <xf numFmtId="0" fontId="1" fillId="13" borderId="9" applyNumberFormat="0" applyFont="0" applyAlignment="0" applyProtection="0"/>
    <xf numFmtId="172" fontId="15" fillId="0" borderId="0" applyNumberFormat="0" applyFill="0" applyBorder="0" applyAlignment="0" applyProtection="0"/>
    <xf numFmtId="172" fontId="14" fillId="0" borderId="3" applyNumberFormat="0" applyFill="0" applyAlignment="0" applyProtection="0"/>
    <xf numFmtId="172" fontId="23" fillId="0" borderId="0" applyNumberFormat="0" applyFill="0" applyBorder="0" applyAlignment="0" applyProtection="0"/>
    <xf numFmtId="172" fontId="10" fillId="0" borderId="0" applyNumberFormat="0" applyFill="0" applyBorder="0" applyAlignment="0" applyProtection="0"/>
    <xf numFmtId="172" fontId="3" fillId="53" borderId="33" applyNumberFormat="0" applyProtection="0">
      <alignment horizontal="left" vertical="center" indent="1"/>
    </xf>
    <xf numFmtId="4" fontId="92" fillId="66" borderId="33" applyNumberFormat="0" applyProtection="0">
      <alignment vertical="center"/>
    </xf>
    <xf numFmtId="172" fontId="1" fillId="13" borderId="9" applyNumberFormat="0" applyFont="0" applyAlignment="0" applyProtection="0"/>
    <xf numFmtId="172" fontId="1" fillId="0" borderId="0"/>
    <xf numFmtId="172" fontId="3" fillId="0" borderId="0"/>
    <xf numFmtId="169" fontId="1" fillId="0" borderId="0"/>
    <xf numFmtId="172" fontId="17" fillId="8" borderId="0" applyNumberFormat="0" applyBorder="0" applyAlignment="0" applyProtection="0"/>
    <xf numFmtId="172" fontId="18" fillId="10" borderId="5" applyNumberFormat="0" applyAlignment="0" applyProtection="0"/>
    <xf numFmtId="172" fontId="24" fillId="30" borderId="0" applyNumberFormat="0" applyBorder="0" applyAlignment="0" applyProtection="0"/>
    <xf numFmtId="172" fontId="24" fillId="22" borderId="0" applyNumberFormat="0" applyBorder="0" applyAlignment="0" applyProtection="0"/>
    <xf numFmtId="172" fontId="24" fillId="14" borderId="0" applyNumberFormat="0" applyBorder="0" applyAlignment="0" applyProtection="0"/>
    <xf numFmtId="172" fontId="21" fillId="0" borderId="7" applyNumberFormat="0" applyFill="0" applyAlignment="0" applyProtection="0"/>
    <xf numFmtId="172" fontId="22" fillId="12" borderId="8" applyNumberFormat="0" applyAlignment="0" applyProtection="0"/>
    <xf numFmtId="172" fontId="20" fillId="11" borderId="5" applyNumberFormat="0" applyAlignment="0" applyProtection="0"/>
    <xf numFmtId="172" fontId="16" fillId="7" borderId="0" applyNumberFormat="0" applyBorder="0" applyAlignment="0" applyProtection="0"/>
    <xf numFmtId="172" fontId="24" fillId="33" borderId="0" applyNumberFormat="0" applyBorder="0" applyAlignment="0" applyProtection="0"/>
    <xf numFmtId="172" fontId="24" fillId="25" borderId="0" applyNumberFormat="0" applyBorder="0" applyAlignment="0" applyProtection="0"/>
    <xf numFmtId="172" fontId="24" fillId="17" borderId="0" applyNumberFormat="0" applyBorder="0" applyAlignment="0" applyProtection="0"/>
    <xf numFmtId="172" fontId="1" fillId="32" borderId="0" applyNumberFormat="0" applyBorder="0" applyAlignment="0" applyProtection="0"/>
    <xf numFmtId="172" fontId="1" fillId="28" borderId="0" applyNumberFormat="0" applyBorder="0" applyAlignment="0" applyProtection="0"/>
    <xf numFmtId="172" fontId="1" fillId="24" borderId="0" applyNumberFormat="0" applyBorder="0" applyAlignment="0" applyProtection="0"/>
    <xf numFmtId="172" fontId="1" fillId="20" borderId="0" applyNumberFormat="0" applyBorder="0" applyAlignment="0" applyProtection="0"/>
    <xf numFmtId="172" fontId="1" fillId="16" borderId="0" applyNumberFormat="0" applyBorder="0" applyAlignment="0" applyProtection="0"/>
    <xf numFmtId="172" fontId="1" fillId="35" borderId="0" applyNumberFormat="0" applyBorder="0" applyAlignment="0" applyProtection="0"/>
    <xf numFmtId="172" fontId="1" fillId="31" borderId="0" applyNumberFormat="0" applyBorder="0" applyAlignment="0" applyProtection="0"/>
    <xf numFmtId="172" fontId="1" fillId="27" borderId="0" applyNumberFormat="0" applyBorder="0" applyAlignment="0" applyProtection="0"/>
    <xf numFmtId="172" fontId="1" fillId="23" borderId="0" applyNumberFormat="0" applyBorder="0" applyAlignment="0" applyProtection="0"/>
    <xf numFmtId="172" fontId="1" fillId="19" borderId="0" applyNumberFormat="0" applyBorder="0" applyAlignment="0" applyProtection="0"/>
    <xf numFmtId="172" fontId="1" fillId="15" borderId="0" applyNumberFormat="0" applyBorder="0" applyAlignment="0" applyProtection="0"/>
    <xf numFmtId="0" fontId="146" fillId="35" borderId="0" applyNumberFormat="0" applyBorder="0" applyAlignment="0" applyProtection="0"/>
    <xf numFmtId="0" fontId="146" fillId="15" borderId="0" applyNumberFormat="0" applyBorder="0" applyAlignment="0" applyProtection="0"/>
    <xf numFmtId="0" fontId="146" fillId="36" borderId="0" applyNumberFormat="0" applyBorder="0" applyAlignment="0" applyProtection="0"/>
    <xf numFmtId="0" fontId="3" fillId="0" borderId="0"/>
    <xf numFmtId="0" fontId="1" fillId="16" borderId="0" applyNumberFormat="0" applyBorder="0" applyAlignment="0" applyProtection="0"/>
    <xf numFmtId="0" fontId="3" fillId="0" borderId="0"/>
    <xf numFmtId="0" fontId="146" fillId="35" borderId="0" applyNumberFormat="0" applyBorder="0" applyAlignment="0" applyProtection="0"/>
    <xf numFmtId="0" fontId="161" fillId="25" borderId="0" applyNumberFormat="0" applyBorder="0" applyAlignment="0" applyProtection="0"/>
    <xf numFmtId="0" fontId="146" fillId="19" borderId="0" applyNumberFormat="0" applyBorder="0" applyAlignment="0" applyProtection="0"/>
    <xf numFmtId="0" fontId="149" fillId="0" borderId="4" applyNumberFormat="0" applyFill="0" applyAlignment="0" applyProtection="0"/>
    <xf numFmtId="0" fontId="146" fillId="31" borderId="0" applyNumberFormat="0" applyBorder="0" applyAlignment="0" applyProtection="0"/>
    <xf numFmtId="0" fontId="161" fillId="22" borderId="0" applyNumberFormat="0" applyBorder="0" applyAlignment="0" applyProtection="0"/>
    <xf numFmtId="0" fontId="155" fillId="11" borderId="5" applyNumberFormat="0" applyAlignment="0" applyProtection="0"/>
    <xf numFmtId="0" fontId="3" fillId="0" borderId="0"/>
    <xf numFmtId="0" fontId="146" fillId="28" borderId="0" applyNumberFormat="0" applyBorder="0" applyAlignment="0" applyProtection="0"/>
    <xf numFmtId="0" fontId="161" fillId="18" borderId="0" applyNumberFormat="0" applyBorder="0" applyAlignment="0" applyProtection="0"/>
    <xf numFmtId="0" fontId="156" fillId="0" borderId="7" applyNumberFormat="0" applyFill="0" applyAlignment="0" applyProtection="0"/>
    <xf numFmtId="0" fontId="147" fillId="0" borderId="2" applyNumberFormat="0" applyFill="0" applyAlignment="0" applyProtection="0"/>
    <xf numFmtId="0" fontId="161" fillId="29" borderId="0" applyNumberFormat="0" applyBorder="0" applyAlignment="0" applyProtection="0"/>
    <xf numFmtId="0" fontId="146" fillId="20" borderId="0" applyNumberFormat="0" applyBorder="0" applyAlignment="0" applyProtection="0"/>
    <xf numFmtId="0" fontId="146" fillId="13" borderId="9" applyNumberFormat="0" applyFont="0" applyAlignment="0" applyProtection="0"/>
    <xf numFmtId="0" fontId="150" fillId="7" borderId="0" applyNumberFormat="0" applyBorder="0" applyAlignment="0" applyProtection="0"/>
    <xf numFmtId="0" fontId="161" fillId="37" borderId="0" applyNumberFormat="0" applyBorder="0" applyAlignment="0" applyProtection="0"/>
    <xf numFmtId="0" fontId="146" fillId="23" borderId="0" applyNumberFormat="0" applyBorder="0" applyAlignment="0" applyProtection="0"/>
    <xf numFmtId="0" fontId="161" fillId="30" borderId="0" applyNumberFormat="0" applyBorder="0" applyAlignment="0" applyProtection="0"/>
    <xf numFmtId="0" fontId="155" fillId="11" borderId="5" applyNumberFormat="0" applyAlignment="0" applyProtection="0"/>
    <xf numFmtId="0" fontId="3" fillId="0" borderId="0"/>
    <xf numFmtId="193" fontId="3" fillId="0" borderId="0" applyFont="0" applyFill="0" applyBorder="0" applyAlignment="0" applyProtection="0"/>
    <xf numFmtId="200" fontId="3" fillId="0" borderId="0"/>
    <xf numFmtId="193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0" fontId="1" fillId="0" borderId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85" fontId="3" fillId="0" borderId="0"/>
    <xf numFmtId="0" fontId="1" fillId="0" borderId="0"/>
    <xf numFmtId="0" fontId="1" fillId="0" borderId="0"/>
    <xf numFmtId="200" fontId="3" fillId="0" borderId="0"/>
    <xf numFmtId="200" fontId="3" fillId="0" borderId="0"/>
    <xf numFmtId="200" fontId="3" fillId="0" borderId="0"/>
    <xf numFmtId="200" fontId="3" fillId="0" borderId="0"/>
    <xf numFmtId="193" fontId="3" fillId="0" borderId="0" applyFont="0" applyFill="0" applyBorder="0" applyAlignment="0" applyProtection="0"/>
    <xf numFmtId="200" fontId="3" fillId="0" borderId="0"/>
    <xf numFmtId="20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4" fontId="3" fillId="0" borderId="0" applyFill="0" applyBorder="0" applyAlignment="0" applyProtection="0"/>
    <xf numFmtId="40" fontId="3" fillId="0" borderId="0" applyFont="0" applyFill="0" applyBorder="0" applyAlignment="0" applyProtection="0"/>
    <xf numFmtId="0" fontId="1" fillId="0" borderId="0"/>
    <xf numFmtId="40" fontId="3" fillId="0" borderId="0" applyFont="0" applyFill="0" applyBorder="0" applyAlignment="0" applyProtection="0"/>
    <xf numFmtId="9" fontId="3" fillId="0" borderId="0" applyFill="0" applyBorder="0" applyAlignment="0" applyProtection="0"/>
    <xf numFmtId="0" fontId="114" fillId="0" borderId="0" applyAlignment="0"/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62" fillId="0" borderId="0" applyNumberFormat="0" applyFill="0" applyBorder="0" applyProtection="0">
      <alignment vertical="top" wrapText="1"/>
    </xf>
    <xf numFmtId="0" fontId="1" fillId="0" borderId="0"/>
    <xf numFmtId="222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223" fontId="3" fillId="0" borderId="0" applyFill="0" applyBorder="0" applyAlignment="0" applyProtection="0"/>
    <xf numFmtId="22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5" fontId="3" fillId="0" borderId="0"/>
    <xf numFmtId="43" fontId="3" fillId="0" borderId="0" applyFont="0" applyFill="0" applyBorder="0" applyAlignment="0" applyProtection="0"/>
    <xf numFmtId="225" fontId="1" fillId="0" borderId="0"/>
    <xf numFmtId="225" fontId="162" fillId="0" borderId="0" applyNumberFormat="0" applyFill="0" applyBorder="0" applyProtection="0">
      <alignment vertical="top" wrapText="1"/>
    </xf>
    <xf numFmtId="225" fontId="3" fillId="0" borderId="0"/>
    <xf numFmtId="225" fontId="162" fillId="0" borderId="0" applyNumberFormat="0" applyFill="0" applyBorder="0" applyProtection="0">
      <alignment vertical="top" wrapText="1"/>
    </xf>
    <xf numFmtId="225" fontId="1" fillId="0" borderId="0"/>
    <xf numFmtId="225" fontId="162" fillId="0" borderId="0" applyNumberFormat="0" applyFill="0" applyBorder="0" applyProtection="0">
      <alignment vertical="top" wrapText="1"/>
    </xf>
    <xf numFmtId="225" fontId="162" fillId="0" borderId="0" applyNumberFormat="0" applyFill="0" applyBorder="0" applyProtection="0">
      <alignment vertical="top" wrapText="1"/>
    </xf>
    <xf numFmtId="225" fontId="162" fillId="0" borderId="0" applyNumberFormat="0" applyFill="0" applyBorder="0" applyProtection="0">
      <alignment vertical="top" wrapText="1"/>
    </xf>
    <xf numFmtId="225" fontId="162" fillId="0" borderId="0" applyNumberFormat="0" applyFill="0" applyBorder="0" applyProtection="0">
      <alignment vertical="top" wrapText="1"/>
    </xf>
    <xf numFmtId="225" fontId="3" fillId="0" borderId="0"/>
    <xf numFmtId="225" fontId="3" fillId="0" borderId="0"/>
    <xf numFmtId="225" fontId="1" fillId="0" borderId="0"/>
    <xf numFmtId="225" fontId="3" fillId="0" borderId="0"/>
    <xf numFmtId="225" fontId="3" fillId="0" borderId="0"/>
    <xf numFmtId="225" fontId="3" fillId="0" borderId="0"/>
    <xf numFmtId="225" fontId="162" fillId="0" borderId="0" applyNumberFormat="0" applyFill="0" applyBorder="0" applyProtection="0">
      <alignment vertical="top" wrapText="1"/>
    </xf>
    <xf numFmtId="225" fontId="49" fillId="0" borderId="0"/>
    <xf numFmtId="225" fontId="3" fillId="0" borderId="0"/>
    <xf numFmtId="225" fontId="3" fillId="0" borderId="0"/>
    <xf numFmtId="225" fontId="1" fillId="0" borderId="0"/>
    <xf numFmtId="225" fontId="3" fillId="0" borderId="0"/>
    <xf numFmtId="225" fontId="3" fillId="0" borderId="0"/>
    <xf numFmtId="225" fontId="3" fillId="0" borderId="0"/>
    <xf numFmtId="225" fontId="3" fillId="0" borderId="0"/>
    <xf numFmtId="225" fontId="162" fillId="0" borderId="0" applyNumberFormat="0" applyFill="0" applyBorder="0" applyProtection="0">
      <alignment vertical="top" wrapText="1"/>
    </xf>
    <xf numFmtId="225" fontId="1" fillId="0" borderId="0"/>
    <xf numFmtId="225" fontId="162" fillId="0" borderId="0" applyNumberFormat="0" applyFill="0" applyBorder="0" applyProtection="0">
      <alignment vertical="top" wrapText="1"/>
    </xf>
    <xf numFmtId="225" fontId="1" fillId="0" borderId="0"/>
    <xf numFmtId="225" fontId="3" fillId="0" borderId="0"/>
    <xf numFmtId="225" fontId="3" fillId="0" borderId="0"/>
    <xf numFmtId="225" fontId="3" fillId="0" borderId="0"/>
    <xf numFmtId="225" fontId="162" fillId="0" borderId="0" applyNumberFormat="0" applyFill="0" applyBorder="0" applyProtection="0">
      <alignment vertical="top" wrapText="1"/>
    </xf>
    <xf numFmtId="225" fontId="3" fillId="0" borderId="0"/>
    <xf numFmtId="225" fontId="1" fillId="0" borderId="0"/>
    <xf numFmtId="225" fontId="162" fillId="0" borderId="0" applyNumberFormat="0" applyFill="0" applyBorder="0" applyProtection="0">
      <alignment vertical="top" wrapText="1"/>
    </xf>
    <xf numFmtId="225" fontId="3" fillId="0" borderId="0"/>
    <xf numFmtId="225" fontId="1" fillId="0" borderId="0"/>
    <xf numFmtId="225" fontId="162" fillId="0" borderId="0" applyNumberFormat="0" applyFill="0" applyBorder="0" applyProtection="0">
      <alignment vertical="top" wrapText="1"/>
    </xf>
    <xf numFmtId="225" fontId="1" fillId="0" borderId="0"/>
    <xf numFmtId="225" fontId="162" fillId="0" borderId="0" applyNumberFormat="0" applyFill="0" applyBorder="0" applyProtection="0">
      <alignment vertical="top" wrapText="1"/>
    </xf>
    <xf numFmtId="225" fontId="1" fillId="0" borderId="0"/>
    <xf numFmtId="225" fontId="162" fillId="0" borderId="0" applyNumberFormat="0" applyFill="0" applyBorder="0" applyProtection="0">
      <alignment vertical="top" wrapText="1"/>
    </xf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1" fillId="0" borderId="0"/>
    <xf numFmtId="225" fontId="1" fillId="0" borderId="0"/>
    <xf numFmtId="225" fontId="3" fillId="0" borderId="0"/>
    <xf numFmtId="43" fontId="3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3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43" fontId="3" fillId="0" borderId="0" applyFont="0" applyFill="0" applyBorder="0" applyAlignment="0" applyProtection="0"/>
    <xf numFmtId="225" fontId="1" fillId="0" borderId="0"/>
    <xf numFmtId="225" fontId="3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43" fontId="3" fillId="0" borderId="0" applyFont="0" applyFill="0" applyBorder="0" applyAlignment="0" applyProtection="0"/>
    <xf numFmtId="225" fontId="1" fillId="0" borderId="0"/>
    <xf numFmtId="225" fontId="3" fillId="0" borderId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3" fillId="0" borderId="0"/>
    <xf numFmtId="9" fontId="3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225" fontId="1" fillId="0" borderId="0"/>
    <xf numFmtId="225" fontId="3" fillId="0" borderId="0"/>
    <xf numFmtId="43" fontId="1" fillId="0" borderId="0" applyFont="0" applyFill="0" applyBorder="0" applyAlignment="0" applyProtection="0"/>
    <xf numFmtId="225" fontId="3" fillId="0" borderId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3" fillId="0" borderId="0"/>
    <xf numFmtId="9" fontId="49" fillId="0" borderId="0" applyFont="0" applyFill="0" applyBorder="0" applyAlignment="0" applyProtection="0"/>
    <xf numFmtId="225" fontId="1" fillId="0" borderId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0" borderId="0"/>
    <xf numFmtId="43" fontId="1" fillId="0" borderId="0" applyFont="0" applyFill="0" applyBorder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3" fillId="0" borderId="0"/>
    <xf numFmtId="225" fontId="3" fillId="0" borderId="0"/>
    <xf numFmtId="225" fontId="1" fillId="0" borderId="0"/>
    <xf numFmtId="225" fontId="1" fillId="13" borderId="9" applyNumberFormat="0" applyFont="0" applyAlignment="0" applyProtection="0"/>
    <xf numFmtId="40" fontId="49" fillId="0" borderId="0" applyFont="0" applyFill="0" applyBorder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43" fontId="1" fillId="0" borderId="0" applyFont="0" applyFill="0" applyBorder="0" applyAlignment="0" applyProtection="0"/>
    <xf numFmtId="225" fontId="1" fillId="13" borderId="9" applyNumberFormat="0" applyFont="0" applyAlignment="0" applyProtection="0"/>
    <xf numFmtId="9" fontId="3" fillId="0" borderId="0" applyFont="0" applyFill="0" applyBorder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3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22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3" fillId="0" borderId="0"/>
    <xf numFmtId="40" fontId="49" fillId="0" borderId="0" applyFont="0" applyFill="0" applyBorder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3" fillId="0" borderId="0"/>
    <xf numFmtId="40" fontId="49" fillId="0" borderId="0" applyFont="0" applyFill="0" applyBorder="0" applyAlignment="0" applyProtection="0"/>
    <xf numFmtId="225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0" borderId="0"/>
    <xf numFmtId="43" fontId="1" fillId="0" borderId="0" applyFont="0" applyFill="0" applyBorder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43" fontId="1" fillId="0" borderId="0" applyFont="0" applyFill="0" applyBorder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22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225" fontId="1" fillId="13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1" fillId="0" borderId="0"/>
    <xf numFmtId="225" fontId="3" fillId="0" borderId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225" fontId="3" fillId="0" borderId="0"/>
    <xf numFmtId="9" fontId="3" fillId="0" borderId="0" applyFont="0" applyFill="0" applyBorder="0" applyAlignment="0" applyProtection="0"/>
    <xf numFmtId="9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225" fontId="1" fillId="0" borderId="0"/>
    <xf numFmtId="225" fontId="3" fillId="0" borderId="0"/>
    <xf numFmtId="40" fontId="49" fillId="0" borderId="0" applyFont="0" applyFill="0" applyBorder="0" applyAlignment="0" applyProtection="0"/>
    <xf numFmtId="225" fontId="1" fillId="0" borderId="0"/>
    <xf numFmtId="225" fontId="1" fillId="0" borderId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3" fillId="0" borderId="0"/>
    <xf numFmtId="9" fontId="49" fillId="0" borderId="0" applyFont="0" applyFill="0" applyBorder="0" applyAlignment="0" applyProtection="0"/>
    <xf numFmtId="225" fontId="1" fillId="0" borderId="0"/>
    <xf numFmtId="5" fontId="1" fillId="0" borderId="0" applyFont="0" applyFill="0" applyBorder="0" applyAlignment="0" applyProtection="0"/>
    <xf numFmtId="225" fontId="1" fillId="0" borderId="0"/>
    <xf numFmtId="225" fontId="1" fillId="0" borderId="0"/>
    <xf numFmtId="225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225" fontId="3" fillId="0" borderId="0"/>
    <xf numFmtId="9" fontId="3" fillId="0" borderId="0" applyFont="0" applyFill="0" applyBorder="0" applyAlignment="0" applyProtection="0"/>
    <xf numFmtId="5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225" fontId="3" fillId="0" borderId="0"/>
    <xf numFmtId="225" fontId="3" fillId="0" borderId="0"/>
    <xf numFmtId="225" fontId="3" fillId="0" borderId="0"/>
    <xf numFmtId="225" fontId="1" fillId="0" borderId="0"/>
    <xf numFmtId="225" fontId="3" fillId="0" borderId="0"/>
    <xf numFmtId="9" fontId="49" fillId="0" borderId="0" applyFont="0" applyFill="0" applyBorder="0" applyAlignment="0" applyProtection="0"/>
    <xf numFmtId="225" fontId="1" fillId="0" borderId="0"/>
    <xf numFmtId="40" fontId="49" fillId="0" borderId="0" applyFont="0" applyFill="0" applyBorder="0" applyAlignment="0" applyProtection="0"/>
    <xf numFmtId="225" fontId="1" fillId="0" borderId="0"/>
    <xf numFmtId="22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25" fontId="3" fillId="0" borderId="0"/>
    <xf numFmtId="225" fontId="1" fillId="0" borderId="0"/>
    <xf numFmtId="43" fontId="1" fillId="0" borderId="0" applyFont="0" applyFill="0" applyBorder="0" applyAlignment="0" applyProtection="0"/>
    <xf numFmtId="225" fontId="1" fillId="0" borderId="0"/>
    <xf numFmtId="9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225" fontId="3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3" fillId="0" borderId="0"/>
    <xf numFmtId="22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" fillId="0" borderId="0">
      <alignment horizontal="center"/>
    </xf>
    <xf numFmtId="43" fontId="26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4" fillId="0" borderId="0"/>
    <xf numFmtId="7" fontId="3" fillId="0" borderId="32" applyFont="0" applyFill="0" applyBorder="0" applyAlignment="0" applyProtection="0">
      <alignment horizontal="righ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1" fontId="34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1" fontId="34" fillId="0" borderId="0"/>
    <xf numFmtId="7" fontId="3" fillId="0" borderId="32" applyFont="0" applyFill="0" applyBorder="0" applyAlignment="0" applyProtection="0">
      <alignment horizontal="righ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1" fontId="34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3" fillId="0" borderId="0"/>
    <xf numFmtId="0" fontId="3" fillId="0" borderId="0"/>
    <xf numFmtId="0" fontId="3" fillId="0" borderId="0"/>
    <xf numFmtId="0" fontId="3" fillId="0" borderId="0"/>
    <xf numFmtId="0" fontId="26" fillId="68" borderId="0" applyNumberFormat="0" applyBorder="0" applyAlignment="0" applyProtection="0"/>
    <xf numFmtId="0" fontId="169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49" fillId="0" borderId="0"/>
    <xf numFmtId="0" fontId="3" fillId="67" borderId="21" applyNumberFormat="0" applyFont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301">
    <xf numFmtId="0" fontId="0" fillId="0" borderId="0" xfId="0"/>
    <xf numFmtId="0" fontId="80" fillId="0" borderId="0" xfId="0" applyFont="1"/>
    <xf numFmtId="164" fontId="80" fillId="0" borderId="0" xfId="0" applyNumberFormat="1" applyFont="1" applyAlignment="1">
      <alignment horizontal="center"/>
    </xf>
    <xf numFmtId="0" fontId="174" fillId="0" borderId="0" xfId="0" applyFont="1"/>
    <xf numFmtId="0" fontId="166" fillId="0" borderId="0" xfId="0" applyFont="1"/>
    <xf numFmtId="164" fontId="174" fillId="0" borderId="0" xfId="0" applyNumberFormat="1" applyFont="1" applyAlignment="1">
      <alignment horizontal="center"/>
    </xf>
    <xf numFmtId="0" fontId="172" fillId="0" borderId="0" xfId="0" applyFont="1"/>
    <xf numFmtId="0" fontId="163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7" fillId="3" borderId="0" xfId="0" applyFont="1" applyFill="1"/>
    <xf numFmtId="0" fontId="4" fillId="4" borderId="1" xfId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0" xfId="0" applyFont="1" applyAlignment="1">
      <alignment vertical="center"/>
    </xf>
    <xf numFmtId="0" fontId="2" fillId="0" borderId="0" xfId="0" applyFont="1"/>
    <xf numFmtId="0" fontId="7" fillId="0" borderId="0" xfId="0" applyFont="1"/>
    <xf numFmtId="167" fontId="11" fillId="0" borderId="0" xfId="3" applyNumberFormat="1" applyFont="1" applyAlignment="1">
      <alignment vertical="center"/>
    </xf>
    <xf numFmtId="0" fontId="4" fillId="4" borderId="0" xfId="1" applyFont="1" applyFill="1" applyAlignment="1">
      <alignment horizontal="center" vertical="center"/>
    </xf>
    <xf numFmtId="164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164" fontId="7" fillId="0" borderId="0" xfId="0" applyNumberFormat="1" applyFont="1" applyAlignment="1">
      <alignment horizontal="left"/>
    </xf>
    <xf numFmtId="0" fontId="9" fillId="2" borderId="0" xfId="1" applyFont="1" applyFill="1" applyAlignment="1">
      <alignment horizontal="center" vertical="center"/>
    </xf>
    <xf numFmtId="0" fontId="32" fillId="0" borderId="0" xfId="0" applyFont="1"/>
    <xf numFmtId="0" fontId="24" fillId="0" borderId="0" xfId="0" applyFont="1"/>
    <xf numFmtId="0" fontId="4" fillId="0" borderId="0" xfId="1" applyFont="1" applyAlignment="1">
      <alignment horizontal="center" vertical="center"/>
    </xf>
    <xf numFmtId="0" fontId="79" fillId="0" borderId="0" xfId="0" applyFont="1"/>
    <xf numFmtId="0" fontId="0" fillId="39" borderId="0" xfId="0" applyFill="1"/>
    <xf numFmtId="0" fontId="8" fillId="0" borderId="0" xfId="0" applyFont="1" applyAlignment="1">
      <alignment horizontal="left" indent="2"/>
    </xf>
    <xf numFmtId="0" fontId="8" fillId="39" borderId="0" xfId="0" applyFont="1" applyFill="1"/>
    <xf numFmtId="0" fontId="4" fillId="39" borderId="0" xfId="1" applyFont="1" applyFill="1" applyAlignment="1">
      <alignment horizontal="center" vertical="center"/>
    </xf>
    <xf numFmtId="0" fontId="24" fillId="39" borderId="0" xfId="0" applyFont="1" applyFill="1"/>
    <xf numFmtId="0" fontId="2" fillId="39" borderId="0" xfId="0" applyFont="1" applyFill="1"/>
    <xf numFmtId="167" fontId="0" fillId="39" borderId="0" xfId="3" applyNumberFormat="1" applyFont="1" applyFill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1" applyFont="1" applyAlignment="1">
      <alignment horizontal="left" vertical="center"/>
    </xf>
    <xf numFmtId="0" fontId="82" fillId="0" borderId="0" xfId="0" applyFont="1"/>
    <xf numFmtId="0" fontId="83" fillId="0" borderId="0" xfId="0" applyFont="1"/>
    <xf numFmtId="0" fontId="84" fillId="0" borderId="0" xfId="0" applyFont="1"/>
    <xf numFmtId="0" fontId="85" fillId="70" borderId="0" xfId="0" applyFont="1" applyFill="1"/>
    <xf numFmtId="0" fontId="85" fillId="0" borderId="0" xfId="0" applyFont="1"/>
    <xf numFmtId="0" fontId="86" fillId="0" borderId="0" xfId="0" applyFont="1" applyAlignment="1">
      <alignment horizontal="left" vertical="center"/>
    </xf>
    <xf numFmtId="0" fontId="84" fillId="70" borderId="0" xfId="0" applyFont="1" applyFill="1"/>
    <xf numFmtId="0" fontId="87" fillId="0" borderId="0" xfId="0" applyFont="1" applyAlignment="1">
      <alignment horizontal="left" vertical="center"/>
    </xf>
    <xf numFmtId="0" fontId="88" fillId="0" borderId="0" xfId="0" applyFont="1"/>
    <xf numFmtId="0" fontId="89" fillId="0" borderId="0" xfId="0" applyFont="1"/>
    <xf numFmtId="0" fontId="84" fillId="0" borderId="0" xfId="0" quotePrefix="1" applyFont="1"/>
    <xf numFmtId="0" fontId="4" fillId="71" borderId="0" xfId="1" applyFont="1" applyFill="1" applyAlignment="1">
      <alignment horizontal="center" vertical="center"/>
    </xf>
    <xf numFmtId="164" fontId="7" fillId="2" borderId="0" xfId="0" applyNumberFormat="1" applyFont="1" applyFill="1" applyAlignment="1">
      <alignment horizontal="center"/>
    </xf>
    <xf numFmtId="164" fontId="4" fillId="0" borderId="0" xfId="0" applyNumberFormat="1" applyFont="1" applyAlignment="1">
      <alignment horizontal="center"/>
    </xf>
    <xf numFmtId="164" fontId="7" fillId="72" borderId="0" xfId="0" applyNumberFormat="1" applyFont="1" applyFill="1" applyAlignment="1">
      <alignment horizontal="center"/>
    </xf>
    <xf numFmtId="0" fontId="90" fillId="4" borderId="1" xfId="1" applyFont="1" applyFill="1" applyBorder="1" applyAlignment="1">
      <alignment horizontal="center" vertical="center"/>
    </xf>
    <xf numFmtId="0" fontId="27" fillId="39" borderId="0" xfId="0" applyFont="1" applyFill="1"/>
    <xf numFmtId="0" fontId="10" fillId="0" borderId="0" xfId="0" applyFont="1"/>
    <xf numFmtId="0" fontId="0" fillId="0" borderId="0" xfId="0" applyAlignment="1">
      <alignment horizontal="left"/>
    </xf>
    <xf numFmtId="0" fontId="7" fillId="3" borderId="0" xfId="0" applyFont="1" applyFill="1" applyAlignment="1">
      <alignment horizontal="left"/>
    </xf>
    <xf numFmtId="164" fontId="7" fillId="72" borderId="0" xfId="0" applyNumberFormat="1" applyFont="1" applyFill="1" applyAlignment="1">
      <alignment horizontal="left"/>
    </xf>
    <xf numFmtId="164" fontId="4" fillId="2" borderId="0" xfId="0" applyNumberFormat="1" applyFont="1" applyFill="1" applyAlignment="1">
      <alignment horizontal="left"/>
    </xf>
    <xf numFmtId="164" fontId="6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/>
    </xf>
    <xf numFmtId="164" fontId="6" fillId="0" borderId="0" xfId="0" applyNumberFormat="1" applyFont="1" applyAlignment="1">
      <alignment horizontal="left" indent="3"/>
    </xf>
    <xf numFmtId="0" fontId="28" fillId="3" borderId="0" xfId="2" applyFont="1" applyFill="1" applyAlignment="1">
      <alignment horizontal="left" vertical="center" wrapText="1"/>
    </xf>
    <xf numFmtId="167" fontId="11" fillId="0" borderId="0" xfId="3" applyNumberFormat="1" applyFont="1" applyFill="1" applyAlignment="1">
      <alignment vertical="center"/>
    </xf>
    <xf numFmtId="0" fontId="6" fillId="112" borderId="0" xfId="0" applyFont="1" applyFill="1"/>
    <xf numFmtId="164" fontId="6" fillId="39" borderId="0" xfId="0" applyNumberFormat="1" applyFont="1" applyFill="1" applyAlignment="1">
      <alignment horizontal="left" indent="2"/>
    </xf>
    <xf numFmtId="164" fontId="6" fillId="39" borderId="0" xfId="0" applyNumberFormat="1" applyFont="1" applyFill="1" applyAlignment="1">
      <alignment horizontal="left" indent="1"/>
    </xf>
    <xf numFmtId="164" fontId="8" fillId="39" borderId="0" xfId="0" applyNumberFormat="1" applyFont="1" applyFill="1" applyAlignment="1">
      <alignment horizontal="left" indent="1"/>
    </xf>
    <xf numFmtId="0" fontId="6" fillId="39" borderId="0" xfId="0" applyFont="1" applyFill="1"/>
    <xf numFmtId="0" fontId="6" fillId="39" borderId="0" xfId="0" applyFont="1" applyFill="1" applyAlignment="1">
      <alignment horizontal="left" indent="4"/>
    </xf>
    <xf numFmtId="0" fontId="164" fillId="38" borderId="0" xfId="2" applyFont="1" applyFill="1" applyAlignment="1">
      <alignment vertical="center" wrapText="1"/>
    </xf>
    <xf numFmtId="0" fontId="165" fillId="38" borderId="0" xfId="2" applyFont="1" applyFill="1" applyAlignment="1">
      <alignment vertical="center" wrapText="1"/>
    </xf>
    <xf numFmtId="0" fontId="9" fillId="113" borderId="0" xfId="1" applyFont="1" applyFill="1" applyAlignment="1">
      <alignment horizontal="center" vertical="center"/>
    </xf>
    <xf numFmtId="0" fontId="9" fillId="114" borderId="0" xfId="1" applyFont="1" applyFill="1" applyAlignment="1">
      <alignment horizontal="center" vertical="center"/>
    </xf>
    <xf numFmtId="0" fontId="9" fillId="115" borderId="0" xfId="1" applyFont="1" applyFill="1" applyAlignment="1">
      <alignment horizontal="center" vertical="center"/>
    </xf>
    <xf numFmtId="0" fontId="9" fillId="116" borderId="0" xfId="1" applyFont="1" applyFill="1" applyAlignment="1">
      <alignment horizontal="center" vertical="center"/>
    </xf>
    <xf numFmtId="0" fontId="9" fillId="117" borderId="0" xfId="1" applyFont="1" applyFill="1" applyAlignment="1">
      <alignment horizontal="center" vertical="center"/>
    </xf>
    <xf numFmtId="0" fontId="9" fillId="118" borderId="0" xfId="1" applyFont="1" applyFill="1" applyAlignment="1">
      <alignment horizontal="center" vertical="center"/>
    </xf>
    <xf numFmtId="0" fontId="9" fillId="119" borderId="0" xfId="1" applyFont="1" applyFill="1" applyAlignment="1">
      <alignment horizontal="center" vertical="center"/>
    </xf>
    <xf numFmtId="0" fontId="9" fillId="120" borderId="0" xfId="1" applyFont="1" applyFill="1" applyAlignment="1">
      <alignment horizontal="center" vertical="center"/>
    </xf>
    <xf numFmtId="0" fontId="168" fillId="2" borderId="0" xfId="1" applyFont="1" applyFill="1" applyAlignment="1">
      <alignment horizontal="center" vertical="center"/>
    </xf>
    <xf numFmtId="0" fontId="167" fillId="6" borderId="0" xfId="1" applyFont="1" applyFill="1" applyAlignment="1">
      <alignment horizontal="left" vertical="center"/>
    </xf>
    <xf numFmtId="0" fontId="80" fillId="0" borderId="0" xfId="2" applyFont="1" applyAlignment="1">
      <alignment horizontal="left" vertical="center" wrapText="1"/>
    </xf>
    <xf numFmtId="0" fontId="80" fillId="0" borderId="0" xfId="1" applyFont="1" applyAlignment="1">
      <alignment horizontal="left" vertical="center"/>
    </xf>
    <xf numFmtId="0" fontId="170" fillId="39" borderId="0" xfId="0" applyFont="1" applyFill="1"/>
    <xf numFmtId="0" fontId="167" fillId="3" borderId="0" xfId="1" applyFont="1" applyFill="1" applyAlignment="1">
      <alignment horizontal="left" vertical="center"/>
    </xf>
    <xf numFmtId="0" fontId="6" fillId="39" borderId="0" xfId="0" applyFont="1" applyFill="1" applyAlignment="1">
      <alignment horizontal="left" indent="1"/>
    </xf>
    <xf numFmtId="0" fontId="5" fillId="0" borderId="0" xfId="0" applyFont="1" applyAlignment="1">
      <alignment vertical="center"/>
    </xf>
    <xf numFmtId="0" fontId="173" fillId="0" borderId="0" xfId="0" applyFont="1"/>
    <xf numFmtId="164" fontId="6" fillId="0" borderId="0" xfId="0" applyNumberFormat="1" applyFont="1" applyAlignment="1">
      <alignment horizontal="center"/>
    </xf>
    <xf numFmtId="9" fontId="6" fillId="0" borderId="0" xfId="60444" applyFont="1" applyAlignment="1">
      <alignment horizontal="center"/>
    </xf>
    <xf numFmtId="164" fontId="7" fillId="3" borderId="0" xfId="0" applyNumberFormat="1" applyFont="1" applyFill="1" applyAlignment="1">
      <alignment horizontal="center"/>
    </xf>
    <xf numFmtId="1" fontId="4" fillId="4" borderId="0" xfId="1" applyNumberFormat="1" applyFont="1" applyFill="1" applyAlignment="1">
      <alignment horizontal="center" vertical="center"/>
    </xf>
    <xf numFmtId="164" fontId="6" fillId="7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3" fontId="0" fillId="0" borderId="0" xfId="0" applyNumberFormat="1"/>
    <xf numFmtId="43" fontId="0" fillId="0" borderId="0" xfId="3" applyFont="1"/>
    <xf numFmtId="167" fontId="7" fillId="2" borderId="0" xfId="3" applyNumberFormat="1" applyFont="1" applyFill="1" applyAlignment="1">
      <alignment horizontal="center"/>
    </xf>
    <xf numFmtId="43" fontId="6" fillId="0" borderId="0" xfId="3" applyFont="1"/>
    <xf numFmtId="43" fontId="7" fillId="0" borderId="0" xfId="3" applyFont="1"/>
    <xf numFmtId="164" fontId="5" fillId="0" borderId="0" xfId="0" applyNumberFormat="1" applyFont="1"/>
    <xf numFmtId="164" fontId="79" fillId="0" borderId="0" xfId="0" applyNumberFormat="1" applyFont="1"/>
    <xf numFmtId="164" fontId="24" fillId="0" borderId="0" xfId="0" applyNumberFormat="1" applyFont="1"/>
    <xf numFmtId="164" fontId="0" fillId="0" borderId="0" xfId="0" applyNumberFormat="1"/>
    <xf numFmtId="164" fontId="11" fillId="0" borderId="0" xfId="3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167" fontId="0" fillId="0" borderId="0" xfId="3" applyNumberFormat="1" applyFont="1" applyFill="1"/>
    <xf numFmtId="167" fontId="2" fillId="0" borderId="0" xfId="3" applyNumberFormat="1" applyFont="1" applyFill="1"/>
    <xf numFmtId="167" fontId="32" fillId="0" borderId="0" xfId="3" applyNumberFormat="1" applyFont="1" applyFill="1"/>
    <xf numFmtId="0" fontId="32" fillId="39" borderId="0" xfId="0" applyFont="1" applyFill="1"/>
    <xf numFmtId="167" fontId="1" fillId="0" borderId="0" xfId="3" applyNumberFormat="1" applyFont="1" applyFill="1"/>
    <xf numFmtId="164" fontId="31" fillId="0" borderId="0" xfId="0" applyNumberFormat="1" applyFont="1" applyAlignment="1">
      <alignment horizontal="center"/>
    </xf>
    <xf numFmtId="165" fontId="31" fillId="0" borderId="0" xfId="0" applyNumberFormat="1" applyFont="1" applyAlignment="1">
      <alignment horizontal="left"/>
    </xf>
    <xf numFmtId="165" fontId="0" fillId="0" borderId="0" xfId="0" applyNumberFormat="1"/>
    <xf numFmtId="165" fontId="6" fillId="0" borderId="0" xfId="60444" applyNumberFormat="1" applyFont="1" applyAlignment="1">
      <alignment horizontal="center"/>
    </xf>
    <xf numFmtId="0" fontId="175" fillId="0" borderId="0" xfId="1" applyFont="1" applyAlignment="1">
      <alignment horizontal="center" vertical="center"/>
    </xf>
    <xf numFmtId="0" fontId="175" fillId="71" borderId="0" xfId="1" applyFont="1" applyFill="1" applyAlignment="1">
      <alignment horizontal="center" vertical="center"/>
    </xf>
    <xf numFmtId="0" fontId="175" fillId="4" borderId="0" xfId="1" applyFont="1" applyFill="1" applyAlignment="1">
      <alignment horizontal="center" vertical="center"/>
    </xf>
    <xf numFmtId="3" fontId="2" fillId="0" borderId="0" xfId="0" applyNumberFormat="1" applyFont="1"/>
    <xf numFmtId="164" fontId="2" fillId="0" borderId="0" xfId="0" applyNumberFormat="1" applyFont="1"/>
    <xf numFmtId="2" fontId="28" fillId="3" borderId="0" xfId="2" applyNumberFormat="1" applyFont="1" applyFill="1" applyAlignment="1">
      <alignment horizontal="left" vertical="center" wrapText="1"/>
    </xf>
    <xf numFmtId="2" fontId="7" fillId="3" borderId="0" xfId="0" applyNumberFormat="1" applyFont="1" applyFill="1"/>
    <xf numFmtId="2" fontId="2" fillId="0" borderId="0" xfId="0" applyNumberFormat="1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226" fontId="6" fillId="39" borderId="0" xfId="3" applyNumberFormat="1" applyFont="1" applyFill="1" applyBorder="1" applyAlignment="1">
      <alignment horizontal="left" vertical="center" indent="4"/>
    </xf>
    <xf numFmtId="226" fontId="6" fillId="39" borderId="0" xfId="166" applyNumberFormat="1" applyFont="1" applyFill="1" applyBorder="1" applyAlignment="1">
      <alignment horizontal="left" vertical="center" indent="4"/>
    </xf>
    <xf numFmtId="164" fontId="6" fillId="0" borderId="0" xfId="0" applyNumberFormat="1" applyFont="1" applyAlignment="1">
      <alignment horizontal="center" vertical="center"/>
    </xf>
    <xf numFmtId="226" fontId="6" fillId="39" borderId="0" xfId="3" quotePrefix="1" applyNumberFormat="1" applyFont="1" applyFill="1" applyBorder="1" applyAlignment="1">
      <alignment horizontal="left" vertical="center" indent="4"/>
    </xf>
    <xf numFmtId="227" fontId="7" fillId="3" borderId="0" xfId="60425" applyFont="1" applyFill="1" applyAlignment="1">
      <alignment horizontal="left" vertical="center" indent="2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226" fontId="6" fillId="39" borderId="0" xfId="166" quotePrefix="1" applyNumberFormat="1" applyFont="1" applyFill="1" applyBorder="1" applyAlignment="1">
      <alignment horizontal="left" vertical="center" indent="4"/>
    </xf>
    <xf numFmtId="226" fontId="6" fillId="0" borderId="0" xfId="3" applyNumberFormat="1" applyFont="1" applyFill="1" applyBorder="1" applyAlignment="1">
      <alignment horizontal="left" vertical="center" indent="4"/>
    </xf>
    <xf numFmtId="226" fontId="7" fillId="3" borderId="0" xfId="166" applyNumberFormat="1" applyFont="1" applyFill="1" applyBorder="1" applyAlignment="1">
      <alignment horizontal="left" vertical="center" indent="2"/>
    </xf>
    <xf numFmtId="14" fontId="4" fillId="71" borderId="0" xfId="1" applyNumberFormat="1" applyFont="1" applyFill="1" applyAlignment="1">
      <alignment horizontal="center" vertical="center"/>
    </xf>
    <xf numFmtId="0" fontId="175" fillId="0" borderId="0" xfId="1" applyFont="1" applyAlignment="1">
      <alignment horizontal="left" vertical="center"/>
    </xf>
    <xf numFmtId="14" fontId="175" fillId="0" borderId="0" xfId="1" applyNumberFormat="1" applyFont="1" applyAlignment="1">
      <alignment horizontal="center" vertical="center"/>
    </xf>
    <xf numFmtId="164" fontId="30" fillId="0" borderId="0" xfId="0" applyNumberFormat="1" applyFont="1" applyAlignment="1">
      <alignment horizontal="left"/>
    </xf>
    <xf numFmtId="0" fontId="27" fillId="0" borderId="0" xfId="0" applyFont="1"/>
    <xf numFmtId="164" fontId="30" fillId="0" borderId="0" xfId="0" applyNumberFormat="1" applyFont="1" applyAlignment="1">
      <alignment horizontal="center"/>
    </xf>
    <xf numFmtId="167" fontId="27" fillId="0" borderId="0" xfId="3" applyNumberFormat="1" applyFont="1" applyFill="1"/>
    <xf numFmtId="228" fontId="6" fillId="0" borderId="0" xfId="0" applyNumberFormat="1" applyFont="1" applyAlignment="1">
      <alignment horizontal="center"/>
    </xf>
    <xf numFmtId="228" fontId="6" fillId="0" borderId="0" xfId="0" applyNumberFormat="1" applyFont="1"/>
    <xf numFmtId="228" fontId="4" fillId="0" borderId="0" xfId="1" applyNumberFormat="1" applyFont="1" applyAlignment="1">
      <alignment horizontal="center" vertical="center"/>
    </xf>
    <xf numFmtId="228" fontId="175" fillId="0" borderId="0" xfId="0" applyNumberFormat="1" applyFont="1"/>
    <xf numFmtId="228" fontId="4" fillId="4" borderId="0" xfId="1" applyNumberFormat="1" applyFont="1" applyFill="1" applyAlignment="1">
      <alignment horizontal="center" vertical="center"/>
    </xf>
    <xf numFmtId="228" fontId="4" fillId="2" borderId="0" xfId="0" applyNumberFormat="1" applyFont="1" applyFill="1" applyAlignment="1">
      <alignment horizontal="center"/>
    </xf>
    <xf numFmtId="228" fontId="7" fillId="0" borderId="0" xfId="0" applyNumberFormat="1" applyFont="1"/>
    <xf numFmtId="228" fontId="7" fillId="0" borderId="0" xfId="0" applyNumberFormat="1" applyFont="1" applyAlignment="1">
      <alignment horizontal="center"/>
    </xf>
    <xf numFmtId="228" fontId="174" fillId="112" borderId="0" xfId="0" applyNumberFormat="1" applyFont="1" applyFill="1" applyAlignment="1">
      <alignment horizontal="center"/>
    </xf>
    <xf numFmtId="228" fontId="7" fillId="112" borderId="0" xfId="0" applyNumberFormat="1" applyFont="1" applyFill="1" applyAlignment="1">
      <alignment horizontal="center"/>
    </xf>
    <xf numFmtId="228" fontId="175" fillId="2" borderId="0" xfId="0" applyNumberFormat="1" applyFont="1" applyFill="1" applyAlignment="1">
      <alignment horizontal="center"/>
    </xf>
    <xf numFmtId="228" fontId="80" fillId="112" borderId="0" xfId="0" applyNumberFormat="1" applyFont="1" applyFill="1" applyAlignment="1">
      <alignment horizontal="center"/>
    </xf>
    <xf numFmtId="228" fontId="7" fillId="3" borderId="0" xfId="0" applyNumberFormat="1" applyFont="1" applyFill="1" applyAlignment="1">
      <alignment horizontal="center"/>
    </xf>
    <xf numFmtId="228" fontId="2" fillId="0" borderId="0" xfId="3" applyNumberFormat="1" applyFont="1"/>
    <xf numFmtId="228" fontId="0" fillId="0" borderId="0" xfId="3" applyNumberFormat="1" applyFont="1"/>
    <xf numFmtId="228" fontId="0" fillId="0" borderId="0" xfId="0" applyNumberFormat="1"/>
    <xf numFmtId="228" fontId="0" fillId="0" borderId="0" xfId="0" applyNumberFormat="1" applyAlignment="1">
      <alignment horizontal="center"/>
    </xf>
    <xf numFmtId="228" fontId="5" fillId="0" borderId="0" xfId="0" applyNumberFormat="1" applyFont="1"/>
    <xf numFmtId="228" fontId="175" fillId="0" borderId="0" xfId="1" applyNumberFormat="1" applyFont="1" applyAlignment="1">
      <alignment horizontal="center" vertical="center"/>
    </xf>
    <xf numFmtId="228" fontId="79" fillId="0" borderId="0" xfId="0" applyNumberFormat="1" applyFont="1"/>
    <xf numFmtId="228" fontId="175" fillId="39" borderId="0" xfId="1" applyNumberFormat="1" applyFont="1" applyFill="1" applyAlignment="1">
      <alignment horizontal="center" vertical="center"/>
    </xf>
    <xf numFmtId="228" fontId="24" fillId="0" borderId="0" xfId="0" applyNumberFormat="1" applyFont="1"/>
    <xf numFmtId="228" fontId="7" fillId="2" borderId="0" xfId="0" applyNumberFormat="1" applyFont="1" applyFill="1" applyAlignment="1">
      <alignment horizontal="center"/>
    </xf>
    <xf numFmtId="228" fontId="0" fillId="0" borderId="0" xfId="3" applyNumberFormat="1" applyFont="1" applyFill="1"/>
    <xf numFmtId="228" fontId="1" fillId="0" borderId="0" xfId="3" applyNumberFormat="1" applyFont="1" applyFill="1"/>
    <xf numFmtId="228" fontId="1" fillId="0" borderId="0" xfId="3" applyNumberFormat="1" applyFont="1"/>
    <xf numFmtId="228" fontId="31" fillId="0" borderId="0" xfId="0" applyNumberFormat="1" applyFont="1" applyAlignment="1">
      <alignment horizontal="center"/>
    </xf>
    <xf numFmtId="228" fontId="32" fillId="0" borderId="0" xfId="3" applyNumberFormat="1" applyFont="1" applyFill="1"/>
    <xf numFmtId="228" fontId="32" fillId="0" borderId="0" xfId="3" applyNumberFormat="1" applyFont="1"/>
    <xf numFmtId="228" fontId="2" fillId="0" borderId="0" xfId="3" applyNumberFormat="1" applyFont="1" applyFill="1"/>
    <xf numFmtId="228" fontId="30" fillId="0" borderId="0" xfId="0" applyNumberFormat="1" applyFont="1" applyAlignment="1">
      <alignment horizontal="center"/>
    </xf>
    <xf numFmtId="228" fontId="27" fillId="0" borderId="0" xfId="3" applyNumberFormat="1" applyFont="1" applyFill="1"/>
    <xf numFmtId="228" fontId="27" fillId="0" borderId="0" xfId="3" applyNumberFormat="1" applyFont="1"/>
    <xf numFmtId="228" fontId="7" fillId="72" borderId="0" xfId="0" applyNumberFormat="1" applyFont="1" applyFill="1" applyAlignment="1">
      <alignment horizontal="center"/>
    </xf>
    <xf numFmtId="228" fontId="11" fillId="0" borderId="0" xfId="3" applyNumberFormat="1" applyFont="1" applyFill="1" applyAlignment="1">
      <alignment vertical="center"/>
    </xf>
    <xf numFmtId="228" fontId="11" fillId="0" borderId="0" xfId="3" applyNumberFormat="1" applyFont="1" applyAlignment="1">
      <alignment vertical="center"/>
    </xf>
    <xf numFmtId="228" fontId="7" fillId="2" borderId="0" xfId="3" applyNumberFormat="1" applyFont="1" applyFill="1" applyAlignment="1">
      <alignment horizontal="center"/>
    </xf>
    <xf numFmtId="228" fontId="8" fillId="0" borderId="0" xfId="0" applyNumberFormat="1" applyFont="1" applyAlignment="1">
      <alignment horizontal="center"/>
    </xf>
    <xf numFmtId="228" fontId="11" fillId="0" borderId="0" xfId="0" applyNumberFormat="1" applyFont="1" applyAlignment="1">
      <alignment vertical="center"/>
    </xf>
    <xf numFmtId="228" fontId="4" fillId="39" borderId="0" xfId="1" applyNumberFormat="1" applyFont="1" applyFill="1" applyAlignment="1">
      <alignment horizontal="center" vertical="center"/>
    </xf>
    <xf numFmtId="228" fontId="24" fillId="39" borderId="0" xfId="0" applyNumberFormat="1" applyFont="1" applyFill="1"/>
    <xf numFmtId="228" fontId="174" fillId="0" borderId="0" xfId="0" applyNumberFormat="1" applyFont="1" applyAlignment="1">
      <alignment horizontal="center"/>
    </xf>
    <xf numFmtId="228" fontId="166" fillId="0" borderId="0" xfId="0" applyNumberFormat="1" applyFont="1"/>
    <xf numFmtId="228" fontId="174" fillId="0" borderId="0" xfId="0" applyNumberFormat="1" applyFont="1"/>
    <xf numFmtId="228" fontId="80" fillId="0" borderId="0" xfId="0" applyNumberFormat="1" applyFont="1" applyAlignment="1">
      <alignment horizontal="center"/>
    </xf>
    <xf numFmtId="228" fontId="80" fillId="39" borderId="0" xfId="0" applyNumberFormat="1" applyFont="1" applyFill="1" applyAlignment="1">
      <alignment horizontal="center"/>
    </xf>
    <xf numFmtId="228" fontId="80" fillId="0" borderId="0" xfId="0" applyNumberFormat="1" applyFont="1"/>
    <xf numFmtId="228" fontId="4" fillId="0" borderId="0" xfId="0" applyNumberFormat="1" applyFont="1" applyAlignment="1">
      <alignment horizontal="center"/>
    </xf>
    <xf numFmtId="228" fontId="4" fillId="39" borderId="0" xfId="0" applyNumberFormat="1" applyFont="1" applyFill="1" applyAlignment="1">
      <alignment horizontal="center"/>
    </xf>
    <xf numFmtId="228" fontId="4" fillId="0" borderId="0" xfId="0" applyNumberFormat="1" applyFont="1"/>
    <xf numFmtId="165" fontId="8" fillId="0" borderId="0" xfId="0" applyNumberFormat="1" applyFont="1" applyAlignment="1">
      <alignment horizontal="left" indent="2"/>
    </xf>
    <xf numFmtId="165" fontId="6" fillId="0" borderId="0" xfId="0" applyNumberFormat="1" applyFont="1"/>
    <xf numFmtId="229" fontId="7" fillId="0" borderId="0" xfId="0" applyNumberFormat="1" applyFont="1"/>
    <xf numFmtId="229" fontId="0" fillId="0" borderId="0" xfId="0" applyNumberFormat="1"/>
    <xf numFmtId="229" fontId="6" fillId="0" borderId="0" xfId="60444" applyNumberFormat="1" applyFont="1" applyAlignment="1">
      <alignment horizontal="center"/>
    </xf>
    <xf numFmtId="1" fontId="4" fillId="5" borderId="1" xfId="1" applyNumberFormat="1" applyFont="1" applyFill="1" applyBorder="1" applyAlignment="1">
      <alignment horizontal="center" vertical="center"/>
    </xf>
    <xf numFmtId="1" fontId="0" fillId="0" borderId="0" xfId="0" applyNumberFormat="1"/>
    <xf numFmtId="1" fontId="4" fillId="71" borderId="0" xfId="1" applyNumberFormat="1" applyFont="1" applyFill="1" applyAlignment="1">
      <alignment horizontal="center" vertical="center"/>
    </xf>
    <xf numFmtId="1" fontId="7" fillId="0" borderId="0" xfId="0" applyNumberFormat="1" applyFont="1"/>
    <xf numFmtId="14" fontId="4" fillId="4" borderId="0" xfId="1" applyNumberFormat="1" applyFont="1" applyFill="1" applyAlignment="1">
      <alignment horizontal="left" vertical="center"/>
    </xf>
    <xf numFmtId="14" fontId="0" fillId="0" borderId="0" xfId="0" applyNumberFormat="1"/>
    <xf numFmtId="14" fontId="0" fillId="39" borderId="0" xfId="0" applyNumberFormat="1" applyFill="1"/>
    <xf numFmtId="228" fontId="177" fillId="0" borderId="0" xfId="0" applyNumberFormat="1" applyFont="1" applyAlignment="1">
      <alignment horizontal="center"/>
    </xf>
    <xf numFmtId="228" fontId="178" fillId="0" borderId="0" xfId="1" applyNumberFormat="1" applyFont="1" applyAlignment="1">
      <alignment horizontal="center" vertical="center"/>
    </xf>
    <xf numFmtId="228" fontId="178" fillId="39" borderId="0" xfId="1" applyNumberFormat="1" applyFont="1" applyFill="1" applyAlignment="1">
      <alignment horizontal="center" vertical="center"/>
    </xf>
    <xf numFmtId="14" fontId="179" fillId="71" borderId="0" xfId="1" applyNumberFormat="1" applyFont="1" applyFill="1" applyAlignment="1">
      <alignment horizontal="center" vertical="center"/>
    </xf>
    <xf numFmtId="228" fontId="180" fillId="2" borderId="0" xfId="0" applyNumberFormat="1" applyFont="1" applyFill="1" applyAlignment="1">
      <alignment horizontal="center"/>
    </xf>
    <xf numFmtId="228" fontId="180" fillId="3" borderId="0" xfId="0" applyNumberFormat="1" applyFont="1" applyFill="1" applyAlignment="1">
      <alignment horizontal="center"/>
    </xf>
    <xf numFmtId="228" fontId="176" fillId="0" borderId="0" xfId="0" applyNumberFormat="1" applyFont="1" applyAlignment="1">
      <alignment horizontal="center"/>
    </xf>
    <xf numFmtId="228" fontId="181" fillId="0" borderId="0" xfId="0" applyNumberFormat="1" applyFont="1" applyAlignment="1">
      <alignment horizontal="center"/>
    </xf>
    <xf numFmtId="228" fontId="180" fillId="72" borderId="0" xfId="0" applyNumberFormat="1" applyFont="1" applyFill="1" applyAlignment="1">
      <alignment horizontal="center"/>
    </xf>
    <xf numFmtId="228" fontId="180" fillId="2" borderId="0" xfId="3" applyNumberFormat="1" applyFont="1" applyFill="1" applyAlignment="1">
      <alignment horizontal="center"/>
    </xf>
    <xf numFmtId="2" fontId="7" fillId="3" borderId="0" xfId="0" applyNumberFormat="1" applyFont="1" applyFill="1" applyAlignment="1">
      <alignment horizontal="center"/>
    </xf>
    <xf numFmtId="2" fontId="2" fillId="0" borderId="0" xfId="3" applyNumberFormat="1" applyFont="1"/>
    <xf numFmtId="230" fontId="180" fillId="3" borderId="0" xfId="0" applyNumberFormat="1" applyFont="1" applyFill="1" applyAlignment="1">
      <alignment horizontal="center"/>
    </xf>
    <xf numFmtId="228" fontId="179" fillId="0" borderId="0" xfId="1" applyNumberFormat="1" applyFont="1" applyAlignment="1">
      <alignment horizontal="center" vertical="center"/>
    </xf>
    <xf numFmtId="228" fontId="179" fillId="71" borderId="0" xfId="1" applyNumberFormat="1" applyFont="1" applyFill="1" applyAlignment="1">
      <alignment horizontal="center" vertical="center"/>
    </xf>
    <xf numFmtId="228" fontId="179" fillId="2" borderId="0" xfId="0" applyNumberFormat="1" applyFont="1" applyFill="1" applyAlignment="1">
      <alignment horizontal="center"/>
    </xf>
    <xf numFmtId="228" fontId="182" fillId="112" borderId="0" xfId="0" applyNumberFormat="1" applyFont="1" applyFill="1" applyAlignment="1">
      <alignment horizontal="center"/>
    </xf>
    <xf numFmtId="228" fontId="180" fillId="112" borderId="0" xfId="0" applyNumberFormat="1" applyFont="1" applyFill="1" applyAlignment="1">
      <alignment horizontal="center"/>
    </xf>
    <xf numFmtId="228" fontId="178" fillId="2" borderId="0" xfId="0" applyNumberFormat="1" applyFont="1" applyFill="1" applyAlignment="1">
      <alignment horizontal="center"/>
    </xf>
    <xf numFmtId="228" fontId="183" fillId="112" borderId="0" xfId="0" applyNumberFormat="1" applyFont="1" applyFill="1" applyAlignment="1">
      <alignment horizontal="center"/>
    </xf>
    <xf numFmtId="167" fontId="32" fillId="0" borderId="0" xfId="3" applyNumberFormat="1" applyFont="1"/>
    <xf numFmtId="164" fontId="176" fillId="0" borderId="0" xfId="0" applyNumberFormat="1" applyFont="1" applyAlignment="1">
      <alignment horizontal="left"/>
    </xf>
    <xf numFmtId="226" fontId="6" fillId="0" borderId="0" xfId="3" quotePrefix="1" applyNumberFormat="1" applyFont="1" applyFill="1" applyBorder="1" applyAlignment="1">
      <alignment horizontal="left" vertical="center" indent="4"/>
    </xf>
    <xf numFmtId="231" fontId="6" fillId="0" borderId="0" xfId="0" applyNumberFormat="1" applyFont="1" applyAlignment="1">
      <alignment horizontal="center"/>
    </xf>
    <xf numFmtId="228" fontId="168" fillId="2" borderId="0" xfId="1" applyNumberFormat="1" applyFont="1" applyFill="1" applyAlignment="1">
      <alignment horizontal="center" vertical="center"/>
    </xf>
    <xf numFmtId="228" fontId="170" fillId="39" borderId="0" xfId="0" applyNumberFormat="1" applyFont="1" applyFill="1"/>
    <xf numFmtId="228" fontId="170" fillId="0" borderId="0" xfId="0" applyNumberFormat="1" applyFont="1"/>
    <xf numFmtId="228" fontId="6" fillId="39" borderId="0" xfId="0" applyNumberFormat="1" applyFont="1" applyFill="1"/>
    <xf numFmtId="1" fontId="4" fillId="4" borderId="1" xfId="1" applyNumberFormat="1" applyFont="1" applyFill="1" applyBorder="1" applyAlignment="1">
      <alignment horizontal="center" vertical="center"/>
    </xf>
    <xf numFmtId="1" fontId="30" fillId="0" borderId="0" xfId="0" applyNumberFormat="1" applyFont="1" applyAlignment="1">
      <alignment vertical="center"/>
    </xf>
    <xf numFmtId="1" fontId="5" fillId="0" borderId="0" xfId="0" applyNumberFormat="1" applyFont="1"/>
    <xf numFmtId="1" fontId="5" fillId="0" borderId="0" xfId="0" applyNumberFormat="1" applyFont="1" applyAlignment="1">
      <alignment vertical="center"/>
    </xf>
    <xf numFmtId="0" fontId="174" fillId="6" borderId="0" xfId="1" applyFont="1" applyFill="1" applyAlignment="1">
      <alignment horizontal="left" vertical="center"/>
    </xf>
    <xf numFmtId="0" fontId="174" fillId="39" borderId="0" xfId="0" applyFont="1" applyFill="1"/>
    <xf numFmtId="228" fontId="174" fillId="39" borderId="0" xfId="0" applyNumberFormat="1" applyFont="1" applyFill="1"/>
    <xf numFmtId="228" fontId="6" fillId="39" borderId="0" xfId="0" applyNumberFormat="1" applyFont="1" applyFill="1" applyAlignment="1">
      <alignment horizontal="center"/>
    </xf>
    <xf numFmtId="228" fontId="6" fillId="112" borderId="0" xfId="0" applyNumberFormat="1" applyFont="1" applyFill="1" applyAlignment="1">
      <alignment horizontal="center" vertical="center"/>
    </xf>
    <xf numFmtId="228" fontId="6" fillId="0" borderId="0" xfId="0" applyNumberFormat="1" applyFont="1" applyAlignment="1">
      <alignment horizontal="center" vertical="center"/>
    </xf>
    <xf numFmtId="228" fontId="7" fillId="6" borderId="0" xfId="0" applyNumberFormat="1" applyFont="1" applyFill="1" applyAlignment="1">
      <alignment horizontal="center" vertical="center"/>
    </xf>
    <xf numFmtId="228" fontId="6" fillId="39" borderId="0" xfId="0" applyNumberFormat="1" applyFont="1" applyFill="1" applyAlignment="1">
      <alignment horizontal="center" vertical="center"/>
    </xf>
    <xf numFmtId="228" fontId="9" fillId="2" borderId="0" xfId="1" applyNumberFormat="1" applyFont="1" applyFill="1" applyAlignment="1">
      <alignment horizontal="center" vertical="center"/>
    </xf>
    <xf numFmtId="228" fontId="2" fillId="0" borderId="0" xfId="0" applyNumberFormat="1" applyFont="1"/>
    <xf numFmtId="228" fontId="9" fillId="113" borderId="0" xfId="1" applyNumberFormat="1" applyFont="1" applyFill="1" applyAlignment="1">
      <alignment horizontal="center" vertical="center"/>
    </xf>
    <xf numFmtId="228" fontId="9" fillId="114" borderId="0" xfId="1" applyNumberFormat="1" applyFont="1" applyFill="1" applyAlignment="1">
      <alignment horizontal="center" vertical="center"/>
    </xf>
    <xf numFmtId="228" fontId="8" fillId="39" borderId="0" xfId="0" applyNumberFormat="1" applyFont="1" applyFill="1"/>
    <xf numFmtId="228" fontId="9" fillId="115" borderId="0" xfId="1" applyNumberFormat="1" applyFont="1" applyFill="1" applyAlignment="1">
      <alignment horizontal="center" vertical="center"/>
    </xf>
    <xf numFmtId="228" fontId="6" fillId="39" borderId="0" xfId="0" applyNumberFormat="1" applyFont="1" applyFill="1" applyAlignment="1">
      <alignment horizontal="left" indent="4"/>
    </xf>
    <xf numFmtId="228" fontId="9" fillId="119" borderId="0" xfId="1" applyNumberFormat="1" applyFont="1" applyFill="1" applyAlignment="1">
      <alignment horizontal="center" vertical="center"/>
    </xf>
    <xf numFmtId="228" fontId="9" fillId="116" borderId="0" xfId="1" applyNumberFormat="1" applyFont="1" applyFill="1" applyAlignment="1">
      <alignment horizontal="center" vertical="center"/>
    </xf>
    <xf numFmtId="228" fontId="9" fillId="117" borderId="0" xfId="1" applyNumberFormat="1" applyFont="1" applyFill="1" applyAlignment="1">
      <alignment horizontal="center" vertical="center"/>
    </xf>
    <xf numFmtId="228" fontId="9" fillId="118" borderId="0" xfId="1" applyNumberFormat="1" applyFont="1" applyFill="1" applyAlignment="1">
      <alignment horizontal="center" vertical="center"/>
    </xf>
    <xf numFmtId="228" fontId="9" fillId="120" borderId="0" xfId="1" applyNumberFormat="1" applyFont="1" applyFill="1" applyAlignment="1">
      <alignment horizontal="center" vertical="center"/>
    </xf>
    <xf numFmtId="228" fontId="0" fillId="39" borderId="0" xfId="0" applyNumberFormat="1" applyFill="1"/>
    <xf numFmtId="228" fontId="164" fillId="38" borderId="0" xfId="2" applyNumberFormat="1" applyFont="1" applyFill="1" applyAlignment="1">
      <alignment horizontal="center" vertical="center" wrapText="1"/>
    </xf>
    <xf numFmtId="165" fontId="8" fillId="39" borderId="0" xfId="60444" applyNumberFormat="1" applyFont="1" applyFill="1" applyAlignment="1">
      <alignment horizontal="center"/>
    </xf>
    <xf numFmtId="0" fontId="168" fillId="0" borderId="0" xfId="1" applyFont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6" fillId="0" borderId="0" xfId="0" applyFont="1" applyAlignment="1">
      <alignment horizontal="left" indent="1"/>
    </xf>
    <xf numFmtId="3" fontId="164" fillId="38" borderId="0" xfId="2" applyNumberFormat="1" applyFont="1" applyFill="1" applyAlignment="1">
      <alignment horizontal="center" vertical="center" wrapText="1"/>
    </xf>
    <xf numFmtId="3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165" fillId="38" borderId="0" xfId="60444" applyNumberFormat="1" applyFont="1" applyFill="1" applyAlignment="1">
      <alignment horizontal="center" vertical="center" wrapText="1"/>
    </xf>
    <xf numFmtId="165" fontId="8" fillId="39" borderId="0" xfId="0" applyNumberFormat="1" applyFont="1" applyFill="1" applyAlignment="1">
      <alignment horizontal="center"/>
    </xf>
    <xf numFmtId="165" fontId="165" fillId="38" borderId="0" xfId="2" applyNumberFormat="1" applyFont="1" applyFill="1" applyAlignment="1">
      <alignment horizontal="center" vertical="center" wrapText="1"/>
    </xf>
    <xf numFmtId="228" fontId="8" fillId="39" borderId="0" xfId="0" applyNumberFormat="1" applyFont="1" applyFill="1" applyAlignment="1">
      <alignment horizontal="center"/>
    </xf>
    <xf numFmtId="228" fontId="165" fillId="38" borderId="0" xfId="2" applyNumberFormat="1" applyFont="1" applyFill="1" applyAlignment="1">
      <alignment horizontal="center" vertical="center" wrapText="1"/>
    </xf>
    <xf numFmtId="9" fontId="6" fillId="39" borderId="0" xfId="60444" applyFont="1" applyFill="1" applyAlignment="1">
      <alignment horizontal="center"/>
    </xf>
    <xf numFmtId="165" fontId="8" fillId="39" borderId="0" xfId="60444" applyNumberFormat="1" applyFont="1" applyFill="1" applyAlignment="1">
      <alignment horizontal="left" indent="1"/>
    </xf>
    <xf numFmtId="165" fontId="0" fillId="0" borderId="0" xfId="60444" applyNumberFormat="1" applyFont="1"/>
    <xf numFmtId="3" fontId="7" fillId="3" borderId="0" xfId="0" applyNumberFormat="1" applyFont="1" applyFill="1" applyAlignment="1">
      <alignment horizontal="center"/>
    </xf>
    <xf numFmtId="3" fontId="6" fillId="39" borderId="0" xfId="0" applyNumberFormat="1" applyFont="1" applyFill="1" applyAlignment="1">
      <alignment horizontal="center"/>
    </xf>
    <xf numFmtId="164" fontId="6" fillId="39" borderId="0" xfId="0" applyNumberFormat="1" applyFont="1" applyFill="1" applyAlignment="1">
      <alignment horizontal="center"/>
    </xf>
    <xf numFmtId="164" fontId="6" fillId="39" borderId="0" xfId="0" applyNumberFormat="1" applyFont="1" applyFill="1" applyAlignment="1">
      <alignment horizontal="center" vertical="center"/>
    </xf>
    <xf numFmtId="164" fontId="8" fillId="39" borderId="0" xfId="0" applyNumberFormat="1" applyFont="1" applyFill="1" applyAlignment="1">
      <alignment horizontal="center" vertical="center"/>
    </xf>
    <xf numFmtId="164" fontId="7" fillId="3" borderId="0" xfId="0" applyNumberFormat="1" applyFont="1" applyFill="1" applyAlignment="1">
      <alignment horizontal="center" vertical="center"/>
    </xf>
    <xf numFmtId="232" fontId="6" fillId="39" borderId="0" xfId="0" applyNumberFormat="1" applyFont="1" applyFill="1" applyAlignment="1">
      <alignment horizontal="center" vertical="center"/>
    </xf>
    <xf numFmtId="232" fontId="6" fillId="39" borderId="0" xfId="0" applyNumberFormat="1" applyFont="1" applyFill="1" applyAlignment="1">
      <alignment horizontal="center"/>
    </xf>
    <xf numFmtId="233" fontId="7" fillId="39" borderId="0" xfId="0" applyNumberFormat="1" applyFont="1" applyFill="1" applyAlignment="1">
      <alignment horizontal="center" vertical="center"/>
    </xf>
    <xf numFmtId="0" fontId="7" fillId="39" borderId="0" xfId="0" applyFont="1" applyFill="1" applyAlignment="1">
      <alignment horizontal="center" vertical="center"/>
    </xf>
    <xf numFmtId="166" fontId="9" fillId="114" borderId="0" xfId="1" applyNumberFormat="1" applyFont="1" applyFill="1" applyAlignment="1">
      <alignment horizontal="center" vertical="center"/>
    </xf>
    <xf numFmtId="166" fontId="6" fillId="39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166" fontId="7" fillId="39" borderId="0" xfId="0" applyNumberFormat="1" applyFont="1" applyFill="1" applyAlignment="1">
      <alignment horizontal="center"/>
    </xf>
    <xf numFmtId="3" fontId="7" fillId="39" borderId="0" xfId="0" applyNumberFormat="1" applyFont="1" applyFill="1" applyAlignment="1">
      <alignment horizontal="center"/>
    </xf>
    <xf numFmtId="228" fontId="184" fillId="0" borderId="0" xfId="0" applyNumberFormat="1" applyFont="1"/>
    <xf numFmtId="231" fontId="7" fillId="0" borderId="0" xfId="0" applyNumberFormat="1" applyFont="1" applyAlignment="1">
      <alignment horizontal="center"/>
    </xf>
    <xf numFmtId="229" fontId="174" fillId="0" borderId="0" xfId="0" applyNumberFormat="1" applyFont="1" applyAlignment="1">
      <alignment horizontal="center"/>
    </xf>
    <xf numFmtId="229" fontId="2" fillId="0" borderId="0" xfId="0" applyNumberFormat="1" applyFont="1"/>
    <xf numFmtId="229" fontId="7" fillId="0" borderId="0" xfId="60444" applyNumberFormat="1" applyFont="1" applyAlignment="1">
      <alignment horizontal="center"/>
    </xf>
    <xf numFmtId="165" fontId="8" fillId="0" borderId="0" xfId="60444" applyNumberFormat="1" applyFont="1" applyAlignment="1">
      <alignment horizontal="center"/>
    </xf>
    <xf numFmtId="165" fontId="32" fillId="0" borderId="0" xfId="0" applyNumberFormat="1" applyFont="1"/>
    <xf numFmtId="165" fontId="184" fillId="0" borderId="0" xfId="0" applyNumberFormat="1" applyFont="1"/>
    <xf numFmtId="165" fontId="8" fillId="0" borderId="0" xfId="60444" applyNumberFormat="1" applyFont="1" applyFill="1" applyAlignment="1">
      <alignment horizontal="center"/>
    </xf>
    <xf numFmtId="228" fontId="185" fillId="0" borderId="0" xfId="0" applyNumberFormat="1" applyFont="1" applyAlignment="1">
      <alignment horizontal="center"/>
    </xf>
    <xf numFmtId="228" fontId="186" fillId="0" borderId="0" xfId="0" applyNumberFormat="1" applyFont="1"/>
    <xf numFmtId="228" fontId="184" fillId="0" borderId="0" xfId="0" applyNumberFormat="1" applyFont="1" applyAlignment="1">
      <alignment horizontal="center"/>
    </xf>
    <xf numFmtId="164" fontId="7" fillId="39" borderId="0" xfId="0" applyNumberFormat="1" applyFont="1" applyFill="1" applyAlignment="1">
      <alignment horizontal="left" indent="1"/>
    </xf>
    <xf numFmtId="228" fontId="7" fillId="39" borderId="0" xfId="0" applyNumberFormat="1" applyFont="1" applyFill="1" applyAlignment="1">
      <alignment horizontal="center"/>
    </xf>
  </cellXfs>
  <cellStyles count="60458">
    <cellStyle name="%" xfId="60427" xr:uid="{0B585795-8B53-4194-BE66-8A2E6FD8F61D}"/>
    <cellStyle name="% 2 3" xfId="60428" xr:uid="{CC79B4CB-EBD3-4243-A44A-C583DAD60A2E}"/>
    <cellStyle name="=C:\WINNT\SYSTEM32\COMMAND.COM" xfId="47109" xr:uid="{9DD25E68-5EC3-44F1-9A8F-C2B18B8128A6}"/>
    <cellStyle name="0  + -" xfId="45127" xr:uid="{2C79D861-CDE1-4D34-8EB0-FE58DC0C89C2}"/>
    <cellStyle name="0  + - 2" xfId="45494" xr:uid="{87E324A5-A65C-44D7-8C68-B14B1F007A17}"/>
    <cellStyle name="0+ -" xfId="45128" xr:uid="{27D7D39D-3464-47E9-A7A8-61B78EEC7454}"/>
    <cellStyle name="0+   -" xfId="45129" xr:uid="{7115D80C-FA4F-43CF-9287-BADC9E7710EE}"/>
    <cellStyle name="0+   - 2" xfId="45495" xr:uid="{6833D7B6-F90C-404D-819F-8E5D64F636DB}"/>
    <cellStyle name="0+ - 2" xfId="45496" xr:uid="{1124D384-0726-46B7-B814-2FA8A133F0D3}"/>
    <cellStyle name="0+ -_CUSTO00" xfId="45130" xr:uid="{81C261AD-EE06-4DE4-9281-366C805028DB}"/>
    <cellStyle name="1o.nível" xfId="45131" xr:uid="{24B09FB4-A7CE-41E4-985B-F877936FE03C}"/>
    <cellStyle name="1o.nível 2" xfId="45497" xr:uid="{D28D6446-5A56-46B9-A559-8CD5D800FA8F}"/>
    <cellStyle name="20% - Accent1" xfId="15" xr:uid="{575D6A25-EC0B-405E-948F-9348C4DC197D}"/>
    <cellStyle name="20% - Accent1 2" xfId="45097" xr:uid="{94F40054-8F76-4199-BD09-63F05A0269CD}"/>
    <cellStyle name="20% - Accent2" xfId="18" xr:uid="{1CD958B7-024D-4738-A02D-0F72B50E1E25}"/>
    <cellStyle name="20% - Accent2 2" xfId="45101" xr:uid="{A19430EE-0B9E-4980-B826-30D25427F97B}"/>
    <cellStyle name="20% - Accent3" xfId="21" xr:uid="{32AAB3A3-A0DA-4484-BFCB-C4747519E39F}"/>
    <cellStyle name="20% - Accent3 2" xfId="45105" xr:uid="{5CF88F29-A0F9-4EEC-B245-6ED97949128E}"/>
    <cellStyle name="20% - Accent4" xfId="24" xr:uid="{A05060F3-81B2-47C2-B882-943B7BA65636}"/>
    <cellStyle name="20% - Accent4 2" xfId="45109" xr:uid="{ACF028E6-4163-46C3-A7A9-30A1378CA535}"/>
    <cellStyle name="20% - Accent5" xfId="27" xr:uid="{68D7A65A-BC90-4619-95E3-5160DA8E9A4E}"/>
    <cellStyle name="20% - Accent5 2" xfId="45113" xr:uid="{7E44A8F1-004B-4144-8D39-278C36AC8F76}"/>
    <cellStyle name="20% - Accent6" xfId="30" xr:uid="{FF2A83A7-A3B6-4012-B0FB-1B8C20B409D7}"/>
    <cellStyle name="20% - Accent6 2" xfId="45117" xr:uid="{BBBA61F1-DDA9-4663-B827-3235D6E45682}"/>
    <cellStyle name="20% - Ênfase1 10" xfId="246" xr:uid="{D00EA8EC-8115-46C2-9220-600E4384D371}"/>
    <cellStyle name="20% - Ênfase1 10 10" xfId="2904" xr:uid="{BFF6BA2E-C55C-48FB-B131-4178BC82BD1F}"/>
    <cellStyle name="20% - Ênfase1 10 10 2" xfId="2905" xr:uid="{7953B63B-ED49-4225-904C-37FEF916A472}"/>
    <cellStyle name="20% - Ênfase1 10 10 2 2" xfId="2906" xr:uid="{AE0BADC2-BDCA-46BD-AEF4-4BC335C69CDF}"/>
    <cellStyle name="20% - Ênfase1 10 10 2 3" xfId="2907" xr:uid="{ED24F968-1C38-4756-AD48-407587E798DE}"/>
    <cellStyle name="20% - Ênfase1 10 10 2 4" xfId="2908" xr:uid="{B823D53A-AE55-4E59-A00C-A76D9F020BDB}"/>
    <cellStyle name="20% - Ênfase1 10 10 3" xfId="2909" xr:uid="{A1B991A9-DA59-4DB2-B914-3CEC48F90EE1}"/>
    <cellStyle name="20% - Ênfase1 10 10 4" xfId="2910" xr:uid="{69B71BBA-041C-48C7-A7C5-BD0668B666EC}"/>
    <cellStyle name="20% - Ênfase1 10 10 5" xfId="2911" xr:uid="{B2AB4AD5-6B6A-49CD-974C-33AFD0981FCF}"/>
    <cellStyle name="20% - Ênfase1 10 10 6" xfId="47110" xr:uid="{A47612A4-522B-4F2F-88D1-678B062F56A2}"/>
    <cellStyle name="20% - Ênfase1 10 11" xfId="2912" xr:uid="{6029A042-3891-4D9F-8136-9EC4CF1EB9D9}"/>
    <cellStyle name="20% - Ênfase1 10 11 2" xfId="2913" xr:uid="{C4F14C41-2CB3-411A-9E79-21F7B0A5AD08}"/>
    <cellStyle name="20% - Ênfase1 10 11 2 2" xfId="2914" xr:uid="{D64F5F38-3F2E-4FC9-8D04-31CA4D551B06}"/>
    <cellStyle name="20% - Ênfase1 10 11 2 3" xfId="2915" xr:uid="{96FF81FC-59BA-4D76-963D-16ED5D11C095}"/>
    <cellStyle name="20% - Ênfase1 10 11 2 4" xfId="2916" xr:uid="{083EF912-B972-48DB-9868-1C47AC14426B}"/>
    <cellStyle name="20% - Ênfase1 10 11 3" xfId="2917" xr:uid="{5CB976F1-91DD-4C3E-B8B2-84E031AF8F8C}"/>
    <cellStyle name="20% - Ênfase1 10 11 4" xfId="2918" xr:uid="{905CF279-B3D9-4C75-B2F6-7BBD7A5A80B5}"/>
    <cellStyle name="20% - Ênfase1 10 11 5" xfId="2919" xr:uid="{DA68E1EA-5197-4B28-BAFE-1287D99FEB80}"/>
    <cellStyle name="20% - Ênfase1 10 12" xfId="2920" xr:uid="{41F4B9F5-A104-4BC9-B35C-78BB5A0FE485}"/>
    <cellStyle name="20% - Ênfase1 10 12 2" xfId="2921" xr:uid="{3103D29B-A169-476E-8269-3E5A98385551}"/>
    <cellStyle name="20% - Ênfase1 10 12 3" xfId="2922" xr:uid="{37BBC7C6-334D-4BB3-8E01-D4FEAB99D2E3}"/>
    <cellStyle name="20% - Ênfase1 10 12 4" xfId="2923" xr:uid="{4932C696-8840-4819-8E3B-E8942BE30E58}"/>
    <cellStyle name="20% - Ênfase1 10 13" xfId="2924" xr:uid="{979812B4-783F-4409-9BAF-A8C0C12487BF}"/>
    <cellStyle name="20% - Ênfase1 10 14" xfId="2925" xr:uid="{D1F361DC-3E86-4CE8-AACB-28339941781D}"/>
    <cellStyle name="20% - Ênfase1 10 15" xfId="2926" xr:uid="{F1BC2428-B62E-4848-892D-AD5B5A3F3011}"/>
    <cellStyle name="20% - Ênfase1 10 16" xfId="45498" xr:uid="{F8978A55-EBE3-45A0-8D37-B3A07CFA8E4E}"/>
    <cellStyle name="20% - Ênfase1 10 2" xfId="247" xr:uid="{0A1CF5BC-673D-48AF-90F4-D432BD02DECD}"/>
    <cellStyle name="20% - Ênfase1 10 2 2" xfId="2927" xr:uid="{855D9DDC-FB7A-4996-AF09-DA4AD3A0154E}"/>
    <cellStyle name="20% - Ênfase1 10 2 2 2" xfId="2928" xr:uid="{D95E4691-9F7B-4B89-BEA6-093D7DCE7208}"/>
    <cellStyle name="20% - Ênfase1 10 2 2 3" xfId="2929" xr:uid="{1A105334-AF04-496F-BD7C-12970889AFC9}"/>
    <cellStyle name="20% - Ênfase1 10 2 2 4" xfId="2930" xr:uid="{78935CEA-3D22-4DD9-AD0C-43992736E55D}"/>
    <cellStyle name="20% - Ênfase1 10 2 2 5" xfId="48476" xr:uid="{F20188E5-0DF1-41A8-96C1-F6436A44C744}"/>
    <cellStyle name="20% - Ênfase1 10 2 3" xfId="2931" xr:uid="{C8DFD1DF-5FC2-41EB-AD1D-C18776466F70}"/>
    <cellStyle name="20% - Ênfase1 10 2 4" xfId="2932" xr:uid="{C25AE932-683F-44E7-BB6A-A515C6AE7A6C}"/>
    <cellStyle name="20% - Ênfase1 10 2 5" xfId="2933" xr:uid="{E0D65BEF-192D-4D37-8CDA-527D2235F29E}"/>
    <cellStyle name="20% - Ênfase1 10 2 6" xfId="47880" xr:uid="{C463B510-0EAA-4A36-8A87-884DD36E14FB}"/>
    <cellStyle name="20% - Ênfase1 10 3" xfId="2934" xr:uid="{41F4EA6E-8D88-4BEA-BCBA-A42CD75E02C0}"/>
    <cellStyle name="20% - Ênfase1 10 3 2" xfId="2935" xr:uid="{D9807096-ECF5-4F73-BE49-1AD7A6B5BF95}"/>
    <cellStyle name="20% - Ênfase1 10 3 2 2" xfId="2936" xr:uid="{8E0ADED3-E022-4925-8A57-C4F0D7D5918E}"/>
    <cellStyle name="20% - Ênfase1 10 3 2 3" xfId="2937" xr:uid="{FE18277B-7FEF-410F-AAA8-DCFC9F8D0BDD}"/>
    <cellStyle name="20% - Ênfase1 10 3 2 4" xfId="2938" xr:uid="{DFBE8983-A35A-4789-B5DA-12A6BEAF50EC}"/>
    <cellStyle name="20% - Ênfase1 10 3 3" xfId="2939" xr:uid="{7ACBB028-D2E6-4139-BA70-5456A83F9CFE}"/>
    <cellStyle name="20% - Ênfase1 10 3 4" xfId="2940" xr:uid="{EB9916B2-71F3-4572-8AB3-4727E19551ED}"/>
    <cellStyle name="20% - Ênfase1 10 3 5" xfId="2941" xr:uid="{71148DB2-B187-4072-B53D-EBB60343BB64}"/>
    <cellStyle name="20% - Ênfase1 10 3 6" xfId="49895" xr:uid="{B2513F25-4776-4262-8CF4-3DB725F968C5}"/>
    <cellStyle name="20% - Ênfase1 10 4" xfId="2942" xr:uid="{CCB1C0DE-8538-45A9-BBF6-91FA55C1DDFC}"/>
    <cellStyle name="20% - Ênfase1 10 4 2" xfId="2943" xr:uid="{884BDB4A-901B-49D6-A54F-61ACB6A0BA98}"/>
    <cellStyle name="20% - Ênfase1 10 4 2 2" xfId="2944" xr:uid="{4441AF24-EDE9-44C6-9979-A1676CA45D55}"/>
    <cellStyle name="20% - Ênfase1 10 4 2 3" xfId="2945" xr:uid="{668A6F36-D974-4FDF-A846-2FAFA9863120}"/>
    <cellStyle name="20% - Ênfase1 10 4 2 4" xfId="2946" xr:uid="{411622D9-DBD0-44CD-8A47-A6CD9E87F0E5}"/>
    <cellStyle name="20% - Ênfase1 10 4 3" xfId="2947" xr:uid="{C6A6F915-8D69-42C5-94B6-9372FE5FC2ED}"/>
    <cellStyle name="20% - Ênfase1 10 4 4" xfId="2948" xr:uid="{6A01C15A-994C-4F89-BC42-0BDA80B50186}"/>
    <cellStyle name="20% - Ênfase1 10 4 5" xfId="2949" xr:uid="{BFD4412F-B8FC-45E7-A9A9-7A140F539B88}"/>
    <cellStyle name="20% - Ênfase1 10 4 6" xfId="51541" xr:uid="{F6017A5B-9DAE-4838-9CAF-0CEC3FE02AFB}"/>
    <cellStyle name="20% - Ênfase1 10 5" xfId="2950" xr:uid="{46FBC0F2-06D9-4F17-A998-0720EF148DD1}"/>
    <cellStyle name="20% - Ênfase1 10 5 2" xfId="2951" xr:uid="{2288BE03-94B5-48D1-B441-0CB931A0AF86}"/>
    <cellStyle name="20% - Ênfase1 10 5 2 2" xfId="2952" xr:uid="{6D93C1B0-2915-4C72-9DFF-D8EAD17BCFBF}"/>
    <cellStyle name="20% - Ênfase1 10 5 2 3" xfId="2953" xr:uid="{827CE943-F307-4C7B-AA31-0C8A61C0986B}"/>
    <cellStyle name="20% - Ênfase1 10 5 2 4" xfId="2954" xr:uid="{5574A884-4A9F-4B3C-9404-8CEF471BFAE8}"/>
    <cellStyle name="20% - Ênfase1 10 5 3" xfId="2955" xr:uid="{53B29FF0-B1C1-47E5-BB50-45CFE46CD127}"/>
    <cellStyle name="20% - Ênfase1 10 5 4" xfId="2956" xr:uid="{1218467F-FC2D-4B87-900D-9972ADB152BC}"/>
    <cellStyle name="20% - Ênfase1 10 5 5" xfId="2957" xr:uid="{D74F398E-770C-44DB-AF75-8FC2A4DBD981}"/>
    <cellStyle name="20% - Ênfase1 10 5 6" xfId="52420" xr:uid="{160CD2BF-6635-405D-BFFC-FAE5BFFF41BF}"/>
    <cellStyle name="20% - Ênfase1 10 6" xfId="2958" xr:uid="{C3F82AA8-8C5D-4CAE-AB5C-88AC71A9BB0F}"/>
    <cellStyle name="20% - Ênfase1 10 6 2" xfId="2959" xr:uid="{F15C56AE-4C29-4C4B-9E52-964D174AEF24}"/>
    <cellStyle name="20% - Ênfase1 10 6 2 2" xfId="2960" xr:uid="{35E9D8EB-70EC-42A1-9987-D3B68A5FF0E6}"/>
    <cellStyle name="20% - Ênfase1 10 6 2 3" xfId="2961" xr:uid="{587BAD80-C984-4DCF-8BD8-EFC470C2A1DE}"/>
    <cellStyle name="20% - Ênfase1 10 6 2 4" xfId="2962" xr:uid="{0557C0DE-FCDB-4EF1-9E71-3571A30F4BD9}"/>
    <cellStyle name="20% - Ênfase1 10 6 3" xfId="2963" xr:uid="{7E7A208B-36AD-4987-B421-BAF685855847}"/>
    <cellStyle name="20% - Ênfase1 10 6 4" xfId="2964" xr:uid="{D5DEB1B6-FC94-4E93-9C5E-E684907C4975}"/>
    <cellStyle name="20% - Ênfase1 10 6 5" xfId="2965" xr:uid="{7E13FF40-6EE9-4D45-9D1D-F37C84AAA722}"/>
    <cellStyle name="20% - Ênfase1 10 6 6" xfId="53286" xr:uid="{017E3A83-6744-4B60-8583-DC1A3887945E}"/>
    <cellStyle name="20% - Ênfase1 10 7" xfId="2966" xr:uid="{20984B6B-C483-4235-9BC2-4A60D62D0AD5}"/>
    <cellStyle name="20% - Ênfase1 10 7 2" xfId="2967" xr:uid="{D1CB989D-1DD8-4175-8C48-2CE3B341788D}"/>
    <cellStyle name="20% - Ênfase1 10 7 2 2" xfId="2968" xr:uid="{751B6CCB-B108-48A2-B52F-485FDF952749}"/>
    <cellStyle name="20% - Ênfase1 10 7 2 3" xfId="2969" xr:uid="{D807791A-E3A5-4CAA-B3F7-E818AE91FAC6}"/>
    <cellStyle name="20% - Ênfase1 10 7 2 4" xfId="2970" xr:uid="{768DDE92-108A-4CD9-8265-2B9D6B11F1E3}"/>
    <cellStyle name="20% - Ênfase1 10 7 3" xfId="2971" xr:uid="{CAAC9F44-01B4-4411-A01F-92922BDCE2CC}"/>
    <cellStyle name="20% - Ênfase1 10 7 4" xfId="2972" xr:uid="{00443449-DCA4-4C59-AD94-49F0D0726293}"/>
    <cellStyle name="20% - Ênfase1 10 7 5" xfId="2973" xr:uid="{00D8DE03-ED1D-4CF6-8C73-8252B4DFD629}"/>
    <cellStyle name="20% - Ênfase1 10 7 6" xfId="54130" xr:uid="{FE94584D-70BF-46E5-B175-2A76DA9B37E5}"/>
    <cellStyle name="20% - Ênfase1 10 8" xfId="2974" xr:uid="{C4D7056D-67CD-456B-A6F8-F48EFD1816A1}"/>
    <cellStyle name="20% - Ênfase1 10 8 2" xfId="2975" xr:uid="{C565F545-EBAF-4DBA-B9D7-1F7F036D90FE}"/>
    <cellStyle name="20% - Ênfase1 10 8 2 2" xfId="2976" xr:uid="{87E8D678-A0B7-41F4-91FE-B481E95A4E8B}"/>
    <cellStyle name="20% - Ênfase1 10 8 2 3" xfId="2977" xr:uid="{0944C7B8-02C1-49A7-B8F7-44B0C3ACB136}"/>
    <cellStyle name="20% - Ênfase1 10 8 2 4" xfId="2978" xr:uid="{A542F1B8-3D8A-406B-A522-A2E9095751B6}"/>
    <cellStyle name="20% - Ênfase1 10 8 3" xfId="2979" xr:uid="{0B868667-369E-45CF-A50B-23FFCE3BBDCD}"/>
    <cellStyle name="20% - Ênfase1 10 8 4" xfId="2980" xr:uid="{532DDEC8-4E80-4C69-9274-6FBB09DA84C3}"/>
    <cellStyle name="20% - Ênfase1 10 8 5" xfId="2981" xr:uid="{20F18F6D-2B04-4E83-B9E8-2CB57842606E}"/>
    <cellStyle name="20% - Ênfase1 10 8 6" xfId="54938" xr:uid="{9B8DC60E-AFB7-4002-AFE3-F41352546D5D}"/>
    <cellStyle name="20% - Ênfase1 10 9" xfId="2982" xr:uid="{058C2DED-0C5A-415D-9680-7DBB28C2C574}"/>
    <cellStyle name="20% - Ênfase1 10 9 2" xfId="2983" xr:uid="{6167D0E1-9403-4229-8FC3-2059B97D9B3D}"/>
    <cellStyle name="20% - Ênfase1 10 9 2 2" xfId="2984" xr:uid="{FDB41F86-1CD3-454D-9866-7CDB8A1BCB0E}"/>
    <cellStyle name="20% - Ênfase1 10 9 2 3" xfId="2985" xr:uid="{9846B626-F3E1-4626-B5DF-BA6557481F36}"/>
    <cellStyle name="20% - Ênfase1 10 9 2 4" xfId="2986" xr:uid="{F1F1C768-56B5-4607-8B56-214568EA38FA}"/>
    <cellStyle name="20% - Ênfase1 10 9 3" xfId="2987" xr:uid="{03ACF4FE-208B-4ACB-A8C8-273A21371046}"/>
    <cellStyle name="20% - Ênfase1 10 9 4" xfId="2988" xr:uid="{26F5A567-6B8E-4FC5-B254-8A8C80A1086C}"/>
    <cellStyle name="20% - Ênfase1 10 9 5" xfId="2989" xr:uid="{1D1744CA-80D0-4B7D-A03B-9C1D48E417BA}"/>
    <cellStyle name="20% - Ênfase1 10 9 6" xfId="55620" xr:uid="{6FE1A40C-A1B8-4300-9183-59875F5146F4}"/>
    <cellStyle name="20% - Ênfase1 100" xfId="2990" xr:uid="{78E527C9-EBDE-44B3-A415-897CD83F2AE6}"/>
    <cellStyle name="20% - Ênfase1 101" xfId="2991" xr:uid="{4FDEAD9B-09B3-4B27-9DBB-4C7DB6656458}"/>
    <cellStyle name="20% - Ênfase1 102" xfId="2992" xr:uid="{E2B5DB0D-2E52-4FB4-AD43-04AE07ED06F7}"/>
    <cellStyle name="20% - Ênfase1 103" xfId="2993" xr:uid="{ED8CB8CB-F77A-49C7-9249-5E3EEE0F3EA2}"/>
    <cellStyle name="20% - Ênfase1 104" xfId="2994" xr:uid="{FDD8AD97-7C28-40B8-93D6-96900277A9B2}"/>
    <cellStyle name="20% - Ênfase1 105" xfId="2995" xr:uid="{C3E089E1-FD38-439D-9EDD-B59183DF3FF3}"/>
    <cellStyle name="20% - Ênfase1 106" xfId="2996" xr:uid="{092EECE1-F7BD-48F7-AB38-9102CC5A2A67}"/>
    <cellStyle name="20% - Ênfase1 107" xfId="2997" xr:uid="{1D32FB24-1EE5-42E2-A1E4-D017F954C9F5}"/>
    <cellStyle name="20% - Ênfase1 108" xfId="2998" xr:uid="{EC2CF347-F352-4A5C-BF05-889C23E16F37}"/>
    <cellStyle name="20% - Ênfase1 109" xfId="2999" xr:uid="{78A85A13-2088-45D2-AF6B-2C5F46FDDA81}"/>
    <cellStyle name="20% - Ênfase1 11" xfId="248" xr:uid="{130FF9F6-696B-4068-BF24-D96C414CB777}"/>
    <cellStyle name="20% - Ênfase1 11 10" xfId="3000" xr:uid="{ED88B265-C7AA-4B37-8469-7065641FFC79}"/>
    <cellStyle name="20% - Ênfase1 11 10 2" xfId="3001" xr:uid="{B5B847D1-56EE-492F-BF95-87241F6DB73A}"/>
    <cellStyle name="20% - Ênfase1 11 10 2 2" xfId="3002" xr:uid="{CB1944D8-F921-472A-B469-2CB373CEBCE9}"/>
    <cellStyle name="20% - Ênfase1 11 10 2 3" xfId="3003" xr:uid="{E47B65AB-9021-48D9-BCD0-C961615CBB2B}"/>
    <cellStyle name="20% - Ênfase1 11 10 2 4" xfId="3004" xr:uid="{B6509DEA-DF69-4CC3-BBD6-C7ACE0F5DF98}"/>
    <cellStyle name="20% - Ênfase1 11 10 3" xfId="3005" xr:uid="{7E2EDF09-21F6-4522-A767-717660170725}"/>
    <cellStyle name="20% - Ênfase1 11 10 4" xfId="3006" xr:uid="{C7DE5208-2565-49F9-9075-EE8D928B7D00}"/>
    <cellStyle name="20% - Ênfase1 11 10 5" xfId="3007" xr:uid="{62FD9A2A-DA70-4409-9AC2-18402FE033DA}"/>
    <cellStyle name="20% - Ênfase1 11 10 6" xfId="47111" xr:uid="{619EFF04-6C36-4CF5-A09E-87D5765AC4D7}"/>
    <cellStyle name="20% - Ênfase1 11 11" xfId="3008" xr:uid="{4D10D892-2F38-496F-B01B-36D701D420CD}"/>
    <cellStyle name="20% - Ênfase1 11 11 2" xfId="3009" xr:uid="{9397DA31-16D1-483A-99BE-F892D7A847E7}"/>
    <cellStyle name="20% - Ênfase1 11 11 2 2" xfId="3010" xr:uid="{B48674C0-3F57-46EE-93A8-78A26D04A858}"/>
    <cellStyle name="20% - Ênfase1 11 11 2 3" xfId="3011" xr:uid="{00B9235C-37D3-43FC-9A9C-95887922314B}"/>
    <cellStyle name="20% - Ênfase1 11 11 2 4" xfId="3012" xr:uid="{DDECAAE1-998D-4022-BA42-912E147CD880}"/>
    <cellStyle name="20% - Ênfase1 11 11 3" xfId="3013" xr:uid="{187F54A5-A792-4F73-9B93-80F301D870E8}"/>
    <cellStyle name="20% - Ênfase1 11 11 4" xfId="3014" xr:uid="{8FBA63F2-DDDE-43C0-8A99-FC573A867F05}"/>
    <cellStyle name="20% - Ênfase1 11 11 5" xfId="3015" xr:uid="{3CCDDC66-3513-4F8D-8389-0CF55E258368}"/>
    <cellStyle name="20% - Ênfase1 11 12" xfId="3016" xr:uid="{23E454F2-6B89-42C0-BA2B-EA7F828F8A92}"/>
    <cellStyle name="20% - Ênfase1 11 12 2" xfId="3017" xr:uid="{CCF082E7-839C-41BC-BA4C-CBBCC1991DE3}"/>
    <cellStyle name="20% - Ênfase1 11 12 3" xfId="3018" xr:uid="{85F88268-E1A3-4D74-A0A7-C659EC6DA1AA}"/>
    <cellStyle name="20% - Ênfase1 11 12 4" xfId="3019" xr:uid="{7F87B149-541E-4DD2-9C65-F8248996F4B9}"/>
    <cellStyle name="20% - Ênfase1 11 13" xfId="3020" xr:uid="{F011CDEC-F5A7-4E67-A1EB-260D3B54FCC4}"/>
    <cellStyle name="20% - Ênfase1 11 14" xfId="3021" xr:uid="{039A8535-F547-4D74-98A0-F435DEE6F48D}"/>
    <cellStyle name="20% - Ênfase1 11 15" xfId="3022" xr:uid="{7D7436A2-4BEA-45B6-84C7-7873887ABCE7}"/>
    <cellStyle name="20% - Ênfase1 11 16" xfId="45499" xr:uid="{2C8A5E37-3E9A-40E0-8CD6-E244B8D4E769}"/>
    <cellStyle name="20% - Ênfase1 11 2" xfId="249" xr:uid="{BF098986-B1A7-406F-8B3D-4E6B3C34A0A4}"/>
    <cellStyle name="20% - Ênfase1 11 2 2" xfId="3023" xr:uid="{5B9DD37B-F1E7-426D-9136-0A416CEDD2E5}"/>
    <cellStyle name="20% - Ênfase1 11 2 2 2" xfId="3024" xr:uid="{4DD80364-D7F0-4466-99CD-02C07C4EF2D4}"/>
    <cellStyle name="20% - Ênfase1 11 2 2 3" xfId="3025" xr:uid="{288F322A-C7BA-4A6B-B2B1-7825EF322C03}"/>
    <cellStyle name="20% - Ênfase1 11 2 2 4" xfId="3026" xr:uid="{07A7B643-3DFC-4CC8-815E-811B696C6DAE}"/>
    <cellStyle name="20% - Ênfase1 11 2 2 5" xfId="48478" xr:uid="{9C0F77CF-3794-4890-B4F1-A0A7325A8DBC}"/>
    <cellStyle name="20% - Ênfase1 11 2 3" xfId="3027" xr:uid="{483B92A1-5037-4631-B284-9BF6D61DA77C}"/>
    <cellStyle name="20% - Ênfase1 11 2 4" xfId="3028" xr:uid="{5E794226-06CB-4371-A11B-135A4D6A2326}"/>
    <cellStyle name="20% - Ênfase1 11 2 5" xfId="3029" xr:uid="{A9EEE1AD-B545-41E0-BF3E-DFC022397B48}"/>
    <cellStyle name="20% - Ênfase1 11 2 6" xfId="47881" xr:uid="{E8534D86-0B00-4571-8E9F-B36AF8BA7B79}"/>
    <cellStyle name="20% - Ênfase1 11 3" xfId="3030" xr:uid="{0815F28F-948F-4955-ACB1-B9A32F4922BB}"/>
    <cellStyle name="20% - Ênfase1 11 3 2" xfId="3031" xr:uid="{8B50E29D-1DD4-4652-B010-F83B2F2407E5}"/>
    <cellStyle name="20% - Ênfase1 11 3 2 2" xfId="3032" xr:uid="{057BB05B-5300-4D60-B45D-AF34A4D41CC1}"/>
    <cellStyle name="20% - Ênfase1 11 3 2 3" xfId="3033" xr:uid="{E8BB696D-D0CD-4DB3-8D7E-DA159D5BFA68}"/>
    <cellStyle name="20% - Ênfase1 11 3 2 4" xfId="3034" xr:uid="{9E7E11B3-E65C-4AA3-AEE3-BC6AEC3F8234}"/>
    <cellStyle name="20% - Ênfase1 11 3 3" xfId="3035" xr:uid="{4EA627DA-7B59-4091-B1D8-3CAAFC414316}"/>
    <cellStyle name="20% - Ênfase1 11 3 4" xfId="3036" xr:uid="{65539AF9-C5C2-4493-BC4C-0616065B4AE3}"/>
    <cellStyle name="20% - Ênfase1 11 3 5" xfId="3037" xr:uid="{4AC5B663-8CCC-468A-A9BA-EBA70CA07ACC}"/>
    <cellStyle name="20% - Ênfase1 11 3 6" xfId="49891" xr:uid="{024BBD38-B09E-448B-B8A1-F6ADD5CC30CB}"/>
    <cellStyle name="20% - Ênfase1 11 4" xfId="3038" xr:uid="{7BDD1432-6FD5-4DCF-AED6-81AAB5FB0053}"/>
    <cellStyle name="20% - Ênfase1 11 4 2" xfId="3039" xr:uid="{36CCD95C-BE1F-4ACC-9B23-B82725CE82B7}"/>
    <cellStyle name="20% - Ênfase1 11 4 2 2" xfId="3040" xr:uid="{8FA1E4B0-F685-4B92-B02C-E3E39B3FFB93}"/>
    <cellStyle name="20% - Ênfase1 11 4 2 3" xfId="3041" xr:uid="{00C2E4CF-7B82-4E54-AE39-C833F67DE8DF}"/>
    <cellStyle name="20% - Ênfase1 11 4 2 4" xfId="3042" xr:uid="{78291E2E-9DFA-4813-AAAE-BA1B42B4E4DC}"/>
    <cellStyle name="20% - Ênfase1 11 4 3" xfId="3043" xr:uid="{049B5B27-AEDE-476F-80E9-C224F465B766}"/>
    <cellStyle name="20% - Ênfase1 11 4 4" xfId="3044" xr:uid="{906EB27F-3FA4-47B4-832F-0262BE2AD294}"/>
    <cellStyle name="20% - Ênfase1 11 4 5" xfId="3045" xr:uid="{EEC85261-B3B8-4579-82AE-0C8F1BFFE200}"/>
    <cellStyle name="20% - Ênfase1 11 4 6" xfId="51526" xr:uid="{B81842CA-950F-434E-8C27-D19DECB40F10}"/>
    <cellStyle name="20% - Ênfase1 11 5" xfId="3046" xr:uid="{FD5C5436-A6FA-4452-AFE8-CAEA6B1AB6D6}"/>
    <cellStyle name="20% - Ênfase1 11 5 2" xfId="3047" xr:uid="{616BEC1B-0925-4A3A-A5D4-CA34832BB8D0}"/>
    <cellStyle name="20% - Ênfase1 11 5 2 2" xfId="3048" xr:uid="{00DB5920-ACD4-48FB-9C65-8292B7BCA543}"/>
    <cellStyle name="20% - Ênfase1 11 5 2 3" xfId="3049" xr:uid="{0FE6E323-2A92-4B08-BA86-3929EE3324B8}"/>
    <cellStyle name="20% - Ênfase1 11 5 2 4" xfId="3050" xr:uid="{A3DFCF7E-6EDD-4ED2-8DB6-811BF0325377}"/>
    <cellStyle name="20% - Ênfase1 11 5 3" xfId="3051" xr:uid="{7CABF026-8743-45F9-9CAD-F072317A56D5}"/>
    <cellStyle name="20% - Ênfase1 11 5 4" xfId="3052" xr:uid="{BBA8ABB3-A12E-4237-915C-EE7C71012083}"/>
    <cellStyle name="20% - Ênfase1 11 5 5" xfId="3053" xr:uid="{A5A2AD6E-A35D-42F2-B0F3-9585A5C4E02A}"/>
    <cellStyle name="20% - Ênfase1 11 5 6" xfId="52405" xr:uid="{3D304FA0-7E23-408A-85E9-EFC24AE53CC0}"/>
    <cellStyle name="20% - Ênfase1 11 6" xfId="3054" xr:uid="{5EF78331-126C-4B6A-A182-AE740B4CBFF3}"/>
    <cellStyle name="20% - Ênfase1 11 6 2" xfId="3055" xr:uid="{A7301C62-793F-4FB1-BA71-0137DAEAB0DC}"/>
    <cellStyle name="20% - Ênfase1 11 6 2 2" xfId="3056" xr:uid="{34115B86-129A-46E0-BEE0-6B60EBFFEEE6}"/>
    <cellStyle name="20% - Ênfase1 11 6 2 3" xfId="3057" xr:uid="{41581504-0179-45D9-BE71-6CAD5FE710B9}"/>
    <cellStyle name="20% - Ênfase1 11 6 2 4" xfId="3058" xr:uid="{6A01C236-ADA4-4285-9411-31BDCBAEB3A3}"/>
    <cellStyle name="20% - Ênfase1 11 6 3" xfId="3059" xr:uid="{7E844CBA-8FFD-4855-9FCA-8DC728F2C15F}"/>
    <cellStyle name="20% - Ênfase1 11 6 4" xfId="3060" xr:uid="{15712714-B5BA-4A37-ABC7-21214987C784}"/>
    <cellStyle name="20% - Ênfase1 11 6 5" xfId="3061" xr:uid="{3703BA04-8D77-46BA-9507-D4A25ECDAFDD}"/>
    <cellStyle name="20% - Ênfase1 11 6 6" xfId="53271" xr:uid="{F26FBCE0-D111-4F1F-A1AC-8495E3B1B853}"/>
    <cellStyle name="20% - Ênfase1 11 7" xfId="3062" xr:uid="{1D6CF229-55C6-478E-BE63-D3675E94EE2B}"/>
    <cellStyle name="20% - Ênfase1 11 7 2" xfId="3063" xr:uid="{63C5F0A9-F803-48C9-8767-FBD2E4497374}"/>
    <cellStyle name="20% - Ênfase1 11 7 2 2" xfId="3064" xr:uid="{39E02190-018B-4985-A291-C35E5F69ECCD}"/>
    <cellStyle name="20% - Ênfase1 11 7 2 3" xfId="3065" xr:uid="{1672C57B-4DFD-46C2-9CF6-633B7C57899D}"/>
    <cellStyle name="20% - Ênfase1 11 7 2 4" xfId="3066" xr:uid="{688906B4-8FFF-4251-9143-CE5A65E26D05}"/>
    <cellStyle name="20% - Ênfase1 11 7 3" xfId="3067" xr:uid="{F5BFC674-1334-44CA-9873-D1B3061D68DA}"/>
    <cellStyle name="20% - Ênfase1 11 7 4" xfId="3068" xr:uid="{17CD5864-8DE5-4C99-A7C4-E88261F9F1BE}"/>
    <cellStyle name="20% - Ênfase1 11 7 5" xfId="3069" xr:uid="{51323A24-2941-4714-8C50-806B56D2079E}"/>
    <cellStyle name="20% - Ênfase1 11 7 6" xfId="54115" xr:uid="{CE7AEA25-4F9D-4911-ADA4-D6BE8EB71F0C}"/>
    <cellStyle name="20% - Ênfase1 11 8" xfId="3070" xr:uid="{6F794652-C044-481A-9CF3-915D7D65F37E}"/>
    <cellStyle name="20% - Ênfase1 11 8 2" xfId="3071" xr:uid="{8713732F-0413-4AEB-ABDF-6100B0A8F7ED}"/>
    <cellStyle name="20% - Ênfase1 11 8 2 2" xfId="3072" xr:uid="{D5CD655A-7B42-4C07-BEFB-32B12E0C91A5}"/>
    <cellStyle name="20% - Ênfase1 11 8 2 3" xfId="3073" xr:uid="{F43CA183-4D72-4B6E-8D41-7F73B2B8955E}"/>
    <cellStyle name="20% - Ênfase1 11 8 2 4" xfId="3074" xr:uid="{9F7ED383-826B-40DD-B094-79AEFD333040}"/>
    <cellStyle name="20% - Ênfase1 11 8 3" xfId="3075" xr:uid="{554C3828-505C-4D13-92F3-DFF4C0664E91}"/>
    <cellStyle name="20% - Ênfase1 11 8 4" xfId="3076" xr:uid="{35B2272A-B611-45AA-BCD6-F29A9406D2DA}"/>
    <cellStyle name="20% - Ênfase1 11 8 5" xfId="3077" xr:uid="{C1D77C8F-F859-429C-A67C-C0F9422C879F}"/>
    <cellStyle name="20% - Ênfase1 11 8 6" xfId="54923" xr:uid="{2EC8C958-1E21-47F5-9981-E1F09BFFDC41}"/>
    <cellStyle name="20% - Ênfase1 11 9" xfId="3078" xr:uid="{094A086C-E69D-4C20-9A97-380BE836FD33}"/>
    <cellStyle name="20% - Ênfase1 11 9 2" xfId="3079" xr:uid="{DA397C12-BE12-404B-A1F2-04A33FF3396C}"/>
    <cellStyle name="20% - Ênfase1 11 9 2 2" xfId="3080" xr:uid="{ED672C9B-7293-4F5D-B5B6-0EAF2C7CF4AD}"/>
    <cellStyle name="20% - Ênfase1 11 9 2 3" xfId="3081" xr:uid="{B8F81B0C-9B92-4EC7-A2A3-8040A79AA5C6}"/>
    <cellStyle name="20% - Ênfase1 11 9 2 4" xfId="3082" xr:uid="{CF9D101E-E592-49D6-A0C9-8F0A9652105A}"/>
    <cellStyle name="20% - Ênfase1 11 9 3" xfId="3083" xr:uid="{97DFDB81-04C5-4CB3-8D4C-446071B7FD6B}"/>
    <cellStyle name="20% - Ênfase1 11 9 4" xfId="3084" xr:uid="{18124FF8-05BD-4A65-8B43-8D12419471E2}"/>
    <cellStyle name="20% - Ênfase1 11 9 5" xfId="3085" xr:uid="{5F4A291E-2A6A-4135-B8F0-BE17F04A49E2}"/>
    <cellStyle name="20% - Ênfase1 11 9 6" xfId="55606" xr:uid="{85921303-4439-428A-AEC5-3B5BA5979C41}"/>
    <cellStyle name="20% - Ênfase1 110" xfId="3086" xr:uid="{AD72DD83-3E5F-4E4E-9554-A76D82460C4C}"/>
    <cellStyle name="20% - Ênfase1 111" xfId="3087" xr:uid="{83036CAE-F109-41D5-A716-28F888D7ECE0}"/>
    <cellStyle name="20% - Ênfase1 112" xfId="3088" xr:uid="{D752B2F4-A94F-4191-8432-D095536CB6C5}"/>
    <cellStyle name="20% - Ênfase1 113" xfId="3089" xr:uid="{CAB0BE4A-5655-47A8-9184-584356E04FC1}"/>
    <cellStyle name="20% - Ênfase1 114" xfId="3090" xr:uid="{8DC5CA29-A31D-4FE2-867B-79FF2FA1F5B6}"/>
    <cellStyle name="20% - Ênfase1 115" xfId="3091" xr:uid="{18C7A25C-EB44-43DB-8623-D3FAA5546067}"/>
    <cellStyle name="20% - Ênfase1 116" xfId="3092" xr:uid="{448C98A4-FB27-4FBF-93E5-9165E687657F}"/>
    <cellStyle name="20% - Ênfase1 117" xfId="3093" xr:uid="{35A1165E-DDB1-459C-BBAF-44389680A47F}"/>
    <cellStyle name="20% - Ênfase1 118" xfId="3094" xr:uid="{72C6AFCC-02E4-4DAC-9824-37A7D0EBC81B}"/>
    <cellStyle name="20% - Ênfase1 119" xfId="3095" xr:uid="{89C8F4F0-06C9-4EC8-88C8-2F1CDE5F156F}"/>
    <cellStyle name="20% - Ênfase1 12" xfId="250" xr:uid="{506950AB-687B-4948-A5BF-FBED53AC84E1}"/>
    <cellStyle name="20% - Ênfase1 12 10" xfId="3096" xr:uid="{D1A79385-5B1D-4757-8591-F1E69A5D0D0E}"/>
    <cellStyle name="20% - Ênfase1 12 10 2" xfId="3097" xr:uid="{90D2579C-0679-4316-A5DC-40D4C29CC94D}"/>
    <cellStyle name="20% - Ênfase1 12 10 2 2" xfId="3098" xr:uid="{787E0B0E-4F5A-4222-A110-5E479BED126B}"/>
    <cellStyle name="20% - Ênfase1 12 10 2 3" xfId="3099" xr:uid="{E41D1438-8C50-4330-A8A8-12EEDAF95CC6}"/>
    <cellStyle name="20% - Ênfase1 12 10 2 4" xfId="3100" xr:uid="{C09F0095-1952-4EF9-8832-A69DC4BD69CC}"/>
    <cellStyle name="20% - Ênfase1 12 10 3" xfId="3101" xr:uid="{FE819C97-9835-4DE5-92C3-F41F66075BBB}"/>
    <cellStyle name="20% - Ênfase1 12 10 4" xfId="3102" xr:uid="{1D332C25-153D-402F-A875-97106567DED3}"/>
    <cellStyle name="20% - Ênfase1 12 10 5" xfId="3103" xr:uid="{3E9FD4BE-BF37-406D-A78F-9B96A7008BEF}"/>
    <cellStyle name="20% - Ênfase1 12 10 6" xfId="47112" xr:uid="{2267A8C8-B4C7-47A7-86E9-63E6AAA245F5}"/>
    <cellStyle name="20% - Ênfase1 12 11" xfId="3104" xr:uid="{73F4968C-BC31-452D-A84B-F08AF1ABBA13}"/>
    <cellStyle name="20% - Ênfase1 12 11 2" xfId="3105" xr:uid="{2100E069-6860-4204-8D44-4152A1CA861E}"/>
    <cellStyle name="20% - Ênfase1 12 11 2 2" xfId="3106" xr:uid="{50578ED0-6342-47AC-AC5E-71404601E810}"/>
    <cellStyle name="20% - Ênfase1 12 11 2 3" xfId="3107" xr:uid="{B9F61FFF-C83C-4C9E-BCE4-DBBF73C5F2F6}"/>
    <cellStyle name="20% - Ênfase1 12 11 2 4" xfId="3108" xr:uid="{E1EE21CA-BC89-4A77-A8FF-70F5C369AD4E}"/>
    <cellStyle name="20% - Ênfase1 12 11 3" xfId="3109" xr:uid="{3FCC7656-3ADA-4525-A8C9-DCAD3D37BA2A}"/>
    <cellStyle name="20% - Ênfase1 12 11 4" xfId="3110" xr:uid="{E196EDA7-A1D5-4B9C-953C-38241E946501}"/>
    <cellStyle name="20% - Ênfase1 12 11 5" xfId="3111" xr:uid="{21805226-DF7E-4D7E-88DB-C6AAA404B1C0}"/>
    <cellStyle name="20% - Ênfase1 12 12" xfId="3112" xr:uid="{71E211C1-A5B6-419B-847F-F6C76C49C599}"/>
    <cellStyle name="20% - Ênfase1 12 12 2" xfId="3113" xr:uid="{057A560A-9778-44FD-86A6-96847FA6A56D}"/>
    <cellStyle name="20% - Ênfase1 12 12 3" xfId="3114" xr:uid="{F29292A9-D62E-444E-A874-E9EDC6E58720}"/>
    <cellStyle name="20% - Ênfase1 12 12 4" xfId="3115" xr:uid="{BE6B1FFF-B5BC-4F9C-809A-1252B761B321}"/>
    <cellStyle name="20% - Ênfase1 12 13" xfId="3116" xr:uid="{1D1DFEA7-BA3C-4633-8D51-E824A1EC8773}"/>
    <cellStyle name="20% - Ênfase1 12 14" xfId="3117" xr:uid="{4CEBCA18-BE1A-4807-9AE8-2CB90269DA9E}"/>
    <cellStyle name="20% - Ênfase1 12 15" xfId="3118" xr:uid="{947A2B00-DC1E-44B7-ACE0-5A4C8375B2C2}"/>
    <cellStyle name="20% - Ênfase1 12 16" xfId="45500" xr:uid="{4FBB6C80-A47A-425E-A883-D7B76D547F5B}"/>
    <cellStyle name="20% - Ênfase1 12 2" xfId="251" xr:uid="{BBCFB099-68FD-4396-B274-61BF25258390}"/>
    <cellStyle name="20% - Ênfase1 12 2 2" xfId="3119" xr:uid="{88FCD188-E0E5-4251-B830-C93304D43D22}"/>
    <cellStyle name="20% - Ênfase1 12 2 2 2" xfId="3120" xr:uid="{89750E2C-4F16-4497-8E7C-34A9711F9AC4}"/>
    <cellStyle name="20% - Ênfase1 12 2 2 3" xfId="3121" xr:uid="{024F981E-BE35-4256-8D50-BA3BE26FF997}"/>
    <cellStyle name="20% - Ênfase1 12 2 2 4" xfId="3122" xr:uid="{A36218C4-5C3D-4109-994C-0D025D6D0CC2}"/>
    <cellStyle name="20% - Ênfase1 12 2 2 5" xfId="48480" xr:uid="{46C0902F-7B15-4CC7-B503-72213F31FC91}"/>
    <cellStyle name="20% - Ênfase1 12 2 3" xfId="3123" xr:uid="{61F10AE9-F873-436A-B470-7244C33913D5}"/>
    <cellStyle name="20% - Ênfase1 12 2 4" xfId="3124" xr:uid="{AE6E3F6E-9538-4491-9F9C-4B026287BE80}"/>
    <cellStyle name="20% - Ênfase1 12 2 5" xfId="3125" xr:uid="{3659E84D-23B7-4F7D-9E0B-E4B17B4B7E08}"/>
    <cellStyle name="20% - Ênfase1 12 2 6" xfId="47882" xr:uid="{E40905DE-E0AD-4617-B77D-0510AD1A351F}"/>
    <cellStyle name="20% - Ênfase1 12 3" xfId="3126" xr:uid="{8092EBF8-2FD3-4C8D-A200-4DFB7B93F0F5}"/>
    <cellStyle name="20% - Ênfase1 12 3 2" xfId="3127" xr:uid="{F51E1F55-9BF8-4560-9122-E6D3BCA6D4C8}"/>
    <cellStyle name="20% - Ênfase1 12 3 2 2" xfId="3128" xr:uid="{884BCA0F-C17D-41DB-8E1F-8D0A6C3E7405}"/>
    <cellStyle name="20% - Ênfase1 12 3 2 3" xfId="3129" xr:uid="{3FBF82C5-5AA1-4930-8554-ABCBC2154206}"/>
    <cellStyle name="20% - Ênfase1 12 3 2 4" xfId="3130" xr:uid="{D8AD8DF2-CA54-4904-8D2F-9EA3A8B716AF}"/>
    <cellStyle name="20% - Ênfase1 12 3 3" xfId="3131" xr:uid="{944BC648-B7DE-49A8-9DFE-0246A553474B}"/>
    <cellStyle name="20% - Ênfase1 12 3 4" xfId="3132" xr:uid="{ED8F5812-4C72-47E1-B936-89B0E0038036}"/>
    <cellStyle name="20% - Ênfase1 12 3 5" xfId="3133" xr:uid="{1241A76E-A748-4610-8B7C-9DC8A41AC6C2}"/>
    <cellStyle name="20% - Ênfase1 12 3 6" xfId="49887" xr:uid="{0E236BE2-5892-4A5B-8453-EEBDB52DF5C4}"/>
    <cellStyle name="20% - Ênfase1 12 4" xfId="3134" xr:uid="{FADB9853-4525-4812-A381-2D7BF42172C4}"/>
    <cellStyle name="20% - Ênfase1 12 4 2" xfId="3135" xr:uid="{1EC7C91F-649A-4CA2-88DC-78BD28C2919C}"/>
    <cellStyle name="20% - Ênfase1 12 4 2 2" xfId="3136" xr:uid="{29878F37-C96F-4902-95DE-D8CD15F8B23D}"/>
    <cellStyle name="20% - Ênfase1 12 4 2 3" xfId="3137" xr:uid="{19D90C3E-3553-4A33-818D-069BD7C31E22}"/>
    <cellStyle name="20% - Ênfase1 12 4 2 4" xfId="3138" xr:uid="{31DD8FE7-E310-430C-96DC-BD87BC69E81E}"/>
    <cellStyle name="20% - Ênfase1 12 4 3" xfId="3139" xr:uid="{8DDE06B3-4CDF-4B6E-830C-2B4C66793F0B}"/>
    <cellStyle name="20% - Ênfase1 12 4 4" xfId="3140" xr:uid="{648EC0D6-66F5-46D0-ADEB-42C96BE7BAE0}"/>
    <cellStyle name="20% - Ênfase1 12 4 5" xfId="3141" xr:uid="{7C8A94A0-CDFC-4693-8CFF-CA753566581A}"/>
    <cellStyle name="20% - Ênfase1 12 4 6" xfId="51521" xr:uid="{9C49E019-F87E-4B2F-9634-C67A7A97CD6F}"/>
    <cellStyle name="20% - Ênfase1 12 5" xfId="3142" xr:uid="{E3E6834B-6C04-4070-895D-747C99016725}"/>
    <cellStyle name="20% - Ênfase1 12 5 2" xfId="3143" xr:uid="{38EA6740-AD9E-45EB-9B11-CABEDFDA47D9}"/>
    <cellStyle name="20% - Ênfase1 12 5 2 2" xfId="3144" xr:uid="{474C9050-2D93-4628-8939-5BD3248D3179}"/>
    <cellStyle name="20% - Ênfase1 12 5 2 3" xfId="3145" xr:uid="{0B9AF1B5-E592-4D98-B0EC-04F5D5296267}"/>
    <cellStyle name="20% - Ênfase1 12 5 2 4" xfId="3146" xr:uid="{6B616C85-2782-40E9-B2DB-EC2DEB5DE2ED}"/>
    <cellStyle name="20% - Ênfase1 12 5 3" xfId="3147" xr:uid="{E0F66ABC-7ACD-490B-9D98-2CABB931CC56}"/>
    <cellStyle name="20% - Ênfase1 12 5 4" xfId="3148" xr:uid="{7184A16B-2D49-41CC-B0F6-440458E89747}"/>
    <cellStyle name="20% - Ênfase1 12 5 5" xfId="3149" xr:uid="{1B08A836-F7D8-4E3C-A9F8-D83DEDFDD69F}"/>
    <cellStyle name="20% - Ênfase1 12 5 6" xfId="52400" xr:uid="{9312C77B-15B4-45A1-8A73-52AC8B7A5801}"/>
    <cellStyle name="20% - Ênfase1 12 6" xfId="3150" xr:uid="{F1E89752-4052-4D98-97B7-E11FE23590F3}"/>
    <cellStyle name="20% - Ênfase1 12 6 2" xfId="3151" xr:uid="{A03BA8CD-1F5A-482C-917D-9B67E8B2EFE3}"/>
    <cellStyle name="20% - Ênfase1 12 6 2 2" xfId="3152" xr:uid="{2124B66F-8D8B-4AF4-B4E6-CCB08B53875C}"/>
    <cellStyle name="20% - Ênfase1 12 6 2 3" xfId="3153" xr:uid="{22CDFC33-B986-47A6-A852-1A4647926A06}"/>
    <cellStyle name="20% - Ênfase1 12 6 2 4" xfId="3154" xr:uid="{BC90628E-8EBF-4295-9D53-79A5694A1602}"/>
    <cellStyle name="20% - Ênfase1 12 6 3" xfId="3155" xr:uid="{44225496-D0B5-4EAB-A663-3FB15B816937}"/>
    <cellStyle name="20% - Ênfase1 12 6 4" xfId="3156" xr:uid="{EFA440E1-7EBF-4C80-BDDC-A26232266C7E}"/>
    <cellStyle name="20% - Ênfase1 12 6 5" xfId="3157" xr:uid="{F3BD3403-22F6-4D96-B057-B6314DA3015A}"/>
    <cellStyle name="20% - Ênfase1 12 6 6" xfId="53266" xr:uid="{272AB349-99AE-48EE-BDBB-2F6770624BD9}"/>
    <cellStyle name="20% - Ênfase1 12 7" xfId="3158" xr:uid="{603C893F-54DE-4581-A086-7E6267C86880}"/>
    <cellStyle name="20% - Ênfase1 12 7 2" xfId="3159" xr:uid="{FB9C2D1F-D569-4D2F-A9A1-D95989E8DC33}"/>
    <cellStyle name="20% - Ênfase1 12 7 2 2" xfId="3160" xr:uid="{1A274D1E-4299-4BB0-976C-9A760C224257}"/>
    <cellStyle name="20% - Ênfase1 12 7 2 3" xfId="3161" xr:uid="{7BAB9180-E1C9-409E-89F0-70DBAB4DBB0D}"/>
    <cellStyle name="20% - Ênfase1 12 7 2 4" xfId="3162" xr:uid="{F4369BF7-DFFA-4CD3-BF00-393B7256A86E}"/>
    <cellStyle name="20% - Ênfase1 12 7 3" xfId="3163" xr:uid="{FF09C27B-6AC8-4CD7-86D4-145278996AB6}"/>
    <cellStyle name="20% - Ênfase1 12 7 4" xfId="3164" xr:uid="{1B50B792-7D50-4383-937C-AE3458E3E322}"/>
    <cellStyle name="20% - Ênfase1 12 7 5" xfId="3165" xr:uid="{6697C21E-9101-4612-9E73-2B27D386E8D8}"/>
    <cellStyle name="20% - Ênfase1 12 7 6" xfId="54110" xr:uid="{E97544D8-BC91-4095-8A9E-BD640DA8A507}"/>
    <cellStyle name="20% - Ênfase1 12 8" xfId="3166" xr:uid="{F0E3CA45-CFA7-4D22-81CA-37A474846128}"/>
    <cellStyle name="20% - Ênfase1 12 8 2" xfId="3167" xr:uid="{EECA6E4F-0861-4BB0-B84C-78BA86A2685B}"/>
    <cellStyle name="20% - Ênfase1 12 8 2 2" xfId="3168" xr:uid="{91091DD1-DAFA-41DD-8184-09B18190A60F}"/>
    <cellStyle name="20% - Ênfase1 12 8 2 3" xfId="3169" xr:uid="{8B0A074C-D791-4C7D-A095-3E8EC0B7E552}"/>
    <cellStyle name="20% - Ênfase1 12 8 2 4" xfId="3170" xr:uid="{620441BF-47BF-4127-A5FD-FE625FC7A8E4}"/>
    <cellStyle name="20% - Ênfase1 12 8 3" xfId="3171" xr:uid="{1C9D8182-7DE9-44CB-8021-0A103B8173A7}"/>
    <cellStyle name="20% - Ênfase1 12 8 4" xfId="3172" xr:uid="{D8853E52-F0B5-426E-9E4D-5B6B94F6C276}"/>
    <cellStyle name="20% - Ênfase1 12 8 5" xfId="3173" xr:uid="{3E43FE89-FA64-4325-8571-371F1B4F943B}"/>
    <cellStyle name="20% - Ênfase1 12 8 6" xfId="54918" xr:uid="{B40AB7C9-6138-473C-AC8E-F142FFF13537}"/>
    <cellStyle name="20% - Ênfase1 12 9" xfId="3174" xr:uid="{AEE67BF2-DD12-43B4-9460-D13C82D81145}"/>
    <cellStyle name="20% - Ênfase1 12 9 2" xfId="3175" xr:uid="{BF216364-5CE7-4863-B346-07C8F29A43CD}"/>
    <cellStyle name="20% - Ênfase1 12 9 2 2" xfId="3176" xr:uid="{ACEAD38E-CF84-4A5E-967D-70773D1D495E}"/>
    <cellStyle name="20% - Ênfase1 12 9 2 3" xfId="3177" xr:uid="{49F7EB0E-64E1-4B9F-8A01-EC943D2A386C}"/>
    <cellStyle name="20% - Ênfase1 12 9 2 4" xfId="3178" xr:uid="{BD169D28-20C1-4B01-9749-C0CB6D251ACD}"/>
    <cellStyle name="20% - Ênfase1 12 9 3" xfId="3179" xr:uid="{3C094F9B-68AE-40BF-9298-9F1D6B46F028}"/>
    <cellStyle name="20% - Ênfase1 12 9 4" xfId="3180" xr:uid="{7947CC43-F7EC-4F0D-A151-372BE68C7324}"/>
    <cellStyle name="20% - Ênfase1 12 9 5" xfId="3181" xr:uid="{8A8A453F-E67C-4DD9-A6D7-6EA957FEB8CE}"/>
    <cellStyle name="20% - Ênfase1 12 9 6" xfId="55602" xr:uid="{8D0321CC-1B32-41F9-8060-64ACE783E18B}"/>
    <cellStyle name="20% - Ênfase1 120" xfId="3182" xr:uid="{0A4903D4-0A48-4025-A60B-F7643B5A54EC}"/>
    <cellStyle name="20% - Ênfase1 121" xfId="3183" xr:uid="{628DB38E-3AE4-4F02-9E82-2B4B47B5F3DB}"/>
    <cellStyle name="20% - Ênfase1 13" xfId="252" xr:uid="{8B4C52DA-3018-4ED9-B74F-48DE6E5CF979}"/>
    <cellStyle name="20% - Ênfase1 13 10" xfId="3184" xr:uid="{329A89B7-6E7C-4BFD-91D1-9BF4918399E8}"/>
    <cellStyle name="20% - Ênfase1 13 10 2" xfId="3185" xr:uid="{C23A12E2-A1BD-4346-A265-2B65B9560E66}"/>
    <cellStyle name="20% - Ênfase1 13 10 2 2" xfId="3186" xr:uid="{105EBF9C-85CF-40A8-88F6-6026FA7CF885}"/>
    <cellStyle name="20% - Ênfase1 13 10 2 3" xfId="3187" xr:uid="{0A29BC25-164A-491D-9184-7AF00620943F}"/>
    <cellStyle name="20% - Ênfase1 13 10 2 4" xfId="3188" xr:uid="{40B67BE9-7904-478F-9A05-9FF34777CD74}"/>
    <cellStyle name="20% - Ênfase1 13 10 3" xfId="3189" xr:uid="{718A3AF0-0A15-45C6-93FA-458090F3201A}"/>
    <cellStyle name="20% - Ênfase1 13 10 4" xfId="3190" xr:uid="{3894F294-F2F9-4E6B-909B-EFBDFDFAEE48}"/>
    <cellStyle name="20% - Ênfase1 13 10 5" xfId="3191" xr:uid="{C080490E-3E6B-401F-9A6B-0CD6EEC8A1F5}"/>
    <cellStyle name="20% - Ênfase1 13 10 6" xfId="47113" xr:uid="{139C53DC-AC4A-4F8B-82FD-5F430349D92A}"/>
    <cellStyle name="20% - Ênfase1 13 11" xfId="3192" xr:uid="{D11AEF10-7020-401C-A15B-2682CB307C6E}"/>
    <cellStyle name="20% - Ênfase1 13 11 2" xfId="3193" xr:uid="{2C816505-59D9-4071-A145-83DDE8FF19BF}"/>
    <cellStyle name="20% - Ênfase1 13 11 2 2" xfId="3194" xr:uid="{AD4854B5-AE95-46EB-8B78-1C9393151B1A}"/>
    <cellStyle name="20% - Ênfase1 13 11 2 3" xfId="3195" xr:uid="{7AF642B2-BFA0-43D0-884A-68924201C414}"/>
    <cellStyle name="20% - Ênfase1 13 11 2 4" xfId="3196" xr:uid="{C93CF0B3-6517-4D75-B16C-0BB7D4C3CC42}"/>
    <cellStyle name="20% - Ênfase1 13 11 3" xfId="3197" xr:uid="{34ACD9ED-3E65-49C2-B29F-6CA0FAD7E299}"/>
    <cellStyle name="20% - Ênfase1 13 11 4" xfId="3198" xr:uid="{7F64FE49-17FB-4F9E-8627-8BAE02EEE688}"/>
    <cellStyle name="20% - Ênfase1 13 11 5" xfId="3199" xr:uid="{A858BAD2-5277-4620-BECE-F239402DB6A5}"/>
    <cellStyle name="20% - Ênfase1 13 12" xfId="3200" xr:uid="{65EA4E15-9BD4-4BA4-A2C0-4DA4AF5FAACD}"/>
    <cellStyle name="20% - Ênfase1 13 12 2" xfId="3201" xr:uid="{B210463D-B8DB-4C68-9760-68E82E3985B5}"/>
    <cellStyle name="20% - Ênfase1 13 12 3" xfId="3202" xr:uid="{99720D0A-9237-4D0A-9A47-3667ACFC2E0C}"/>
    <cellStyle name="20% - Ênfase1 13 12 4" xfId="3203" xr:uid="{DF18B0C1-7509-46F3-8000-F7DAC99D8B23}"/>
    <cellStyle name="20% - Ênfase1 13 13" xfId="3204" xr:uid="{EA5B0CF7-BDFE-4A61-BECF-AC79200605C0}"/>
    <cellStyle name="20% - Ênfase1 13 14" xfId="3205" xr:uid="{2249AEE7-78C7-4B18-96E3-9543D7D7A09B}"/>
    <cellStyle name="20% - Ênfase1 13 15" xfId="3206" xr:uid="{A327FF46-33EB-45A2-8E32-E2385EDD0D4A}"/>
    <cellStyle name="20% - Ênfase1 13 16" xfId="45501" xr:uid="{3A6C16C9-BB99-4073-9955-B8B7EF14F0AB}"/>
    <cellStyle name="20% - Ênfase1 13 2" xfId="253" xr:uid="{184EEEDC-40E0-47E9-BFE6-7EED373D9026}"/>
    <cellStyle name="20% - Ênfase1 13 2 2" xfId="3207" xr:uid="{B9E5C63F-B82D-4B02-B27B-60DCC64E52F9}"/>
    <cellStyle name="20% - Ênfase1 13 2 2 2" xfId="3208" xr:uid="{1BA4CB85-4F10-415E-B7B1-7104732CF188}"/>
    <cellStyle name="20% - Ênfase1 13 2 2 3" xfId="3209" xr:uid="{BA7DE0C3-FD78-4CC4-AEDA-35F6F1B55ECB}"/>
    <cellStyle name="20% - Ênfase1 13 2 2 4" xfId="3210" xr:uid="{F306D143-0423-4FA2-8338-0CEC47EB876A}"/>
    <cellStyle name="20% - Ênfase1 13 2 2 5" xfId="48482" xr:uid="{FA0F430F-6D3E-4A69-B18A-A2D2FCC141F9}"/>
    <cellStyle name="20% - Ênfase1 13 2 3" xfId="3211" xr:uid="{1F93A440-7E21-451D-9035-83FCE7F21826}"/>
    <cellStyle name="20% - Ênfase1 13 2 4" xfId="3212" xr:uid="{6805CE67-0005-4426-81F4-0F4BDA4F3B5A}"/>
    <cellStyle name="20% - Ênfase1 13 2 5" xfId="3213" xr:uid="{04EF63F8-A542-4060-9C90-F4F1AE5417B2}"/>
    <cellStyle name="20% - Ênfase1 13 2 6" xfId="47883" xr:uid="{5B086C41-B9DD-4057-B661-16747B0FE804}"/>
    <cellStyle name="20% - Ênfase1 13 3" xfId="3214" xr:uid="{92EC2F33-BF72-4F13-B64B-B2753C0B2439}"/>
    <cellStyle name="20% - Ênfase1 13 3 2" xfId="3215" xr:uid="{3C9F0916-BBD6-41FD-B479-61548794DF74}"/>
    <cellStyle name="20% - Ênfase1 13 3 2 2" xfId="3216" xr:uid="{87087A50-4EFE-4A21-93DD-F739562C26AD}"/>
    <cellStyle name="20% - Ênfase1 13 3 2 3" xfId="3217" xr:uid="{C6DFF423-7095-49E6-AD2B-D511F461250A}"/>
    <cellStyle name="20% - Ênfase1 13 3 2 4" xfId="3218" xr:uid="{3C4F35AE-BBD0-405A-A7C1-E961EA431631}"/>
    <cellStyle name="20% - Ênfase1 13 3 3" xfId="3219" xr:uid="{484A3A09-7B22-44A7-9E02-C3CA74AA2301}"/>
    <cellStyle name="20% - Ênfase1 13 3 4" xfId="3220" xr:uid="{07FE0239-D273-4390-9C7D-21E8ADAF2D6F}"/>
    <cellStyle name="20% - Ênfase1 13 3 5" xfId="3221" xr:uid="{3F672CE0-5ED6-4F3E-9FE4-EDCB12BFF8F3}"/>
    <cellStyle name="20% - Ênfase1 13 3 6" xfId="49883" xr:uid="{7CBEC890-43B4-4C53-97E9-94B9290E4D66}"/>
    <cellStyle name="20% - Ênfase1 13 4" xfId="3222" xr:uid="{55E9A757-323D-469F-89D7-F81A7F2DB857}"/>
    <cellStyle name="20% - Ênfase1 13 4 2" xfId="3223" xr:uid="{B9314B7E-CB30-4EDA-BBBC-85BC7B380E45}"/>
    <cellStyle name="20% - Ênfase1 13 4 2 2" xfId="3224" xr:uid="{5BFC833C-E1A6-4CA0-A2C7-17E0D2B6D709}"/>
    <cellStyle name="20% - Ênfase1 13 4 2 3" xfId="3225" xr:uid="{80B79C20-4030-4FC8-AC62-82043B138F70}"/>
    <cellStyle name="20% - Ênfase1 13 4 2 4" xfId="3226" xr:uid="{2FE654BE-95E9-44E7-812E-6DE3642C92D0}"/>
    <cellStyle name="20% - Ênfase1 13 4 3" xfId="3227" xr:uid="{0254BE54-41A1-41C4-8CF0-E14AB3CDFB0C}"/>
    <cellStyle name="20% - Ênfase1 13 4 4" xfId="3228" xr:uid="{B4BEB173-F237-41C4-B8EA-24FDB641772F}"/>
    <cellStyle name="20% - Ênfase1 13 4 5" xfId="3229" xr:uid="{02FAC970-8D79-4462-8A6A-31A05008FFEF}"/>
    <cellStyle name="20% - Ênfase1 13 4 6" xfId="51519" xr:uid="{D8DE2752-B099-474E-8893-D9001C34D116}"/>
    <cellStyle name="20% - Ênfase1 13 5" xfId="3230" xr:uid="{82E769ED-51AC-45C4-8EC0-E742FB59F398}"/>
    <cellStyle name="20% - Ênfase1 13 5 2" xfId="3231" xr:uid="{EB27B085-DA8C-4E51-8A33-6031BB34815A}"/>
    <cellStyle name="20% - Ênfase1 13 5 2 2" xfId="3232" xr:uid="{8147D921-21CE-4761-AB16-8FAF34236690}"/>
    <cellStyle name="20% - Ênfase1 13 5 2 3" xfId="3233" xr:uid="{57411E98-C4AE-4A03-9C59-8BF0BEA100FD}"/>
    <cellStyle name="20% - Ênfase1 13 5 2 4" xfId="3234" xr:uid="{C6E8DDB8-968C-46EC-A39D-F5952C3B85D4}"/>
    <cellStyle name="20% - Ênfase1 13 5 3" xfId="3235" xr:uid="{B288D341-38AD-49F5-BE81-B871021EB30A}"/>
    <cellStyle name="20% - Ênfase1 13 5 4" xfId="3236" xr:uid="{8988CD02-BEC9-4560-A290-3FC8482BEC07}"/>
    <cellStyle name="20% - Ênfase1 13 5 5" xfId="3237" xr:uid="{A6168063-04F3-4FA3-AFCC-5A7874F3B82C}"/>
    <cellStyle name="20% - Ênfase1 13 5 6" xfId="52398" xr:uid="{EB28C34E-AE9B-4CE8-95A8-3793B2EE2F49}"/>
    <cellStyle name="20% - Ênfase1 13 6" xfId="3238" xr:uid="{4D0BE302-235C-4C8B-B613-2A4C0881F13C}"/>
    <cellStyle name="20% - Ênfase1 13 6 2" xfId="3239" xr:uid="{BC5D345D-7E32-49D4-8562-A8859F768583}"/>
    <cellStyle name="20% - Ênfase1 13 6 2 2" xfId="3240" xr:uid="{F575A652-43E5-4300-B1ED-CA728DF47CC2}"/>
    <cellStyle name="20% - Ênfase1 13 6 2 3" xfId="3241" xr:uid="{8814C12D-A2CE-42BE-A08A-2199F4A6B288}"/>
    <cellStyle name="20% - Ênfase1 13 6 2 4" xfId="3242" xr:uid="{8AEADFC4-13A9-4DF8-A632-12DD19A60211}"/>
    <cellStyle name="20% - Ênfase1 13 6 3" xfId="3243" xr:uid="{8E2A4879-2ACF-499F-908E-1F83E1B0A65F}"/>
    <cellStyle name="20% - Ênfase1 13 6 4" xfId="3244" xr:uid="{B5761781-E985-4220-A6A7-042C7DB04F83}"/>
    <cellStyle name="20% - Ênfase1 13 6 5" xfId="3245" xr:uid="{7A987334-F27E-4CE8-8C33-728B14254EFE}"/>
    <cellStyle name="20% - Ênfase1 13 6 6" xfId="53264" xr:uid="{3E65C2E6-F513-4ED0-A58C-4864C794E023}"/>
    <cellStyle name="20% - Ênfase1 13 7" xfId="3246" xr:uid="{32D6CF38-F707-44CB-9358-D6DCAB48276B}"/>
    <cellStyle name="20% - Ênfase1 13 7 2" xfId="3247" xr:uid="{5A2A32D1-0F01-47B5-B097-17364BDE3790}"/>
    <cellStyle name="20% - Ênfase1 13 7 2 2" xfId="3248" xr:uid="{47403B1A-9AC9-4ACB-BFAC-B37026AD6D63}"/>
    <cellStyle name="20% - Ênfase1 13 7 2 3" xfId="3249" xr:uid="{F8D60B53-2797-4809-9070-240666E20FCD}"/>
    <cellStyle name="20% - Ênfase1 13 7 2 4" xfId="3250" xr:uid="{42DEC8DC-2F65-48A0-8BD6-7D5EE9876AAF}"/>
    <cellStyle name="20% - Ênfase1 13 7 3" xfId="3251" xr:uid="{7DEDA973-EDDD-4C3C-BCFE-671A66470046}"/>
    <cellStyle name="20% - Ênfase1 13 7 4" xfId="3252" xr:uid="{B74DCAB1-DE34-4EFB-BF23-36019F6AB8D4}"/>
    <cellStyle name="20% - Ênfase1 13 7 5" xfId="3253" xr:uid="{6A6301C2-2268-4D0B-A897-F9D9CD2978CE}"/>
    <cellStyle name="20% - Ênfase1 13 7 6" xfId="54108" xr:uid="{D1374DA9-0162-4F4D-8748-BFDE98204D50}"/>
    <cellStyle name="20% - Ênfase1 13 8" xfId="3254" xr:uid="{1689CAF0-B833-476D-968C-65612AEDCB8F}"/>
    <cellStyle name="20% - Ênfase1 13 8 2" xfId="3255" xr:uid="{4C7249D8-4D80-4740-8B8B-006E26B2C2A2}"/>
    <cellStyle name="20% - Ênfase1 13 8 2 2" xfId="3256" xr:uid="{39BA408C-A9B8-4333-A402-198F75671630}"/>
    <cellStyle name="20% - Ênfase1 13 8 2 3" xfId="3257" xr:uid="{40BBB0B5-A417-492A-82F2-EB3E92F1D377}"/>
    <cellStyle name="20% - Ênfase1 13 8 2 4" xfId="3258" xr:uid="{ECAC3E41-8A28-46A2-A3E0-58473F5523DB}"/>
    <cellStyle name="20% - Ênfase1 13 8 3" xfId="3259" xr:uid="{3743FE53-8896-43C6-938B-970F79763BD5}"/>
    <cellStyle name="20% - Ênfase1 13 8 4" xfId="3260" xr:uid="{A7653521-70C9-4BAC-9262-9DB08265448B}"/>
    <cellStyle name="20% - Ênfase1 13 8 5" xfId="3261" xr:uid="{30DBB4BB-53A2-4254-8D42-CC3478FBCC91}"/>
    <cellStyle name="20% - Ênfase1 13 8 6" xfId="54916" xr:uid="{F641487E-8F32-4895-A192-D2D49EBA9812}"/>
    <cellStyle name="20% - Ênfase1 13 9" xfId="3262" xr:uid="{0FAC3E95-BE9C-472D-AFA6-6F6F51D05C93}"/>
    <cellStyle name="20% - Ênfase1 13 9 2" xfId="3263" xr:uid="{D138EF7E-1E72-4D9E-ABBD-3C68B1F2BD90}"/>
    <cellStyle name="20% - Ênfase1 13 9 2 2" xfId="3264" xr:uid="{042EC276-9A62-40D8-A22D-D43D301E685C}"/>
    <cellStyle name="20% - Ênfase1 13 9 2 3" xfId="3265" xr:uid="{3FE1C712-8337-4FD4-9C85-3F1167A7C95B}"/>
    <cellStyle name="20% - Ênfase1 13 9 2 4" xfId="3266" xr:uid="{9012567A-C3C8-4D33-9F9C-A0775F183171}"/>
    <cellStyle name="20% - Ênfase1 13 9 3" xfId="3267" xr:uid="{64620FAF-FF0E-44BC-B0CB-D88F9D1EC2AE}"/>
    <cellStyle name="20% - Ênfase1 13 9 4" xfId="3268" xr:uid="{69D7D81C-071F-469E-9A4B-6BBF95A251A9}"/>
    <cellStyle name="20% - Ênfase1 13 9 5" xfId="3269" xr:uid="{9BB6BD67-1619-477A-8E8D-92D37898B0F8}"/>
    <cellStyle name="20% - Ênfase1 13 9 6" xfId="55601" xr:uid="{72D07606-7AC1-4D84-8687-0490DE2AABBB}"/>
    <cellStyle name="20% - Ênfase1 14" xfId="254" xr:uid="{825B8C0B-93B4-463F-8EB2-B3CBA7893824}"/>
    <cellStyle name="20% - Ênfase1 14 10" xfId="3270" xr:uid="{00ED0A2C-E2FF-404E-9D00-6AC355745FDE}"/>
    <cellStyle name="20% - Ênfase1 14 10 2" xfId="3271" xr:uid="{8EFF4036-EB6C-4B43-8616-5D1B40D44948}"/>
    <cellStyle name="20% - Ênfase1 14 10 2 2" xfId="3272" xr:uid="{FC90B05B-1303-42D4-9BD1-26A92703D292}"/>
    <cellStyle name="20% - Ênfase1 14 10 2 3" xfId="3273" xr:uid="{E8031A17-FB43-42F2-8E6C-681605C9CE41}"/>
    <cellStyle name="20% - Ênfase1 14 10 2 4" xfId="3274" xr:uid="{7792D380-ABEC-4AE9-BFC4-2725D2FD994C}"/>
    <cellStyle name="20% - Ênfase1 14 10 3" xfId="3275" xr:uid="{9837525B-3B5A-402E-B808-16410E28CE7E}"/>
    <cellStyle name="20% - Ênfase1 14 10 4" xfId="3276" xr:uid="{5D17A263-BBB8-4263-9377-2C12E4F2A445}"/>
    <cellStyle name="20% - Ênfase1 14 10 5" xfId="3277" xr:uid="{AC360222-DD49-4188-A3BE-DFA40DB35A86}"/>
    <cellStyle name="20% - Ênfase1 14 10 6" xfId="47114" xr:uid="{7D9C7F9F-971F-4A0E-AA15-0E25DF2D2FEE}"/>
    <cellStyle name="20% - Ênfase1 14 11" xfId="3278" xr:uid="{76EE5E6F-7E0B-4807-97BC-F6569758C04F}"/>
    <cellStyle name="20% - Ênfase1 14 11 2" xfId="3279" xr:uid="{2E5DDC81-69E7-451B-AC9C-AF316755A6AE}"/>
    <cellStyle name="20% - Ênfase1 14 11 2 2" xfId="3280" xr:uid="{41B5538C-F390-4D4E-8162-219EF996B77C}"/>
    <cellStyle name="20% - Ênfase1 14 11 2 3" xfId="3281" xr:uid="{76447C15-6CA7-4FC4-AE81-B4FF9AF9F365}"/>
    <cellStyle name="20% - Ênfase1 14 11 2 4" xfId="3282" xr:uid="{EB1136C7-FC1E-4026-ABB2-F6AD9C9A1DB9}"/>
    <cellStyle name="20% - Ênfase1 14 11 3" xfId="3283" xr:uid="{18037EA0-B786-4D37-A276-7A966FE55014}"/>
    <cellStyle name="20% - Ênfase1 14 11 4" xfId="3284" xr:uid="{9AC28F08-56B0-4233-BD38-867AC208D87F}"/>
    <cellStyle name="20% - Ênfase1 14 11 5" xfId="3285" xr:uid="{6F7478EB-86B2-4FD6-90CA-7808C6DF6D19}"/>
    <cellStyle name="20% - Ênfase1 14 12" xfId="3286" xr:uid="{D128B3EB-DFA3-4338-9745-A4443518EB0F}"/>
    <cellStyle name="20% - Ênfase1 14 12 2" xfId="3287" xr:uid="{B1DD85EA-FC84-4F1D-BE34-48E35F6EF231}"/>
    <cellStyle name="20% - Ênfase1 14 12 3" xfId="3288" xr:uid="{0F50039F-0010-4744-A2DE-DD92A45A5451}"/>
    <cellStyle name="20% - Ênfase1 14 12 4" xfId="3289" xr:uid="{2B5F82E1-D578-4F3B-8B7C-0D4C489D9A4C}"/>
    <cellStyle name="20% - Ênfase1 14 13" xfId="3290" xr:uid="{74B07555-DE15-4823-86D9-1D7FE59CDF9B}"/>
    <cellStyle name="20% - Ênfase1 14 14" xfId="3291" xr:uid="{E8932E72-D82B-49A8-862A-2221EAAFA530}"/>
    <cellStyle name="20% - Ênfase1 14 15" xfId="3292" xr:uid="{834351C1-A77D-4AF0-9EF3-E9A407E6FB37}"/>
    <cellStyle name="20% - Ênfase1 14 16" xfId="45502" xr:uid="{FE4848DA-E463-4D5F-AC2C-F97D7065BF52}"/>
    <cellStyle name="20% - Ênfase1 14 2" xfId="255" xr:uid="{F6B5CEFE-9BBE-4B44-A714-85B963D8F298}"/>
    <cellStyle name="20% - Ênfase1 14 2 2" xfId="3293" xr:uid="{DBCB3214-EB1F-4628-B303-8E1E828044A1}"/>
    <cellStyle name="20% - Ênfase1 14 2 2 2" xfId="3294" xr:uid="{206BD44A-9831-495B-B56F-A0A8E2BE671A}"/>
    <cellStyle name="20% - Ênfase1 14 2 2 3" xfId="3295" xr:uid="{5E730791-04FE-493D-B8E8-A7F2F425EF08}"/>
    <cellStyle name="20% - Ênfase1 14 2 2 4" xfId="3296" xr:uid="{FEC479D6-B0D4-456C-9654-288351BB792B}"/>
    <cellStyle name="20% - Ênfase1 14 2 2 5" xfId="48484" xr:uid="{8ECB7DF9-0449-4447-BCA7-450F1D22E8E8}"/>
    <cellStyle name="20% - Ênfase1 14 2 3" xfId="3297" xr:uid="{32C7A338-9489-4FCF-AB55-D14FBCC98904}"/>
    <cellStyle name="20% - Ênfase1 14 2 4" xfId="3298" xr:uid="{B0B3E9B7-B502-4D99-9FC7-029FA8ADA83F}"/>
    <cellStyle name="20% - Ênfase1 14 2 5" xfId="3299" xr:uid="{AAEA9FC9-A7A8-4263-8A97-E62DD94A3890}"/>
    <cellStyle name="20% - Ênfase1 14 2 6" xfId="47884" xr:uid="{09C6DA39-8A6D-40DE-8B70-4B81B82099BF}"/>
    <cellStyle name="20% - Ênfase1 14 3" xfId="3300" xr:uid="{FDFBCE22-08DD-4CF1-80BE-7F91AC88B896}"/>
    <cellStyle name="20% - Ênfase1 14 3 2" xfId="3301" xr:uid="{07C8970D-B7B3-4D87-9C65-1C6D00710014}"/>
    <cellStyle name="20% - Ênfase1 14 3 2 2" xfId="3302" xr:uid="{B7C9796C-9A2B-46D3-8823-0A4A042FDB78}"/>
    <cellStyle name="20% - Ênfase1 14 3 2 3" xfId="3303" xr:uid="{82ADADA5-0A3C-49E1-AFAC-653EBABF625E}"/>
    <cellStyle name="20% - Ênfase1 14 3 2 4" xfId="3304" xr:uid="{DD6F4326-A5AE-49B9-A8B4-2B871E9571D1}"/>
    <cellStyle name="20% - Ênfase1 14 3 3" xfId="3305" xr:uid="{5875F7E1-E577-4B5B-A910-AB649BC7386B}"/>
    <cellStyle name="20% - Ênfase1 14 3 4" xfId="3306" xr:uid="{E2BA8AFE-9A00-40BF-9679-74B847E27239}"/>
    <cellStyle name="20% - Ênfase1 14 3 5" xfId="3307" xr:uid="{832DC1F3-27E2-4361-AB95-C8EFA196FD30}"/>
    <cellStyle name="20% - Ênfase1 14 3 6" xfId="49879" xr:uid="{4340F12E-FEEA-498F-AF9C-FB1BF795FEAA}"/>
    <cellStyle name="20% - Ênfase1 14 4" xfId="3308" xr:uid="{F777A4E4-8226-4DE2-B41C-BF7C3D927FD2}"/>
    <cellStyle name="20% - Ênfase1 14 4 2" xfId="3309" xr:uid="{33E6130E-FB95-410D-A0E5-FAF9B5E74949}"/>
    <cellStyle name="20% - Ênfase1 14 4 2 2" xfId="3310" xr:uid="{35A23686-8174-4D8B-B151-6B4744571D10}"/>
    <cellStyle name="20% - Ênfase1 14 4 2 3" xfId="3311" xr:uid="{33301EF6-1480-416A-8A75-A8DB69B00343}"/>
    <cellStyle name="20% - Ênfase1 14 4 2 4" xfId="3312" xr:uid="{0D6A36D8-589D-4CC7-92CB-60EBDA63EE4B}"/>
    <cellStyle name="20% - Ênfase1 14 4 3" xfId="3313" xr:uid="{55345811-FD1F-47E3-9C9B-E7C1B9ACC219}"/>
    <cellStyle name="20% - Ênfase1 14 4 4" xfId="3314" xr:uid="{E158BE98-488E-46D3-9DCC-C2C646E223A5}"/>
    <cellStyle name="20% - Ênfase1 14 4 5" xfId="3315" xr:uid="{C909505A-B13F-4D57-91F1-4FCEC6050070}"/>
    <cellStyle name="20% - Ênfase1 14 4 6" xfId="51517" xr:uid="{75F74D3D-7B48-4BC8-86C4-D4224AB791FC}"/>
    <cellStyle name="20% - Ênfase1 14 5" xfId="3316" xr:uid="{8280376A-F048-482B-82DE-9BB1F4945DAF}"/>
    <cellStyle name="20% - Ênfase1 14 5 2" xfId="3317" xr:uid="{09FDAD95-8CCD-426C-AF3E-0088A80C4284}"/>
    <cellStyle name="20% - Ênfase1 14 5 2 2" xfId="3318" xr:uid="{2DBFF61A-B17E-4C36-B8FB-DF098509BE05}"/>
    <cellStyle name="20% - Ênfase1 14 5 2 3" xfId="3319" xr:uid="{E16C9E19-A2B2-48F0-916B-BB25F91CF3C0}"/>
    <cellStyle name="20% - Ênfase1 14 5 2 4" xfId="3320" xr:uid="{8319E543-E727-4E9D-840C-D6BDDA1EF7DA}"/>
    <cellStyle name="20% - Ênfase1 14 5 3" xfId="3321" xr:uid="{D11A97F3-E52F-451C-8CDE-3E93962B8B17}"/>
    <cellStyle name="20% - Ênfase1 14 5 4" xfId="3322" xr:uid="{DFF79DB0-8352-4FF1-90E3-BD771BB54D95}"/>
    <cellStyle name="20% - Ênfase1 14 5 5" xfId="3323" xr:uid="{70C26FCD-6A5C-409D-94E0-FCC171142024}"/>
    <cellStyle name="20% - Ênfase1 14 5 6" xfId="52396" xr:uid="{6445062F-B529-4286-B19A-6A865AA041D7}"/>
    <cellStyle name="20% - Ênfase1 14 6" xfId="3324" xr:uid="{2352FAEF-84F6-4F25-ACF3-D88507F1B0AA}"/>
    <cellStyle name="20% - Ênfase1 14 6 2" xfId="3325" xr:uid="{B93E81D7-AB7D-4417-8B13-030417F13338}"/>
    <cellStyle name="20% - Ênfase1 14 6 2 2" xfId="3326" xr:uid="{CAD7301D-D7DF-4C64-95B2-92D75DCFF031}"/>
    <cellStyle name="20% - Ênfase1 14 6 2 3" xfId="3327" xr:uid="{5202C77C-A531-47FF-866A-78767BDF2A10}"/>
    <cellStyle name="20% - Ênfase1 14 6 2 4" xfId="3328" xr:uid="{6C15A5BA-B1F2-4B4C-888F-2DB02BA04036}"/>
    <cellStyle name="20% - Ênfase1 14 6 3" xfId="3329" xr:uid="{B7E06F4E-3F8C-4296-B3C3-CEBF10288E7C}"/>
    <cellStyle name="20% - Ênfase1 14 6 4" xfId="3330" xr:uid="{5137A5BF-0EEE-4058-9EC3-CA787904F602}"/>
    <cellStyle name="20% - Ênfase1 14 6 5" xfId="3331" xr:uid="{070884DF-6561-47CB-9C92-0637E725CA77}"/>
    <cellStyle name="20% - Ênfase1 14 6 6" xfId="53262" xr:uid="{34019AEA-A283-498C-BD2E-AA83D0DA4662}"/>
    <cellStyle name="20% - Ênfase1 14 7" xfId="3332" xr:uid="{ABC0CE41-0448-4FBC-B24C-611D8B45CEAD}"/>
    <cellStyle name="20% - Ênfase1 14 7 2" xfId="3333" xr:uid="{3B6D4A18-6A64-4035-8667-E225F7CB80AF}"/>
    <cellStyle name="20% - Ênfase1 14 7 2 2" xfId="3334" xr:uid="{25E4DB3C-E6E4-48AB-83D8-E1981368E0B3}"/>
    <cellStyle name="20% - Ênfase1 14 7 2 3" xfId="3335" xr:uid="{F209C6AD-0EFE-4B44-B43C-B29F46F6DAB8}"/>
    <cellStyle name="20% - Ênfase1 14 7 2 4" xfId="3336" xr:uid="{18CFC1F2-31C7-4308-ADB7-09E9184BCAF3}"/>
    <cellStyle name="20% - Ênfase1 14 7 3" xfId="3337" xr:uid="{CD0567E7-5C61-4E01-90C8-370BB42401C7}"/>
    <cellStyle name="20% - Ênfase1 14 7 4" xfId="3338" xr:uid="{D7EF5EE2-E5EC-4BC2-A398-250451B64CF1}"/>
    <cellStyle name="20% - Ênfase1 14 7 5" xfId="3339" xr:uid="{5FD7312F-A72F-470A-898A-32CFB83FA955}"/>
    <cellStyle name="20% - Ênfase1 14 7 6" xfId="54106" xr:uid="{39EAB29B-3040-43ED-94EB-EF51BB9A75A4}"/>
    <cellStyle name="20% - Ênfase1 14 8" xfId="3340" xr:uid="{44291365-6C62-49A2-96F7-EB5E16AD5509}"/>
    <cellStyle name="20% - Ênfase1 14 8 2" xfId="3341" xr:uid="{195431B0-9FC5-4EB8-A2E5-CE0ED0643277}"/>
    <cellStyle name="20% - Ênfase1 14 8 2 2" xfId="3342" xr:uid="{D75B2D1E-3DF8-4546-9C56-75D3E04E8FE8}"/>
    <cellStyle name="20% - Ênfase1 14 8 2 3" xfId="3343" xr:uid="{A47C00AF-C898-4298-9073-C040CE3EF5AF}"/>
    <cellStyle name="20% - Ênfase1 14 8 2 4" xfId="3344" xr:uid="{03F75EA3-02B1-447E-9433-C58E30D900AA}"/>
    <cellStyle name="20% - Ênfase1 14 8 3" xfId="3345" xr:uid="{6264B86C-8168-427B-9FA5-2D09BBD897EF}"/>
    <cellStyle name="20% - Ênfase1 14 8 4" xfId="3346" xr:uid="{3168DF91-AD79-4583-A471-16815B882B19}"/>
    <cellStyle name="20% - Ênfase1 14 8 5" xfId="3347" xr:uid="{5ED6B562-B276-44BF-9511-D4C4E0372C28}"/>
    <cellStyle name="20% - Ênfase1 14 8 6" xfId="54914" xr:uid="{9042DC4C-C4D3-4A30-92B5-BF3D7047C1A7}"/>
    <cellStyle name="20% - Ênfase1 14 9" xfId="3348" xr:uid="{79827E44-490D-425A-8C64-EB1C5A6D1B51}"/>
    <cellStyle name="20% - Ênfase1 14 9 2" xfId="3349" xr:uid="{7B9DDAB3-BFE7-4D54-94C5-3D25C70592BB}"/>
    <cellStyle name="20% - Ênfase1 14 9 2 2" xfId="3350" xr:uid="{4A301737-A655-4A30-A0AC-9D0ABB46B92D}"/>
    <cellStyle name="20% - Ênfase1 14 9 2 3" xfId="3351" xr:uid="{11912603-ECAD-4D3F-9EA3-8E865F429555}"/>
    <cellStyle name="20% - Ênfase1 14 9 2 4" xfId="3352" xr:uid="{C212E270-91AD-4AB9-A8EA-20A9E6994312}"/>
    <cellStyle name="20% - Ênfase1 14 9 3" xfId="3353" xr:uid="{63DBA7CB-3597-4B40-B9DF-DD6C5F68A3F1}"/>
    <cellStyle name="20% - Ênfase1 14 9 4" xfId="3354" xr:uid="{6ACDD880-9008-4997-BABB-3EB9AA71A9FC}"/>
    <cellStyle name="20% - Ênfase1 14 9 5" xfId="3355" xr:uid="{6CEC07E0-07BA-477B-9046-E15CD26B8D4B}"/>
    <cellStyle name="20% - Ênfase1 14 9 6" xfId="55600" xr:uid="{7B2589BD-66EA-4CAE-AD55-778834107B9F}"/>
    <cellStyle name="20% - Ênfase1 15" xfId="256" xr:uid="{45E07D3A-B1AB-4E10-9EDA-A6FB319C4BCC}"/>
    <cellStyle name="20% - Ênfase1 15 10" xfId="3356" xr:uid="{761E75C7-7535-4590-AF32-F92C244FBE94}"/>
    <cellStyle name="20% - Ênfase1 15 10 2" xfId="3357" xr:uid="{2DC55223-508C-441F-983C-20D936B3785C}"/>
    <cellStyle name="20% - Ênfase1 15 10 2 2" xfId="3358" xr:uid="{2C337FBC-795F-4288-A1CB-E7BED8296306}"/>
    <cellStyle name="20% - Ênfase1 15 10 2 3" xfId="3359" xr:uid="{0B104865-152B-4277-B409-28E965A2018B}"/>
    <cellStyle name="20% - Ênfase1 15 10 2 4" xfId="3360" xr:uid="{4D03D227-8944-464F-941D-34EF21281D72}"/>
    <cellStyle name="20% - Ênfase1 15 10 3" xfId="3361" xr:uid="{9836B6EB-17D9-40D7-90CD-7746572AEED1}"/>
    <cellStyle name="20% - Ênfase1 15 10 4" xfId="3362" xr:uid="{3D959064-A81E-4450-A6C1-6A4501A0F767}"/>
    <cellStyle name="20% - Ênfase1 15 10 5" xfId="3363" xr:uid="{104F35EF-BBFB-416C-BDA6-9A1FBBBCBA18}"/>
    <cellStyle name="20% - Ênfase1 15 10 6" xfId="47115" xr:uid="{42133B14-042B-4B5A-A290-DCBF1DE6BA2F}"/>
    <cellStyle name="20% - Ênfase1 15 11" xfId="3364" xr:uid="{DBB584E1-2153-4A9E-A7EE-01E37E586B17}"/>
    <cellStyle name="20% - Ênfase1 15 11 2" xfId="3365" xr:uid="{0565C467-D5C5-4F6F-9180-18004B82D741}"/>
    <cellStyle name="20% - Ênfase1 15 11 2 2" xfId="3366" xr:uid="{DECF27C4-3617-4BE7-A75A-701A9EC7A7C1}"/>
    <cellStyle name="20% - Ênfase1 15 11 2 3" xfId="3367" xr:uid="{F81D5CC2-4609-4273-A980-B32156654910}"/>
    <cellStyle name="20% - Ênfase1 15 11 2 4" xfId="3368" xr:uid="{B81D812E-8AED-4928-ABAD-1F4B4C3EEC06}"/>
    <cellStyle name="20% - Ênfase1 15 11 3" xfId="3369" xr:uid="{E5AA275F-856C-4E30-B463-664177BA7C65}"/>
    <cellStyle name="20% - Ênfase1 15 11 4" xfId="3370" xr:uid="{6D23EEE8-6B4E-4056-A6D0-B6BAB053A632}"/>
    <cellStyle name="20% - Ênfase1 15 11 5" xfId="3371" xr:uid="{5F9932F9-4693-4A16-834D-FD84600C103D}"/>
    <cellStyle name="20% - Ênfase1 15 12" xfId="3372" xr:uid="{A9970035-E333-4708-9438-A2BC07DBB8F1}"/>
    <cellStyle name="20% - Ênfase1 15 12 2" xfId="3373" xr:uid="{5A631109-7834-4311-8F62-043907697310}"/>
    <cellStyle name="20% - Ênfase1 15 12 3" xfId="3374" xr:uid="{F7F32839-3EAB-43CF-8331-41A90C774871}"/>
    <cellStyle name="20% - Ênfase1 15 12 4" xfId="3375" xr:uid="{475BFF68-1BF3-4E0A-8C7B-553B49406F41}"/>
    <cellStyle name="20% - Ênfase1 15 13" xfId="3376" xr:uid="{EE732CD6-DAC3-42D6-919B-952D2880B982}"/>
    <cellStyle name="20% - Ênfase1 15 14" xfId="3377" xr:uid="{37339348-CB5D-470D-B9F4-784EA34A151E}"/>
    <cellStyle name="20% - Ênfase1 15 15" xfId="3378" xr:uid="{71E06E6E-350F-4E48-9010-F1197805F4DD}"/>
    <cellStyle name="20% - Ênfase1 15 16" xfId="45503" xr:uid="{BDB300D8-E4D0-4F39-AC9A-35A86A958899}"/>
    <cellStyle name="20% - Ênfase1 15 2" xfId="257" xr:uid="{73FF6D6B-61C5-4535-8987-6D673D442DD8}"/>
    <cellStyle name="20% - Ênfase1 15 2 2" xfId="3379" xr:uid="{AF73654E-7513-46A4-BDF9-0B1B682EF4D1}"/>
    <cellStyle name="20% - Ênfase1 15 2 2 2" xfId="3380" xr:uid="{CD8AC7FD-183C-40B3-9AC8-1D1A0DF5A769}"/>
    <cellStyle name="20% - Ênfase1 15 2 2 3" xfId="3381" xr:uid="{566DDF5A-2C3A-4EC9-AC19-95F973F5675E}"/>
    <cellStyle name="20% - Ênfase1 15 2 2 4" xfId="3382" xr:uid="{6C63FE22-A0EF-4DB3-96F0-EAB416563CDB}"/>
    <cellStyle name="20% - Ênfase1 15 2 2 5" xfId="48486" xr:uid="{98EF9AD8-2888-42EE-8CB2-33159BE093FD}"/>
    <cellStyle name="20% - Ênfase1 15 2 3" xfId="3383" xr:uid="{DA654332-7907-49AA-B65A-2F094D937562}"/>
    <cellStyle name="20% - Ênfase1 15 2 4" xfId="3384" xr:uid="{327E26D1-AF37-41FC-9B75-08F6FBD69AE2}"/>
    <cellStyle name="20% - Ênfase1 15 2 5" xfId="3385" xr:uid="{E4E73BB1-9939-487C-84EE-47952A2DA9B9}"/>
    <cellStyle name="20% - Ênfase1 15 2 6" xfId="47885" xr:uid="{15CBE234-5B22-4509-BE96-BC5CC3439FA7}"/>
    <cellStyle name="20% - Ênfase1 15 3" xfId="3386" xr:uid="{4FE14AEB-0F20-448B-9F51-E253F880B0BB}"/>
    <cellStyle name="20% - Ênfase1 15 3 2" xfId="3387" xr:uid="{61DA63BC-900A-47A9-A7E1-E9FA87955FE6}"/>
    <cellStyle name="20% - Ênfase1 15 3 2 2" xfId="3388" xr:uid="{A802BEE2-FCF9-484F-B181-4FEB52A98668}"/>
    <cellStyle name="20% - Ênfase1 15 3 2 3" xfId="3389" xr:uid="{E069008B-9F25-46C1-9E0B-F78382D4DC73}"/>
    <cellStyle name="20% - Ênfase1 15 3 2 4" xfId="3390" xr:uid="{B9915693-3305-4096-9C66-47826C648936}"/>
    <cellStyle name="20% - Ênfase1 15 3 3" xfId="3391" xr:uid="{9D8DBCF2-8433-446E-A208-F2949E5BB250}"/>
    <cellStyle name="20% - Ênfase1 15 3 4" xfId="3392" xr:uid="{28C9B09D-A927-4BF8-B277-B8FFA12C3ED7}"/>
    <cellStyle name="20% - Ênfase1 15 3 5" xfId="3393" xr:uid="{985FD977-A311-4292-AFA3-4A050875CD77}"/>
    <cellStyle name="20% - Ênfase1 15 3 6" xfId="49874" xr:uid="{1A07180C-88F5-4963-8424-04592C6D2E04}"/>
    <cellStyle name="20% - Ênfase1 15 4" xfId="3394" xr:uid="{11AB30EC-0E9C-403E-9278-F6644D198B55}"/>
    <cellStyle name="20% - Ênfase1 15 4 2" xfId="3395" xr:uid="{90A6A89E-B4BE-423F-B87C-D0D324EE2089}"/>
    <cellStyle name="20% - Ênfase1 15 4 2 2" xfId="3396" xr:uid="{E3F4E5E4-3705-4C2F-A54F-B00E540AD604}"/>
    <cellStyle name="20% - Ênfase1 15 4 2 3" xfId="3397" xr:uid="{B92B1CB9-3500-4834-ABC2-0CB887E16521}"/>
    <cellStyle name="20% - Ênfase1 15 4 2 4" xfId="3398" xr:uid="{DD02CDF7-C906-490A-8D69-032B4B4B340B}"/>
    <cellStyle name="20% - Ênfase1 15 4 3" xfId="3399" xr:uid="{41986034-18D3-4CCC-BEEA-F78448C780C4}"/>
    <cellStyle name="20% - Ênfase1 15 4 4" xfId="3400" xr:uid="{BDFC610B-4E2A-4D70-92DC-61646F23099F}"/>
    <cellStyle name="20% - Ênfase1 15 4 5" xfId="3401" xr:uid="{5EC32A36-C1F3-4052-9F47-CA5C5B33CEB4}"/>
    <cellStyle name="20% - Ênfase1 15 4 6" xfId="51507" xr:uid="{4A71F117-6655-41AB-A894-E57ACADAB74F}"/>
    <cellStyle name="20% - Ênfase1 15 5" xfId="3402" xr:uid="{45045260-A806-47B4-92F8-97ACFF0170C5}"/>
    <cellStyle name="20% - Ênfase1 15 5 2" xfId="3403" xr:uid="{779F7A1D-7B41-463E-BA87-5F82C359EF1B}"/>
    <cellStyle name="20% - Ênfase1 15 5 2 2" xfId="3404" xr:uid="{C0B9146D-EC1A-4DBC-B74C-EB4D7D775408}"/>
    <cellStyle name="20% - Ênfase1 15 5 2 3" xfId="3405" xr:uid="{256CF53F-CECA-4A41-9F95-A4BAFCAFAF9A}"/>
    <cellStyle name="20% - Ênfase1 15 5 2 4" xfId="3406" xr:uid="{84F40D21-3DAB-4B47-AEC5-DF45317B8B15}"/>
    <cellStyle name="20% - Ênfase1 15 5 3" xfId="3407" xr:uid="{B7E89C8B-65B2-468F-83B7-D57DD916D358}"/>
    <cellStyle name="20% - Ênfase1 15 5 4" xfId="3408" xr:uid="{8EB0DDE3-C18A-4144-8D5D-475005C1D8A5}"/>
    <cellStyle name="20% - Ênfase1 15 5 5" xfId="3409" xr:uid="{F6B2E700-9DFF-4709-A450-5BB80F09D8DC}"/>
    <cellStyle name="20% - Ênfase1 15 5 6" xfId="52386" xr:uid="{F2DA7025-AEC5-4F36-BCAA-7F3ED96452DF}"/>
    <cellStyle name="20% - Ênfase1 15 6" xfId="3410" xr:uid="{A3C4FEC1-7BA6-45D2-9F09-F16CDA741937}"/>
    <cellStyle name="20% - Ênfase1 15 6 2" xfId="3411" xr:uid="{130BACB8-411D-4AA8-98C5-C9B4BC83A75C}"/>
    <cellStyle name="20% - Ênfase1 15 6 2 2" xfId="3412" xr:uid="{EEA5723B-FBFA-4ECE-A97D-5E714E6E180D}"/>
    <cellStyle name="20% - Ênfase1 15 6 2 3" xfId="3413" xr:uid="{26B06ED8-A0FC-4C66-9678-4819CE431779}"/>
    <cellStyle name="20% - Ênfase1 15 6 2 4" xfId="3414" xr:uid="{7438A339-02F4-4EE1-8F6D-CBFFA3F30176}"/>
    <cellStyle name="20% - Ênfase1 15 6 3" xfId="3415" xr:uid="{734CAD5A-3941-4F66-8458-A40AEC457B4C}"/>
    <cellStyle name="20% - Ênfase1 15 6 4" xfId="3416" xr:uid="{A2CD0BB3-9E25-4543-A880-A6E5F6F3B72A}"/>
    <cellStyle name="20% - Ênfase1 15 6 5" xfId="3417" xr:uid="{B5D17980-CDD4-43EE-A704-722EE2E43ED3}"/>
    <cellStyle name="20% - Ênfase1 15 6 6" xfId="53252" xr:uid="{0A64BA37-90FD-43C0-AC6F-93151388C738}"/>
    <cellStyle name="20% - Ênfase1 15 7" xfId="3418" xr:uid="{D0C79A32-4BB6-402D-A602-76B1EECFCCD8}"/>
    <cellStyle name="20% - Ênfase1 15 7 2" xfId="3419" xr:uid="{094DC844-1736-4BAF-9C44-677B8B6686D2}"/>
    <cellStyle name="20% - Ênfase1 15 7 2 2" xfId="3420" xr:uid="{5EB0F65B-C39D-4715-9996-409651F67F6B}"/>
    <cellStyle name="20% - Ênfase1 15 7 2 3" xfId="3421" xr:uid="{7564BF7D-8D79-4710-B4CB-7BBF0FCDBAD5}"/>
    <cellStyle name="20% - Ênfase1 15 7 2 4" xfId="3422" xr:uid="{0D476F78-7397-4745-81D5-3FBACAA08B7E}"/>
    <cellStyle name="20% - Ênfase1 15 7 3" xfId="3423" xr:uid="{EE5F0C56-CEA9-4658-B2A4-32F3C24A5D46}"/>
    <cellStyle name="20% - Ênfase1 15 7 4" xfId="3424" xr:uid="{5D62EA57-FE36-46B4-A26E-AF9787B1B8D0}"/>
    <cellStyle name="20% - Ênfase1 15 7 5" xfId="3425" xr:uid="{E8C36891-464F-4F2E-B436-D626F936C4E6}"/>
    <cellStyle name="20% - Ênfase1 15 7 6" xfId="54096" xr:uid="{1DF39E4B-3E47-4A52-8987-DD91BF8522D7}"/>
    <cellStyle name="20% - Ênfase1 15 8" xfId="3426" xr:uid="{BBCB269D-FAA8-4941-BAC4-058673A65F05}"/>
    <cellStyle name="20% - Ênfase1 15 8 2" xfId="3427" xr:uid="{B19DE936-B162-4A30-8736-39F8BB303275}"/>
    <cellStyle name="20% - Ênfase1 15 8 2 2" xfId="3428" xr:uid="{A4FA9404-ABB7-4F28-B84A-0711BD3552DC}"/>
    <cellStyle name="20% - Ênfase1 15 8 2 3" xfId="3429" xr:uid="{FBBA189C-7A52-45C7-8D40-8FED02F93FE9}"/>
    <cellStyle name="20% - Ênfase1 15 8 2 4" xfId="3430" xr:uid="{DFE94848-7E5C-4463-AF2E-875F99A7382E}"/>
    <cellStyle name="20% - Ênfase1 15 8 3" xfId="3431" xr:uid="{42E7B0C8-155E-43BF-8AA7-FB4FCA81C9F5}"/>
    <cellStyle name="20% - Ênfase1 15 8 4" xfId="3432" xr:uid="{329DECD1-D492-4BE6-ADFB-B95E4466A013}"/>
    <cellStyle name="20% - Ênfase1 15 8 5" xfId="3433" xr:uid="{84D4CB82-1BAE-478A-8C80-51CD4A2C19B3}"/>
    <cellStyle name="20% - Ênfase1 15 8 6" xfId="54904" xr:uid="{EF607405-84BE-474D-8B38-82724D189DF1}"/>
    <cellStyle name="20% - Ênfase1 15 9" xfId="3434" xr:uid="{C5771B12-7CEA-4F41-9D77-C05177C314CB}"/>
    <cellStyle name="20% - Ênfase1 15 9 2" xfId="3435" xr:uid="{0E7802D4-DED2-43F0-998E-2C8E99843F24}"/>
    <cellStyle name="20% - Ênfase1 15 9 2 2" xfId="3436" xr:uid="{8769CC60-1B02-427B-B04A-02E7535494A7}"/>
    <cellStyle name="20% - Ênfase1 15 9 2 3" xfId="3437" xr:uid="{836CC795-3484-4E0C-8CA5-3C97F6C93747}"/>
    <cellStyle name="20% - Ênfase1 15 9 2 4" xfId="3438" xr:uid="{FF84D4B4-5C05-4EA1-A12F-498C9CBC0FB8}"/>
    <cellStyle name="20% - Ênfase1 15 9 3" xfId="3439" xr:uid="{3783B52A-603D-4738-AD39-FA92E1F5BFF2}"/>
    <cellStyle name="20% - Ênfase1 15 9 4" xfId="3440" xr:uid="{1776BA22-FDA3-4482-8986-4A43701B919E}"/>
    <cellStyle name="20% - Ênfase1 15 9 5" xfId="3441" xr:uid="{D044A021-56C2-429D-B48A-6A9AAFFBE379}"/>
    <cellStyle name="20% - Ênfase1 15 9 6" xfId="55591" xr:uid="{07CFF03D-C8A5-47A2-98F1-6D1086A62C2A}"/>
    <cellStyle name="20% - Ênfase1 16" xfId="258" xr:uid="{92E4377C-7AD6-4139-A8B4-1C24CD915722}"/>
    <cellStyle name="20% - Ênfase1 16 10" xfId="3442" xr:uid="{E301C0DF-B3E3-4C15-8E06-46718EA28F47}"/>
    <cellStyle name="20% - Ênfase1 16 10 2" xfId="3443" xr:uid="{BAC33227-BE53-4D76-9A73-F71E86F8918A}"/>
    <cellStyle name="20% - Ênfase1 16 10 2 2" xfId="3444" xr:uid="{93DB16D7-41FE-439A-BFA3-E9C390575D01}"/>
    <cellStyle name="20% - Ênfase1 16 10 2 3" xfId="3445" xr:uid="{2835C806-558D-460F-8218-C9CE7F86DB97}"/>
    <cellStyle name="20% - Ênfase1 16 10 2 4" xfId="3446" xr:uid="{073C0702-4E48-43EE-858A-F56D248A20FB}"/>
    <cellStyle name="20% - Ênfase1 16 10 3" xfId="3447" xr:uid="{E5AC389C-1C79-4078-A8EA-52F448B31CB7}"/>
    <cellStyle name="20% - Ênfase1 16 10 4" xfId="3448" xr:uid="{176A86F2-FEFA-4604-871B-F2ABE86B2160}"/>
    <cellStyle name="20% - Ênfase1 16 10 5" xfId="3449" xr:uid="{87B0DA88-6D83-41F5-BA82-D7832C24DF45}"/>
    <cellStyle name="20% - Ênfase1 16 10 6" xfId="47116" xr:uid="{BDFE7240-9F17-4015-A539-6930417B6B2C}"/>
    <cellStyle name="20% - Ênfase1 16 11" xfId="3450" xr:uid="{B5B451F2-A9AC-44F1-A2D1-B25AEED02763}"/>
    <cellStyle name="20% - Ênfase1 16 11 2" xfId="3451" xr:uid="{081FCF50-E428-4FA1-8674-8F2E01665A1F}"/>
    <cellStyle name="20% - Ênfase1 16 11 2 2" xfId="3452" xr:uid="{EF4C9637-D573-45D0-B71D-4166CC7F08F8}"/>
    <cellStyle name="20% - Ênfase1 16 11 2 3" xfId="3453" xr:uid="{F67B8EDF-FB97-4707-84E5-A213D3336824}"/>
    <cellStyle name="20% - Ênfase1 16 11 2 4" xfId="3454" xr:uid="{5D8D647F-276D-4881-9E00-70B10611E9C0}"/>
    <cellStyle name="20% - Ênfase1 16 11 3" xfId="3455" xr:uid="{184778B5-A941-4714-9151-BF7647DFE12B}"/>
    <cellStyle name="20% - Ênfase1 16 11 4" xfId="3456" xr:uid="{6B2970AD-89B7-4F19-AD0D-2FFBFCAEAE10}"/>
    <cellStyle name="20% - Ênfase1 16 11 5" xfId="3457" xr:uid="{E20899BB-9B9B-4903-B685-2C4DDAD2D563}"/>
    <cellStyle name="20% - Ênfase1 16 12" xfId="3458" xr:uid="{9FA76BA5-A775-495E-A253-7DBC0C977B81}"/>
    <cellStyle name="20% - Ênfase1 16 12 2" xfId="3459" xr:uid="{AA9EA8A2-BA7C-436A-9764-DF4CC36852A1}"/>
    <cellStyle name="20% - Ênfase1 16 12 3" xfId="3460" xr:uid="{46953361-0B15-4993-BD7C-561B1565F872}"/>
    <cellStyle name="20% - Ênfase1 16 12 4" xfId="3461" xr:uid="{D906A9D8-343B-4556-AFF8-47A52D9520DD}"/>
    <cellStyle name="20% - Ênfase1 16 13" xfId="3462" xr:uid="{1CDC4463-A37D-4EDB-AE8A-AB77226859AB}"/>
    <cellStyle name="20% - Ênfase1 16 14" xfId="3463" xr:uid="{2328E67B-B825-4F2F-8543-48CB78581963}"/>
    <cellStyle name="20% - Ênfase1 16 15" xfId="3464" xr:uid="{77FC2ED5-DC53-4272-84BB-3C35A8708807}"/>
    <cellStyle name="20% - Ênfase1 16 16" xfId="45504" xr:uid="{EAADB447-C5A5-4F68-95B7-C789CC3A75BD}"/>
    <cellStyle name="20% - Ênfase1 16 2" xfId="259" xr:uid="{3A46355A-C3A6-4BE6-A78C-758DEBE20F99}"/>
    <cellStyle name="20% - Ênfase1 16 2 2" xfId="3465" xr:uid="{B86130B7-99F0-487F-AC5D-107E30546349}"/>
    <cellStyle name="20% - Ênfase1 16 2 2 2" xfId="3466" xr:uid="{85671ACC-26B8-44E6-ADEB-A46A4C0F1C9F}"/>
    <cellStyle name="20% - Ênfase1 16 2 2 3" xfId="3467" xr:uid="{EC3213FC-1B63-4040-ADB3-ABA1D5B3042A}"/>
    <cellStyle name="20% - Ênfase1 16 2 2 4" xfId="3468" xr:uid="{997AD974-53C6-4FF1-A9CB-4145ADB76DB0}"/>
    <cellStyle name="20% - Ênfase1 16 2 2 5" xfId="48488" xr:uid="{D1EF6C6D-A04F-437C-BF8C-5E5DEDC78B11}"/>
    <cellStyle name="20% - Ênfase1 16 2 3" xfId="3469" xr:uid="{06C2FC2B-00B2-4980-99AB-DF5AE0BB6C86}"/>
    <cellStyle name="20% - Ênfase1 16 2 4" xfId="3470" xr:uid="{F66027C5-EE2D-4FCC-B408-6A2344C0557F}"/>
    <cellStyle name="20% - Ênfase1 16 2 5" xfId="3471" xr:uid="{4CFDB720-E68D-42B4-A765-A4BC9BD072DA}"/>
    <cellStyle name="20% - Ênfase1 16 2 6" xfId="47886" xr:uid="{2EAA0159-422E-43F1-A708-DA4BBEA355C8}"/>
    <cellStyle name="20% - Ênfase1 16 3" xfId="3472" xr:uid="{28EA7F0F-96EE-4BEB-B684-297EF280717C}"/>
    <cellStyle name="20% - Ênfase1 16 3 2" xfId="3473" xr:uid="{DA24F4FA-B540-4B66-8148-6A7F757A4B69}"/>
    <cellStyle name="20% - Ênfase1 16 3 2 2" xfId="3474" xr:uid="{89B6994B-481A-4F4C-8E6E-78D372E982E8}"/>
    <cellStyle name="20% - Ênfase1 16 3 2 3" xfId="3475" xr:uid="{B6122183-36E7-42DB-BEF0-858658599B35}"/>
    <cellStyle name="20% - Ênfase1 16 3 2 4" xfId="3476" xr:uid="{3A80F5DB-E9A0-4801-8BCF-4C034FDC3D50}"/>
    <cellStyle name="20% - Ênfase1 16 3 3" xfId="3477" xr:uid="{3FD97F69-ED92-41E2-9AB5-34A899E66C38}"/>
    <cellStyle name="20% - Ênfase1 16 3 4" xfId="3478" xr:uid="{FBD24883-5A6D-4341-B1B3-B500CC40115D}"/>
    <cellStyle name="20% - Ênfase1 16 3 5" xfId="3479" xr:uid="{8F6FC8D6-3AF4-42B1-9B5B-75865B17758D}"/>
    <cellStyle name="20% - Ênfase1 16 3 6" xfId="49872" xr:uid="{776253CA-615C-42FC-9254-27694C5C1CAC}"/>
    <cellStyle name="20% - Ênfase1 16 4" xfId="3480" xr:uid="{0C23AAAA-55B6-473C-93D0-76043BA3B86D}"/>
    <cellStyle name="20% - Ênfase1 16 4 2" xfId="3481" xr:uid="{F472DE43-50AB-43D9-84E8-4C048A163C12}"/>
    <cellStyle name="20% - Ênfase1 16 4 2 2" xfId="3482" xr:uid="{99FDB6DB-060F-4BCB-97D1-C1B392D398DB}"/>
    <cellStyle name="20% - Ênfase1 16 4 2 3" xfId="3483" xr:uid="{5903A7C2-C92A-4FD0-A893-D97C946EA32A}"/>
    <cellStyle name="20% - Ênfase1 16 4 2 4" xfId="3484" xr:uid="{2D68E7CA-0581-48F5-B47B-464073566527}"/>
    <cellStyle name="20% - Ênfase1 16 4 3" xfId="3485" xr:uid="{BBC66018-6581-40AD-B498-9D8D2C64F66A}"/>
    <cellStyle name="20% - Ênfase1 16 4 4" xfId="3486" xr:uid="{0F960E8B-40A1-4A91-A64A-DA790923EA82}"/>
    <cellStyle name="20% - Ênfase1 16 4 5" xfId="3487" xr:uid="{10EBA3DC-6805-4600-9BFF-448C2E908BE0}"/>
    <cellStyle name="20% - Ênfase1 16 4 6" xfId="51505" xr:uid="{5D3806A6-2F46-48F1-BFB1-D6D882FF45E3}"/>
    <cellStyle name="20% - Ênfase1 16 5" xfId="3488" xr:uid="{67788028-7433-47C3-9F17-F6DDD0C8A23E}"/>
    <cellStyle name="20% - Ênfase1 16 5 2" xfId="3489" xr:uid="{9921A7B4-C188-492D-90C2-13BAF6EBB60A}"/>
    <cellStyle name="20% - Ênfase1 16 5 2 2" xfId="3490" xr:uid="{1122F959-0348-49B1-87F5-5DAE6BA907C8}"/>
    <cellStyle name="20% - Ênfase1 16 5 2 3" xfId="3491" xr:uid="{423B1798-9BF7-4A9A-BA7A-E23F6FE4484B}"/>
    <cellStyle name="20% - Ênfase1 16 5 2 4" xfId="3492" xr:uid="{FD524D65-EA5C-4CFB-9963-6944B91F258D}"/>
    <cellStyle name="20% - Ênfase1 16 5 3" xfId="3493" xr:uid="{574E10A5-1EB9-4D1C-9B86-E2BCE3AE8484}"/>
    <cellStyle name="20% - Ênfase1 16 5 4" xfId="3494" xr:uid="{29660337-51CA-45F6-A834-0686B4A363C3}"/>
    <cellStyle name="20% - Ênfase1 16 5 5" xfId="3495" xr:uid="{E34AECE5-85B2-42D3-82B4-A8230183A80E}"/>
    <cellStyle name="20% - Ênfase1 16 5 6" xfId="52384" xr:uid="{C7D420DA-4F6E-4658-B737-C43CA463ED9E}"/>
    <cellStyle name="20% - Ênfase1 16 6" xfId="3496" xr:uid="{479CA502-7586-4D1D-B1DF-620C3791B14D}"/>
    <cellStyle name="20% - Ênfase1 16 6 2" xfId="3497" xr:uid="{1BA72964-1E13-4974-9701-834B4084C33F}"/>
    <cellStyle name="20% - Ênfase1 16 6 2 2" xfId="3498" xr:uid="{1399EC62-B816-4151-86D6-01C036CDF178}"/>
    <cellStyle name="20% - Ênfase1 16 6 2 3" xfId="3499" xr:uid="{A1DA3672-41AF-44BC-965B-D8C7D88351D2}"/>
    <cellStyle name="20% - Ênfase1 16 6 2 4" xfId="3500" xr:uid="{E1D3E5CA-6606-40EA-AE02-19D3704F7E6B}"/>
    <cellStyle name="20% - Ênfase1 16 6 3" xfId="3501" xr:uid="{A0886DFF-CC35-4584-9209-B9A6D84F71E0}"/>
    <cellStyle name="20% - Ênfase1 16 6 4" xfId="3502" xr:uid="{83490775-B76A-4D71-92D3-5AF9B0AEC1DF}"/>
    <cellStyle name="20% - Ênfase1 16 6 5" xfId="3503" xr:uid="{2DFE119D-19B9-4C54-A2D0-451D879D6448}"/>
    <cellStyle name="20% - Ênfase1 16 6 6" xfId="53250" xr:uid="{B4D2A5DC-2A5D-4257-877E-6BEAA3AAAE00}"/>
    <cellStyle name="20% - Ênfase1 16 7" xfId="3504" xr:uid="{39DC4FF1-6185-44CA-BC6E-3347454F5659}"/>
    <cellStyle name="20% - Ênfase1 16 7 2" xfId="3505" xr:uid="{8FCFC71D-1ACC-43CE-81ED-A4A13C2A167B}"/>
    <cellStyle name="20% - Ênfase1 16 7 2 2" xfId="3506" xr:uid="{1E75BE27-AD99-439A-A62C-4B57DE695783}"/>
    <cellStyle name="20% - Ênfase1 16 7 2 3" xfId="3507" xr:uid="{59C013E2-3F8C-432D-ADF1-6B85B2B0F5BF}"/>
    <cellStyle name="20% - Ênfase1 16 7 2 4" xfId="3508" xr:uid="{E08A935A-6602-4AFF-A40A-C63E8754D131}"/>
    <cellStyle name="20% - Ênfase1 16 7 3" xfId="3509" xr:uid="{A864D864-DDA2-4D36-AFE3-E83C5C24044F}"/>
    <cellStyle name="20% - Ênfase1 16 7 4" xfId="3510" xr:uid="{77A70DDE-D082-40D8-8466-4CB33FF43B63}"/>
    <cellStyle name="20% - Ênfase1 16 7 5" xfId="3511" xr:uid="{C2CE38B8-A076-4B4A-A983-31082AACDE22}"/>
    <cellStyle name="20% - Ênfase1 16 7 6" xfId="54094" xr:uid="{858571DD-EB92-459F-BEE4-BDF065521E20}"/>
    <cellStyle name="20% - Ênfase1 16 8" xfId="3512" xr:uid="{5AD41694-21FB-4B04-BE8B-0C6BD82D8250}"/>
    <cellStyle name="20% - Ênfase1 16 8 2" xfId="3513" xr:uid="{0442DF3F-79DD-49B8-AD57-2F3DA3A5D439}"/>
    <cellStyle name="20% - Ênfase1 16 8 2 2" xfId="3514" xr:uid="{99A7440A-D2BF-43D3-9565-C867FD6EB308}"/>
    <cellStyle name="20% - Ênfase1 16 8 2 3" xfId="3515" xr:uid="{7E3CE2DD-460D-4AFE-BFED-ADE057F39950}"/>
    <cellStyle name="20% - Ênfase1 16 8 2 4" xfId="3516" xr:uid="{E0E91F81-424C-4F60-83F0-C2AC44D90B8D}"/>
    <cellStyle name="20% - Ênfase1 16 8 3" xfId="3517" xr:uid="{367F43AD-6F2F-4BCC-9CFA-193DA980A4C1}"/>
    <cellStyle name="20% - Ênfase1 16 8 4" xfId="3518" xr:uid="{AA50B104-740F-4981-BB37-B3250E2F893F}"/>
    <cellStyle name="20% - Ênfase1 16 8 5" xfId="3519" xr:uid="{D695E9FC-DBAA-46E5-A8C8-857A6525990B}"/>
    <cellStyle name="20% - Ênfase1 16 8 6" xfId="54902" xr:uid="{24CC3819-78D7-4279-AA55-1953D4C10212}"/>
    <cellStyle name="20% - Ênfase1 16 9" xfId="3520" xr:uid="{7616ADEB-2157-481A-B387-8C3B1DEA978A}"/>
    <cellStyle name="20% - Ênfase1 16 9 2" xfId="3521" xr:uid="{4F4E52FD-E8B7-48D0-AC4F-C5C81817181B}"/>
    <cellStyle name="20% - Ênfase1 16 9 2 2" xfId="3522" xr:uid="{978E76BE-100B-4EC1-9A1A-E04F8AEF0118}"/>
    <cellStyle name="20% - Ênfase1 16 9 2 3" xfId="3523" xr:uid="{DC54BFBE-D0A2-4C17-8FAA-B2E2C32163B9}"/>
    <cellStyle name="20% - Ênfase1 16 9 2 4" xfId="3524" xr:uid="{1FA5B9B4-7CC5-4114-8F4E-24093AE8AF00}"/>
    <cellStyle name="20% - Ênfase1 16 9 3" xfId="3525" xr:uid="{767A3227-9703-4355-BF35-045C57BB0E86}"/>
    <cellStyle name="20% - Ênfase1 16 9 4" xfId="3526" xr:uid="{AEC6B57F-A0D0-4D16-B528-89199CF85AED}"/>
    <cellStyle name="20% - Ênfase1 16 9 5" xfId="3527" xr:uid="{48FD4848-5A6F-4750-B942-5A7D74441A1D}"/>
    <cellStyle name="20% - Ênfase1 16 9 6" xfId="55590" xr:uid="{C5912B53-F88A-448A-9186-A999AE1C0255}"/>
    <cellStyle name="20% - Ênfase1 17" xfId="260" xr:uid="{6709C566-6ED3-4140-8CF3-C19D78634F45}"/>
    <cellStyle name="20% - Ênfase1 17 10" xfId="3528" xr:uid="{A763A466-ADCA-4BB4-9E2A-81361B718A74}"/>
    <cellStyle name="20% - Ênfase1 17 10 2" xfId="3529" xr:uid="{51A68C47-A352-42E8-90C4-DFC65525B6AC}"/>
    <cellStyle name="20% - Ênfase1 17 10 2 2" xfId="3530" xr:uid="{3E3BCA4D-37FF-41A8-B396-84176DA2F573}"/>
    <cellStyle name="20% - Ênfase1 17 10 2 3" xfId="3531" xr:uid="{BF163316-D677-4988-BBE9-D9D925CFF6D8}"/>
    <cellStyle name="20% - Ênfase1 17 10 2 4" xfId="3532" xr:uid="{273312F9-B410-4DE3-A3B0-BFDD31AD0193}"/>
    <cellStyle name="20% - Ênfase1 17 10 3" xfId="3533" xr:uid="{B0DD9985-F6A6-4EAF-A47A-FC5466BAE44C}"/>
    <cellStyle name="20% - Ênfase1 17 10 4" xfId="3534" xr:uid="{64EC5965-D2B9-460E-97A2-DABE7DB39E6E}"/>
    <cellStyle name="20% - Ênfase1 17 10 5" xfId="3535" xr:uid="{80A035B4-14B2-4930-81BD-A0F534F49CF8}"/>
    <cellStyle name="20% - Ênfase1 17 11" xfId="3536" xr:uid="{4D345B5A-6625-4A57-A158-10E66C0D74EB}"/>
    <cellStyle name="20% - Ênfase1 17 11 2" xfId="3537" xr:uid="{F46F7C63-EA59-4628-9A78-38016CB2E205}"/>
    <cellStyle name="20% - Ênfase1 17 11 2 2" xfId="3538" xr:uid="{02629705-DB50-4EC5-A3B3-A0BAE65FB531}"/>
    <cellStyle name="20% - Ênfase1 17 11 2 3" xfId="3539" xr:uid="{0934981F-C8D3-48FE-B519-E0BEB905EBD7}"/>
    <cellStyle name="20% - Ênfase1 17 11 2 4" xfId="3540" xr:uid="{5947C62A-DCDF-47C7-8FA6-14C6835FACB9}"/>
    <cellStyle name="20% - Ênfase1 17 11 3" xfId="3541" xr:uid="{D0A0562B-F2D4-4B75-A927-04437DE19545}"/>
    <cellStyle name="20% - Ênfase1 17 11 4" xfId="3542" xr:uid="{927B4504-91E4-4A17-B863-BF30E20813C7}"/>
    <cellStyle name="20% - Ênfase1 17 11 5" xfId="3543" xr:uid="{0B71D605-FF3B-4738-AD2B-40550F0423F8}"/>
    <cellStyle name="20% - Ênfase1 17 12" xfId="3544" xr:uid="{1577EA26-36B4-4C3E-9317-4F9411DA71F0}"/>
    <cellStyle name="20% - Ênfase1 17 12 2" xfId="3545" xr:uid="{6E47BE99-299F-4802-8983-678C80587051}"/>
    <cellStyle name="20% - Ênfase1 17 12 3" xfId="3546" xr:uid="{D770E71D-1605-4348-87E6-838C36A4A63D}"/>
    <cellStyle name="20% - Ênfase1 17 12 4" xfId="3547" xr:uid="{C359D39A-B2F1-4674-B275-72DF571BA913}"/>
    <cellStyle name="20% - Ênfase1 17 13" xfId="3548" xr:uid="{5AA4BDB7-BC22-4917-8AB0-B9975982309B}"/>
    <cellStyle name="20% - Ênfase1 17 14" xfId="3549" xr:uid="{74EE6208-2E65-4CF1-A473-CA53D70345D0}"/>
    <cellStyle name="20% - Ênfase1 17 15" xfId="3550" xr:uid="{2E160039-779C-4818-90B3-9C27097BA47C}"/>
    <cellStyle name="20% - Ênfase1 17 2" xfId="261" xr:uid="{FDF081C7-16EE-4B37-BAED-8D079838F69E}"/>
    <cellStyle name="20% - Ênfase1 17 2 2" xfId="3551" xr:uid="{7BE5B61D-23A9-4894-BCFF-2AA080C40881}"/>
    <cellStyle name="20% - Ênfase1 17 2 2 2" xfId="3552" xr:uid="{EE452E79-EDFC-4C22-BC38-3129691A598B}"/>
    <cellStyle name="20% - Ênfase1 17 2 2 3" xfId="3553" xr:uid="{B1216B3D-31F4-43CD-91FB-326F736D4995}"/>
    <cellStyle name="20% - Ênfase1 17 2 2 4" xfId="3554" xr:uid="{6895C361-E4E0-4FA7-AC84-E4A79EF8F0B7}"/>
    <cellStyle name="20% - Ênfase1 17 2 3" xfId="3555" xr:uid="{85B6B6F7-B7FC-4CA7-8757-8BD6C3AA6186}"/>
    <cellStyle name="20% - Ênfase1 17 2 4" xfId="3556" xr:uid="{A40684B9-AE56-4E1A-B000-9751917B398E}"/>
    <cellStyle name="20% - Ênfase1 17 2 5" xfId="3557" xr:uid="{1647C7C1-9220-43A7-B03A-C914144B3C00}"/>
    <cellStyle name="20% - Ênfase1 17 2 6" xfId="48490" xr:uid="{7307755E-D6D4-4F4F-A4CA-DEF6FB54A0D6}"/>
    <cellStyle name="20% - Ênfase1 17 3" xfId="3558" xr:uid="{79237D4D-1F85-482B-883E-DB72C73C182F}"/>
    <cellStyle name="20% - Ênfase1 17 3 2" xfId="3559" xr:uid="{16D229F7-F6E3-4930-A274-C066C524ABDE}"/>
    <cellStyle name="20% - Ênfase1 17 3 2 2" xfId="3560" xr:uid="{D2E589D5-CCD3-4619-8845-169B2AFDF8E9}"/>
    <cellStyle name="20% - Ênfase1 17 3 2 3" xfId="3561" xr:uid="{182E079E-F3F0-4F6C-852C-6454227698BD}"/>
    <cellStyle name="20% - Ênfase1 17 3 2 4" xfId="3562" xr:uid="{E7E16DBE-7581-4A78-A5BC-5A9C04559FF3}"/>
    <cellStyle name="20% - Ênfase1 17 3 3" xfId="3563" xr:uid="{0B13AF69-8BE4-421C-ADF3-51EE24199601}"/>
    <cellStyle name="20% - Ênfase1 17 3 4" xfId="3564" xr:uid="{72CC6DFD-D1F6-4B63-87AA-64717284B340}"/>
    <cellStyle name="20% - Ênfase1 17 3 5" xfId="3565" xr:uid="{187C80F7-4104-450D-8B62-960C17D91278}"/>
    <cellStyle name="20% - Ênfase1 17 3 6" xfId="49870" xr:uid="{6E008E7F-8E9D-4C87-A918-6521E277F003}"/>
    <cellStyle name="20% - Ênfase1 17 4" xfId="3566" xr:uid="{38293CA5-5A5F-4199-9388-AB4498760C69}"/>
    <cellStyle name="20% - Ênfase1 17 4 2" xfId="3567" xr:uid="{CDA93693-DD35-4D11-BD0B-5B89265BFB91}"/>
    <cellStyle name="20% - Ênfase1 17 4 2 2" xfId="3568" xr:uid="{A2A23B60-FC87-4979-986D-6F7E50D785A7}"/>
    <cellStyle name="20% - Ênfase1 17 4 2 3" xfId="3569" xr:uid="{78243457-BE82-4FC0-9167-2E203B720312}"/>
    <cellStyle name="20% - Ênfase1 17 4 2 4" xfId="3570" xr:uid="{D4D622F5-AA64-4943-B521-E69D272532CB}"/>
    <cellStyle name="20% - Ênfase1 17 4 3" xfId="3571" xr:uid="{B9E81897-BAAD-4C54-BEC0-0FF02ED67458}"/>
    <cellStyle name="20% - Ênfase1 17 4 4" xfId="3572" xr:uid="{0240DB54-14D1-4095-A188-A696292A304C}"/>
    <cellStyle name="20% - Ênfase1 17 4 5" xfId="3573" xr:uid="{E4C7C1D8-36B8-4AD7-8BDC-1D024F208DD6}"/>
    <cellStyle name="20% - Ênfase1 17 4 6" xfId="51503" xr:uid="{57132916-3B5F-4830-8773-35451C1121F4}"/>
    <cellStyle name="20% - Ênfase1 17 5" xfId="3574" xr:uid="{7CAA469B-2270-4E0C-BB5C-5A74CD132890}"/>
    <cellStyle name="20% - Ênfase1 17 5 2" xfId="3575" xr:uid="{EFEDE34A-4C01-4070-800B-43688FD964EE}"/>
    <cellStyle name="20% - Ênfase1 17 5 2 2" xfId="3576" xr:uid="{421C4D14-BB60-4212-815B-0036580989FE}"/>
    <cellStyle name="20% - Ênfase1 17 5 2 3" xfId="3577" xr:uid="{B39175E7-28AA-418E-880F-627429F3F841}"/>
    <cellStyle name="20% - Ênfase1 17 5 2 4" xfId="3578" xr:uid="{3712CDF7-AE63-4449-8467-E080D897BAA4}"/>
    <cellStyle name="20% - Ênfase1 17 5 3" xfId="3579" xr:uid="{2FFB225B-A57E-4560-8070-7839B393A31C}"/>
    <cellStyle name="20% - Ênfase1 17 5 4" xfId="3580" xr:uid="{0C024B2B-1669-4B22-AA7E-50A972827A30}"/>
    <cellStyle name="20% - Ênfase1 17 5 5" xfId="3581" xr:uid="{C2489AD5-ABEF-42C2-91C3-F9555F8FEC82}"/>
    <cellStyle name="20% - Ênfase1 17 5 6" xfId="52382" xr:uid="{6FE58D01-28BE-4DFC-9091-71D51766B55A}"/>
    <cellStyle name="20% - Ênfase1 17 6" xfId="3582" xr:uid="{07A398A2-A369-4BF4-A760-C0D90E2144A1}"/>
    <cellStyle name="20% - Ênfase1 17 6 2" xfId="3583" xr:uid="{8C46F2C6-0A11-4A56-8FED-3A827E5DB6EC}"/>
    <cellStyle name="20% - Ênfase1 17 6 2 2" xfId="3584" xr:uid="{E7DE1FE5-CD3A-4794-89BA-2488D14C2076}"/>
    <cellStyle name="20% - Ênfase1 17 6 2 3" xfId="3585" xr:uid="{31670773-E865-415B-90FB-61497FA3CF29}"/>
    <cellStyle name="20% - Ênfase1 17 6 2 4" xfId="3586" xr:uid="{1B262653-69EC-4055-9996-AA2B0D4DACA7}"/>
    <cellStyle name="20% - Ênfase1 17 6 3" xfId="3587" xr:uid="{EA78A297-96B4-40AF-97A9-B90DFE85CF6B}"/>
    <cellStyle name="20% - Ênfase1 17 6 4" xfId="3588" xr:uid="{96EB5254-0E20-47FE-93C3-BB5F551C2B2E}"/>
    <cellStyle name="20% - Ênfase1 17 6 5" xfId="3589" xr:uid="{C0B25D25-B80E-416C-8E20-7CF4359D8147}"/>
    <cellStyle name="20% - Ênfase1 17 6 6" xfId="53248" xr:uid="{F714441E-9193-4E51-A92A-2BD4D546D4C3}"/>
    <cellStyle name="20% - Ênfase1 17 7" xfId="3590" xr:uid="{09514A67-177E-4508-85EC-BA23E7CF06B7}"/>
    <cellStyle name="20% - Ênfase1 17 7 2" xfId="3591" xr:uid="{3EB54FA2-3FC4-45F8-BB52-2759AD78EB42}"/>
    <cellStyle name="20% - Ênfase1 17 7 2 2" xfId="3592" xr:uid="{8F7386C8-C777-4DAF-B3C9-1B8C679AB724}"/>
    <cellStyle name="20% - Ênfase1 17 7 2 3" xfId="3593" xr:uid="{473C7ACA-FF77-4F1B-8539-8CD1D5BCF178}"/>
    <cellStyle name="20% - Ênfase1 17 7 2 4" xfId="3594" xr:uid="{FFC7080E-5799-4C12-8640-DDD9FA6A99F4}"/>
    <cellStyle name="20% - Ênfase1 17 7 3" xfId="3595" xr:uid="{5F879111-6BA2-461A-AC58-0CCC3550A26A}"/>
    <cellStyle name="20% - Ênfase1 17 7 4" xfId="3596" xr:uid="{7A2218E1-1A67-4F79-95DD-F909E46D6715}"/>
    <cellStyle name="20% - Ênfase1 17 7 5" xfId="3597" xr:uid="{F27180B0-0F7F-41ED-B675-3568AA5E8308}"/>
    <cellStyle name="20% - Ênfase1 17 7 6" xfId="54092" xr:uid="{49B22162-C504-4704-8D95-E7421A9ECAC2}"/>
    <cellStyle name="20% - Ênfase1 17 8" xfId="3598" xr:uid="{67D43A3B-DAE4-4BAA-9F81-9B79858FB79A}"/>
    <cellStyle name="20% - Ênfase1 17 8 2" xfId="3599" xr:uid="{BDC88EAE-9178-40CF-8201-C074F8876AC8}"/>
    <cellStyle name="20% - Ênfase1 17 8 2 2" xfId="3600" xr:uid="{5F5C6914-4B64-4B47-B40D-CE3AAA875587}"/>
    <cellStyle name="20% - Ênfase1 17 8 2 3" xfId="3601" xr:uid="{85E1CBB8-FA85-44FF-9280-AF3B95D2871B}"/>
    <cellStyle name="20% - Ênfase1 17 8 2 4" xfId="3602" xr:uid="{DC3C0BB9-7940-42C2-9A14-AD9E31E969AE}"/>
    <cellStyle name="20% - Ênfase1 17 8 3" xfId="3603" xr:uid="{81161E36-489E-4E07-95C8-CA866641DE06}"/>
    <cellStyle name="20% - Ênfase1 17 8 4" xfId="3604" xr:uid="{76B806E1-1235-4EF3-AE85-9B6548588503}"/>
    <cellStyle name="20% - Ênfase1 17 8 5" xfId="3605" xr:uid="{71F6632B-8D17-4E9B-BB0A-BB62B76889C2}"/>
    <cellStyle name="20% - Ênfase1 17 8 6" xfId="54900" xr:uid="{41B05528-3A98-432F-8A18-B8B591D758C3}"/>
    <cellStyle name="20% - Ênfase1 17 9" xfId="3606" xr:uid="{37F0DCCE-0578-42B1-B1F1-FAAB51F96951}"/>
    <cellStyle name="20% - Ênfase1 17 9 2" xfId="3607" xr:uid="{92F9C0A3-4209-4A43-B7E3-7D502DF02191}"/>
    <cellStyle name="20% - Ênfase1 17 9 2 2" xfId="3608" xr:uid="{2E8EC031-A58B-46FB-AA2D-2B683ED5DB95}"/>
    <cellStyle name="20% - Ênfase1 17 9 2 3" xfId="3609" xr:uid="{CBC98613-6D43-483D-A197-FDBBDCC3E5EE}"/>
    <cellStyle name="20% - Ênfase1 17 9 2 4" xfId="3610" xr:uid="{59787927-32DD-451B-B391-00E7AC490C63}"/>
    <cellStyle name="20% - Ênfase1 17 9 3" xfId="3611" xr:uid="{C23BB45E-3C97-4096-AF95-A51469485651}"/>
    <cellStyle name="20% - Ênfase1 17 9 4" xfId="3612" xr:uid="{005B4236-8CEA-4D09-A0E9-A0E1C1A45CEF}"/>
    <cellStyle name="20% - Ênfase1 17 9 5" xfId="3613" xr:uid="{1C863C53-2BB5-48B1-80D0-2D2018C53ED9}"/>
    <cellStyle name="20% - Ênfase1 17 9 6" xfId="55589" xr:uid="{B58C8EA1-7BE0-4464-9078-A556D612B680}"/>
    <cellStyle name="20% - Ênfase1 18" xfId="262" xr:uid="{8C4E5B7E-7622-49A2-99A0-0BB2F380B79D}"/>
    <cellStyle name="20% - Ênfase1 18 10" xfId="3614" xr:uid="{B9A9ACF9-77C2-4098-BFE0-E72B2FFB1DEA}"/>
    <cellStyle name="20% - Ênfase1 18 10 2" xfId="3615" xr:uid="{A9CF3696-358B-4BFB-B350-5BFF0DFA663A}"/>
    <cellStyle name="20% - Ênfase1 18 10 2 2" xfId="3616" xr:uid="{A7061378-3235-4219-91DD-D0CF94A0288E}"/>
    <cellStyle name="20% - Ênfase1 18 10 2 3" xfId="3617" xr:uid="{F940F23A-373B-458E-9875-3167C97D2105}"/>
    <cellStyle name="20% - Ênfase1 18 10 2 4" xfId="3618" xr:uid="{1F6A6BA6-00F0-4D58-9BC1-1F5A217FC942}"/>
    <cellStyle name="20% - Ênfase1 18 10 3" xfId="3619" xr:uid="{CA5F6139-0BE6-40C2-82AC-62754E24B4E2}"/>
    <cellStyle name="20% - Ênfase1 18 10 4" xfId="3620" xr:uid="{DC42178F-0274-4806-A016-6CBD381AAFF3}"/>
    <cellStyle name="20% - Ênfase1 18 10 5" xfId="3621" xr:uid="{8173D7CA-6677-4901-BB44-17A92BE351CB}"/>
    <cellStyle name="20% - Ênfase1 18 11" xfId="3622" xr:uid="{380B6EA5-5B0E-4581-A239-7F561E177B85}"/>
    <cellStyle name="20% - Ênfase1 18 11 2" xfId="3623" xr:uid="{BEB74B79-99BC-4AD6-8C4A-E29455A91971}"/>
    <cellStyle name="20% - Ênfase1 18 11 2 2" xfId="3624" xr:uid="{9A22BF72-5F26-41F0-B531-38F77DEAF87B}"/>
    <cellStyle name="20% - Ênfase1 18 11 2 3" xfId="3625" xr:uid="{F688A9B8-1FE1-4054-8FB6-989605F9CBD3}"/>
    <cellStyle name="20% - Ênfase1 18 11 2 4" xfId="3626" xr:uid="{FD365A9F-6D9A-4DF4-9C5A-5E5C5ABCDF70}"/>
    <cellStyle name="20% - Ênfase1 18 11 3" xfId="3627" xr:uid="{B0EABE69-1A5A-40F6-AF62-8A4FD6EA4EC6}"/>
    <cellStyle name="20% - Ênfase1 18 11 4" xfId="3628" xr:uid="{D414E8AD-D724-43A2-B8D5-15F18352D959}"/>
    <cellStyle name="20% - Ênfase1 18 11 5" xfId="3629" xr:uid="{8D71D494-F272-4B6A-A3B1-A3D6ACA3402E}"/>
    <cellStyle name="20% - Ênfase1 18 12" xfId="3630" xr:uid="{E48B543D-D22A-421C-AD54-D5DD23553E65}"/>
    <cellStyle name="20% - Ênfase1 18 12 2" xfId="3631" xr:uid="{DCA68351-AACB-4EDA-90FA-EEA88F8B17EB}"/>
    <cellStyle name="20% - Ênfase1 18 12 3" xfId="3632" xr:uid="{FBB54C01-0176-43CD-B266-E14B7A3424D0}"/>
    <cellStyle name="20% - Ênfase1 18 12 4" xfId="3633" xr:uid="{87CA101E-E647-42B7-BDA5-0E4EFACF4916}"/>
    <cellStyle name="20% - Ênfase1 18 13" xfId="3634" xr:uid="{4540FE48-3771-41E4-A4DF-3D7766E580A4}"/>
    <cellStyle name="20% - Ênfase1 18 14" xfId="3635" xr:uid="{1FCF42FE-0BE5-4444-835B-8F11E08E47C3}"/>
    <cellStyle name="20% - Ênfase1 18 15" xfId="3636" xr:uid="{DF4FA5A9-C899-475B-B6EF-6760D43B52E3}"/>
    <cellStyle name="20% - Ênfase1 18 2" xfId="263" xr:uid="{F9719270-4CF8-404D-9B18-0AE39A478840}"/>
    <cellStyle name="20% - Ênfase1 18 2 2" xfId="3637" xr:uid="{F39671B9-5924-44A9-A322-7100E3FC9156}"/>
    <cellStyle name="20% - Ênfase1 18 2 2 2" xfId="3638" xr:uid="{77B71D47-A18B-4600-BD00-0FEF388DC00C}"/>
    <cellStyle name="20% - Ênfase1 18 2 2 3" xfId="3639" xr:uid="{D3108702-2083-43B2-A9BF-9EBA1215F370}"/>
    <cellStyle name="20% - Ênfase1 18 2 2 4" xfId="3640" xr:uid="{1036D942-D473-4A6A-9386-CB811A7E850D}"/>
    <cellStyle name="20% - Ênfase1 18 2 3" xfId="3641" xr:uid="{C5930D9D-B6C3-437F-A168-BC7316227797}"/>
    <cellStyle name="20% - Ênfase1 18 2 4" xfId="3642" xr:uid="{773362E7-B7F8-4B77-B5CB-9433D139206A}"/>
    <cellStyle name="20% - Ênfase1 18 2 5" xfId="3643" xr:uid="{25B1136A-6414-40EB-8E89-E126E9AA0B50}"/>
    <cellStyle name="20% - Ênfase1 18 2 6" xfId="48492" xr:uid="{B0CE31CA-9EB3-497E-8763-89112383F03C}"/>
    <cellStyle name="20% - Ênfase1 18 3" xfId="3644" xr:uid="{99C9ED6C-FB97-42EA-B5CB-04F9E22FCF92}"/>
    <cellStyle name="20% - Ênfase1 18 3 2" xfId="3645" xr:uid="{7C5B3F8F-0D9F-4437-8281-3F43C77E1EDE}"/>
    <cellStyle name="20% - Ênfase1 18 3 2 2" xfId="3646" xr:uid="{3313B026-469D-46F1-8ACD-E81570BC1277}"/>
    <cellStyle name="20% - Ênfase1 18 3 2 3" xfId="3647" xr:uid="{7B375A52-9ED5-4E01-9944-C11EA04F1418}"/>
    <cellStyle name="20% - Ênfase1 18 3 2 4" xfId="3648" xr:uid="{172DAE18-60EE-414F-9792-7E4DA39F3C9D}"/>
    <cellStyle name="20% - Ênfase1 18 3 3" xfId="3649" xr:uid="{AE288878-6F1F-4222-BF6D-E9232190A710}"/>
    <cellStyle name="20% - Ênfase1 18 3 4" xfId="3650" xr:uid="{128414AD-75BA-498C-A418-FE3022D63649}"/>
    <cellStyle name="20% - Ênfase1 18 3 5" xfId="3651" xr:uid="{B27F6193-4ED5-47A0-80FF-0FE097EB347C}"/>
    <cellStyle name="20% - Ênfase1 18 3 6" xfId="49868" xr:uid="{23CFCDCE-7BCC-4CC7-8D3A-C53D5F98F282}"/>
    <cellStyle name="20% - Ênfase1 18 4" xfId="3652" xr:uid="{D87C1171-AB07-4464-8992-79FF05C6E4E3}"/>
    <cellStyle name="20% - Ênfase1 18 4 2" xfId="3653" xr:uid="{D080E662-0E75-488D-BF52-4E53FCE0A942}"/>
    <cellStyle name="20% - Ênfase1 18 4 2 2" xfId="3654" xr:uid="{AB45505D-05D5-431B-9429-76F81E0B5A4D}"/>
    <cellStyle name="20% - Ênfase1 18 4 2 3" xfId="3655" xr:uid="{A64D8BB9-E83C-47C4-90B7-2FA9A9265DBC}"/>
    <cellStyle name="20% - Ênfase1 18 4 2 4" xfId="3656" xr:uid="{AE917E8A-C9A5-40FC-BFE5-C6D337818F89}"/>
    <cellStyle name="20% - Ênfase1 18 4 3" xfId="3657" xr:uid="{4FA53DCC-BA8A-4556-9A95-84615CD0EF03}"/>
    <cellStyle name="20% - Ênfase1 18 4 4" xfId="3658" xr:uid="{5373282D-5155-403D-88FF-156278328AE9}"/>
    <cellStyle name="20% - Ênfase1 18 4 5" xfId="3659" xr:uid="{8913A070-03A2-439F-A6E8-E5F3E842FC87}"/>
    <cellStyle name="20% - Ênfase1 18 4 6" xfId="51501" xr:uid="{FF9B3D3C-7322-4762-926B-81CB8118FD49}"/>
    <cellStyle name="20% - Ênfase1 18 5" xfId="3660" xr:uid="{A22A75F8-66A6-4EB6-9468-3837E4C96747}"/>
    <cellStyle name="20% - Ênfase1 18 5 2" xfId="3661" xr:uid="{8FE8A5A6-A799-4FC6-BFEF-8F168C277072}"/>
    <cellStyle name="20% - Ênfase1 18 5 2 2" xfId="3662" xr:uid="{095B47A5-C0C1-4131-A203-43E92AEB0792}"/>
    <cellStyle name="20% - Ênfase1 18 5 2 3" xfId="3663" xr:uid="{2A4DC32D-AC21-4B81-B868-CD3ED8FE7DDF}"/>
    <cellStyle name="20% - Ênfase1 18 5 2 4" xfId="3664" xr:uid="{174C68C0-A598-4D0E-B6A9-D1EC3E5AA81D}"/>
    <cellStyle name="20% - Ênfase1 18 5 3" xfId="3665" xr:uid="{7230840D-4D25-4A1A-B9DB-DBBE4CB26DC1}"/>
    <cellStyle name="20% - Ênfase1 18 5 4" xfId="3666" xr:uid="{C8C0A93F-66C9-4A9A-BD96-4BA44CC20261}"/>
    <cellStyle name="20% - Ênfase1 18 5 5" xfId="3667" xr:uid="{73427D71-6E20-4BB5-8D35-8907E3E2F630}"/>
    <cellStyle name="20% - Ênfase1 18 5 6" xfId="52380" xr:uid="{4F4FE4CF-78F5-4CD8-93A8-20E773A20AFB}"/>
    <cellStyle name="20% - Ênfase1 18 6" xfId="3668" xr:uid="{7ED23DB7-E4C8-4531-B64A-E5453886B8AD}"/>
    <cellStyle name="20% - Ênfase1 18 6 2" xfId="3669" xr:uid="{EF63CD34-1AEA-45F4-99DB-B899AEAC949A}"/>
    <cellStyle name="20% - Ênfase1 18 6 2 2" xfId="3670" xr:uid="{994CB6E1-B8EA-4B54-98CD-A436DD778F17}"/>
    <cellStyle name="20% - Ênfase1 18 6 2 3" xfId="3671" xr:uid="{39E5DF8C-178C-43A1-916A-ECCE0A944A28}"/>
    <cellStyle name="20% - Ênfase1 18 6 2 4" xfId="3672" xr:uid="{0B8A4E13-7ABA-4F8C-ADA3-8EB9C48729D3}"/>
    <cellStyle name="20% - Ênfase1 18 6 3" xfId="3673" xr:uid="{FC32FD64-F3EB-4767-A930-CF71A2F24C94}"/>
    <cellStyle name="20% - Ênfase1 18 6 4" xfId="3674" xr:uid="{C12BCDF0-2725-47DB-85F8-AC267E3D55D0}"/>
    <cellStyle name="20% - Ênfase1 18 6 5" xfId="3675" xr:uid="{201D256D-B29B-49A6-B829-47CF432DD492}"/>
    <cellStyle name="20% - Ênfase1 18 6 6" xfId="53246" xr:uid="{D95E523E-C651-4B7D-84AD-0C391D3FF693}"/>
    <cellStyle name="20% - Ênfase1 18 7" xfId="3676" xr:uid="{23A7B66A-8D85-4345-8450-325FFE8EB3FE}"/>
    <cellStyle name="20% - Ênfase1 18 7 2" xfId="3677" xr:uid="{0E77191A-5116-4D98-B7B6-6D46E4C20133}"/>
    <cellStyle name="20% - Ênfase1 18 7 2 2" xfId="3678" xr:uid="{FD58F64B-2899-416D-BBE1-3670ED903503}"/>
    <cellStyle name="20% - Ênfase1 18 7 2 3" xfId="3679" xr:uid="{4A3372B6-AC1C-4693-A370-4ED9BE13A14E}"/>
    <cellStyle name="20% - Ênfase1 18 7 2 4" xfId="3680" xr:uid="{0F7343FA-9D6C-48F9-94B8-941AB5F90097}"/>
    <cellStyle name="20% - Ênfase1 18 7 3" xfId="3681" xr:uid="{40D012F0-D41C-4F47-A35D-3DC368D7704A}"/>
    <cellStyle name="20% - Ênfase1 18 7 4" xfId="3682" xr:uid="{C519F686-6A7A-46A4-A67D-0D78CBCFC584}"/>
    <cellStyle name="20% - Ênfase1 18 7 5" xfId="3683" xr:uid="{84498289-006E-4CF2-85B1-5E9E3A948E1A}"/>
    <cellStyle name="20% - Ênfase1 18 7 6" xfId="54090" xr:uid="{A1DA72AC-DCCE-494E-B5E3-884E22696323}"/>
    <cellStyle name="20% - Ênfase1 18 8" xfId="3684" xr:uid="{AC64E6E4-A864-47CE-B944-966CEA02CA37}"/>
    <cellStyle name="20% - Ênfase1 18 8 2" xfId="3685" xr:uid="{5DD1FB22-688F-4D7A-A021-49FAE8D6E794}"/>
    <cellStyle name="20% - Ênfase1 18 8 2 2" xfId="3686" xr:uid="{7875C571-344A-4A10-9AEC-AF2C592F05FA}"/>
    <cellStyle name="20% - Ênfase1 18 8 2 3" xfId="3687" xr:uid="{F3A3E8D5-BBFF-455A-B7A2-64C3139F106F}"/>
    <cellStyle name="20% - Ênfase1 18 8 2 4" xfId="3688" xr:uid="{02563BF1-DFDB-49BF-B778-0CADA0C10CF4}"/>
    <cellStyle name="20% - Ênfase1 18 8 3" xfId="3689" xr:uid="{65D9C095-C68A-41F1-875D-58EC66631C7C}"/>
    <cellStyle name="20% - Ênfase1 18 8 4" xfId="3690" xr:uid="{EA0A0DE6-EA6E-4935-B431-65F091A30B3E}"/>
    <cellStyle name="20% - Ênfase1 18 8 5" xfId="3691" xr:uid="{73B4E46E-4825-4AB5-928B-05219BDD4ADF}"/>
    <cellStyle name="20% - Ênfase1 18 8 6" xfId="54898" xr:uid="{EA254A7A-D05C-4086-91B2-0651C7934A7D}"/>
    <cellStyle name="20% - Ênfase1 18 9" xfId="3692" xr:uid="{982ECBAA-92AC-49FE-9C46-A7C4078894F6}"/>
    <cellStyle name="20% - Ênfase1 18 9 2" xfId="3693" xr:uid="{AE84BA57-3C07-4279-A649-E51AB2567B06}"/>
    <cellStyle name="20% - Ênfase1 18 9 2 2" xfId="3694" xr:uid="{9B83328C-FD76-48B3-B6A5-9920C43026F6}"/>
    <cellStyle name="20% - Ênfase1 18 9 2 3" xfId="3695" xr:uid="{B4427AE0-D0A0-4A8D-8E7B-DCDCC70460A6}"/>
    <cellStyle name="20% - Ênfase1 18 9 2 4" xfId="3696" xr:uid="{CE899012-3535-4B0C-B5BA-B1798EF538BF}"/>
    <cellStyle name="20% - Ênfase1 18 9 3" xfId="3697" xr:uid="{E661A65E-71D4-4EF3-BA87-607E621B44EA}"/>
    <cellStyle name="20% - Ênfase1 18 9 4" xfId="3698" xr:uid="{AD12EC42-8086-4318-9E51-A3298B830F58}"/>
    <cellStyle name="20% - Ênfase1 18 9 5" xfId="3699" xr:uid="{61AAD30A-C7F9-46C8-A632-9BF5350483CA}"/>
    <cellStyle name="20% - Ênfase1 18 9 6" xfId="55588" xr:uid="{E09E38E5-8248-4FE0-965D-9141031E7AF5}"/>
    <cellStyle name="20% - Ênfase1 19" xfId="264" xr:uid="{7E76DB1C-B14D-4369-8ED6-0A8195836434}"/>
    <cellStyle name="20% - Ênfase1 19 10" xfId="3700" xr:uid="{56E04602-BBAE-48D2-805E-3E059904D706}"/>
    <cellStyle name="20% - Ênfase1 19 10 2" xfId="3701" xr:uid="{D94C06B2-7AE9-488D-8693-9916E8A78DAB}"/>
    <cellStyle name="20% - Ênfase1 19 10 2 2" xfId="3702" xr:uid="{32F4D4FB-2EA2-4BC4-9026-2EAA835424A8}"/>
    <cellStyle name="20% - Ênfase1 19 10 2 3" xfId="3703" xr:uid="{4FBA6789-6081-4229-B305-8D83DE078BB9}"/>
    <cellStyle name="20% - Ênfase1 19 10 2 4" xfId="3704" xr:uid="{FCF1F1A9-B941-4D3C-9541-C47851ACDFF2}"/>
    <cellStyle name="20% - Ênfase1 19 10 3" xfId="3705" xr:uid="{9849EDC5-E369-4D98-B2F4-E847EEEE4A85}"/>
    <cellStyle name="20% - Ênfase1 19 10 4" xfId="3706" xr:uid="{57F1C707-78EA-4F33-9047-72F2AD5E6EBE}"/>
    <cellStyle name="20% - Ênfase1 19 10 5" xfId="3707" xr:uid="{668D4885-42DD-4E9D-B1F6-F49F96901339}"/>
    <cellStyle name="20% - Ênfase1 19 11" xfId="3708" xr:uid="{E5E43C97-F95C-4E69-9F52-F67EFF4DFC66}"/>
    <cellStyle name="20% - Ênfase1 19 11 2" xfId="3709" xr:uid="{6B5C989A-3ECE-4977-A9DB-D3F1207FC73B}"/>
    <cellStyle name="20% - Ênfase1 19 11 2 2" xfId="3710" xr:uid="{2DCD241C-B5ED-4232-8512-A62E4C8749DE}"/>
    <cellStyle name="20% - Ênfase1 19 11 2 3" xfId="3711" xr:uid="{3DC818C1-FB16-4497-B004-167B8D511159}"/>
    <cellStyle name="20% - Ênfase1 19 11 2 4" xfId="3712" xr:uid="{CD650462-1DA9-45C2-B80C-11E4E4F639CE}"/>
    <cellStyle name="20% - Ênfase1 19 11 3" xfId="3713" xr:uid="{92D60867-1625-4F4E-9ED2-4EC44F7247E6}"/>
    <cellStyle name="20% - Ênfase1 19 11 4" xfId="3714" xr:uid="{45969DEB-4C49-4066-B93D-7160D59E8D56}"/>
    <cellStyle name="20% - Ênfase1 19 11 5" xfId="3715" xr:uid="{D0FB0A93-20E9-48F6-AD20-F1947062D8A1}"/>
    <cellStyle name="20% - Ênfase1 19 12" xfId="3716" xr:uid="{42EE99BD-4ACC-4BF0-B088-10D7D1064F47}"/>
    <cellStyle name="20% - Ênfase1 19 12 2" xfId="3717" xr:uid="{7C90DD2A-FAEB-4248-92C7-FF146569B35A}"/>
    <cellStyle name="20% - Ênfase1 19 12 3" xfId="3718" xr:uid="{DF3C94AB-BE47-4C53-8637-70310F91D23E}"/>
    <cellStyle name="20% - Ênfase1 19 12 4" xfId="3719" xr:uid="{D1D8748D-0CA8-4140-8AB0-5C294CDE73E0}"/>
    <cellStyle name="20% - Ênfase1 19 13" xfId="3720" xr:uid="{A3C21307-377E-434B-B134-2A542762D6D6}"/>
    <cellStyle name="20% - Ênfase1 19 14" xfId="3721" xr:uid="{3ED4579E-0C68-48B3-A264-9BC26C594B44}"/>
    <cellStyle name="20% - Ênfase1 19 15" xfId="3722" xr:uid="{CAB9C3D9-022B-440E-9483-7F8CB18255A1}"/>
    <cellStyle name="20% - Ênfase1 19 2" xfId="265" xr:uid="{09BF390D-2BC0-4613-B00B-839EC01E1784}"/>
    <cellStyle name="20% - Ênfase1 19 2 2" xfId="3723" xr:uid="{685EFD8A-F07C-4E49-84EF-3A9B1D6B0C00}"/>
    <cellStyle name="20% - Ênfase1 19 2 2 2" xfId="3724" xr:uid="{CB31E0E3-3342-4382-BA93-E02406AA54B8}"/>
    <cellStyle name="20% - Ênfase1 19 2 2 3" xfId="3725" xr:uid="{0FC464A9-6976-486C-9DC2-82677CDC7EB3}"/>
    <cellStyle name="20% - Ênfase1 19 2 2 4" xfId="3726" xr:uid="{6EFECBED-5846-4193-9435-85DB0B5F3B5B}"/>
    <cellStyle name="20% - Ênfase1 19 2 3" xfId="3727" xr:uid="{8AF4FC34-A87C-4B53-99E7-BD0EA91025E3}"/>
    <cellStyle name="20% - Ênfase1 19 2 4" xfId="3728" xr:uid="{BD114BC4-CAAF-4453-A8C7-78F2AC146278}"/>
    <cellStyle name="20% - Ênfase1 19 2 5" xfId="3729" xr:uid="{73F583CB-6C61-42CE-9D64-9E7858238338}"/>
    <cellStyle name="20% - Ênfase1 19 2 6" xfId="48494" xr:uid="{9D1686C1-62B7-4CA9-AC45-1EF131CF29F1}"/>
    <cellStyle name="20% - Ênfase1 19 3" xfId="3730" xr:uid="{7A08E2B7-4595-4407-96F1-143D508293F4}"/>
    <cellStyle name="20% - Ênfase1 19 3 2" xfId="3731" xr:uid="{146C0F98-D40A-4270-A436-796E01B6C6CD}"/>
    <cellStyle name="20% - Ênfase1 19 3 2 2" xfId="3732" xr:uid="{1DDB794C-5383-498D-8404-B40FE27FF766}"/>
    <cellStyle name="20% - Ênfase1 19 3 2 3" xfId="3733" xr:uid="{7BA45AE7-B6A0-4241-9996-A7C37C45F217}"/>
    <cellStyle name="20% - Ênfase1 19 3 2 4" xfId="3734" xr:uid="{1EC66F5F-648B-4BDC-BEE1-46172C2A6795}"/>
    <cellStyle name="20% - Ênfase1 19 3 3" xfId="3735" xr:uid="{BD69D016-980F-4A3C-862F-98136E709FC6}"/>
    <cellStyle name="20% - Ênfase1 19 3 4" xfId="3736" xr:uid="{1E5734D7-61A0-43C6-9B81-A8E73F60A0E2}"/>
    <cellStyle name="20% - Ênfase1 19 3 5" xfId="3737" xr:uid="{2A72FF9A-08B1-4DDD-BC99-2978FC5B04CA}"/>
    <cellStyle name="20% - Ênfase1 19 3 6" xfId="49866" xr:uid="{FAA8B2C6-4C30-480C-91F3-6B394F46B788}"/>
    <cellStyle name="20% - Ênfase1 19 4" xfId="3738" xr:uid="{49D087F9-E0EE-4CA9-AEBE-A1A2C7957333}"/>
    <cellStyle name="20% - Ênfase1 19 4 2" xfId="3739" xr:uid="{D7C88FB4-9359-4405-B538-2967A07D50D9}"/>
    <cellStyle name="20% - Ênfase1 19 4 2 2" xfId="3740" xr:uid="{0A4A1EBD-79E5-4357-90C3-D91536862906}"/>
    <cellStyle name="20% - Ênfase1 19 4 2 3" xfId="3741" xr:uid="{0783D481-60F5-48BE-AB30-D677D017F996}"/>
    <cellStyle name="20% - Ênfase1 19 4 2 4" xfId="3742" xr:uid="{0F138D6C-46B0-4A64-9D28-2A5F5A4C5AAB}"/>
    <cellStyle name="20% - Ênfase1 19 4 3" xfId="3743" xr:uid="{699C8F05-09C3-48B9-B05C-B266938C7146}"/>
    <cellStyle name="20% - Ênfase1 19 4 4" xfId="3744" xr:uid="{CEF81A2E-C3A4-474B-BE5B-9B3C74298742}"/>
    <cellStyle name="20% - Ênfase1 19 4 5" xfId="3745" xr:uid="{5E5E321E-510A-4614-9984-6FE68C983878}"/>
    <cellStyle name="20% - Ênfase1 19 4 6" xfId="51498" xr:uid="{60BECA41-982D-4DC3-9CF6-F71E78AA4D27}"/>
    <cellStyle name="20% - Ênfase1 19 5" xfId="3746" xr:uid="{D132098D-DE21-46D3-A27F-7CD5DAF5BAF0}"/>
    <cellStyle name="20% - Ênfase1 19 5 2" xfId="3747" xr:uid="{FA8B6980-0C83-4AA3-A1D0-195CD1C626C5}"/>
    <cellStyle name="20% - Ênfase1 19 5 2 2" xfId="3748" xr:uid="{1B3AB1E6-E6AF-42B9-B552-A2A8A43D0DF4}"/>
    <cellStyle name="20% - Ênfase1 19 5 2 3" xfId="3749" xr:uid="{F4196FBE-0F93-4407-BBEE-946320B9295B}"/>
    <cellStyle name="20% - Ênfase1 19 5 2 4" xfId="3750" xr:uid="{F3F228BD-76BB-4699-A6F7-2766C77D1558}"/>
    <cellStyle name="20% - Ênfase1 19 5 3" xfId="3751" xr:uid="{5EE32304-E20C-4FCF-ABED-E0220191C6BE}"/>
    <cellStyle name="20% - Ênfase1 19 5 4" xfId="3752" xr:uid="{473B0BB7-BA78-454B-8212-0BCFFC4D8271}"/>
    <cellStyle name="20% - Ênfase1 19 5 5" xfId="3753" xr:uid="{2428D6D6-E434-46E4-962C-1443239A8735}"/>
    <cellStyle name="20% - Ênfase1 19 5 6" xfId="52377" xr:uid="{DB2C938F-483A-452A-94DD-1B99F34AB916}"/>
    <cellStyle name="20% - Ênfase1 19 6" xfId="3754" xr:uid="{2CE8239F-8116-46FA-BE09-93575EE6B20E}"/>
    <cellStyle name="20% - Ênfase1 19 6 2" xfId="3755" xr:uid="{BCF3FA12-C225-4648-8BCA-0131F0590349}"/>
    <cellStyle name="20% - Ênfase1 19 6 2 2" xfId="3756" xr:uid="{F002B349-519A-4CD0-B7AE-B23D317938C2}"/>
    <cellStyle name="20% - Ênfase1 19 6 2 3" xfId="3757" xr:uid="{D7C0A041-5462-48E9-806C-C6F8C1174446}"/>
    <cellStyle name="20% - Ênfase1 19 6 2 4" xfId="3758" xr:uid="{14929256-6408-46E0-8560-7EC5EFA64623}"/>
    <cellStyle name="20% - Ênfase1 19 6 3" xfId="3759" xr:uid="{65227D61-C4E0-454D-8E25-D6F524F18224}"/>
    <cellStyle name="20% - Ênfase1 19 6 4" xfId="3760" xr:uid="{020E1942-7F2A-4E22-B90B-28B863382198}"/>
    <cellStyle name="20% - Ênfase1 19 6 5" xfId="3761" xr:uid="{AE712196-645E-4079-8823-0CC9EAD75753}"/>
    <cellStyle name="20% - Ênfase1 19 6 6" xfId="53243" xr:uid="{C5FB4504-588E-4810-8692-24E395D23D8D}"/>
    <cellStyle name="20% - Ênfase1 19 7" xfId="3762" xr:uid="{0ED00712-A79D-41AE-84C6-0B13371B8E99}"/>
    <cellStyle name="20% - Ênfase1 19 7 2" xfId="3763" xr:uid="{666F70B6-8C6E-40E3-88ED-BB9263769A16}"/>
    <cellStyle name="20% - Ênfase1 19 7 2 2" xfId="3764" xr:uid="{C73153F1-A5E1-4861-8A45-0A2159D23098}"/>
    <cellStyle name="20% - Ênfase1 19 7 2 3" xfId="3765" xr:uid="{CF4007AE-567C-46D5-9C3D-C2659F15FBC7}"/>
    <cellStyle name="20% - Ênfase1 19 7 2 4" xfId="3766" xr:uid="{918C761C-436E-47A2-AC92-7B9FDCD6395D}"/>
    <cellStyle name="20% - Ênfase1 19 7 3" xfId="3767" xr:uid="{1757ACE0-E37C-4BDC-BD4E-7665C3FBF63C}"/>
    <cellStyle name="20% - Ênfase1 19 7 4" xfId="3768" xr:uid="{CC82C78D-F742-4350-86DC-910586293C89}"/>
    <cellStyle name="20% - Ênfase1 19 7 5" xfId="3769" xr:uid="{DFB0EE29-16ED-44C2-8DA5-B3C4787A2C3F}"/>
    <cellStyle name="20% - Ênfase1 19 7 6" xfId="54087" xr:uid="{7D6F04CB-9A26-4042-BE8F-D63DBB523B94}"/>
    <cellStyle name="20% - Ênfase1 19 8" xfId="3770" xr:uid="{0B9F682D-5BF9-440A-9CF3-6C981ADC13F5}"/>
    <cellStyle name="20% - Ênfase1 19 8 2" xfId="3771" xr:uid="{66520CFF-8D3B-4518-9523-DD2F12945149}"/>
    <cellStyle name="20% - Ênfase1 19 8 2 2" xfId="3772" xr:uid="{95FF6942-3D86-4315-9309-1DE8079D11E6}"/>
    <cellStyle name="20% - Ênfase1 19 8 2 3" xfId="3773" xr:uid="{3E737123-120A-40FC-9282-EEF009E14148}"/>
    <cellStyle name="20% - Ênfase1 19 8 2 4" xfId="3774" xr:uid="{2C0FDBE8-CA9E-4B55-9100-7B93A8EF7B28}"/>
    <cellStyle name="20% - Ênfase1 19 8 3" xfId="3775" xr:uid="{6E9DACBF-C300-4324-916D-FF305821FBC0}"/>
    <cellStyle name="20% - Ênfase1 19 8 4" xfId="3776" xr:uid="{9C9EC0CF-C78A-485A-B91D-26A579272822}"/>
    <cellStyle name="20% - Ênfase1 19 8 5" xfId="3777" xr:uid="{917A8F61-E6D3-4F10-8525-EC8A7695E270}"/>
    <cellStyle name="20% - Ênfase1 19 8 6" xfId="54895" xr:uid="{5BC3E41D-E84A-4549-B719-E9CE7823A610}"/>
    <cellStyle name="20% - Ênfase1 19 9" xfId="3778" xr:uid="{C69E6E77-EA86-4B7F-A198-9FBE77022222}"/>
    <cellStyle name="20% - Ênfase1 19 9 2" xfId="3779" xr:uid="{B66049A9-F203-40EA-9B6E-EBE482FFA7E5}"/>
    <cellStyle name="20% - Ênfase1 19 9 2 2" xfId="3780" xr:uid="{CED1E221-5E85-4608-BAEC-2311537D922F}"/>
    <cellStyle name="20% - Ênfase1 19 9 2 3" xfId="3781" xr:uid="{FE02F190-1ED5-4356-BA24-C24A2DBD3147}"/>
    <cellStyle name="20% - Ênfase1 19 9 2 4" xfId="3782" xr:uid="{E813D79B-EA96-42C2-8C9B-B68A13713DB4}"/>
    <cellStyle name="20% - Ênfase1 19 9 3" xfId="3783" xr:uid="{9EB75966-2E04-4A14-8FF8-7F6B9AB11045}"/>
    <cellStyle name="20% - Ênfase1 19 9 4" xfId="3784" xr:uid="{D03148CF-218A-44A7-A856-348F75863C44}"/>
    <cellStyle name="20% - Ênfase1 19 9 5" xfId="3785" xr:uid="{3280E655-C0FD-4FCB-96C3-7B10A25DE437}"/>
    <cellStyle name="20% - Ênfase1 19 9 6" xfId="55586" xr:uid="{822188B5-E1A3-44BD-AEAE-FC181C1CF3D0}"/>
    <cellStyle name="20% - Ênfase1 2" xfId="266" xr:uid="{B7339216-A129-4379-806F-267872F4F8DF}"/>
    <cellStyle name="20% - Ênfase1 2 10" xfId="3786" xr:uid="{71308B68-B623-4386-93B1-232CA847A7F9}"/>
    <cellStyle name="20% - Ênfase1 2 10 2" xfId="3787" xr:uid="{07036898-CA94-4058-9786-62A67AEDAB44}"/>
    <cellStyle name="20% - Ênfase1 2 10 2 2" xfId="3788" xr:uid="{D25E8A1B-9F98-463A-810D-1E3AAB6C5057}"/>
    <cellStyle name="20% - Ênfase1 2 10 2 3" xfId="3789" xr:uid="{3D7D1B18-2396-4D8A-A01F-9EBF2761618E}"/>
    <cellStyle name="20% - Ênfase1 2 10 2 4" xfId="3790" xr:uid="{2FDC0742-1F19-471C-88E3-913C8CAE4772}"/>
    <cellStyle name="20% - Ênfase1 2 10 3" xfId="3791" xr:uid="{D91EABFF-20BF-4674-9CCD-BDF75FBC5DE8}"/>
    <cellStyle name="20% - Ênfase1 2 10 4" xfId="3792" xr:uid="{3DECE5BC-E96E-470C-8599-40FBE5105721}"/>
    <cellStyle name="20% - Ênfase1 2 10 5" xfId="3793" xr:uid="{871CFF9A-2545-4BAF-B524-6F395C6C4AAD}"/>
    <cellStyle name="20% - Ênfase1 2 10 6" xfId="52375" xr:uid="{AB27B5D7-2090-4170-8BDB-9AFB6D8272D7}"/>
    <cellStyle name="20% - Ênfase1 2 11" xfId="3794" xr:uid="{126F8ADC-D0E2-49F5-8347-A1D5121B3ED5}"/>
    <cellStyle name="20% - Ênfase1 2 11 2" xfId="3795" xr:uid="{21C87CB6-CEA0-444E-9ECC-52B7FA45777E}"/>
    <cellStyle name="20% - Ênfase1 2 11 2 2" xfId="3796" xr:uid="{70532BC0-07C6-49BB-8F0F-187CCFD3B65D}"/>
    <cellStyle name="20% - Ênfase1 2 11 2 3" xfId="3797" xr:uid="{255F78F0-1FFF-4FC3-85F6-012E56B0E944}"/>
    <cellStyle name="20% - Ênfase1 2 11 2 4" xfId="3798" xr:uid="{7B29D645-985B-4808-9FC3-A407E9298F39}"/>
    <cellStyle name="20% - Ênfase1 2 11 3" xfId="3799" xr:uid="{CA490402-DBDD-4EF1-982E-99B0019F521E}"/>
    <cellStyle name="20% - Ênfase1 2 11 4" xfId="3800" xr:uid="{C66F5A3B-86C3-4164-9AB3-A921F185FFF7}"/>
    <cellStyle name="20% - Ênfase1 2 11 5" xfId="3801" xr:uid="{A698147C-D8B8-46D8-8BA3-8C829DF821CD}"/>
    <cellStyle name="20% - Ênfase1 2 11 6" xfId="53241" xr:uid="{FDAFF692-0B3C-441D-93A7-8EFFEFADFD54}"/>
    <cellStyle name="20% - Ênfase1 2 12" xfId="3802" xr:uid="{E3F4388C-19F1-4CD5-92F3-2AA7340184A6}"/>
    <cellStyle name="20% - Ênfase1 2 12 2" xfId="3803" xr:uid="{F86617E7-EC3F-464A-A993-6AA1144F1928}"/>
    <cellStyle name="20% - Ênfase1 2 12 2 2" xfId="3804" xr:uid="{41609385-AC07-462F-8CD0-6C16E107301E}"/>
    <cellStyle name="20% - Ênfase1 2 12 2 3" xfId="3805" xr:uid="{F8753C35-C34F-4134-9F27-3924C13D5723}"/>
    <cellStyle name="20% - Ênfase1 2 12 2 4" xfId="3806" xr:uid="{CBBF0C61-2A5B-40A2-979E-805BCBE0389A}"/>
    <cellStyle name="20% - Ênfase1 2 12 3" xfId="3807" xr:uid="{80D5D3BB-3D5C-45CF-BF03-23B9BDEE924F}"/>
    <cellStyle name="20% - Ênfase1 2 12 4" xfId="3808" xr:uid="{6493A6F2-BCB2-402A-8622-C75784B9C787}"/>
    <cellStyle name="20% - Ênfase1 2 12 5" xfId="3809" xr:uid="{22AE9A46-D964-4208-A4DA-4506B55F53E2}"/>
    <cellStyle name="20% - Ênfase1 2 12 6" xfId="54085" xr:uid="{D3291572-88BA-410F-A230-A9429671AB2D}"/>
    <cellStyle name="20% - Ênfase1 2 13" xfId="3810" xr:uid="{95F6CF12-E4AB-4625-9A30-EBC6DA4E082F}"/>
    <cellStyle name="20% - Ênfase1 2 13 2" xfId="3811" xr:uid="{B3A37544-4AD3-4C1E-A7F5-ECE75BA28A03}"/>
    <cellStyle name="20% - Ênfase1 2 13 3" xfId="3812" xr:uid="{82CAC9E6-37CC-41E4-B262-EC2B67BD039C}"/>
    <cellStyle name="20% - Ênfase1 2 13 4" xfId="3813" xr:uid="{0B42D540-827D-482D-A231-839063A017E3}"/>
    <cellStyle name="20% - Ênfase1 2 13 5" xfId="54893" xr:uid="{B00BCF95-92FA-4104-90C7-C8713A1F5840}"/>
    <cellStyle name="20% - Ênfase1 2 14" xfId="3814" xr:uid="{C3B02623-C95F-40C3-9A4E-5BAF683BE5F0}"/>
    <cellStyle name="20% - Ênfase1 2 14 2" xfId="3815" xr:uid="{D45E575D-36C8-4FE3-BD26-B6F6F7206119}"/>
    <cellStyle name="20% - Ênfase1 2 14 3" xfId="3816" xr:uid="{C0FD373B-C37E-4AC8-BCC1-44862B322EE2}"/>
    <cellStyle name="20% - Ênfase1 2 14 4" xfId="3817" xr:uid="{F42C5336-5065-44C2-824B-018645AB3572}"/>
    <cellStyle name="20% - Ênfase1 2 14 5" xfId="55585" xr:uid="{2C9D121E-9D4A-49F4-A28C-1C13E39B2900}"/>
    <cellStyle name="20% - Ênfase1 2 15" xfId="3818" xr:uid="{71ACB8D3-67F2-4C4F-A119-CBC941710205}"/>
    <cellStyle name="20% - Ênfase1 2 15 2" xfId="3819" xr:uid="{4984B33E-C23B-4406-B75C-898531EEAC26}"/>
    <cellStyle name="20% - Ênfase1 2 15 3" xfId="3820" xr:uid="{6406DAA3-54F7-4E2A-8702-75CB966682D5}"/>
    <cellStyle name="20% - Ênfase1 2 16" xfId="3821" xr:uid="{4BCBBF12-A3FC-4DE6-8583-5D8CF2558210}"/>
    <cellStyle name="20% - Ênfase1 2 16 2" xfId="3822" xr:uid="{81150B85-71C3-4A6A-A1A1-D501A2445490}"/>
    <cellStyle name="20% - Ênfase1 2 16 3" xfId="3823" xr:uid="{7B0DCE85-2E69-47DC-B328-1A4EB9162AD9}"/>
    <cellStyle name="20% - Ênfase1 2 17" xfId="3824" xr:uid="{2FD0078F-879E-438D-84C8-D0BC16AAF4D1}"/>
    <cellStyle name="20% - Ênfase1 2 17 2" xfId="3825" xr:uid="{3EEE048A-68CA-4242-B3B8-6B922C696A53}"/>
    <cellStyle name="20% - Ênfase1 2 17 3" xfId="3826" xr:uid="{72EB231E-8B20-4EE9-A5DB-5BC8E017D62D}"/>
    <cellStyle name="20% - Ênfase1 2 17 4" xfId="47117" xr:uid="{402E2AB1-B5E7-438A-9946-980DA49FE2BA}"/>
    <cellStyle name="20% - Ênfase1 2 18" xfId="3827" xr:uid="{FDB3591D-5F69-463B-BF08-6FBDF4292698}"/>
    <cellStyle name="20% - Ênfase1 2 18 2" xfId="3828" xr:uid="{AF33930E-7C9D-48AE-8F64-F375C0666281}"/>
    <cellStyle name="20% - Ênfase1 2 18 3" xfId="3829" xr:uid="{4619147B-713B-4972-B3CE-BC80DF5556AD}"/>
    <cellStyle name="20% - Ênfase1 2 19" xfId="3830" xr:uid="{F60AA9DD-4D52-4AE1-8E91-E4DE4D3CEFFE}"/>
    <cellStyle name="20% - Ênfase1 2 19 2" xfId="3831" xr:uid="{FDB378B7-3E42-4FFA-AAAF-747BDFC2A72C}"/>
    <cellStyle name="20% - Ênfase1 2 19 3" xfId="3832" xr:uid="{2674CA78-1E3C-4DAD-8F72-32B2EA23CD49}"/>
    <cellStyle name="20% - Ênfase1 2 2" xfId="267" xr:uid="{935C8332-3AAD-4419-8CE9-219878EA2D37}"/>
    <cellStyle name="20% - Ênfase1 2 2 10" xfId="56195" xr:uid="{52001229-51A9-43D6-832D-86B1DD5DCE7D}"/>
    <cellStyle name="20% - Ênfase1 2 2 11" xfId="57171" xr:uid="{4AE83F7D-4BE8-4B4E-841E-540635928D6C}"/>
    <cellStyle name="20% - Ênfase1 2 2 12" xfId="45505" xr:uid="{6016F874-E094-4829-A8FB-48FA9B731B37}"/>
    <cellStyle name="20% - Ênfase1 2 2 2" xfId="268" xr:uid="{A2460309-11D0-493C-8BBE-404E048EB047}"/>
    <cellStyle name="20% - Ênfase1 2 2 2 10" xfId="56409" xr:uid="{070BD699-1B6C-4AD7-BB5E-E1A0279C26E7}"/>
    <cellStyle name="20% - Ênfase1 2 2 2 11" xfId="57758" xr:uid="{EE91FEA0-0A90-45FC-8F45-AA920CE7A161}"/>
    <cellStyle name="20% - Ênfase1 2 2 2 12" xfId="48496" xr:uid="{2585AFAB-E334-4007-B9D2-7FD2256A6D02}"/>
    <cellStyle name="20% - Ênfase1 2 2 2 2" xfId="3833" xr:uid="{ECCC1FFF-3755-49DF-899B-5F8985A090E9}"/>
    <cellStyle name="20% - Ênfase1 2 2 2 2 2" xfId="48498" xr:uid="{39EFA771-7C9B-4828-B353-AAF36F2F23CB}"/>
    <cellStyle name="20% - Ênfase1 2 2 2 2 2 2" xfId="57178" xr:uid="{03A332E6-4BD0-4C33-9947-B6825B7641D4}"/>
    <cellStyle name="20% - Ênfase1 2 2 2 2 2 2 2" xfId="57179" xr:uid="{74F41FE4-A89B-4929-8B8D-C0EA2EB21E0B}"/>
    <cellStyle name="20% - Ênfase1 2 2 2 2 2 2 3" xfId="56699" xr:uid="{B374E203-E0C1-4997-B6A8-C9D63B2F7943}"/>
    <cellStyle name="20% - Ênfase1 2 2 2 2 2 3" xfId="57482" xr:uid="{8FE91B55-067E-48A8-A7F1-B6CC374B9209}"/>
    <cellStyle name="20% - Ênfase1 2 2 2 2 3" xfId="56425" xr:uid="{E7280364-E2CF-488C-A3A9-41A7607E582F}"/>
    <cellStyle name="20% - Ênfase1 2 2 2 2 4" xfId="57869" xr:uid="{15FF13E8-F2C3-48A0-BAD7-ACA48E18E229}"/>
    <cellStyle name="20% - Ênfase1 2 2 2 2 5" xfId="48497" xr:uid="{D3639977-4B28-421F-8CB9-77260B84D72F}"/>
    <cellStyle name="20% - Ênfase1 2 2 2 3" xfId="3834" xr:uid="{9500F541-B600-4D0A-AD5F-FE9280266DFE}"/>
    <cellStyle name="20% - Ênfase1 2 2 2 3 2" xfId="49862" xr:uid="{616D9576-F10B-4439-9C14-1CA3BEBBE0E7}"/>
    <cellStyle name="20% - Ênfase1 2 2 2 4" xfId="3835" xr:uid="{2C86C35E-0C3C-4164-AA24-BC4B4D6B4855}"/>
    <cellStyle name="20% - Ênfase1 2 2 2 4 2" xfId="51474" xr:uid="{2B3B7E3B-098F-42FA-80CE-F787B96238AB}"/>
    <cellStyle name="20% - Ênfase1 2 2 2 5" xfId="52353" xr:uid="{BA62EF06-CEAE-4EE2-9E70-6E20D600A16D}"/>
    <cellStyle name="20% - Ênfase1 2 2 2 6" xfId="53219" xr:uid="{3AF07E2D-E492-4FAC-8E02-2932B9B30E86}"/>
    <cellStyle name="20% - Ênfase1 2 2 2 7" xfId="54063" xr:uid="{35920CC0-FFB6-4C92-8F3D-47CEC8332C1C}"/>
    <cellStyle name="20% - Ênfase1 2 2 2 8" xfId="54871" xr:uid="{D9006C22-A5E9-4CFD-90E7-2C7D8235318C}"/>
    <cellStyle name="20% - Ênfase1 2 2 2 9" xfId="55563" xr:uid="{8B74DD51-CDD3-4056-8FB8-A2B8DE160AC3}"/>
    <cellStyle name="20% - Ênfase1 2 2 3" xfId="3836" xr:uid="{04CE1A80-3C10-43D4-987A-96BB5E6169ED}"/>
    <cellStyle name="20% - Ênfase1 2 2 3 2" xfId="56857" xr:uid="{89CFD445-18CC-43E6-8065-DF0558E7FA84}"/>
    <cellStyle name="20% - Ênfase1 2 2 3 2 2" xfId="57520" xr:uid="{B202F192-C41A-47EA-B161-5F5191BC9A25}"/>
    <cellStyle name="20% - Ênfase1 2 2 3 2 3" xfId="58222" xr:uid="{B6D5C3F9-7D62-4D63-A202-516BB4D9E7A0}"/>
    <cellStyle name="20% - Ênfase1 2 2 3 3" xfId="58057" xr:uid="{85871541-42CF-433F-B6DA-9DE18A23591D}"/>
    <cellStyle name="20% - Ênfase1 2 2 3 4" xfId="49863" xr:uid="{32420868-E03C-47D3-8924-FDE2FFE867C3}"/>
    <cellStyle name="20% - Ênfase1 2 2 4" xfId="3837" xr:uid="{D2B88D3A-FEE6-48E7-A4D9-EA0B72F837F9}"/>
    <cellStyle name="20% - Ênfase1 2 2 4 2" xfId="51495" xr:uid="{707C1D3C-0DE1-43BE-84C0-855D8E9BF3F4}"/>
    <cellStyle name="20% - Ênfase1 2 2 5" xfId="3838" xr:uid="{20ED7389-1745-4244-94A3-3E012ACDE790}"/>
    <cellStyle name="20% - Ênfase1 2 2 5 2" xfId="52374" xr:uid="{F7FDFCB0-9FC1-41EE-BD19-549FA9B358B0}"/>
    <cellStyle name="20% - Ênfase1 2 2 6" xfId="53240" xr:uid="{F7473307-70BF-42FD-B701-1CF9317124D6}"/>
    <cellStyle name="20% - Ênfase1 2 2 7" xfId="54084" xr:uid="{247C2C08-5A23-46F6-A55B-2659252C7E85}"/>
    <cellStyle name="20% - Ênfase1 2 2 8" xfId="54892" xr:uid="{37CE9690-B46F-4B97-92CC-4AA961BBB2B7}"/>
    <cellStyle name="20% - Ênfase1 2 2 9" xfId="55584" xr:uid="{0875FB28-0B00-4581-9F2E-6FC5D89DBCB8}"/>
    <cellStyle name="20% - Ênfase1 2 20" xfId="3839" xr:uid="{A295F40B-EFE6-4297-9ABE-E6F67FDDBDF5}"/>
    <cellStyle name="20% - Ênfase1 2 20 2" xfId="3840" xr:uid="{55AB67D2-88B5-4871-8CEF-9C05E1A31EED}"/>
    <cellStyle name="20% - Ênfase1 2 20 3" xfId="3841" xr:uid="{56BD2E65-50F1-414F-A341-CCE9EE8322F7}"/>
    <cellStyle name="20% - Ênfase1 2 21" xfId="3842" xr:uid="{A5791C98-E386-4795-962F-13073CD163C1}"/>
    <cellStyle name="20% - Ênfase1 2 21 2" xfId="3843" xr:uid="{769A0BA8-E679-4FA3-9A94-C94BCFCAF94D}"/>
    <cellStyle name="20% - Ênfase1 2 21 3" xfId="3844" xr:uid="{5F6689E8-AC74-44EA-A833-A7029E5EFA16}"/>
    <cellStyle name="20% - Ênfase1 2 22" xfId="3845" xr:uid="{EA96BDD4-89B5-425F-B195-B7AC37746548}"/>
    <cellStyle name="20% - Ênfase1 2 22 2" xfId="3846" xr:uid="{54603325-B2B6-4D71-A056-F68445FC9E29}"/>
    <cellStyle name="20% - Ênfase1 2 22 3" xfId="3847" xr:uid="{617CE896-9512-40C2-9AF1-F207CBC7A0C8}"/>
    <cellStyle name="20% - Ênfase1 2 23" xfId="3848" xr:uid="{FD4AC9F8-2BAC-4BC2-9540-F58A91CF0CAD}"/>
    <cellStyle name="20% - Ênfase1 2 24" xfId="3849" xr:uid="{B0DF05BC-FA1D-4EEC-8D93-5EE322B40B1C}"/>
    <cellStyle name="20% - Ênfase1 2 25" xfId="45132" xr:uid="{7CD254F9-6B39-44E9-A86A-CA9A3BDE1268}"/>
    <cellStyle name="20% - Ênfase1 2 3" xfId="269" xr:uid="{B2C1E8A8-975D-443B-ACED-FA522E524786}"/>
    <cellStyle name="20% - Ênfase1 2 3 2" xfId="270" xr:uid="{24E18034-9800-4084-A507-35A4A5E3D87C}"/>
    <cellStyle name="20% - Ênfase1 2 3 2 2" xfId="3850" xr:uid="{EFA31E94-D1AC-4F52-ADB5-821769095435}"/>
    <cellStyle name="20% - Ênfase1 2 3 2 2 2" xfId="57180" xr:uid="{5E112657-824C-41A1-A146-98EC574EACAA}"/>
    <cellStyle name="20% - Ênfase1 2 3 2 3" xfId="3851" xr:uid="{59383BAC-AC43-44E2-A444-783F41D5557F}"/>
    <cellStyle name="20% - Ênfase1 2 3 2 3 2" xfId="58323" xr:uid="{7FCB5120-9758-4E26-9885-2906D7C35601}"/>
    <cellStyle name="20% - Ênfase1 2 3 2 4" xfId="3852" xr:uid="{D2A2F411-7C72-4760-9FBD-40B65E737646}"/>
    <cellStyle name="20% - Ênfase1 2 3 2 5" xfId="56469" xr:uid="{18E951CE-0FEC-4BD1-B2C7-7B2D9463BA63}"/>
    <cellStyle name="20% - Ênfase1 2 3 3" xfId="3853" xr:uid="{6D60DD44-28EC-44BF-8C65-D762265FE624}"/>
    <cellStyle name="20% - Ênfase1 2 3 3 2" xfId="58414" xr:uid="{7CCF4159-AA89-45DC-97A8-09F2453CB30A}"/>
    <cellStyle name="20% - Ênfase1 2 3 4" xfId="3854" xr:uid="{6677FC53-E1F4-41D7-A4DB-FEEBEE1B891B}"/>
    <cellStyle name="20% - Ênfase1 2 3 4 2" xfId="48499" xr:uid="{9A4610CE-762F-43C8-9590-4189F25FF1C0}"/>
    <cellStyle name="20% - Ênfase1 2 3 5" xfId="3855" xr:uid="{1BFA32CC-0D5E-4556-9571-D6FEB92E0357}"/>
    <cellStyle name="20% - Ênfase1 2 3 6" xfId="45506" xr:uid="{3E4C71F6-4257-4664-8260-3A697533C31A}"/>
    <cellStyle name="20% - Ênfase1 2 4" xfId="271" xr:uid="{3BC07A60-DEE0-493B-92DC-3710E1451494}"/>
    <cellStyle name="20% - Ênfase1 2 4 2" xfId="272" xr:uid="{F8B025DA-9C66-43AA-815C-9BA9B899F794}"/>
    <cellStyle name="20% - Ênfase1 2 4 2 2" xfId="3856" xr:uid="{E8815194-5B2F-4AE4-87FB-EC68EADEB40E}"/>
    <cellStyle name="20% - Ênfase1 2 4 2 2 2" xfId="57181" xr:uid="{504915B1-D039-40A5-AC2D-F9B08853A91E}"/>
    <cellStyle name="20% - Ênfase1 2 4 2 3" xfId="3857" xr:uid="{9F8AB934-1B8A-4D38-84CF-5B85853598C7}"/>
    <cellStyle name="20% - Ênfase1 2 4 2 3 2" xfId="58215" xr:uid="{80BCDF76-58A1-43C9-BA45-D769A9A7625F}"/>
    <cellStyle name="20% - Ênfase1 2 4 2 4" xfId="3858" xr:uid="{C6B33740-9EF0-4621-A4E0-E5E54366367F}"/>
    <cellStyle name="20% - Ênfase1 2 4 2 5" xfId="56481" xr:uid="{B04F7492-CEB8-4F63-954B-A664AE584783}"/>
    <cellStyle name="20% - Ênfase1 2 4 3" xfId="3859" xr:uid="{C9106766-7F4F-46A9-8850-77D5114F477F}"/>
    <cellStyle name="20% - Ênfase1 2 4 3 2" xfId="57866" xr:uid="{08FF3473-736D-45BC-AFD9-EF4D1F280B73}"/>
    <cellStyle name="20% - Ênfase1 2 4 4" xfId="3860" xr:uid="{96FA8B7D-A500-4D03-9EE4-351834A7F4EC}"/>
    <cellStyle name="20% - Ênfase1 2 4 5" xfId="3861" xr:uid="{10CA65FE-D0A2-4D63-A23F-30D40ED906B0}"/>
    <cellStyle name="20% - Ênfase1 2 4 6" xfId="48500" xr:uid="{80AA0BD2-A240-449D-A634-B89269C5549C}"/>
    <cellStyle name="20% - Ênfase1 2 5" xfId="273" xr:uid="{E29EE6A7-1AE6-4900-B53B-3BE994599B4E}"/>
    <cellStyle name="20% - Ênfase1 2 5 2" xfId="274" xr:uid="{64884C9F-ACE4-40E0-9FEF-3A932EC32FDB}"/>
    <cellStyle name="20% - Ênfase1 2 5 2 2" xfId="3862" xr:uid="{4EF38E7E-633A-450A-AC70-9A58B27C7DBE}"/>
    <cellStyle name="20% - Ênfase1 2 5 2 3" xfId="3863" xr:uid="{5BC95C23-3C42-46E4-9849-3A561296D393}"/>
    <cellStyle name="20% - Ênfase1 2 5 2 4" xfId="3864" xr:uid="{216B48D9-F433-44D6-A5AC-4FD79ECF280E}"/>
    <cellStyle name="20% - Ênfase1 2 5 3" xfId="3865" xr:uid="{F26A9366-649D-4E2F-8C1F-DC843713B23D}"/>
    <cellStyle name="20% - Ênfase1 2 5 4" xfId="3866" xr:uid="{5AD4BEA1-D0EC-4D16-98A1-630A5115F6A0}"/>
    <cellStyle name="20% - Ênfase1 2 5 5" xfId="3867" xr:uid="{A53C954E-9B73-406F-B8FA-7D35DC987D02}"/>
    <cellStyle name="20% - Ênfase1 2 5 6" xfId="48501" xr:uid="{1510EB59-388D-44B9-B6CA-994EB18C40BF}"/>
    <cellStyle name="20% - Ênfase1 2 6" xfId="275" xr:uid="{BA8A279C-4142-4A8B-96AB-327CE45B5610}"/>
    <cellStyle name="20% - Ênfase1 2 6 2" xfId="276" xr:uid="{7FCC3816-3B0C-4C88-AA24-886676FF234C}"/>
    <cellStyle name="20% - Ênfase1 2 6 2 2" xfId="3868" xr:uid="{56239983-24E2-40BC-9771-8BB2CB157014}"/>
    <cellStyle name="20% - Ênfase1 2 6 2 3" xfId="3869" xr:uid="{DF27EC8F-EA11-419A-9CF5-923EB2137822}"/>
    <cellStyle name="20% - Ênfase1 2 6 2 4" xfId="3870" xr:uid="{5D044E26-2559-4D4B-A4A5-E904EB7D2081}"/>
    <cellStyle name="20% - Ênfase1 2 6 3" xfId="3871" xr:uid="{BB46BDCE-4283-46B2-8024-C6F589BFB2A1}"/>
    <cellStyle name="20% - Ênfase1 2 6 4" xfId="3872" xr:uid="{FACAEF58-1909-4F1F-9CE5-6B079FDF3406}"/>
    <cellStyle name="20% - Ênfase1 2 6 5" xfId="3873" xr:uid="{0C25676D-57D2-4115-8D4D-C115D2926598}"/>
    <cellStyle name="20% - Ênfase1 2 6 6" xfId="48502" xr:uid="{347BF96E-F7E7-4ED9-BE2B-7A557C2FF0E2}"/>
    <cellStyle name="20% - Ênfase1 2 7" xfId="277" xr:uid="{0430A8F7-7C1E-4B41-BCF9-AB465EA4C47B}"/>
    <cellStyle name="20% - Ênfase1 2 7 2" xfId="3874" xr:uid="{AE0DA060-E428-4226-8E3F-C3F7613607C8}"/>
    <cellStyle name="20% - Ênfase1 2 7 2 2" xfId="3875" xr:uid="{AC6FDF68-73C9-4947-8119-7597E65633EA}"/>
    <cellStyle name="20% - Ênfase1 2 7 2 3" xfId="3876" xr:uid="{7023EDEB-163C-4067-94EB-85FB4B531B7C}"/>
    <cellStyle name="20% - Ênfase1 2 7 2 4" xfId="3877" xr:uid="{39C45F16-BEB3-42E3-A0A9-92D916BAD83E}"/>
    <cellStyle name="20% - Ênfase1 2 7 3" xfId="3878" xr:uid="{C688AC10-73FA-451B-B6BC-FED177A1DF33}"/>
    <cellStyle name="20% - Ênfase1 2 7 4" xfId="3879" xr:uid="{F0F3DD82-C18A-4F61-9D45-4A09F0C80FF2}"/>
    <cellStyle name="20% - Ênfase1 2 7 5" xfId="3880" xr:uid="{EABA5B63-3149-4844-BF64-0D4A62CA7929}"/>
    <cellStyle name="20% - Ênfase1 2 7 6" xfId="48503" xr:uid="{C727420F-12CA-40E2-BFB1-706B6FDBCD50}"/>
    <cellStyle name="20% - Ênfase1 2 8" xfId="3881" xr:uid="{F021A2BC-B522-4D0C-85CE-0CB526543A6D}"/>
    <cellStyle name="20% - Ênfase1 2 8 2" xfId="3882" xr:uid="{51DFCFDB-E702-41A0-952E-1733A7C75207}"/>
    <cellStyle name="20% - Ênfase1 2 8 2 2" xfId="3883" xr:uid="{69934125-2637-4CDA-A08C-D3C0F1C4416F}"/>
    <cellStyle name="20% - Ênfase1 2 8 2 3" xfId="3884" xr:uid="{F588B76D-CC01-4AD5-84BF-ADBD0F6B1C23}"/>
    <cellStyle name="20% - Ênfase1 2 8 2 4" xfId="3885" xr:uid="{1D89741A-7BA1-45F2-866C-900E5054FA03}"/>
    <cellStyle name="20% - Ênfase1 2 8 3" xfId="3886" xr:uid="{A812BB4A-A5F2-4B0A-BF63-E85319AC9AA2}"/>
    <cellStyle name="20% - Ênfase1 2 8 4" xfId="3887" xr:uid="{72AA4D5A-C31E-41D4-93FD-566DAF7079ED}"/>
    <cellStyle name="20% - Ênfase1 2 8 5" xfId="3888" xr:uid="{28ECA35B-AE89-4821-8473-E1E7EAFAEBC0}"/>
    <cellStyle name="20% - Ênfase1 2 8 6" xfId="49864" xr:uid="{8BC0414A-1A66-4E7A-AA3D-A13B329720E3}"/>
    <cellStyle name="20% - Ênfase1 2 9" xfId="3889" xr:uid="{4FD36B5D-14D5-4EA0-BE15-23CECB84B0E0}"/>
    <cellStyle name="20% - Ênfase1 2 9 2" xfId="3890" xr:uid="{5E125F69-8B9F-4561-90AD-B005ACF26475}"/>
    <cellStyle name="20% - Ênfase1 2 9 2 2" xfId="3891" xr:uid="{E0360F64-9662-408E-AAE8-EB6B657E97B9}"/>
    <cellStyle name="20% - Ênfase1 2 9 2 3" xfId="3892" xr:uid="{81F17028-FFF7-4DB6-BFBA-31C93E91DC2E}"/>
    <cellStyle name="20% - Ênfase1 2 9 2 4" xfId="3893" xr:uid="{EC665162-4958-493C-8D4C-4151750E208F}"/>
    <cellStyle name="20% - Ênfase1 2 9 3" xfId="3894" xr:uid="{A6FBC609-F6D0-42F7-89D3-9563363677FB}"/>
    <cellStyle name="20% - Ênfase1 2 9 4" xfId="3895" xr:uid="{A5D6468D-11AD-4397-A3B0-976455422AF2}"/>
    <cellStyle name="20% - Ênfase1 2 9 5" xfId="3896" xr:uid="{CC4EB96D-F5F7-4253-BC23-0379C2CB9454}"/>
    <cellStyle name="20% - Ênfase1 2 9 6" xfId="51496" xr:uid="{F2EF298C-836C-4F1C-9190-450481985FEA}"/>
    <cellStyle name="20% - Ênfase1 20" xfId="278" xr:uid="{D09B39CA-AC96-468B-9DEF-E6F10F449E12}"/>
    <cellStyle name="20% - Ênfase1 20 10" xfId="3897" xr:uid="{94965DAD-BD29-47D0-B70D-FA9F77F0CC07}"/>
    <cellStyle name="20% - Ênfase1 20 10 2" xfId="3898" xr:uid="{C9B08FDE-5396-447E-85A5-CA33ED8EFB83}"/>
    <cellStyle name="20% - Ênfase1 20 10 2 2" xfId="3899" xr:uid="{B621A8C1-D8E4-4479-A921-1BCE8854C392}"/>
    <cellStyle name="20% - Ênfase1 20 10 2 3" xfId="3900" xr:uid="{C1D065A8-391A-416B-842A-6C730AE8CF64}"/>
    <cellStyle name="20% - Ênfase1 20 10 2 4" xfId="3901" xr:uid="{FAA2D371-623E-4B70-B2CA-EEB0126AB7D2}"/>
    <cellStyle name="20% - Ênfase1 20 10 3" xfId="3902" xr:uid="{7592566D-1F20-4DE8-AAE6-C8AD3CE4596F}"/>
    <cellStyle name="20% - Ênfase1 20 10 4" xfId="3903" xr:uid="{C947A853-9AC1-45D5-A5BA-4CBD9CD34A2F}"/>
    <cellStyle name="20% - Ênfase1 20 10 5" xfId="3904" xr:uid="{FCEAC9E0-B4CA-426F-BB87-A6CF132664B2}"/>
    <cellStyle name="20% - Ênfase1 20 11" xfId="3905" xr:uid="{7713F17B-B2B4-4AE5-98FB-4424C7A8E0EE}"/>
    <cellStyle name="20% - Ênfase1 20 11 2" xfId="3906" xr:uid="{9A60D610-6585-483D-A5B6-396B975A269E}"/>
    <cellStyle name="20% - Ênfase1 20 11 2 2" xfId="3907" xr:uid="{50B4EA05-E1AD-44DC-AD0A-AD417874B703}"/>
    <cellStyle name="20% - Ênfase1 20 11 2 3" xfId="3908" xr:uid="{54D392AD-A315-4B17-A6CC-B366397E2638}"/>
    <cellStyle name="20% - Ênfase1 20 11 2 4" xfId="3909" xr:uid="{77D7E89E-8E0D-4827-896A-5EF04C36948A}"/>
    <cellStyle name="20% - Ênfase1 20 11 3" xfId="3910" xr:uid="{944D2669-C49A-4D14-91A6-FFD3EBF66C54}"/>
    <cellStyle name="20% - Ênfase1 20 11 4" xfId="3911" xr:uid="{05C91421-1AE5-4C73-8648-8BC51E5D2AC5}"/>
    <cellStyle name="20% - Ênfase1 20 11 5" xfId="3912" xr:uid="{1699F136-4CC0-45F9-A6D2-FECBD997302E}"/>
    <cellStyle name="20% - Ênfase1 20 12" xfId="3913" xr:uid="{49C3FCB2-2E3C-43CB-8B0E-B8BC56F6BA0E}"/>
    <cellStyle name="20% - Ênfase1 20 12 2" xfId="3914" xr:uid="{10042F50-0B62-40F9-8733-D4B7E618C584}"/>
    <cellStyle name="20% - Ênfase1 20 12 3" xfId="3915" xr:uid="{3CD06BF1-5190-42F9-B129-FF70CD445E75}"/>
    <cellStyle name="20% - Ênfase1 20 12 4" xfId="3916" xr:uid="{B943505B-D6A0-444C-B4BB-FEAA1398948F}"/>
    <cellStyle name="20% - Ênfase1 20 13" xfId="3917" xr:uid="{257F4580-3F14-440C-A1EB-EFEEDD21A0BF}"/>
    <cellStyle name="20% - Ênfase1 20 14" xfId="3918" xr:uid="{1F49E77A-1527-4CC0-9237-8F528DBAD8F7}"/>
    <cellStyle name="20% - Ênfase1 20 15" xfId="3919" xr:uid="{D0A96E6A-75AA-4137-B640-63BC9C57A197}"/>
    <cellStyle name="20% - Ênfase1 20 2" xfId="279" xr:uid="{2FFC5F90-6538-4E1A-8650-FB524AC5E073}"/>
    <cellStyle name="20% - Ênfase1 20 2 2" xfId="3920" xr:uid="{779FBFED-E2B8-472F-93BB-DF8E9CB4273F}"/>
    <cellStyle name="20% - Ênfase1 20 2 2 2" xfId="3921" xr:uid="{A9ECC357-A2F6-4154-93F4-9DE502B7B9B9}"/>
    <cellStyle name="20% - Ênfase1 20 2 2 3" xfId="3922" xr:uid="{CA8DF744-2C63-4D3A-99C6-AE87A2FE2850}"/>
    <cellStyle name="20% - Ênfase1 20 2 2 4" xfId="3923" xr:uid="{D261384B-DBCC-4CC1-B577-BA416AE032B9}"/>
    <cellStyle name="20% - Ênfase1 20 2 3" xfId="3924" xr:uid="{79F8DE08-55CF-447D-91F7-C0067446E8AA}"/>
    <cellStyle name="20% - Ênfase1 20 2 4" xfId="3925" xr:uid="{710CEB23-CB5B-49DF-9CF4-6525F80F9685}"/>
    <cellStyle name="20% - Ênfase1 20 2 5" xfId="3926" xr:uid="{5685D076-4028-4BEB-9C99-286C4AF55F95}"/>
    <cellStyle name="20% - Ênfase1 20 2 6" xfId="48504" xr:uid="{0EA1E5DE-D08B-4A70-813C-7A64F6B84892}"/>
    <cellStyle name="20% - Ênfase1 20 3" xfId="3927" xr:uid="{C6DB30BC-A518-489F-B925-98065660143B}"/>
    <cellStyle name="20% - Ênfase1 20 3 2" xfId="3928" xr:uid="{64E8D368-2299-4C1C-BDF3-92913CCC0D08}"/>
    <cellStyle name="20% - Ênfase1 20 3 2 2" xfId="3929" xr:uid="{64B8653E-C40D-4769-8379-AC601214C452}"/>
    <cellStyle name="20% - Ênfase1 20 3 2 3" xfId="3930" xr:uid="{403BEEC9-99F1-439D-BD2E-0BD6E0830A16}"/>
    <cellStyle name="20% - Ênfase1 20 3 2 4" xfId="3931" xr:uid="{53DCBFBE-0B59-4878-A695-86D459721D17}"/>
    <cellStyle name="20% - Ênfase1 20 3 3" xfId="3932" xr:uid="{835FF5C9-BFFD-4E75-869D-B699134D854A}"/>
    <cellStyle name="20% - Ênfase1 20 3 4" xfId="3933" xr:uid="{B6AD62CA-0A65-449D-9CC4-D625D2CEC232}"/>
    <cellStyle name="20% - Ênfase1 20 3 5" xfId="3934" xr:uid="{C5C43CB2-2635-410E-AC8A-3F6E567168F2}"/>
    <cellStyle name="20% - Ênfase1 20 3 6" xfId="48471" xr:uid="{D191021F-1687-4EC2-8DDD-83D0B7A414F8}"/>
    <cellStyle name="20% - Ênfase1 20 4" xfId="3935" xr:uid="{BB3650CF-A482-45C7-ADB1-811984EB94DF}"/>
    <cellStyle name="20% - Ênfase1 20 4 2" xfId="3936" xr:uid="{C0A3A26D-1B33-4094-BB50-CBE7EDB2DACA}"/>
    <cellStyle name="20% - Ênfase1 20 4 2 2" xfId="3937" xr:uid="{ACA20F47-9D38-42AC-958C-2EC130022E49}"/>
    <cellStyle name="20% - Ênfase1 20 4 2 3" xfId="3938" xr:uid="{A4205180-3DC5-4304-9F9C-4283F99625F8}"/>
    <cellStyle name="20% - Ênfase1 20 4 2 4" xfId="3939" xr:uid="{80D50133-EC25-48B3-9B81-2F84F30AD030}"/>
    <cellStyle name="20% - Ênfase1 20 4 3" xfId="3940" xr:uid="{41303B1B-FC97-4632-896B-CFA336BF8B69}"/>
    <cellStyle name="20% - Ênfase1 20 4 4" xfId="3941" xr:uid="{583BEB98-7C1A-412E-85CC-BBADEF0B71A5}"/>
    <cellStyle name="20% - Ênfase1 20 4 5" xfId="3942" xr:uid="{78B6894A-E799-4BBF-BE85-1E79A9D31374}"/>
    <cellStyle name="20% - Ênfase1 20 4 6" xfId="51468" xr:uid="{9B3F980A-EE41-4AB7-B0D8-F68D8313FF16}"/>
    <cellStyle name="20% - Ênfase1 20 5" xfId="3943" xr:uid="{4EB1117A-478B-4EE7-BC4E-DE860ACC3E2C}"/>
    <cellStyle name="20% - Ênfase1 20 5 2" xfId="3944" xr:uid="{AA2389AA-FCFF-47FF-A864-B992080B1D1F}"/>
    <cellStyle name="20% - Ênfase1 20 5 2 2" xfId="3945" xr:uid="{44520CAE-7972-49F6-84EA-0DA44D43A37E}"/>
    <cellStyle name="20% - Ênfase1 20 5 2 3" xfId="3946" xr:uid="{12EA4C0C-19F0-4C83-AC01-6D17462F5798}"/>
    <cellStyle name="20% - Ênfase1 20 5 2 4" xfId="3947" xr:uid="{20322E82-9DCD-47C6-82D8-130669C47F74}"/>
    <cellStyle name="20% - Ênfase1 20 5 3" xfId="3948" xr:uid="{7309D4BA-7A6B-402E-A63A-14394CC1AFA3}"/>
    <cellStyle name="20% - Ênfase1 20 5 4" xfId="3949" xr:uid="{93E206B3-A819-42E9-A929-FC44C52D5772}"/>
    <cellStyle name="20% - Ênfase1 20 5 5" xfId="3950" xr:uid="{B8D281DD-F261-4F71-9F24-1B12ACA004AB}"/>
    <cellStyle name="20% - Ênfase1 20 5 6" xfId="52348" xr:uid="{DA90C67B-BE50-4956-9C6F-EF461E4C9F88}"/>
    <cellStyle name="20% - Ênfase1 20 6" xfId="3951" xr:uid="{F2E8BBF2-0CD3-4331-8A76-4BD9AA7342A9}"/>
    <cellStyle name="20% - Ênfase1 20 6 2" xfId="3952" xr:uid="{9EC2D0C2-EF78-40CB-ACA6-416DC4FFF10A}"/>
    <cellStyle name="20% - Ênfase1 20 6 2 2" xfId="3953" xr:uid="{0EB9EBAC-0A5E-451E-A8C7-32599A3B01E3}"/>
    <cellStyle name="20% - Ênfase1 20 6 2 3" xfId="3954" xr:uid="{DB72AABC-937F-4652-B17D-4A908C0F5892}"/>
    <cellStyle name="20% - Ênfase1 20 6 2 4" xfId="3955" xr:uid="{F9C9ED77-09FC-465B-844F-78C1A82D5168}"/>
    <cellStyle name="20% - Ênfase1 20 6 3" xfId="3956" xr:uid="{F41995B2-40E6-4D0C-A76E-3BD7AC2DE661}"/>
    <cellStyle name="20% - Ênfase1 20 6 4" xfId="3957" xr:uid="{3842ED0C-58CE-4BB2-8E29-2BC72B199090}"/>
    <cellStyle name="20% - Ênfase1 20 6 5" xfId="3958" xr:uid="{E5C67F99-3EC5-4DD6-A718-9BB5AE48F9AF}"/>
    <cellStyle name="20% - Ênfase1 20 6 6" xfId="53214" xr:uid="{DB2EE4DC-6CE4-49F5-AFD9-689E03321BF8}"/>
    <cellStyle name="20% - Ênfase1 20 7" xfId="3959" xr:uid="{DEE42EDD-0F4B-4F9F-9E72-5BB17A614AB5}"/>
    <cellStyle name="20% - Ênfase1 20 7 2" xfId="3960" xr:uid="{DAFD0805-D91F-463B-B2EB-A41189450BED}"/>
    <cellStyle name="20% - Ênfase1 20 7 2 2" xfId="3961" xr:uid="{EFEA73A6-F391-49BD-BB74-CB758339304F}"/>
    <cellStyle name="20% - Ênfase1 20 7 2 3" xfId="3962" xr:uid="{2233A046-AC9F-468D-A2BD-C5472C76F7F8}"/>
    <cellStyle name="20% - Ênfase1 20 7 2 4" xfId="3963" xr:uid="{E50C2A60-5531-4B08-B8B5-D0E07E72FA50}"/>
    <cellStyle name="20% - Ênfase1 20 7 3" xfId="3964" xr:uid="{CDCBC632-84B0-4E4F-A32B-39043FD0FD33}"/>
    <cellStyle name="20% - Ênfase1 20 7 4" xfId="3965" xr:uid="{A39280CB-CF1D-4CAD-A0D4-FB1A16F7D6B0}"/>
    <cellStyle name="20% - Ênfase1 20 7 5" xfId="3966" xr:uid="{5BE0831A-375C-49E6-8095-57F96158A51F}"/>
    <cellStyle name="20% - Ênfase1 20 7 6" xfId="54059" xr:uid="{15975384-900E-4A23-A48B-4D22A214BF78}"/>
    <cellStyle name="20% - Ênfase1 20 8" xfId="3967" xr:uid="{0B677828-7FDB-47D8-B8AB-BAA4AB22A93A}"/>
    <cellStyle name="20% - Ênfase1 20 8 2" xfId="3968" xr:uid="{A016E518-0FBE-4227-B832-2EAD8D50F531}"/>
    <cellStyle name="20% - Ênfase1 20 8 2 2" xfId="3969" xr:uid="{56F1EA38-E034-4988-BC26-7FD44156BDE1}"/>
    <cellStyle name="20% - Ênfase1 20 8 2 3" xfId="3970" xr:uid="{4666A936-C4B9-44F9-ABFE-58C54D1B4257}"/>
    <cellStyle name="20% - Ênfase1 20 8 2 4" xfId="3971" xr:uid="{67A9493C-6E9B-4A85-935F-41790172A318}"/>
    <cellStyle name="20% - Ênfase1 20 8 3" xfId="3972" xr:uid="{0BA4EAE3-76FF-4ED6-B7B9-85DEB3C80F77}"/>
    <cellStyle name="20% - Ênfase1 20 8 4" xfId="3973" xr:uid="{D352F603-A83F-466E-8E6E-3DD53DDA07E6}"/>
    <cellStyle name="20% - Ênfase1 20 8 5" xfId="3974" xr:uid="{6824659A-695F-4881-A087-8D4B1B09EE36}"/>
    <cellStyle name="20% - Ênfase1 20 8 6" xfId="54870" xr:uid="{C9DAEBC8-5AB4-4E0F-BAC9-8834A2E12691}"/>
    <cellStyle name="20% - Ênfase1 20 9" xfId="3975" xr:uid="{13F9D24E-E178-4835-9072-E9102C660DF2}"/>
    <cellStyle name="20% - Ênfase1 20 9 2" xfId="3976" xr:uid="{28A1BAFB-392F-4C02-A15F-89D271E963F2}"/>
    <cellStyle name="20% - Ênfase1 20 9 2 2" xfId="3977" xr:uid="{B939C535-31E8-4E7E-982D-0A163C688FCE}"/>
    <cellStyle name="20% - Ênfase1 20 9 2 3" xfId="3978" xr:uid="{94EC1918-8BA5-4654-9CD5-7C4DDBC729F8}"/>
    <cellStyle name="20% - Ênfase1 20 9 2 4" xfId="3979" xr:uid="{264FD5D4-0739-4714-B54B-F4E933C9C980}"/>
    <cellStyle name="20% - Ênfase1 20 9 3" xfId="3980" xr:uid="{B6A35F50-1333-462D-A295-5A9D339AA7F3}"/>
    <cellStyle name="20% - Ênfase1 20 9 4" xfId="3981" xr:uid="{1B86C5AE-71E8-4D09-A823-71BF1063FE5E}"/>
    <cellStyle name="20% - Ênfase1 20 9 5" xfId="3982" xr:uid="{561338CC-2949-4E5E-99D7-61D993632B27}"/>
    <cellStyle name="20% - Ênfase1 20 9 6" xfId="55562" xr:uid="{A14D70F0-E486-4A56-A768-CA152A174F68}"/>
    <cellStyle name="20% - Ênfase1 21" xfId="280" xr:uid="{65893254-B6B1-46FE-8D12-5C59A137170E}"/>
    <cellStyle name="20% - Ênfase1 21 10" xfId="3983" xr:uid="{78BFECA9-318A-4D02-AD11-190DA135D53A}"/>
    <cellStyle name="20% - Ênfase1 21 10 2" xfId="3984" xr:uid="{13F43EAD-A6AC-4EA6-BEE4-ABB848ADE5B6}"/>
    <cellStyle name="20% - Ênfase1 21 10 2 2" xfId="3985" xr:uid="{341A3325-A83E-4508-80BC-1398313EBB3E}"/>
    <cellStyle name="20% - Ênfase1 21 10 2 3" xfId="3986" xr:uid="{48B99FCB-BEA8-47DF-BC80-98DFA270FF06}"/>
    <cellStyle name="20% - Ênfase1 21 10 2 4" xfId="3987" xr:uid="{F7023E70-3421-4EE6-8273-C3EBBD8CD6B4}"/>
    <cellStyle name="20% - Ênfase1 21 10 3" xfId="3988" xr:uid="{DC7A5576-6C26-4946-A8E8-FE28049E2288}"/>
    <cellStyle name="20% - Ênfase1 21 10 4" xfId="3989" xr:uid="{E3CC9A5D-51A0-44CE-87E9-26026707F56A}"/>
    <cellStyle name="20% - Ênfase1 21 10 5" xfId="3990" xr:uid="{92DC0477-1B40-4466-A448-3F068FD03482}"/>
    <cellStyle name="20% - Ênfase1 21 11" xfId="3991" xr:uid="{73651ECD-42F8-4C9B-A4B4-8302135CBF04}"/>
    <cellStyle name="20% - Ênfase1 21 11 2" xfId="3992" xr:uid="{CCDF05A4-84A2-47B8-81A8-533282E61660}"/>
    <cellStyle name="20% - Ênfase1 21 11 2 2" xfId="3993" xr:uid="{5BE761EC-6BB0-4756-B9D1-5E512456C992}"/>
    <cellStyle name="20% - Ênfase1 21 11 2 3" xfId="3994" xr:uid="{1460AA56-34B9-4336-B2F6-BD0CD54BF5AF}"/>
    <cellStyle name="20% - Ênfase1 21 11 2 4" xfId="3995" xr:uid="{381252C1-97F5-4C02-BA5A-BAC8116F04E0}"/>
    <cellStyle name="20% - Ênfase1 21 11 3" xfId="3996" xr:uid="{C0115559-DA15-4063-B052-21867F1FA9CA}"/>
    <cellStyle name="20% - Ênfase1 21 11 4" xfId="3997" xr:uid="{F08A74D7-4A32-4EEB-9A19-A2D0D202E73C}"/>
    <cellStyle name="20% - Ênfase1 21 11 5" xfId="3998" xr:uid="{1B6943E5-D58A-4D22-B3E6-47360E88529C}"/>
    <cellStyle name="20% - Ênfase1 21 12" xfId="3999" xr:uid="{76ADCB3E-7460-4891-A6D0-2A7987C65244}"/>
    <cellStyle name="20% - Ênfase1 21 12 2" xfId="4000" xr:uid="{742ED19A-56C3-4FEA-99DE-425D29A70497}"/>
    <cellStyle name="20% - Ênfase1 21 12 3" xfId="4001" xr:uid="{C63D76A2-4E81-4A68-ADC9-0CB20F54507F}"/>
    <cellStyle name="20% - Ênfase1 21 12 4" xfId="4002" xr:uid="{3A84F4F5-547A-43C0-B90A-566A141B0217}"/>
    <cellStyle name="20% - Ênfase1 21 13" xfId="4003" xr:uid="{E0E0267A-0BC0-4638-965C-9624F35D226E}"/>
    <cellStyle name="20% - Ênfase1 21 14" xfId="4004" xr:uid="{A9B7A15A-46FB-4E1F-8A4C-FF1558854DF5}"/>
    <cellStyle name="20% - Ênfase1 21 15" xfId="4005" xr:uid="{36DCCF3B-D290-4A20-B198-20FB57349758}"/>
    <cellStyle name="20% - Ênfase1 21 16" xfId="48506" xr:uid="{615F81E3-2A89-4291-A96A-C4F3EF84C66E}"/>
    <cellStyle name="20% - Ênfase1 21 2" xfId="281" xr:uid="{3A3D3201-D093-4099-8C26-13A30C711762}"/>
    <cellStyle name="20% - Ênfase1 21 2 2" xfId="4006" xr:uid="{8651480F-71C1-48B2-9A08-7B95F4F99C9B}"/>
    <cellStyle name="20% - Ênfase1 21 2 2 2" xfId="4007" xr:uid="{BC312631-E191-469A-BBF6-42000AA8364D}"/>
    <cellStyle name="20% - Ênfase1 21 2 2 3" xfId="4008" xr:uid="{4AFEA4A3-ADE3-4FC1-A8AA-D47A52170DA0}"/>
    <cellStyle name="20% - Ênfase1 21 2 2 4" xfId="4009" xr:uid="{904F0C66-AF70-48E2-88F6-A8848587E9B2}"/>
    <cellStyle name="20% - Ênfase1 21 2 3" xfId="4010" xr:uid="{FFDDA32F-9A08-4F9E-B6E0-EABC78973EF1}"/>
    <cellStyle name="20% - Ênfase1 21 2 4" xfId="4011" xr:uid="{F537A491-314B-4EE9-96A5-E7140860E794}"/>
    <cellStyle name="20% - Ênfase1 21 2 5" xfId="4012" xr:uid="{D9DC46D8-E24A-4AE2-8FE5-A667CD32D541}"/>
    <cellStyle name="20% - Ênfase1 21 2 6" xfId="48507" xr:uid="{62EFE7F2-C3C9-495A-B571-32EB419DB061}"/>
    <cellStyle name="20% - Ênfase1 21 3" xfId="4013" xr:uid="{C416F24B-5AE8-43B7-B37C-61B984151271}"/>
    <cellStyle name="20% - Ênfase1 21 3 2" xfId="4014" xr:uid="{D2376E46-543A-4C44-8102-29A7548C85B9}"/>
    <cellStyle name="20% - Ênfase1 21 3 2 2" xfId="4015" xr:uid="{5C85D8B6-FA2A-411C-8A44-FA07B2440004}"/>
    <cellStyle name="20% - Ênfase1 21 3 2 3" xfId="4016" xr:uid="{B14CFE80-67B9-40FE-A490-BAB1918CAE2F}"/>
    <cellStyle name="20% - Ênfase1 21 3 2 4" xfId="4017" xr:uid="{581E2D75-BE12-4DF0-97BF-804786920C83}"/>
    <cellStyle name="20% - Ênfase1 21 3 3" xfId="4018" xr:uid="{725E008A-DAA0-4D1E-B54C-6374D2C1EAB8}"/>
    <cellStyle name="20% - Ênfase1 21 3 4" xfId="4019" xr:uid="{2872DF45-869A-4681-8D77-90F8DDF265A4}"/>
    <cellStyle name="20% - Ênfase1 21 3 5" xfId="4020" xr:uid="{33D483CF-D679-46DA-9E05-539A30338FD8}"/>
    <cellStyle name="20% - Ênfase1 21 4" xfId="4021" xr:uid="{E2293EF9-D026-4FF6-879C-8A58E42E2F80}"/>
    <cellStyle name="20% - Ênfase1 21 4 2" xfId="4022" xr:uid="{35DF62C8-AF3E-4F96-976D-92F65634EEE2}"/>
    <cellStyle name="20% - Ênfase1 21 4 2 2" xfId="4023" xr:uid="{47261CFB-B049-4987-8637-9958122AE9F1}"/>
    <cellStyle name="20% - Ênfase1 21 4 2 3" xfId="4024" xr:uid="{F0FA8738-8EBC-4975-8C23-7625AB8D78B3}"/>
    <cellStyle name="20% - Ênfase1 21 4 2 4" xfId="4025" xr:uid="{FE1111BC-404A-4A08-86F2-4CAA1A3F56D9}"/>
    <cellStyle name="20% - Ênfase1 21 4 3" xfId="4026" xr:uid="{32D3D40E-3CB8-4566-804C-139C2F51B8B8}"/>
    <cellStyle name="20% - Ênfase1 21 4 4" xfId="4027" xr:uid="{949C888A-91D8-4C3C-9317-E4C4386A4163}"/>
    <cellStyle name="20% - Ênfase1 21 4 5" xfId="4028" xr:uid="{3592B053-E892-4C83-93C0-CA56F2DAA027}"/>
    <cellStyle name="20% - Ênfase1 21 5" xfId="4029" xr:uid="{5DC2C7EA-44C1-4EC1-9576-789B8451302B}"/>
    <cellStyle name="20% - Ênfase1 21 5 2" xfId="4030" xr:uid="{FD781662-50D2-486C-B983-578C6583B6B4}"/>
    <cellStyle name="20% - Ênfase1 21 5 2 2" xfId="4031" xr:uid="{10C6A579-2FAE-46D0-A5FA-D949390789BD}"/>
    <cellStyle name="20% - Ênfase1 21 5 2 3" xfId="4032" xr:uid="{EC7C911C-56AB-4D56-A7F7-8C97E12AB6E9}"/>
    <cellStyle name="20% - Ênfase1 21 5 2 4" xfId="4033" xr:uid="{B3E9CC72-6B04-49C7-8EF1-621B91E8AA5A}"/>
    <cellStyle name="20% - Ênfase1 21 5 3" xfId="4034" xr:uid="{33772F5C-BE0A-4216-A7E9-902B4F467188}"/>
    <cellStyle name="20% - Ênfase1 21 5 4" xfId="4035" xr:uid="{D653DDEA-3D7C-44FF-BEA3-2EE4150C6E7A}"/>
    <cellStyle name="20% - Ênfase1 21 5 5" xfId="4036" xr:uid="{D5A9C885-BACD-4883-9A5D-4ABF57C39A9E}"/>
    <cellStyle name="20% - Ênfase1 21 6" xfId="4037" xr:uid="{24913BAC-2C61-4428-A291-47449E04E9BD}"/>
    <cellStyle name="20% - Ênfase1 21 6 2" xfId="4038" xr:uid="{2551C11D-3211-4A3D-81A8-DFBBFB5ED90A}"/>
    <cellStyle name="20% - Ênfase1 21 6 2 2" xfId="4039" xr:uid="{1BED9BD9-8587-4AAE-9653-459075698CF6}"/>
    <cellStyle name="20% - Ênfase1 21 6 2 3" xfId="4040" xr:uid="{30250497-D3F0-4225-AEAF-BA211C54A630}"/>
    <cellStyle name="20% - Ênfase1 21 6 2 4" xfId="4041" xr:uid="{F0BC0BB1-8920-4D69-9C4F-3606A182F042}"/>
    <cellStyle name="20% - Ênfase1 21 6 3" xfId="4042" xr:uid="{315C4EEE-85D9-44E3-BD5D-4C5633D67F7E}"/>
    <cellStyle name="20% - Ênfase1 21 6 4" xfId="4043" xr:uid="{7FAF72E9-ED43-4E83-8EEB-AEC5C4EF78D4}"/>
    <cellStyle name="20% - Ênfase1 21 6 5" xfId="4044" xr:uid="{896E2BD9-8424-47CA-B57A-E1D24F40DCA1}"/>
    <cellStyle name="20% - Ênfase1 21 7" xfId="4045" xr:uid="{90359B87-3F05-4DA7-8D10-17AB5D5D61E7}"/>
    <cellStyle name="20% - Ênfase1 21 7 2" xfId="4046" xr:uid="{2DED5E98-5CE7-4239-BC02-733E437C86ED}"/>
    <cellStyle name="20% - Ênfase1 21 7 2 2" xfId="4047" xr:uid="{41C01F04-AD84-4EE2-825B-59A0BD712155}"/>
    <cellStyle name="20% - Ênfase1 21 7 2 3" xfId="4048" xr:uid="{BEEE6193-584C-443F-869A-FBD049C7DF66}"/>
    <cellStyle name="20% - Ênfase1 21 7 2 4" xfId="4049" xr:uid="{0EFBB276-9FAE-41B2-A1F8-6EC3BEE9607B}"/>
    <cellStyle name="20% - Ênfase1 21 7 3" xfId="4050" xr:uid="{10E89347-E490-49FB-80B4-416C8BCEA6EA}"/>
    <cellStyle name="20% - Ênfase1 21 7 4" xfId="4051" xr:uid="{D49E45FC-F908-4D1C-B1BB-E005E7BB09AF}"/>
    <cellStyle name="20% - Ênfase1 21 7 5" xfId="4052" xr:uid="{90CD1E02-CAE7-4BA1-A32D-066FD4DF5D40}"/>
    <cellStyle name="20% - Ênfase1 21 8" xfId="4053" xr:uid="{8511847B-0715-46AF-B736-284D0D500F29}"/>
    <cellStyle name="20% - Ênfase1 21 8 2" xfId="4054" xr:uid="{EBA90114-49C2-4AEC-8AF7-29F3BD5A0DBE}"/>
    <cellStyle name="20% - Ênfase1 21 8 2 2" xfId="4055" xr:uid="{C2CB7707-6E7C-46CC-8004-4CE3D506D672}"/>
    <cellStyle name="20% - Ênfase1 21 8 2 3" xfId="4056" xr:uid="{6EFF4F14-C807-411D-8DAB-6E4177C03DB8}"/>
    <cellStyle name="20% - Ênfase1 21 8 2 4" xfId="4057" xr:uid="{58A25B31-3B44-4BD2-82B6-85F5B8FF4C37}"/>
    <cellStyle name="20% - Ênfase1 21 8 3" xfId="4058" xr:uid="{BB78F7F9-9AB6-491F-851A-EFA7A25DD44E}"/>
    <cellStyle name="20% - Ênfase1 21 8 4" xfId="4059" xr:uid="{C79A16C7-2BB5-4B42-BB6E-511F6FA0F174}"/>
    <cellStyle name="20% - Ênfase1 21 8 5" xfId="4060" xr:uid="{857AF4A8-5C06-4C40-A373-2116E750FA8E}"/>
    <cellStyle name="20% - Ênfase1 21 9" xfId="4061" xr:uid="{3305530F-645C-4CC7-AD49-6F6D4B9A96E8}"/>
    <cellStyle name="20% - Ênfase1 21 9 2" xfId="4062" xr:uid="{3021BBCB-4980-40CA-BA5F-3F2E685CA49C}"/>
    <cellStyle name="20% - Ênfase1 21 9 2 2" xfId="4063" xr:uid="{48C00C57-55A0-4A4D-B23B-CFECA5B376FD}"/>
    <cellStyle name="20% - Ênfase1 21 9 2 3" xfId="4064" xr:uid="{E9905EB1-7B10-42A1-9CAF-110F79A7003B}"/>
    <cellStyle name="20% - Ênfase1 21 9 2 4" xfId="4065" xr:uid="{5EB10223-E92C-46C1-A7AC-654E811FCFF1}"/>
    <cellStyle name="20% - Ênfase1 21 9 3" xfId="4066" xr:uid="{35BF8356-1CB1-44D9-A2BC-F1F8FDE9FC71}"/>
    <cellStyle name="20% - Ênfase1 21 9 4" xfId="4067" xr:uid="{784F45B4-FD34-484C-AA05-C184CCCE835F}"/>
    <cellStyle name="20% - Ênfase1 21 9 5" xfId="4068" xr:uid="{17B09E25-9A21-482B-9460-F79A4F1D8705}"/>
    <cellStyle name="20% - Ênfase1 22" xfId="282" xr:uid="{678B0C23-7929-4D70-8D53-2791A048DF8B}"/>
    <cellStyle name="20% - Ênfase1 22 10" xfId="4069" xr:uid="{3BAF739E-44C2-4B1D-AC35-249DC2904D29}"/>
    <cellStyle name="20% - Ênfase1 22 10 2" xfId="4070" xr:uid="{F1220E8E-DFAE-4BCD-A14C-ADDB07F2222B}"/>
    <cellStyle name="20% - Ênfase1 22 10 2 2" xfId="4071" xr:uid="{C89B0277-706D-407A-9A2D-BE8C08FA7C55}"/>
    <cellStyle name="20% - Ênfase1 22 10 2 3" xfId="4072" xr:uid="{85F87A4E-1C6D-472B-BD9A-5DFA6BB6956E}"/>
    <cellStyle name="20% - Ênfase1 22 10 2 4" xfId="4073" xr:uid="{44A7A45B-0C26-474A-A89F-07F86C2E13E5}"/>
    <cellStyle name="20% - Ênfase1 22 10 3" xfId="4074" xr:uid="{471B9AB8-E160-46DE-B54F-B8D55768FEA8}"/>
    <cellStyle name="20% - Ênfase1 22 10 4" xfId="4075" xr:uid="{DF2E91DD-7E82-4AEB-9255-A02FB786381F}"/>
    <cellStyle name="20% - Ênfase1 22 10 5" xfId="4076" xr:uid="{EA0830C6-B6A6-451A-9A65-0728F4E9FD90}"/>
    <cellStyle name="20% - Ênfase1 22 11" xfId="4077" xr:uid="{B19FB406-4A03-43F0-98C0-FC70B567E6AB}"/>
    <cellStyle name="20% - Ênfase1 22 11 2" xfId="4078" xr:uid="{6C7D1968-CD86-4DCC-B1A9-1DC2FDF5D8BD}"/>
    <cellStyle name="20% - Ênfase1 22 11 2 2" xfId="4079" xr:uid="{B561532F-A308-4DFB-B35C-F1FD0BA5CA62}"/>
    <cellStyle name="20% - Ênfase1 22 11 2 3" xfId="4080" xr:uid="{722C4676-0554-4F16-96D7-70E58B47F85D}"/>
    <cellStyle name="20% - Ênfase1 22 11 2 4" xfId="4081" xr:uid="{9B88AAF0-8E2C-4164-AF7B-1AD30BECFBD2}"/>
    <cellStyle name="20% - Ênfase1 22 11 3" xfId="4082" xr:uid="{49C9117C-74E9-49FA-9DC3-0D976D6D6C2E}"/>
    <cellStyle name="20% - Ênfase1 22 11 4" xfId="4083" xr:uid="{5CAFEED6-E3F6-4BEA-9A1A-B1D4BACEB8CD}"/>
    <cellStyle name="20% - Ênfase1 22 11 5" xfId="4084" xr:uid="{C4D36D66-0672-48DD-9DFF-A02716516CB7}"/>
    <cellStyle name="20% - Ênfase1 22 12" xfId="4085" xr:uid="{BC2E92F3-0BF4-4211-AE1C-227C26263C96}"/>
    <cellStyle name="20% - Ênfase1 22 12 2" xfId="4086" xr:uid="{150A80AA-F8EC-4DA5-AE20-6A0E3F808F66}"/>
    <cellStyle name="20% - Ênfase1 22 12 3" xfId="4087" xr:uid="{C8728C45-F5B3-43B6-A160-A83972914518}"/>
    <cellStyle name="20% - Ênfase1 22 12 4" xfId="4088" xr:uid="{E82121C7-E03D-4436-8CB8-D84063FE866F}"/>
    <cellStyle name="20% - Ênfase1 22 13" xfId="4089" xr:uid="{D568F4A8-A9A6-42A1-A397-59BC1760D393}"/>
    <cellStyle name="20% - Ênfase1 22 14" xfId="4090" xr:uid="{C571CEE1-9A09-48B6-A1D2-29B7C56D5AB6}"/>
    <cellStyle name="20% - Ênfase1 22 15" xfId="4091" xr:uid="{20BBFC5F-D861-492A-8254-EEB8C1877610}"/>
    <cellStyle name="20% - Ênfase1 22 16" xfId="48508" xr:uid="{76D9FD01-A5A1-4AD4-9787-BFE8B953A16F}"/>
    <cellStyle name="20% - Ênfase1 22 2" xfId="283" xr:uid="{B89DEEBC-5F79-42CD-8DFA-9F5B53FB5D58}"/>
    <cellStyle name="20% - Ênfase1 22 2 2" xfId="4092" xr:uid="{74C10EF8-A6D1-4584-B753-933FADB890A1}"/>
    <cellStyle name="20% - Ênfase1 22 2 2 2" xfId="4093" xr:uid="{EF929015-CA42-4650-8FDC-06F7B0BDB960}"/>
    <cellStyle name="20% - Ênfase1 22 2 2 3" xfId="4094" xr:uid="{41F0E398-A788-43F4-9213-77259332FE34}"/>
    <cellStyle name="20% - Ênfase1 22 2 2 4" xfId="4095" xr:uid="{8160EA15-AB62-4103-A278-432E7FA7C466}"/>
    <cellStyle name="20% - Ênfase1 22 2 3" xfId="4096" xr:uid="{FC61A3D1-C60B-4127-95C2-6DA39884F1F2}"/>
    <cellStyle name="20% - Ênfase1 22 2 4" xfId="4097" xr:uid="{CF3039E9-F0AA-435C-9628-053591619F86}"/>
    <cellStyle name="20% - Ênfase1 22 2 5" xfId="4098" xr:uid="{23008CCB-0EB1-4D05-BF0C-1D3A4F476837}"/>
    <cellStyle name="20% - Ênfase1 22 3" xfId="4099" xr:uid="{BE6110C3-63F1-4BCC-9440-3015C7A71A04}"/>
    <cellStyle name="20% - Ênfase1 22 3 2" xfId="4100" xr:uid="{00F4BA0A-7E54-4527-9D45-F2D4B6D2A3E5}"/>
    <cellStyle name="20% - Ênfase1 22 3 2 2" xfId="4101" xr:uid="{A8B3A740-3EB9-4E30-B8C9-ADCE2F0457EC}"/>
    <cellStyle name="20% - Ênfase1 22 3 2 3" xfId="4102" xr:uid="{68321B87-FA64-4B5D-AC2B-CA32E69345B8}"/>
    <cellStyle name="20% - Ênfase1 22 3 2 4" xfId="4103" xr:uid="{EA2F09C6-B40A-419A-BD87-EB9A305C6125}"/>
    <cellStyle name="20% - Ênfase1 22 3 3" xfId="4104" xr:uid="{DAE4FCF5-38DB-48F8-97C5-230015FAEE55}"/>
    <cellStyle name="20% - Ênfase1 22 3 4" xfId="4105" xr:uid="{03C63640-FD54-431D-8BA4-CBC237762678}"/>
    <cellStyle name="20% - Ênfase1 22 3 5" xfId="4106" xr:uid="{6ADC1A53-F96E-4DAE-8881-462F136A2C28}"/>
    <cellStyle name="20% - Ênfase1 22 4" xfId="4107" xr:uid="{75E337CE-E48D-4FBB-A1CB-B97AB44E28EA}"/>
    <cellStyle name="20% - Ênfase1 22 4 2" xfId="4108" xr:uid="{C50BE82A-5FF7-4BEF-A4EA-E733EBFE1F0E}"/>
    <cellStyle name="20% - Ênfase1 22 4 2 2" xfId="4109" xr:uid="{4042D795-FD03-4E6A-B7AB-0C0C2E98F776}"/>
    <cellStyle name="20% - Ênfase1 22 4 2 3" xfId="4110" xr:uid="{14C46CFB-0F3C-4EF3-B44F-BE1E15571FAF}"/>
    <cellStyle name="20% - Ênfase1 22 4 2 4" xfId="4111" xr:uid="{84639390-8BCA-4D14-8EAD-64FCA7A7FC37}"/>
    <cellStyle name="20% - Ênfase1 22 4 3" xfId="4112" xr:uid="{60CF6D77-0B07-4601-966D-3F9748AB557E}"/>
    <cellStyle name="20% - Ênfase1 22 4 4" xfId="4113" xr:uid="{F756C857-B198-4A9B-B8B8-DF4F1CBAF3E0}"/>
    <cellStyle name="20% - Ênfase1 22 4 5" xfId="4114" xr:uid="{353B1559-CDFA-445E-9657-A07588A134B1}"/>
    <cellStyle name="20% - Ênfase1 22 5" xfId="4115" xr:uid="{4D18A23D-E72B-47D8-8D5E-02ECDBADC0A6}"/>
    <cellStyle name="20% - Ênfase1 22 5 2" xfId="4116" xr:uid="{761FCACB-48C7-4EFD-ACAB-B8DAD6652B3C}"/>
    <cellStyle name="20% - Ênfase1 22 5 2 2" xfId="4117" xr:uid="{A7912378-4733-4B33-96D9-C4EC75E3C263}"/>
    <cellStyle name="20% - Ênfase1 22 5 2 3" xfId="4118" xr:uid="{5377DD12-1D36-40E0-AB9A-0BD5418D547B}"/>
    <cellStyle name="20% - Ênfase1 22 5 2 4" xfId="4119" xr:uid="{32D5E29A-2EA1-4AF7-BD77-383884029BE8}"/>
    <cellStyle name="20% - Ênfase1 22 5 3" xfId="4120" xr:uid="{4272BE39-7FCC-46D2-9226-D89FD3BFA3EA}"/>
    <cellStyle name="20% - Ênfase1 22 5 4" xfId="4121" xr:uid="{390C5291-C3AC-4A98-BD90-CC8A0798A53F}"/>
    <cellStyle name="20% - Ênfase1 22 5 5" xfId="4122" xr:uid="{1717D276-7761-4C70-A7A6-2763C7996B9D}"/>
    <cellStyle name="20% - Ênfase1 22 6" xfId="4123" xr:uid="{A9155DFF-DB08-4101-8441-670C0CCF935E}"/>
    <cellStyle name="20% - Ênfase1 22 6 2" xfId="4124" xr:uid="{34F5C1E0-E771-4547-A1DB-E29C6C5335B1}"/>
    <cellStyle name="20% - Ênfase1 22 6 2 2" xfId="4125" xr:uid="{9F84A3BF-C290-4EB0-9038-BC98372B33F0}"/>
    <cellStyle name="20% - Ênfase1 22 6 2 3" xfId="4126" xr:uid="{4F698994-BA08-4287-9C64-70FAF3A02718}"/>
    <cellStyle name="20% - Ênfase1 22 6 2 4" xfId="4127" xr:uid="{17601757-FFC3-4DDA-9443-EB8A02E331BF}"/>
    <cellStyle name="20% - Ênfase1 22 6 3" xfId="4128" xr:uid="{218F8536-64C9-44FB-BB35-17B227FBA1D5}"/>
    <cellStyle name="20% - Ênfase1 22 6 4" xfId="4129" xr:uid="{83A38EA3-9E0F-4C34-9B65-09B63984F521}"/>
    <cellStyle name="20% - Ênfase1 22 6 5" xfId="4130" xr:uid="{D92D6E82-0E63-48C6-926C-E8F92B7D5BBB}"/>
    <cellStyle name="20% - Ênfase1 22 7" xfId="4131" xr:uid="{DAAEE406-6A82-4F67-A2E3-38BFFBE2337D}"/>
    <cellStyle name="20% - Ênfase1 22 7 2" xfId="4132" xr:uid="{CD0A4C94-4A3B-4FC6-B9FB-3ED622EBB1B8}"/>
    <cellStyle name="20% - Ênfase1 22 7 2 2" xfId="4133" xr:uid="{93CC5ECE-5071-4DA0-9FAA-CA50036020F2}"/>
    <cellStyle name="20% - Ênfase1 22 7 2 3" xfId="4134" xr:uid="{F3A5411F-977B-48B9-B752-E102CFA50AB5}"/>
    <cellStyle name="20% - Ênfase1 22 7 2 4" xfId="4135" xr:uid="{D7525D7C-C1DF-49E7-9AA7-6975209B9222}"/>
    <cellStyle name="20% - Ênfase1 22 7 3" xfId="4136" xr:uid="{59310D5C-9E63-43DD-A163-8D5779499073}"/>
    <cellStyle name="20% - Ênfase1 22 7 4" xfId="4137" xr:uid="{AEB8D624-1DD1-4B60-8298-303C8CC918A4}"/>
    <cellStyle name="20% - Ênfase1 22 7 5" xfId="4138" xr:uid="{FC1393A4-D300-4CA9-BF38-AD1092AD84F0}"/>
    <cellStyle name="20% - Ênfase1 22 8" xfId="4139" xr:uid="{C7030105-0252-4191-9AC5-975B66831EEB}"/>
    <cellStyle name="20% - Ênfase1 22 8 2" xfId="4140" xr:uid="{83BC0027-984A-49A1-BB69-98BE524D9DBD}"/>
    <cellStyle name="20% - Ênfase1 22 8 2 2" xfId="4141" xr:uid="{12E10924-DB2E-425B-8AFE-8E9C9718FA8E}"/>
    <cellStyle name="20% - Ênfase1 22 8 2 3" xfId="4142" xr:uid="{1380C72F-7AAB-4CA2-A557-06455BC44667}"/>
    <cellStyle name="20% - Ênfase1 22 8 2 4" xfId="4143" xr:uid="{C481608A-44B7-4442-8461-5F7034AA5238}"/>
    <cellStyle name="20% - Ênfase1 22 8 3" xfId="4144" xr:uid="{23003377-F238-4BCC-AC38-654D38ED529D}"/>
    <cellStyle name="20% - Ênfase1 22 8 4" xfId="4145" xr:uid="{BB97C36E-67EB-41C6-8F06-F189C5ABB62C}"/>
    <cellStyle name="20% - Ênfase1 22 8 5" xfId="4146" xr:uid="{B2E5B8FA-3CAF-47F0-9B4C-45EF70C9F093}"/>
    <cellStyle name="20% - Ênfase1 22 9" xfId="4147" xr:uid="{529EA580-E7C1-41B1-8DFF-D1C655A7D004}"/>
    <cellStyle name="20% - Ênfase1 22 9 2" xfId="4148" xr:uid="{DFB24DE6-59FC-4A48-8ED4-6B7D0DA7B4C4}"/>
    <cellStyle name="20% - Ênfase1 22 9 2 2" xfId="4149" xr:uid="{65FE3801-BD72-4B8B-AEBC-94158DC6B451}"/>
    <cellStyle name="20% - Ênfase1 22 9 2 3" xfId="4150" xr:uid="{20B931D1-A03F-422B-AE7F-F9B3C5A6F04C}"/>
    <cellStyle name="20% - Ênfase1 22 9 2 4" xfId="4151" xr:uid="{057A6A02-05CE-427E-9D8F-8CAD478F8323}"/>
    <cellStyle name="20% - Ênfase1 22 9 3" xfId="4152" xr:uid="{8B863427-606A-4FFE-899B-36455521EE7A}"/>
    <cellStyle name="20% - Ênfase1 22 9 4" xfId="4153" xr:uid="{D00EA5A1-87A0-4410-A757-6B3A57A44F75}"/>
    <cellStyle name="20% - Ênfase1 22 9 5" xfId="4154" xr:uid="{3C674C2D-DC71-47B0-8358-022A42A14623}"/>
    <cellStyle name="20% - Ênfase1 23" xfId="284" xr:uid="{1E51B321-071D-4481-9A73-E8EC7E339E43}"/>
    <cellStyle name="20% - Ênfase1 23 10" xfId="4155" xr:uid="{47F77C2D-1EC0-4DC0-9DAF-9552A0EAE9BB}"/>
    <cellStyle name="20% - Ênfase1 23 10 2" xfId="4156" xr:uid="{AB8F68E9-A95B-4B94-9A63-33A2BD2EAF60}"/>
    <cellStyle name="20% - Ênfase1 23 10 2 2" xfId="4157" xr:uid="{E5047FED-A87F-451D-B636-140ED6256640}"/>
    <cellStyle name="20% - Ênfase1 23 10 2 3" xfId="4158" xr:uid="{8D13D049-0846-4AC7-9761-5BF00841A5D8}"/>
    <cellStyle name="20% - Ênfase1 23 10 2 4" xfId="4159" xr:uid="{8E1F53BE-0A6F-4FCB-9B02-1B38A6813D18}"/>
    <cellStyle name="20% - Ênfase1 23 10 3" xfId="4160" xr:uid="{E83184F8-8391-4116-95D0-B4B5DECCBC61}"/>
    <cellStyle name="20% - Ênfase1 23 10 4" xfId="4161" xr:uid="{4FB0B4F7-40A8-4366-90BA-1639824D80BF}"/>
    <cellStyle name="20% - Ênfase1 23 10 5" xfId="4162" xr:uid="{6907F73F-4CAD-433A-9C75-1C9E3D779BD0}"/>
    <cellStyle name="20% - Ênfase1 23 11" xfId="4163" xr:uid="{5CF3FDDF-8D5B-4340-8418-CF1B7312E180}"/>
    <cellStyle name="20% - Ênfase1 23 11 2" xfId="4164" xr:uid="{67402368-EA2A-493E-8639-F077F7D80AFC}"/>
    <cellStyle name="20% - Ênfase1 23 11 2 2" xfId="4165" xr:uid="{03B66355-B68E-443A-896E-F73F22C6FB03}"/>
    <cellStyle name="20% - Ênfase1 23 11 2 3" xfId="4166" xr:uid="{57530116-D8CE-4F65-939A-BED608CE0573}"/>
    <cellStyle name="20% - Ênfase1 23 11 2 4" xfId="4167" xr:uid="{15069880-2FBE-45CF-B92F-45A21B758901}"/>
    <cellStyle name="20% - Ênfase1 23 11 3" xfId="4168" xr:uid="{B6E19CE5-0864-40FE-BD78-025935A7DEB4}"/>
    <cellStyle name="20% - Ênfase1 23 11 4" xfId="4169" xr:uid="{A61369B3-9BF7-40FC-8758-9B34302D984A}"/>
    <cellStyle name="20% - Ênfase1 23 11 5" xfId="4170" xr:uid="{42457A95-63FE-4B23-B55D-908A592410CA}"/>
    <cellStyle name="20% - Ênfase1 23 12" xfId="4171" xr:uid="{17EBA62A-E4F4-4D83-A342-016FFEE69851}"/>
    <cellStyle name="20% - Ênfase1 23 12 2" xfId="4172" xr:uid="{A6FBFEE4-F1BF-4984-899E-8B68A279B05C}"/>
    <cellStyle name="20% - Ênfase1 23 12 3" xfId="4173" xr:uid="{D00EC1D3-6E96-4CAA-BA0E-EBC6F4B5873F}"/>
    <cellStyle name="20% - Ênfase1 23 12 4" xfId="4174" xr:uid="{2D30A922-4764-4A8D-B051-509303D09580}"/>
    <cellStyle name="20% - Ênfase1 23 13" xfId="4175" xr:uid="{396E5A4B-C558-45ED-937A-4EC56CCC0CF5}"/>
    <cellStyle name="20% - Ênfase1 23 14" xfId="4176" xr:uid="{FC265345-CAFB-4673-AB34-DEE2511F04E1}"/>
    <cellStyle name="20% - Ênfase1 23 15" xfId="4177" xr:uid="{87E3FB4C-0F0B-4CF7-A781-661A5672A2D3}"/>
    <cellStyle name="20% - Ênfase1 23 16" xfId="48509" xr:uid="{39A046B3-BA5A-4AD6-8416-A678412707D2}"/>
    <cellStyle name="20% - Ênfase1 23 2" xfId="285" xr:uid="{B2043557-E8C4-4574-B5D0-19AE438119C2}"/>
    <cellStyle name="20% - Ênfase1 23 2 2" xfId="4178" xr:uid="{57DC96EA-8CB8-40B1-900B-283609E3C6B0}"/>
    <cellStyle name="20% - Ênfase1 23 2 2 2" xfId="4179" xr:uid="{4B9842C7-4903-4EB2-81D1-3714AE841A41}"/>
    <cellStyle name="20% - Ênfase1 23 2 2 3" xfId="4180" xr:uid="{4EAE8489-7B79-4A9F-8038-9D035E8F38E3}"/>
    <cellStyle name="20% - Ênfase1 23 2 2 4" xfId="4181" xr:uid="{E080969A-7C20-471C-B64D-55FAFEE55D76}"/>
    <cellStyle name="20% - Ênfase1 23 2 3" xfId="4182" xr:uid="{8A01A768-948E-434A-9B4F-B841A5A52157}"/>
    <cellStyle name="20% - Ênfase1 23 2 4" xfId="4183" xr:uid="{0C7A45C6-2553-40F6-951A-2211F856F58E}"/>
    <cellStyle name="20% - Ênfase1 23 2 5" xfId="4184" xr:uid="{2C46B2B4-DE0F-49B0-8FE2-6B01DE6EA6DA}"/>
    <cellStyle name="20% - Ênfase1 23 3" xfId="4185" xr:uid="{D41BF26C-175E-406A-997B-31DD23F60D9E}"/>
    <cellStyle name="20% - Ênfase1 23 3 2" xfId="4186" xr:uid="{02FD7F7E-1EDA-49DA-8153-74754476A537}"/>
    <cellStyle name="20% - Ênfase1 23 3 2 2" xfId="4187" xr:uid="{D3BDF129-4110-4DDA-B15C-C604F39A7B5D}"/>
    <cellStyle name="20% - Ênfase1 23 3 2 3" xfId="4188" xr:uid="{F5274D43-C97A-496E-B8F5-5D4F6897F30D}"/>
    <cellStyle name="20% - Ênfase1 23 3 2 4" xfId="4189" xr:uid="{B30D4D97-A895-4A4A-A128-D17CA230696F}"/>
    <cellStyle name="20% - Ênfase1 23 3 3" xfId="4190" xr:uid="{1CF16B1D-B645-4C91-9708-019A9CE3AD2A}"/>
    <cellStyle name="20% - Ênfase1 23 3 4" xfId="4191" xr:uid="{DF0E4081-5788-4F7B-ACF9-11B74B838B14}"/>
    <cellStyle name="20% - Ênfase1 23 3 5" xfId="4192" xr:uid="{160A58C9-BA67-477F-916C-6023B73CA913}"/>
    <cellStyle name="20% - Ênfase1 23 4" xfId="4193" xr:uid="{C2C4FE83-E9E2-45D9-821E-31F225523FD9}"/>
    <cellStyle name="20% - Ênfase1 23 4 2" xfId="4194" xr:uid="{41750DAB-9EE9-4696-AA9F-F34D8AD9CD82}"/>
    <cellStyle name="20% - Ênfase1 23 4 2 2" xfId="4195" xr:uid="{A74F62D2-D3D3-4CD9-96EB-40C4C79A5851}"/>
    <cellStyle name="20% - Ênfase1 23 4 2 3" xfId="4196" xr:uid="{B5EF6BDC-C716-453F-847F-7983B698C657}"/>
    <cellStyle name="20% - Ênfase1 23 4 2 4" xfId="4197" xr:uid="{42564701-5716-4039-8B89-198EB4842F59}"/>
    <cellStyle name="20% - Ênfase1 23 4 3" xfId="4198" xr:uid="{A677D55B-DD21-4A9E-9A40-BC8AEE0880DF}"/>
    <cellStyle name="20% - Ênfase1 23 4 4" xfId="4199" xr:uid="{EF7DEF4F-FDF8-4939-ADE1-ECB3AFD02BA1}"/>
    <cellStyle name="20% - Ênfase1 23 4 5" xfId="4200" xr:uid="{12927EE3-E633-4B9F-824C-616044DFEC1E}"/>
    <cellStyle name="20% - Ênfase1 23 5" xfId="4201" xr:uid="{21462195-9A35-4335-862C-09A1BD36574B}"/>
    <cellStyle name="20% - Ênfase1 23 5 2" xfId="4202" xr:uid="{B9BEE012-51C9-40E3-8A79-444C4E57A80F}"/>
    <cellStyle name="20% - Ênfase1 23 5 2 2" xfId="4203" xr:uid="{909D4D09-7AF2-48C7-995A-A0F983A20EEB}"/>
    <cellStyle name="20% - Ênfase1 23 5 2 3" xfId="4204" xr:uid="{D4EF2FB3-5A01-4616-9C98-B005643267F4}"/>
    <cellStyle name="20% - Ênfase1 23 5 2 4" xfId="4205" xr:uid="{AB4A9232-7409-4C09-B586-C491B4A3F367}"/>
    <cellStyle name="20% - Ênfase1 23 5 3" xfId="4206" xr:uid="{80B98A90-D743-4F00-99FD-8FA86077AA43}"/>
    <cellStyle name="20% - Ênfase1 23 5 4" xfId="4207" xr:uid="{6907BA66-6096-42B3-A730-2DD427D915E0}"/>
    <cellStyle name="20% - Ênfase1 23 5 5" xfId="4208" xr:uid="{D0A48F9E-8E9B-40F2-91BF-F59E327504E8}"/>
    <cellStyle name="20% - Ênfase1 23 6" xfId="4209" xr:uid="{DA86DD18-BFE3-48DE-92E0-FCC8A23B4650}"/>
    <cellStyle name="20% - Ênfase1 23 6 2" xfId="4210" xr:uid="{3A441889-913C-46EF-A029-16FD669CB65A}"/>
    <cellStyle name="20% - Ênfase1 23 6 2 2" xfId="4211" xr:uid="{4C9E4E60-7891-4F79-ABA5-95DF44E439D3}"/>
    <cellStyle name="20% - Ênfase1 23 6 2 3" xfId="4212" xr:uid="{54D57314-B556-4E59-B515-B1160840621C}"/>
    <cellStyle name="20% - Ênfase1 23 6 2 4" xfId="4213" xr:uid="{0206BE56-F4C3-4F91-9FDB-CE5786028610}"/>
    <cellStyle name="20% - Ênfase1 23 6 3" xfId="4214" xr:uid="{ED594259-06A9-4F69-A6BC-DBABFB24BC9F}"/>
    <cellStyle name="20% - Ênfase1 23 6 4" xfId="4215" xr:uid="{FD34B97E-22EB-4C56-916D-4D7115D4C503}"/>
    <cellStyle name="20% - Ênfase1 23 6 5" xfId="4216" xr:uid="{02114734-FCAC-482A-B841-D9925B7127E7}"/>
    <cellStyle name="20% - Ênfase1 23 7" xfId="4217" xr:uid="{DB0F1AD3-20DA-487F-AC99-B274018D636D}"/>
    <cellStyle name="20% - Ênfase1 23 7 2" xfId="4218" xr:uid="{22829846-3A2F-4104-BC47-DE9170408971}"/>
    <cellStyle name="20% - Ênfase1 23 7 2 2" xfId="4219" xr:uid="{566A999A-9C92-4EA5-9CF0-9E6C36CFB40B}"/>
    <cellStyle name="20% - Ênfase1 23 7 2 3" xfId="4220" xr:uid="{8BCCB59C-900B-4DDD-A740-F23C0A259F2A}"/>
    <cellStyle name="20% - Ênfase1 23 7 2 4" xfId="4221" xr:uid="{2580F5FC-5CBC-46DD-B94F-2091388A60B6}"/>
    <cellStyle name="20% - Ênfase1 23 7 3" xfId="4222" xr:uid="{0D58B0CC-0B6D-48DA-B9BD-6B12BC18E222}"/>
    <cellStyle name="20% - Ênfase1 23 7 4" xfId="4223" xr:uid="{76E35643-E38D-4BD0-B5ED-D503ECBD7164}"/>
    <cellStyle name="20% - Ênfase1 23 7 5" xfId="4224" xr:uid="{7EA82FBF-F3B8-41FE-B327-C34663C2D2CB}"/>
    <cellStyle name="20% - Ênfase1 23 8" xfId="4225" xr:uid="{EE495555-9CCC-491E-8ADE-B6A018E7EC60}"/>
    <cellStyle name="20% - Ênfase1 23 8 2" xfId="4226" xr:uid="{E355FBFF-D6F4-445B-BE7E-94838290CB77}"/>
    <cellStyle name="20% - Ênfase1 23 8 2 2" xfId="4227" xr:uid="{C5987586-41A9-4DDB-9035-F3DAE2887FB3}"/>
    <cellStyle name="20% - Ênfase1 23 8 2 3" xfId="4228" xr:uid="{D465A4AB-D486-4448-A9EC-AA23BC4EE333}"/>
    <cellStyle name="20% - Ênfase1 23 8 2 4" xfId="4229" xr:uid="{AC56E899-AA3F-4BC1-87C8-A08B3A1D31C5}"/>
    <cellStyle name="20% - Ênfase1 23 8 3" xfId="4230" xr:uid="{D49E0F0B-6455-48E2-B580-16BEB8E9B0C6}"/>
    <cellStyle name="20% - Ênfase1 23 8 4" xfId="4231" xr:uid="{BE3A4539-7AD8-46D9-B834-324D9655475E}"/>
    <cellStyle name="20% - Ênfase1 23 8 5" xfId="4232" xr:uid="{3E4D7D40-F838-420E-B48B-C85875919FE6}"/>
    <cellStyle name="20% - Ênfase1 23 9" xfId="4233" xr:uid="{C5520660-B212-445B-BF94-DA48E777ABAF}"/>
    <cellStyle name="20% - Ênfase1 23 9 2" xfId="4234" xr:uid="{3EFA1DE7-D8D5-4D29-95EF-0861A8CB7914}"/>
    <cellStyle name="20% - Ênfase1 23 9 2 2" xfId="4235" xr:uid="{409742D5-EB96-48DF-9E48-8D25B0AB7E99}"/>
    <cellStyle name="20% - Ênfase1 23 9 2 3" xfId="4236" xr:uid="{4EA6E687-B11F-4687-84C7-74360B427D44}"/>
    <cellStyle name="20% - Ênfase1 23 9 2 4" xfId="4237" xr:uid="{FE70FEBF-15E8-4C68-A0FB-09A59D738CD8}"/>
    <cellStyle name="20% - Ênfase1 23 9 3" xfId="4238" xr:uid="{F87C50FB-6075-4E21-BEC0-9D2EC9C6E4C1}"/>
    <cellStyle name="20% - Ênfase1 23 9 4" xfId="4239" xr:uid="{30D2CA19-1B46-4F40-9845-AC28D68F7BDE}"/>
    <cellStyle name="20% - Ênfase1 23 9 5" xfId="4240" xr:uid="{A9A8D5A9-FFD0-4633-931F-AC277979D057}"/>
    <cellStyle name="20% - Ênfase1 24" xfId="286" xr:uid="{F2A03C5B-ED70-4CD3-AA44-1DF821732DFC}"/>
    <cellStyle name="20% - Ênfase1 24 10" xfId="4241" xr:uid="{A57843C9-DA18-48A4-A450-0008AE271925}"/>
    <cellStyle name="20% - Ênfase1 24 10 2" xfId="4242" xr:uid="{E8416396-6958-4442-A3D8-A149E2C945AF}"/>
    <cellStyle name="20% - Ênfase1 24 10 2 2" xfId="4243" xr:uid="{3AFDC65B-2E46-4136-B222-7A45E6DE9D19}"/>
    <cellStyle name="20% - Ênfase1 24 10 2 3" xfId="4244" xr:uid="{507F3CA8-8AC5-4ADE-B0FD-2672196D11BA}"/>
    <cellStyle name="20% - Ênfase1 24 10 2 4" xfId="4245" xr:uid="{18A10162-0B2E-4A35-B233-29D0A3981F64}"/>
    <cellStyle name="20% - Ênfase1 24 10 3" xfId="4246" xr:uid="{37988290-2ADA-47A1-9BF1-8E1A0F97EF7B}"/>
    <cellStyle name="20% - Ênfase1 24 10 4" xfId="4247" xr:uid="{6575AED6-182C-4BC8-9CF8-A94E03592706}"/>
    <cellStyle name="20% - Ênfase1 24 10 5" xfId="4248" xr:uid="{163E121F-8570-48DC-B700-BC13538789D3}"/>
    <cellStyle name="20% - Ênfase1 24 11" xfId="4249" xr:uid="{2658C4E8-4DD5-4D25-A0A5-19766B700574}"/>
    <cellStyle name="20% - Ênfase1 24 11 2" xfId="4250" xr:uid="{D18062BF-AD09-4867-8337-DD0F9D1F5DC9}"/>
    <cellStyle name="20% - Ênfase1 24 11 2 2" xfId="4251" xr:uid="{C0834F5E-4521-4359-BDB9-5220C8529E7D}"/>
    <cellStyle name="20% - Ênfase1 24 11 2 3" xfId="4252" xr:uid="{2AFCC0C9-71D6-4308-9B18-0C1BBB923D24}"/>
    <cellStyle name="20% - Ênfase1 24 11 2 4" xfId="4253" xr:uid="{90A5EDE8-0DB3-46E2-B162-CB109BB93C54}"/>
    <cellStyle name="20% - Ênfase1 24 11 3" xfId="4254" xr:uid="{ADB7790C-1D6E-4719-AA60-F5FC8CE5F6E3}"/>
    <cellStyle name="20% - Ênfase1 24 11 4" xfId="4255" xr:uid="{09304A4C-CBF4-471D-B708-BD0995F30FB6}"/>
    <cellStyle name="20% - Ênfase1 24 11 5" xfId="4256" xr:uid="{FEAAE297-D36A-4C36-92CD-B5F0CF39EDD5}"/>
    <cellStyle name="20% - Ênfase1 24 12" xfId="4257" xr:uid="{2DD3AE37-A916-4353-8083-3D0C627DC3A7}"/>
    <cellStyle name="20% - Ênfase1 24 12 2" xfId="4258" xr:uid="{9E4FEB01-9BC3-4C5F-ABB0-98CC1248BAC4}"/>
    <cellStyle name="20% - Ênfase1 24 12 3" xfId="4259" xr:uid="{3B5BD763-E79E-435E-A796-3C5AA52FBD00}"/>
    <cellStyle name="20% - Ênfase1 24 12 4" xfId="4260" xr:uid="{3FCEC776-6D06-40F5-B12E-A312E15CC444}"/>
    <cellStyle name="20% - Ênfase1 24 13" xfId="4261" xr:uid="{CB44DDE4-34B2-4477-94AF-FB2F5EC507CC}"/>
    <cellStyle name="20% - Ênfase1 24 14" xfId="4262" xr:uid="{75BA1605-F22A-448A-B396-17D2854CDB90}"/>
    <cellStyle name="20% - Ênfase1 24 15" xfId="4263" xr:uid="{7515D761-A626-4D8F-A2ED-CCB666B83CB3}"/>
    <cellStyle name="20% - Ênfase1 24 16" xfId="48510" xr:uid="{A87B9AB8-85F6-425E-BA60-44BF72D49F34}"/>
    <cellStyle name="20% - Ênfase1 24 2" xfId="287" xr:uid="{D5A08FED-EC63-4661-AE42-8FCB26EFC9DE}"/>
    <cellStyle name="20% - Ênfase1 24 2 2" xfId="4264" xr:uid="{D5D01F73-3454-4D84-A3F7-98AF110A1C6B}"/>
    <cellStyle name="20% - Ênfase1 24 2 2 2" xfId="4265" xr:uid="{8F5B51C5-5483-4F3D-9A2C-CE8F6C41F1C8}"/>
    <cellStyle name="20% - Ênfase1 24 2 2 3" xfId="4266" xr:uid="{4D9C752C-3450-460F-AB59-F43B89C04754}"/>
    <cellStyle name="20% - Ênfase1 24 2 2 4" xfId="4267" xr:uid="{3F0E5308-8870-46C3-A616-1C2C8DEDD2FF}"/>
    <cellStyle name="20% - Ênfase1 24 2 3" xfId="4268" xr:uid="{8A6307A3-1E59-40F6-B4E5-F45DA93420A2}"/>
    <cellStyle name="20% - Ênfase1 24 2 4" xfId="4269" xr:uid="{7089AD9C-E92D-41F2-B19A-E40D8779D0F3}"/>
    <cellStyle name="20% - Ênfase1 24 2 5" xfId="4270" xr:uid="{901DE105-C9C5-4C32-8BEE-C52A63CC7BE3}"/>
    <cellStyle name="20% - Ênfase1 24 3" xfId="4271" xr:uid="{709D467E-CF0D-41A3-BC6C-1688075CBEE3}"/>
    <cellStyle name="20% - Ênfase1 24 3 2" xfId="4272" xr:uid="{8DE8C1A6-9741-4FA1-BA7C-42B6573977F3}"/>
    <cellStyle name="20% - Ênfase1 24 3 2 2" xfId="4273" xr:uid="{7C0E99A3-574B-4637-ACB7-8358E9B6474F}"/>
    <cellStyle name="20% - Ênfase1 24 3 2 3" xfId="4274" xr:uid="{2DE9CB42-1F68-4184-9179-BBA3DAE478F7}"/>
    <cellStyle name="20% - Ênfase1 24 3 2 4" xfId="4275" xr:uid="{31DC2AB7-C0E0-4CC9-A294-0F6B5037C690}"/>
    <cellStyle name="20% - Ênfase1 24 3 3" xfId="4276" xr:uid="{2416579E-7BB0-458D-96A0-4AC6D3CFB21B}"/>
    <cellStyle name="20% - Ênfase1 24 3 4" xfId="4277" xr:uid="{8A9BCE97-90C6-4036-A2C9-FD9B601D53FD}"/>
    <cellStyle name="20% - Ênfase1 24 3 5" xfId="4278" xr:uid="{4D856C20-1088-4E39-9BE2-3EC171DFD255}"/>
    <cellStyle name="20% - Ênfase1 24 4" xfId="4279" xr:uid="{49D2FD2C-3762-4A6F-A366-CDA9A0298767}"/>
    <cellStyle name="20% - Ênfase1 24 4 2" xfId="4280" xr:uid="{91F551BB-AA3B-4276-A209-565057B1C9AD}"/>
    <cellStyle name="20% - Ênfase1 24 4 2 2" xfId="4281" xr:uid="{582FE544-3BF9-47FE-8C77-87A25F661AA6}"/>
    <cellStyle name="20% - Ênfase1 24 4 2 3" xfId="4282" xr:uid="{7ADDFD6A-1836-4F8C-9E6E-40927971CDFD}"/>
    <cellStyle name="20% - Ênfase1 24 4 2 4" xfId="4283" xr:uid="{8A47B89D-1CCE-49E7-84A3-DF35EEDDA398}"/>
    <cellStyle name="20% - Ênfase1 24 4 3" xfId="4284" xr:uid="{C4635D02-6F19-4520-9515-A0C005E5FE13}"/>
    <cellStyle name="20% - Ênfase1 24 4 4" xfId="4285" xr:uid="{D77E5760-C3A3-4EA9-B8F3-285C3BBF50A1}"/>
    <cellStyle name="20% - Ênfase1 24 4 5" xfId="4286" xr:uid="{026A369C-A657-45C5-8C66-479958412789}"/>
    <cellStyle name="20% - Ênfase1 24 5" xfId="4287" xr:uid="{033FD027-1DCD-41CF-9567-66D1EDB1EE07}"/>
    <cellStyle name="20% - Ênfase1 24 5 2" xfId="4288" xr:uid="{D15B8665-E5D5-43F1-8348-2FCCB9B03A8F}"/>
    <cellStyle name="20% - Ênfase1 24 5 2 2" xfId="4289" xr:uid="{F2E77601-B962-4158-A41E-A7471A3109E9}"/>
    <cellStyle name="20% - Ênfase1 24 5 2 3" xfId="4290" xr:uid="{DD4B93D9-5CA8-4AA3-8B70-CDF2E8E6A048}"/>
    <cellStyle name="20% - Ênfase1 24 5 2 4" xfId="4291" xr:uid="{0FA1769C-FA94-479D-ABFE-241F50723EE0}"/>
    <cellStyle name="20% - Ênfase1 24 5 3" xfId="4292" xr:uid="{2B557F5D-3260-4C23-8F8A-75A0696CBC0E}"/>
    <cellStyle name="20% - Ênfase1 24 5 4" xfId="4293" xr:uid="{DE424945-5F7B-4345-B5C7-850FD81B1815}"/>
    <cellStyle name="20% - Ênfase1 24 5 5" xfId="4294" xr:uid="{2D80C21A-0AD9-476E-A841-8FA21BD456DA}"/>
    <cellStyle name="20% - Ênfase1 24 6" xfId="4295" xr:uid="{9BBFED78-D995-408A-A6CA-9E64F475A522}"/>
    <cellStyle name="20% - Ênfase1 24 6 2" xfId="4296" xr:uid="{D34052C1-DAF3-4374-A5D0-1C64C37814D0}"/>
    <cellStyle name="20% - Ênfase1 24 6 2 2" xfId="4297" xr:uid="{79EA5F62-18E0-4513-8A75-78402BB8E228}"/>
    <cellStyle name="20% - Ênfase1 24 6 2 3" xfId="4298" xr:uid="{6573C66B-8E82-475F-866A-8D59F2859744}"/>
    <cellStyle name="20% - Ênfase1 24 6 2 4" xfId="4299" xr:uid="{27C63748-1902-4025-8C87-0D654EE31813}"/>
    <cellStyle name="20% - Ênfase1 24 6 3" xfId="4300" xr:uid="{F793FFAD-1CC2-4D3E-94EB-603F97638BBC}"/>
    <cellStyle name="20% - Ênfase1 24 6 4" xfId="4301" xr:uid="{2785D2DB-9974-4A02-9533-AC186066673A}"/>
    <cellStyle name="20% - Ênfase1 24 6 5" xfId="4302" xr:uid="{A8FDDB7A-0E84-46DE-9E41-F0622A6ED73C}"/>
    <cellStyle name="20% - Ênfase1 24 7" xfId="4303" xr:uid="{F5F6FF62-2DC7-423F-8104-AAA4B2743A26}"/>
    <cellStyle name="20% - Ênfase1 24 7 2" xfId="4304" xr:uid="{CDE6ED13-282D-40C3-A28C-CF5D5689545B}"/>
    <cellStyle name="20% - Ênfase1 24 7 2 2" xfId="4305" xr:uid="{8BBB9226-0D4D-45D0-89F9-17003FBB0B36}"/>
    <cellStyle name="20% - Ênfase1 24 7 2 3" xfId="4306" xr:uid="{D3B58A52-E425-4B2B-B423-3EAAD7941CC1}"/>
    <cellStyle name="20% - Ênfase1 24 7 2 4" xfId="4307" xr:uid="{926DF56D-CC4C-4CE6-B1F4-32823C9ABC70}"/>
    <cellStyle name="20% - Ênfase1 24 7 3" xfId="4308" xr:uid="{82D4D698-1430-4BCF-94B4-B3AD92E5176D}"/>
    <cellStyle name="20% - Ênfase1 24 7 4" xfId="4309" xr:uid="{A3614F0F-3674-406E-9098-D0C71BFCE1E6}"/>
    <cellStyle name="20% - Ênfase1 24 7 5" xfId="4310" xr:uid="{80741DC7-23AF-4F3A-9995-210BCE6073B9}"/>
    <cellStyle name="20% - Ênfase1 24 8" xfId="4311" xr:uid="{8BBC9E9B-301A-4AFF-9057-8419E84EFE77}"/>
    <cellStyle name="20% - Ênfase1 24 8 2" xfId="4312" xr:uid="{145F877D-78C5-465D-8420-2AD52C5FC8AE}"/>
    <cellStyle name="20% - Ênfase1 24 8 2 2" xfId="4313" xr:uid="{FDA4850F-F8C6-485E-8FD4-4225416AADF5}"/>
    <cellStyle name="20% - Ênfase1 24 8 2 3" xfId="4314" xr:uid="{4ADF5B7D-CF35-4947-B6C2-15ADED4C298A}"/>
    <cellStyle name="20% - Ênfase1 24 8 2 4" xfId="4315" xr:uid="{35C1EEF8-FACB-46F8-8D0D-E08B2676EA25}"/>
    <cellStyle name="20% - Ênfase1 24 8 3" xfId="4316" xr:uid="{8BE86101-E790-4DC2-A70E-8FEE0FB68D5F}"/>
    <cellStyle name="20% - Ênfase1 24 8 4" xfId="4317" xr:uid="{00E8E33F-2EDC-4EC3-9AC2-BC0459B3745F}"/>
    <cellStyle name="20% - Ênfase1 24 8 5" xfId="4318" xr:uid="{322E4C70-41A3-4DC9-9F99-DF80160CD226}"/>
    <cellStyle name="20% - Ênfase1 24 9" xfId="4319" xr:uid="{307FB578-3C20-4EA9-8092-8725EDF0C89F}"/>
    <cellStyle name="20% - Ênfase1 24 9 2" xfId="4320" xr:uid="{D6345D54-F4F4-480F-88C0-18E64BACD310}"/>
    <cellStyle name="20% - Ênfase1 24 9 2 2" xfId="4321" xr:uid="{675DC833-5CB7-4094-94DA-D369310F8EB2}"/>
    <cellStyle name="20% - Ênfase1 24 9 2 3" xfId="4322" xr:uid="{95EAD1AD-71F2-4008-BA45-F5FF6F012BC0}"/>
    <cellStyle name="20% - Ênfase1 24 9 2 4" xfId="4323" xr:uid="{ADC7E81B-9582-43E7-88A5-4692FD6B0D82}"/>
    <cellStyle name="20% - Ênfase1 24 9 3" xfId="4324" xr:uid="{4AB623D2-F5A8-4ED4-8BA0-F3E7482EF691}"/>
    <cellStyle name="20% - Ênfase1 24 9 4" xfId="4325" xr:uid="{BBC64CC2-5B4B-422B-AD5B-6A7F83D68041}"/>
    <cellStyle name="20% - Ênfase1 24 9 5" xfId="4326" xr:uid="{BB0547D1-3623-43BA-9FDB-E13EEC923541}"/>
    <cellStyle name="20% - Ênfase1 25" xfId="288" xr:uid="{D2C3A217-5BA4-42CB-B8D8-FB706829E8DB}"/>
    <cellStyle name="20% - Ênfase1 25 10" xfId="4327" xr:uid="{7A3C7443-2C35-4F0B-BEB5-8BD7AB83493F}"/>
    <cellStyle name="20% - Ênfase1 25 10 2" xfId="4328" xr:uid="{BD5ADD6C-4D40-4ACC-995E-BB9601A316A7}"/>
    <cellStyle name="20% - Ênfase1 25 10 2 2" xfId="4329" xr:uid="{42F2F5C4-6AEF-43D0-8054-AD85F4F9D9C1}"/>
    <cellStyle name="20% - Ênfase1 25 10 2 3" xfId="4330" xr:uid="{75D71E8C-A570-4360-A763-AA08B3CF87D2}"/>
    <cellStyle name="20% - Ênfase1 25 10 2 4" xfId="4331" xr:uid="{F9117ECF-12EA-4ACA-A827-0CEDC70E6D87}"/>
    <cellStyle name="20% - Ênfase1 25 10 3" xfId="4332" xr:uid="{1B12A21C-4202-4180-B1C9-DD9CE8D26AB0}"/>
    <cellStyle name="20% - Ênfase1 25 10 4" xfId="4333" xr:uid="{BC93C020-2C62-41A0-A808-6DA338A58450}"/>
    <cellStyle name="20% - Ênfase1 25 10 5" xfId="4334" xr:uid="{672BC057-4AC5-49D7-9313-8775023DBB43}"/>
    <cellStyle name="20% - Ênfase1 25 11" xfId="4335" xr:uid="{3AD1E7C4-966B-4406-8097-52EBF667E923}"/>
    <cellStyle name="20% - Ênfase1 25 11 2" xfId="4336" xr:uid="{5651E38F-BD39-4C55-95A5-8A69DDD8CCDF}"/>
    <cellStyle name="20% - Ênfase1 25 11 2 2" xfId="4337" xr:uid="{D59F0016-4CA1-4A0B-8E86-C29EA2AE45AE}"/>
    <cellStyle name="20% - Ênfase1 25 11 2 3" xfId="4338" xr:uid="{3356BEC7-8187-4B0A-BAC4-CE8E976A9ABE}"/>
    <cellStyle name="20% - Ênfase1 25 11 2 4" xfId="4339" xr:uid="{EDE25262-8CF6-4EF1-8405-90D8A14F0AD9}"/>
    <cellStyle name="20% - Ênfase1 25 11 3" xfId="4340" xr:uid="{79AD97AB-E3FA-424D-B86D-7A9600D1FDD3}"/>
    <cellStyle name="20% - Ênfase1 25 11 4" xfId="4341" xr:uid="{AD5253F6-75B1-472B-813C-F50513955FF0}"/>
    <cellStyle name="20% - Ênfase1 25 11 5" xfId="4342" xr:uid="{58305718-6E1C-4FB3-8D31-71477BA0FC78}"/>
    <cellStyle name="20% - Ênfase1 25 12" xfId="4343" xr:uid="{F38884BA-7A70-42C7-BCD5-FD42AC9534B7}"/>
    <cellStyle name="20% - Ênfase1 25 12 2" xfId="4344" xr:uid="{E4BDE32B-D59F-4952-8850-ADF391892D74}"/>
    <cellStyle name="20% - Ênfase1 25 12 3" xfId="4345" xr:uid="{CB42CFD2-FDBD-4661-B983-362DE1A77632}"/>
    <cellStyle name="20% - Ênfase1 25 12 4" xfId="4346" xr:uid="{909A420A-2510-4886-B7AA-D5AB6D64309D}"/>
    <cellStyle name="20% - Ênfase1 25 13" xfId="4347" xr:uid="{989AB167-7E97-4974-B360-28E91CA446CF}"/>
    <cellStyle name="20% - Ênfase1 25 14" xfId="4348" xr:uid="{E2A32ACD-2000-4AD4-A79B-C6EAC4A72B21}"/>
    <cellStyle name="20% - Ênfase1 25 15" xfId="4349" xr:uid="{F8146739-E31D-46E6-9989-959A91516B9D}"/>
    <cellStyle name="20% - Ênfase1 25 16" xfId="48511" xr:uid="{85A48593-E2DF-4BDE-8960-0CCF03C53C50}"/>
    <cellStyle name="20% - Ênfase1 25 2" xfId="289" xr:uid="{5E929508-C4AE-41EF-A1CD-4242E9B0C7E1}"/>
    <cellStyle name="20% - Ênfase1 25 2 2" xfId="4350" xr:uid="{B7395F6F-95C9-41C7-9AF5-41A2B77BD216}"/>
    <cellStyle name="20% - Ênfase1 25 2 2 2" xfId="4351" xr:uid="{BC6D389B-8CDD-4FB0-AC10-C679F051B566}"/>
    <cellStyle name="20% - Ênfase1 25 2 2 3" xfId="4352" xr:uid="{93314442-58E3-4163-9F6C-144786FD273F}"/>
    <cellStyle name="20% - Ênfase1 25 2 2 4" xfId="4353" xr:uid="{CBCA1B81-E830-49DE-97C8-EA39C81A5DC4}"/>
    <cellStyle name="20% - Ênfase1 25 2 3" xfId="4354" xr:uid="{AF5C7D10-1701-432D-B3A0-F601AD17A4B9}"/>
    <cellStyle name="20% - Ênfase1 25 2 4" xfId="4355" xr:uid="{D7BDB20E-8CBC-4EED-8E8F-84B041A87A32}"/>
    <cellStyle name="20% - Ênfase1 25 2 5" xfId="4356" xr:uid="{0515782C-0E3E-47EA-AE8B-57FDDEAD7B7D}"/>
    <cellStyle name="20% - Ênfase1 25 3" xfId="4357" xr:uid="{09E10F7C-E0B3-464E-92B3-73C8DAA8B238}"/>
    <cellStyle name="20% - Ênfase1 25 3 2" xfId="4358" xr:uid="{3797F261-73F5-427F-808D-0FB3C8FCDB9A}"/>
    <cellStyle name="20% - Ênfase1 25 3 2 2" xfId="4359" xr:uid="{2C9A1B30-4232-450B-9740-A459C8A910AF}"/>
    <cellStyle name="20% - Ênfase1 25 3 2 3" xfId="4360" xr:uid="{F1439457-1CED-4CCC-BA8E-BFF771B4D7E5}"/>
    <cellStyle name="20% - Ênfase1 25 3 2 4" xfId="4361" xr:uid="{9A4A372F-1CAC-4987-8C86-A5E329FD9CF8}"/>
    <cellStyle name="20% - Ênfase1 25 3 3" xfId="4362" xr:uid="{7B615782-4082-4669-8C82-E0118C33FFCE}"/>
    <cellStyle name="20% - Ênfase1 25 3 4" xfId="4363" xr:uid="{0B84D8EB-0089-49A6-A498-76BE7A4CF29C}"/>
    <cellStyle name="20% - Ênfase1 25 3 5" xfId="4364" xr:uid="{D221127B-15F5-4FDE-932C-8A8B4B5EEE10}"/>
    <cellStyle name="20% - Ênfase1 25 4" xfId="4365" xr:uid="{66F6B703-7723-47E6-B372-78B550B6678B}"/>
    <cellStyle name="20% - Ênfase1 25 4 2" xfId="4366" xr:uid="{FAED9DE4-C6FA-45F8-A56B-67BB9E5D53B6}"/>
    <cellStyle name="20% - Ênfase1 25 4 2 2" xfId="4367" xr:uid="{0B918E04-016D-4200-8EF2-14E792F27AC8}"/>
    <cellStyle name="20% - Ênfase1 25 4 2 3" xfId="4368" xr:uid="{D15F98A6-668D-4255-B807-B3BBF96DACE5}"/>
    <cellStyle name="20% - Ênfase1 25 4 2 4" xfId="4369" xr:uid="{7589C736-B62E-457B-A3A1-BA7A5B0E5ED8}"/>
    <cellStyle name="20% - Ênfase1 25 4 3" xfId="4370" xr:uid="{799CED3D-6347-4AFA-94CB-79E2DB6DA781}"/>
    <cellStyle name="20% - Ênfase1 25 4 4" xfId="4371" xr:uid="{70686869-BE4F-49BD-8051-7687AAFC9826}"/>
    <cellStyle name="20% - Ênfase1 25 4 5" xfId="4372" xr:uid="{13C7B13E-3404-4BCB-BCB4-7CB7782BC52F}"/>
    <cellStyle name="20% - Ênfase1 25 5" xfId="4373" xr:uid="{0BDB7FF0-DA78-4A9D-AD52-2B236B49A824}"/>
    <cellStyle name="20% - Ênfase1 25 5 2" xfId="4374" xr:uid="{856BA69A-3030-4BE4-8237-C828A80D2661}"/>
    <cellStyle name="20% - Ênfase1 25 5 2 2" xfId="4375" xr:uid="{D5F617A2-8200-42CB-BE01-BC63620C3660}"/>
    <cellStyle name="20% - Ênfase1 25 5 2 3" xfId="4376" xr:uid="{71D7C1A6-F777-45C9-8641-58470EA1ADD3}"/>
    <cellStyle name="20% - Ênfase1 25 5 2 4" xfId="4377" xr:uid="{63F4D220-AE5F-44D2-A8CA-C9AC366CDD6B}"/>
    <cellStyle name="20% - Ênfase1 25 5 3" xfId="4378" xr:uid="{15A86DC5-D090-4956-9037-CD167C8D6D00}"/>
    <cellStyle name="20% - Ênfase1 25 5 4" xfId="4379" xr:uid="{EA4FE1FF-9918-4AB6-BFCB-183C660C271F}"/>
    <cellStyle name="20% - Ênfase1 25 5 5" xfId="4380" xr:uid="{E757EBC8-5080-441B-BE5C-1ED7D49F16C8}"/>
    <cellStyle name="20% - Ênfase1 25 6" xfId="4381" xr:uid="{D790CD3D-C6BC-4C3F-A2AD-79A14079FD94}"/>
    <cellStyle name="20% - Ênfase1 25 6 2" xfId="4382" xr:uid="{A154B2BD-4FAA-4337-9BC3-1A1F9B264F79}"/>
    <cellStyle name="20% - Ênfase1 25 6 2 2" xfId="4383" xr:uid="{2DF53D03-53F2-4192-BCAE-F302880E6258}"/>
    <cellStyle name="20% - Ênfase1 25 6 2 3" xfId="4384" xr:uid="{DC8C3484-7904-4A0A-979C-0207FD21E614}"/>
    <cellStyle name="20% - Ênfase1 25 6 2 4" xfId="4385" xr:uid="{0D1264EC-F58D-4828-B420-9986059E4EDD}"/>
    <cellStyle name="20% - Ênfase1 25 6 3" xfId="4386" xr:uid="{F2468404-F2C9-437B-885C-327F09D13546}"/>
    <cellStyle name="20% - Ênfase1 25 6 4" xfId="4387" xr:uid="{337254F6-1E54-4879-9670-07B5F502226A}"/>
    <cellStyle name="20% - Ênfase1 25 6 5" xfId="4388" xr:uid="{00A6210B-5424-4910-AE7F-C426FC90FD1A}"/>
    <cellStyle name="20% - Ênfase1 25 7" xfId="4389" xr:uid="{2D638BB0-D749-49F3-89E7-47135D0F7AD5}"/>
    <cellStyle name="20% - Ênfase1 25 7 2" xfId="4390" xr:uid="{E55ECC12-83D3-43AC-BA5B-EB1E25E1E35F}"/>
    <cellStyle name="20% - Ênfase1 25 7 2 2" xfId="4391" xr:uid="{FD57F0C6-1B87-432E-8064-64DDB277A8CD}"/>
    <cellStyle name="20% - Ênfase1 25 7 2 3" xfId="4392" xr:uid="{0C812FFF-25BC-4E22-8147-DD4FCA5CEAB9}"/>
    <cellStyle name="20% - Ênfase1 25 7 2 4" xfId="4393" xr:uid="{7A373674-8C64-4081-9E73-2BB4AD3A8BA9}"/>
    <cellStyle name="20% - Ênfase1 25 7 3" xfId="4394" xr:uid="{49591697-E9AA-43BB-9B66-66F8BC899439}"/>
    <cellStyle name="20% - Ênfase1 25 7 4" xfId="4395" xr:uid="{00C793DA-E81F-4E6C-ADC0-33BC540D92A2}"/>
    <cellStyle name="20% - Ênfase1 25 7 5" xfId="4396" xr:uid="{22E3D51F-BC1C-45FE-B12D-EE0D8A4F2890}"/>
    <cellStyle name="20% - Ênfase1 25 8" xfId="4397" xr:uid="{0A392468-23F3-4139-A4FB-E1299778928D}"/>
    <cellStyle name="20% - Ênfase1 25 8 2" xfId="4398" xr:uid="{4D60B9E3-F6B8-473D-B73A-F122287AAC67}"/>
    <cellStyle name="20% - Ênfase1 25 8 2 2" xfId="4399" xr:uid="{39C61864-91D4-453A-AB00-95F1EE93E60A}"/>
    <cellStyle name="20% - Ênfase1 25 8 2 3" xfId="4400" xr:uid="{977228DA-EF20-4E94-9E68-C632A57F1F2B}"/>
    <cellStyle name="20% - Ênfase1 25 8 2 4" xfId="4401" xr:uid="{C95D6A45-EB5F-4660-B3B3-7548DCC9AD97}"/>
    <cellStyle name="20% - Ênfase1 25 8 3" xfId="4402" xr:uid="{18850E35-DB12-43AD-9939-1B6F959FD99F}"/>
    <cellStyle name="20% - Ênfase1 25 8 4" xfId="4403" xr:uid="{04C00F44-69D4-4AD8-9A42-6B582F586C45}"/>
    <cellStyle name="20% - Ênfase1 25 8 5" xfId="4404" xr:uid="{62E6E325-6F89-43C8-A139-5B3B362B526B}"/>
    <cellStyle name="20% - Ênfase1 25 9" xfId="4405" xr:uid="{17D91236-2496-4965-B038-AC8D81640915}"/>
    <cellStyle name="20% - Ênfase1 25 9 2" xfId="4406" xr:uid="{4FB6AFB9-70A8-45F6-BAB0-A3E18E55740A}"/>
    <cellStyle name="20% - Ênfase1 25 9 2 2" xfId="4407" xr:uid="{82B4CEFC-85BB-4BAC-B7FB-C0FAA91A6A23}"/>
    <cellStyle name="20% - Ênfase1 25 9 2 3" xfId="4408" xr:uid="{B3901262-804F-4CB1-94E4-46B3B082CA61}"/>
    <cellStyle name="20% - Ênfase1 25 9 2 4" xfId="4409" xr:uid="{D7E120B7-B661-4940-B939-7E506A7E589E}"/>
    <cellStyle name="20% - Ênfase1 25 9 3" xfId="4410" xr:uid="{9ABFA657-80A0-40D9-B2BA-110F17FBEAC7}"/>
    <cellStyle name="20% - Ênfase1 25 9 4" xfId="4411" xr:uid="{C812242F-25A7-4DCB-96AE-94E7CDAB71B4}"/>
    <cellStyle name="20% - Ênfase1 25 9 5" xfId="4412" xr:uid="{7AE0A8A2-AEC9-45C5-A855-EF8450725424}"/>
    <cellStyle name="20% - Ênfase1 26" xfId="290" xr:uid="{935AB78A-4E65-434C-ADB6-91D9D947B7AF}"/>
    <cellStyle name="20% - Ênfase1 26 10" xfId="4413" xr:uid="{2733797A-6535-488E-B023-EBF49AFDFB9C}"/>
    <cellStyle name="20% - Ênfase1 26 10 2" xfId="4414" xr:uid="{65B41699-24ED-4DF6-8EC4-1306481608F5}"/>
    <cellStyle name="20% - Ênfase1 26 10 2 2" xfId="4415" xr:uid="{65DBE039-39DA-4948-BC08-37C67358A920}"/>
    <cellStyle name="20% - Ênfase1 26 10 2 3" xfId="4416" xr:uid="{609CAA59-3BA1-49FB-9B45-6EF64088483A}"/>
    <cellStyle name="20% - Ênfase1 26 10 2 4" xfId="4417" xr:uid="{858CAF65-4082-4324-91D0-07AEF749718B}"/>
    <cellStyle name="20% - Ênfase1 26 10 3" xfId="4418" xr:uid="{1C350669-187B-4505-932C-1078CC27BD43}"/>
    <cellStyle name="20% - Ênfase1 26 10 4" xfId="4419" xr:uid="{FD112708-466C-45F0-9907-5D4DF07BD748}"/>
    <cellStyle name="20% - Ênfase1 26 10 5" xfId="4420" xr:uid="{0464EC0F-A98F-4758-BCFC-D4C5D3BBFFDD}"/>
    <cellStyle name="20% - Ênfase1 26 11" xfId="4421" xr:uid="{09DAB9B5-09D4-4611-91A6-708EF7241E33}"/>
    <cellStyle name="20% - Ênfase1 26 11 2" xfId="4422" xr:uid="{DA3E2610-5B8A-4F44-A492-C72BB033180C}"/>
    <cellStyle name="20% - Ênfase1 26 11 2 2" xfId="4423" xr:uid="{CCBFB378-0EEB-45D7-B72E-803D31489A11}"/>
    <cellStyle name="20% - Ênfase1 26 11 2 3" xfId="4424" xr:uid="{1FE8653F-8BE8-40D5-BCCE-14C113C60D3E}"/>
    <cellStyle name="20% - Ênfase1 26 11 2 4" xfId="4425" xr:uid="{2199844A-B3DA-415A-AC24-E5EE2F50A582}"/>
    <cellStyle name="20% - Ênfase1 26 11 3" xfId="4426" xr:uid="{C63CB08A-2113-4DFC-83B4-F17F74C349AB}"/>
    <cellStyle name="20% - Ênfase1 26 11 4" xfId="4427" xr:uid="{C1981910-75B8-460A-B4F0-7FFAC52A07BC}"/>
    <cellStyle name="20% - Ênfase1 26 11 5" xfId="4428" xr:uid="{5AC84113-1B36-4B8C-9B2C-71335828D5AE}"/>
    <cellStyle name="20% - Ênfase1 26 12" xfId="4429" xr:uid="{2773CE16-640E-46EF-AEB2-C20E07B1D277}"/>
    <cellStyle name="20% - Ênfase1 26 12 2" xfId="4430" xr:uid="{9FF81DC9-1A03-40CD-9BAD-3B04964ACA00}"/>
    <cellStyle name="20% - Ênfase1 26 12 3" xfId="4431" xr:uid="{59C280B3-7BDF-435D-BF64-BB2703FC10A6}"/>
    <cellStyle name="20% - Ênfase1 26 12 4" xfId="4432" xr:uid="{1C37917F-72BA-45E1-80DA-77A90C3B93A6}"/>
    <cellStyle name="20% - Ênfase1 26 13" xfId="4433" xr:uid="{B2566737-E468-4E95-BDFA-BCCEBCD66F2D}"/>
    <cellStyle name="20% - Ênfase1 26 14" xfId="4434" xr:uid="{4131CF91-D8BA-4082-9857-1EFDAEAB7024}"/>
    <cellStyle name="20% - Ênfase1 26 15" xfId="4435" xr:uid="{ED57E218-5059-40B3-AD86-B5895125C281}"/>
    <cellStyle name="20% - Ênfase1 26 16" xfId="48512" xr:uid="{B1D776E6-9F8A-4D34-9DA7-2F572857B684}"/>
    <cellStyle name="20% - Ênfase1 26 2" xfId="291" xr:uid="{917D4830-6C9C-4C8A-9850-6B1ED1945323}"/>
    <cellStyle name="20% - Ênfase1 26 2 2" xfId="4436" xr:uid="{FFE8DD65-344E-4D8A-A6AF-F0249E15D60C}"/>
    <cellStyle name="20% - Ênfase1 26 2 2 2" xfId="4437" xr:uid="{DE3A21E3-EB9B-4998-B09C-43FEABB5624C}"/>
    <cellStyle name="20% - Ênfase1 26 2 2 3" xfId="4438" xr:uid="{0F790A42-CD46-4AAE-8DAE-A3B279DA48B9}"/>
    <cellStyle name="20% - Ênfase1 26 2 2 4" xfId="4439" xr:uid="{8A104E2F-E5A6-42B1-8FE7-F08030126FBC}"/>
    <cellStyle name="20% - Ênfase1 26 2 3" xfId="4440" xr:uid="{9621EBD0-2F73-4FBF-93C1-6BCEAC05E28C}"/>
    <cellStyle name="20% - Ênfase1 26 2 4" xfId="4441" xr:uid="{F53BA0B4-508D-4E00-8E58-47F698317B3A}"/>
    <cellStyle name="20% - Ênfase1 26 2 5" xfId="4442" xr:uid="{DEFB1E85-F84A-4EDA-98FA-380F8172A8BD}"/>
    <cellStyle name="20% - Ênfase1 26 3" xfId="4443" xr:uid="{6E4E2A7E-C669-414F-8E68-C738E1C320E7}"/>
    <cellStyle name="20% - Ênfase1 26 3 2" xfId="4444" xr:uid="{B6AA4F91-A729-4DC7-995C-676B4FABECF9}"/>
    <cellStyle name="20% - Ênfase1 26 3 2 2" xfId="4445" xr:uid="{9A972B7F-FBE9-4209-AD4B-F05AEE0793D0}"/>
    <cellStyle name="20% - Ênfase1 26 3 2 3" xfId="4446" xr:uid="{65A3DE9C-E293-4F59-9B2F-6313AB0B8427}"/>
    <cellStyle name="20% - Ênfase1 26 3 2 4" xfId="4447" xr:uid="{23814620-1751-458C-AD23-EAAC07B0C4F9}"/>
    <cellStyle name="20% - Ênfase1 26 3 3" xfId="4448" xr:uid="{163871F5-8DEE-475F-ACBC-DFB0BF7F5E50}"/>
    <cellStyle name="20% - Ênfase1 26 3 4" xfId="4449" xr:uid="{434738AE-C690-4F85-A4C5-FAF324A39FF7}"/>
    <cellStyle name="20% - Ênfase1 26 3 5" xfId="4450" xr:uid="{06C38ADC-CD31-408C-966F-4B4AD8E14D1D}"/>
    <cellStyle name="20% - Ênfase1 26 4" xfId="4451" xr:uid="{F97EFDAC-FD8A-4EFD-85B0-3604ACBB0DFC}"/>
    <cellStyle name="20% - Ênfase1 26 4 2" xfId="4452" xr:uid="{38FD9AE3-DA33-4FD6-B24C-558F19E53737}"/>
    <cellStyle name="20% - Ênfase1 26 4 2 2" xfId="4453" xr:uid="{CD94D175-0812-4871-99BD-B901F8EE8DC3}"/>
    <cellStyle name="20% - Ênfase1 26 4 2 3" xfId="4454" xr:uid="{3B39B54F-91E8-4069-B412-68D1BBA628D9}"/>
    <cellStyle name="20% - Ênfase1 26 4 2 4" xfId="4455" xr:uid="{54325732-72C8-41FE-A4B3-71D4ADBB4801}"/>
    <cellStyle name="20% - Ênfase1 26 4 3" xfId="4456" xr:uid="{963B13D2-3DD6-4DCE-9BFB-3F64D5BBA4A2}"/>
    <cellStyle name="20% - Ênfase1 26 4 4" xfId="4457" xr:uid="{1D996F17-8FE2-4429-96B2-5107F013242C}"/>
    <cellStyle name="20% - Ênfase1 26 4 5" xfId="4458" xr:uid="{024B0973-5C35-4870-9020-B324F75ABB59}"/>
    <cellStyle name="20% - Ênfase1 26 5" xfId="4459" xr:uid="{0779517C-C8B7-498F-9D36-8B55AA98FEDF}"/>
    <cellStyle name="20% - Ênfase1 26 5 2" xfId="4460" xr:uid="{5913F3A4-2A9A-4480-AA4E-6DFE2BB57532}"/>
    <cellStyle name="20% - Ênfase1 26 5 2 2" xfId="4461" xr:uid="{24180467-FB8C-4164-8353-5401EACEEA1B}"/>
    <cellStyle name="20% - Ênfase1 26 5 2 3" xfId="4462" xr:uid="{0DD062CC-0257-45A7-9EB0-1BE2A465CD8E}"/>
    <cellStyle name="20% - Ênfase1 26 5 2 4" xfId="4463" xr:uid="{3C8D627E-EAF9-43A7-A415-6108DD95A2C2}"/>
    <cellStyle name="20% - Ênfase1 26 5 3" xfId="4464" xr:uid="{E9754B9D-DF1B-4E6E-AC53-F5E13D0FEEBE}"/>
    <cellStyle name="20% - Ênfase1 26 5 4" xfId="4465" xr:uid="{198CEBA6-12E6-4D76-9E4B-3B85DCB812F8}"/>
    <cellStyle name="20% - Ênfase1 26 5 5" xfId="4466" xr:uid="{8759EED4-5A10-45D4-93F1-9D4E6970100B}"/>
    <cellStyle name="20% - Ênfase1 26 6" xfId="4467" xr:uid="{F1348C14-0233-42AD-AEF7-55353ABCFACF}"/>
    <cellStyle name="20% - Ênfase1 26 6 2" xfId="4468" xr:uid="{E6F7A6E3-B64D-448E-AB57-967695BABCB2}"/>
    <cellStyle name="20% - Ênfase1 26 6 2 2" xfId="4469" xr:uid="{D91F1223-7308-4D33-88A8-FCB216CB0753}"/>
    <cellStyle name="20% - Ênfase1 26 6 2 3" xfId="4470" xr:uid="{CB9F3799-D2FD-4730-A049-C4315F05F125}"/>
    <cellStyle name="20% - Ênfase1 26 6 2 4" xfId="4471" xr:uid="{C529045A-8EA8-4574-AC9F-14B7489AC4C2}"/>
    <cellStyle name="20% - Ênfase1 26 6 3" xfId="4472" xr:uid="{5A53A6B6-B7F5-4B35-A5A6-4ED6AA0B0F79}"/>
    <cellStyle name="20% - Ênfase1 26 6 4" xfId="4473" xr:uid="{71B50996-9794-4C09-A961-72C312D20437}"/>
    <cellStyle name="20% - Ênfase1 26 6 5" xfId="4474" xr:uid="{65FBF2BA-1F68-415D-B1FF-D14CA699DC17}"/>
    <cellStyle name="20% - Ênfase1 26 7" xfId="4475" xr:uid="{7DD045E1-5CFC-4183-85D4-9020332CF950}"/>
    <cellStyle name="20% - Ênfase1 26 7 2" xfId="4476" xr:uid="{814C4CAA-5C9D-4C74-A085-CA7FA9BF0086}"/>
    <cellStyle name="20% - Ênfase1 26 7 2 2" xfId="4477" xr:uid="{3DC97694-53A7-4CC5-B559-259BEE2D4494}"/>
    <cellStyle name="20% - Ênfase1 26 7 2 3" xfId="4478" xr:uid="{2FF6B307-4C59-44C9-8BE0-9EE68B9F3BB9}"/>
    <cellStyle name="20% - Ênfase1 26 7 2 4" xfId="4479" xr:uid="{E983104F-DDFA-4D74-8E19-2A441784B8F1}"/>
    <cellStyle name="20% - Ênfase1 26 7 3" xfId="4480" xr:uid="{AB967FD3-A86F-424C-922E-CE1039E8937B}"/>
    <cellStyle name="20% - Ênfase1 26 7 4" xfId="4481" xr:uid="{C3400427-D768-4E19-AE96-4392B544F1E2}"/>
    <cellStyle name="20% - Ênfase1 26 7 5" xfId="4482" xr:uid="{019489D7-C591-43E6-B7BD-5D8680EDB451}"/>
    <cellStyle name="20% - Ênfase1 26 8" xfId="4483" xr:uid="{E48E3FAF-C943-4A9E-8D7A-4567CA2534F5}"/>
    <cellStyle name="20% - Ênfase1 26 8 2" xfId="4484" xr:uid="{47CEDC15-F445-49A4-B2A3-8157C5F173B1}"/>
    <cellStyle name="20% - Ênfase1 26 8 2 2" xfId="4485" xr:uid="{6D566D62-58F0-4D16-A605-BFDF038894F9}"/>
    <cellStyle name="20% - Ênfase1 26 8 2 3" xfId="4486" xr:uid="{4BE47B46-3CA9-4F9A-89D4-29FA85DB743B}"/>
    <cellStyle name="20% - Ênfase1 26 8 2 4" xfId="4487" xr:uid="{7433968E-BA22-4113-986C-3A989B688997}"/>
    <cellStyle name="20% - Ênfase1 26 8 3" xfId="4488" xr:uid="{8F097502-38F8-4C77-819D-B16665C33654}"/>
    <cellStyle name="20% - Ênfase1 26 8 4" xfId="4489" xr:uid="{402A0FA0-D3E0-4250-B2CD-9428FE38F9CF}"/>
    <cellStyle name="20% - Ênfase1 26 8 5" xfId="4490" xr:uid="{94791EF6-506D-42A3-9FAB-8331539E3DAA}"/>
    <cellStyle name="20% - Ênfase1 26 9" xfId="4491" xr:uid="{894110F7-612D-43BA-B06B-3641CBAEBE94}"/>
    <cellStyle name="20% - Ênfase1 26 9 2" xfId="4492" xr:uid="{43A0291A-3098-4BD6-BDAC-41CD6725F321}"/>
    <cellStyle name="20% - Ênfase1 26 9 2 2" xfId="4493" xr:uid="{19F2B420-1F11-4BEB-9E51-F92C124C10D5}"/>
    <cellStyle name="20% - Ênfase1 26 9 2 3" xfId="4494" xr:uid="{7D65B247-588F-4EAA-9D42-016FFD92C8C3}"/>
    <cellStyle name="20% - Ênfase1 26 9 2 4" xfId="4495" xr:uid="{34241408-FA85-4200-BC66-578CC83DD548}"/>
    <cellStyle name="20% - Ênfase1 26 9 3" xfId="4496" xr:uid="{53FBACC4-F251-4AD4-86BD-6307D80B919C}"/>
    <cellStyle name="20% - Ênfase1 26 9 4" xfId="4497" xr:uid="{15CC7B8E-054B-4D8A-A30D-4611D939656D}"/>
    <cellStyle name="20% - Ênfase1 26 9 5" xfId="4498" xr:uid="{F88787EE-B06E-42D6-BB7C-1BB87E017059}"/>
    <cellStyle name="20% - Ênfase1 27" xfId="292" xr:uid="{D082C8BB-17D8-458F-9BA5-00C865D91149}"/>
    <cellStyle name="20% - Ênfase1 27 10" xfId="4499" xr:uid="{A2E78F8F-31A2-4CE4-B65C-1212AD90F8C2}"/>
    <cellStyle name="20% - Ênfase1 27 10 2" xfId="4500" xr:uid="{D52E682D-2CCA-4D3B-B285-6B17BD70621C}"/>
    <cellStyle name="20% - Ênfase1 27 10 2 2" xfId="4501" xr:uid="{4BB9ADD2-42B4-45D1-A1EC-3C8B4BF0F349}"/>
    <cellStyle name="20% - Ênfase1 27 10 2 3" xfId="4502" xr:uid="{D7E8333F-06F6-4833-A3E0-085233AE5A9B}"/>
    <cellStyle name="20% - Ênfase1 27 10 2 4" xfId="4503" xr:uid="{541296A7-1F45-45A4-9BF5-6CF215212491}"/>
    <cellStyle name="20% - Ênfase1 27 10 3" xfId="4504" xr:uid="{5ED9235E-A2EF-4B85-BBAF-3BE9F5313F18}"/>
    <cellStyle name="20% - Ênfase1 27 10 4" xfId="4505" xr:uid="{4CFDE9F4-CA26-4BA2-B106-02F44336E5FD}"/>
    <cellStyle name="20% - Ênfase1 27 10 5" xfId="4506" xr:uid="{F1278B7F-4495-430A-B52C-52A54439B385}"/>
    <cellStyle name="20% - Ênfase1 27 11" xfId="4507" xr:uid="{E2DC33BF-62D1-4524-8C47-9E22CC5A6FFC}"/>
    <cellStyle name="20% - Ênfase1 27 11 2" xfId="4508" xr:uid="{A7AA1787-A8F7-41C8-BBC4-6F597A880CAC}"/>
    <cellStyle name="20% - Ênfase1 27 11 2 2" xfId="4509" xr:uid="{8EEB0A72-9487-4A38-8F55-80A362E623A2}"/>
    <cellStyle name="20% - Ênfase1 27 11 2 3" xfId="4510" xr:uid="{7D7747D2-8536-4B7A-B250-62F9F0E5B5C3}"/>
    <cellStyle name="20% - Ênfase1 27 11 2 4" xfId="4511" xr:uid="{C5CBBC94-89FD-4D03-8E9B-DDC8D274EE27}"/>
    <cellStyle name="20% - Ênfase1 27 11 3" xfId="4512" xr:uid="{97500A3E-0C8C-480C-A980-7DE1C0674C56}"/>
    <cellStyle name="20% - Ênfase1 27 11 4" xfId="4513" xr:uid="{A4F376AA-70F5-4D87-86FB-B65DB27BF179}"/>
    <cellStyle name="20% - Ênfase1 27 11 5" xfId="4514" xr:uid="{AF1C8851-C2BC-454E-83B2-BD5A0EEA3662}"/>
    <cellStyle name="20% - Ênfase1 27 12" xfId="4515" xr:uid="{A8A22F4B-8B32-40DA-874D-D86769C04307}"/>
    <cellStyle name="20% - Ênfase1 27 12 2" xfId="4516" xr:uid="{C1F523EE-E552-4EF7-9B40-2A08BF5D11B6}"/>
    <cellStyle name="20% - Ênfase1 27 12 3" xfId="4517" xr:uid="{7AE5F02F-5624-45D1-A58C-947DE2590A11}"/>
    <cellStyle name="20% - Ênfase1 27 12 4" xfId="4518" xr:uid="{C4862CB5-56BC-4B45-A3ED-8EAC2AC3F6BF}"/>
    <cellStyle name="20% - Ênfase1 27 13" xfId="4519" xr:uid="{0846186D-0021-493C-9D9D-ED8F1FF3CB91}"/>
    <cellStyle name="20% - Ênfase1 27 14" xfId="4520" xr:uid="{6C953831-1648-4020-8E89-CA7F4CAD35F4}"/>
    <cellStyle name="20% - Ênfase1 27 15" xfId="4521" xr:uid="{E7FE30D2-138A-4488-9F7F-C2E5F20C8378}"/>
    <cellStyle name="20% - Ênfase1 27 16" xfId="48513" xr:uid="{212CE4B4-14B6-4BE9-9C9A-279F98AED5CB}"/>
    <cellStyle name="20% - Ênfase1 27 2" xfId="293" xr:uid="{AAC30E82-914B-4AC2-B8E9-6156FDD15B6F}"/>
    <cellStyle name="20% - Ênfase1 27 2 2" xfId="4522" xr:uid="{9504380D-9118-4570-893B-15D7DDDB7278}"/>
    <cellStyle name="20% - Ênfase1 27 2 2 2" xfId="4523" xr:uid="{27ED87D6-2C75-4C4C-849C-D749A95F02F3}"/>
    <cellStyle name="20% - Ênfase1 27 2 2 3" xfId="4524" xr:uid="{E000FC66-C584-49CB-B8F4-97FC4D2DA824}"/>
    <cellStyle name="20% - Ênfase1 27 2 2 4" xfId="4525" xr:uid="{F1BA132B-689A-45FF-9492-141A15E7F75C}"/>
    <cellStyle name="20% - Ênfase1 27 2 3" xfId="4526" xr:uid="{1F6EBB2B-7235-422B-A189-DAC21A4D7789}"/>
    <cellStyle name="20% - Ênfase1 27 2 4" xfId="4527" xr:uid="{B75BAA0B-7B1B-41D7-807F-45F331ECB628}"/>
    <cellStyle name="20% - Ênfase1 27 2 5" xfId="4528" xr:uid="{F4DDCBEF-A71B-4A31-9176-CCC2049FA375}"/>
    <cellStyle name="20% - Ênfase1 27 3" xfId="4529" xr:uid="{5D6D9223-783E-4BB3-BC4F-0809A3CD020A}"/>
    <cellStyle name="20% - Ênfase1 27 3 2" xfId="4530" xr:uid="{CCBDD1C0-14AC-49DF-80EA-16C065282E98}"/>
    <cellStyle name="20% - Ênfase1 27 3 2 2" xfId="4531" xr:uid="{5BB4BEE9-37AD-47EB-9348-DAD67FE0B370}"/>
    <cellStyle name="20% - Ênfase1 27 3 2 3" xfId="4532" xr:uid="{BADE7D8D-DBA2-442C-AF12-0137DF912004}"/>
    <cellStyle name="20% - Ênfase1 27 3 2 4" xfId="4533" xr:uid="{0CFED49D-9EC0-407A-8C90-2FEE9557A24A}"/>
    <cellStyle name="20% - Ênfase1 27 3 3" xfId="4534" xr:uid="{BC732D95-6E09-4FC0-8DAD-7EFB810D5B02}"/>
    <cellStyle name="20% - Ênfase1 27 3 4" xfId="4535" xr:uid="{40344368-A72F-46EF-ABF1-26DEF46BF508}"/>
    <cellStyle name="20% - Ênfase1 27 3 5" xfId="4536" xr:uid="{B5BA4B5F-F4FF-4DC9-85A8-E1927A787FA3}"/>
    <cellStyle name="20% - Ênfase1 27 4" xfId="4537" xr:uid="{D3C940D9-26E2-4BD1-86F9-7D17D8A4C2FC}"/>
    <cellStyle name="20% - Ênfase1 27 4 2" xfId="4538" xr:uid="{1152BE04-C56F-4E29-8EEE-228D0FFE99CB}"/>
    <cellStyle name="20% - Ênfase1 27 4 2 2" xfId="4539" xr:uid="{E25B0F25-B376-4690-9B28-CAA0AA7D5668}"/>
    <cellStyle name="20% - Ênfase1 27 4 2 3" xfId="4540" xr:uid="{DF6E3C39-9B25-4127-B3F1-EAA9EC335912}"/>
    <cellStyle name="20% - Ênfase1 27 4 2 4" xfId="4541" xr:uid="{BFF3632C-C44C-4F73-9278-48F209101E6A}"/>
    <cellStyle name="20% - Ênfase1 27 4 3" xfId="4542" xr:uid="{75ACDBF5-8E04-4F53-A172-BF9E61A056B2}"/>
    <cellStyle name="20% - Ênfase1 27 4 4" xfId="4543" xr:uid="{BDA516D7-6992-4461-8846-3E011323D734}"/>
    <cellStyle name="20% - Ênfase1 27 4 5" xfId="4544" xr:uid="{370A77F7-011D-45FB-866A-AE5C237A6C57}"/>
    <cellStyle name="20% - Ênfase1 27 5" xfId="4545" xr:uid="{86BD04E4-C703-4C22-8850-7C904BDC8A13}"/>
    <cellStyle name="20% - Ênfase1 27 5 2" xfId="4546" xr:uid="{F319CFE8-F0F6-4C83-8B8F-951866108CA9}"/>
    <cellStyle name="20% - Ênfase1 27 5 2 2" xfId="4547" xr:uid="{7352FCD4-89C9-45F5-9795-2EBA8AAB7FA0}"/>
    <cellStyle name="20% - Ênfase1 27 5 2 3" xfId="4548" xr:uid="{381071B7-0BB9-4ED5-A620-F3C97EC9319B}"/>
    <cellStyle name="20% - Ênfase1 27 5 2 4" xfId="4549" xr:uid="{FD2C9CD1-D179-47A1-826D-42A0F4CD1730}"/>
    <cellStyle name="20% - Ênfase1 27 5 3" xfId="4550" xr:uid="{15FBEF79-94AD-4385-82C3-DBD444CCDA9B}"/>
    <cellStyle name="20% - Ênfase1 27 5 4" xfId="4551" xr:uid="{8F86D1DC-3915-41E1-8656-ABAF518F8FA6}"/>
    <cellStyle name="20% - Ênfase1 27 5 5" xfId="4552" xr:uid="{E0376492-B9A1-481F-86BB-72F0AD6A1614}"/>
    <cellStyle name="20% - Ênfase1 27 6" xfId="4553" xr:uid="{53D77471-FE5B-4F5C-BAF6-6A125E650ACB}"/>
    <cellStyle name="20% - Ênfase1 27 6 2" xfId="4554" xr:uid="{51419055-926A-4531-B946-4C915501E202}"/>
    <cellStyle name="20% - Ênfase1 27 6 2 2" xfId="4555" xr:uid="{66EE7DD9-3D4B-4670-996D-612F91E31ED0}"/>
    <cellStyle name="20% - Ênfase1 27 6 2 3" xfId="4556" xr:uid="{D64B9682-1068-428E-984B-283C355D3855}"/>
    <cellStyle name="20% - Ênfase1 27 6 2 4" xfId="4557" xr:uid="{80D9B5C1-2A6D-46B8-90DB-22E3BF3F8F95}"/>
    <cellStyle name="20% - Ênfase1 27 6 3" xfId="4558" xr:uid="{0261966E-7C39-4358-A385-5F73C2A89030}"/>
    <cellStyle name="20% - Ênfase1 27 6 4" xfId="4559" xr:uid="{4FF30E8C-6348-4DF8-A26D-7F3449D14D9E}"/>
    <cellStyle name="20% - Ênfase1 27 6 5" xfId="4560" xr:uid="{85AB6190-03A2-4526-8806-67D9932B5BDF}"/>
    <cellStyle name="20% - Ênfase1 27 7" xfId="4561" xr:uid="{F39C72B2-6F7E-44A7-BE26-BFFEB42FC5BD}"/>
    <cellStyle name="20% - Ênfase1 27 7 2" xfId="4562" xr:uid="{CBF47324-911D-47AA-B2D3-E10066ADA27B}"/>
    <cellStyle name="20% - Ênfase1 27 7 2 2" xfId="4563" xr:uid="{214BF422-2EE0-473B-9174-24E800768F3C}"/>
    <cellStyle name="20% - Ênfase1 27 7 2 3" xfId="4564" xr:uid="{E9EB0B61-C522-4165-84CC-5ABA45AB38E9}"/>
    <cellStyle name="20% - Ênfase1 27 7 2 4" xfId="4565" xr:uid="{DC285156-1B51-4E08-96CA-33A8BA41C716}"/>
    <cellStyle name="20% - Ênfase1 27 7 3" xfId="4566" xr:uid="{17B5D062-F191-430B-8D0E-BBA812755927}"/>
    <cellStyle name="20% - Ênfase1 27 7 4" xfId="4567" xr:uid="{D771FDBA-7A51-4C3B-AA7B-50C3AF2E4730}"/>
    <cellStyle name="20% - Ênfase1 27 7 5" xfId="4568" xr:uid="{B02BE292-9F1D-415D-BF55-EAE455608BB0}"/>
    <cellStyle name="20% - Ênfase1 27 8" xfId="4569" xr:uid="{1B88624E-0E32-4D00-9A85-C83E26A740E9}"/>
    <cellStyle name="20% - Ênfase1 27 8 2" xfId="4570" xr:uid="{4404CE90-18FE-48C6-BBB3-A99B991420AE}"/>
    <cellStyle name="20% - Ênfase1 27 8 2 2" xfId="4571" xr:uid="{CCFE7FCC-ABB3-4CF2-A2E3-EA3A80A9353A}"/>
    <cellStyle name="20% - Ênfase1 27 8 2 3" xfId="4572" xr:uid="{083531EA-CE62-49D3-9A93-4FAD2A04B858}"/>
    <cellStyle name="20% - Ênfase1 27 8 2 4" xfId="4573" xr:uid="{827E6C13-3F6F-48B1-9395-79D6577E5279}"/>
    <cellStyle name="20% - Ênfase1 27 8 3" xfId="4574" xr:uid="{5E69A880-33E1-411C-BB62-1F2DD5EB7CF0}"/>
    <cellStyle name="20% - Ênfase1 27 8 4" xfId="4575" xr:uid="{7D9E9C66-F53B-4936-9E23-35A68DD76A5C}"/>
    <cellStyle name="20% - Ênfase1 27 8 5" xfId="4576" xr:uid="{9CCB1222-58D1-42FD-A39F-FBF022410D85}"/>
    <cellStyle name="20% - Ênfase1 27 9" xfId="4577" xr:uid="{A1E8ECE6-B606-4613-9D51-8D4EAF3EF321}"/>
    <cellStyle name="20% - Ênfase1 27 9 2" xfId="4578" xr:uid="{6AA8FD52-B604-4125-9D07-AA1C2B269CE2}"/>
    <cellStyle name="20% - Ênfase1 27 9 2 2" xfId="4579" xr:uid="{FECEAD73-7B86-485E-9C69-E0879DDA2990}"/>
    <cellStyle name="20% - Ênfase1 27 9 2 3" xfId="4580" xr:uid="{16B13680-13EC-4F1E-A7EA-B4F445824CA8}"/>
    <cellStyle name="20% - Ênfase1 27 9 2 4" xfId="4581" xr:uid="{3CE45840-7735-4096-B7AD-B0F88DEB2330}"/>
    <cellStyle name="20% - Ênfase1 27 9 3" xfId="4582" xr:uid="{C78102E1-CEFB-4E71-B772-9B3ABFCA328A}"/>
    <cellStyle name="20% - Ênfase1 27 9 4" xfId="4583" xr:uid="{EE911901-30BE-4CF0-9ACA-398AB5266919}"/>
    <cellStyle name="20% - Ênfase1 27 9 5" xfId="4584" xr:uid="{ABA3B155-0687-47A4-AE64-068EDC72DB73}"/>
    <cellStyle name="20% - Ênfase1 28" xfId="294" xr:uid="{4DBABA38-CF06-4D00-BA45-E5C1B32C7B3B}"/>
    <cellStyle name="20% - Ênfase1 28 10" xfId="4585" xr:uid="{9F8F7276-C69C-49DF-A61D-1B9B8EFD9942}"/>
    <cellStyle name="20% - Ênfase1 28 10 2" xfId="4586" xr:uid="{EE969F6A-643A-42D6-9F52-E82359B791DA}"/>
    <cellStyle name="20% - Ênfase1 28 10 2 2" xfId="4587" xr:uid="{0EB2B327-FA0D-4B83-97C0-BC722FAC3EB2}"/>
    <cellStyle name="20% - Ênfase1 28 10 2 3" xfId="4588" xr:uid="{BD266D10-7E08-4114-B02E-C036B0AFE232}"/>
    <cellStyle name="20% - Ênfase1 28 10 2 4" xfId="4589" xr:uid="{F1908610-1BB0-4E36-BCD0-414A2FEBDD0B}"/>
    <cellStyle name="20% - Ênfase1 28 10 3" xfId="4590" xr:uid="{F8EE69F6-DA61-4706-980A-C3B755F4EAAC}"/>
    <cellStyle name="20% - Ênfase1 28 10 4" xfId="4591" xr:uid="{5DCA4929-7EC3-4F70-A084-8C08EB534A8F}"/>
    <cellStyle name="20% - Ênfase1 28 10 5" xfId="4592" xr:uid="{57C97E71-E816-46C2-BD6A-9C5FA8C2307B}"/>
    <cellStyle name="20% - Ênfase1 28 11" xfId="4593" xr:uid="{620F94C9-3FCD-45A1-9A3F-AB76188B7BAF}"/>
    <cellStyle name="20% - Ênfase1 28 11 2" xfId="4594" xr:uid="{81C3F70A-8C8E-41E8-A305-D4CB8DD9567B}"/>
    <cellStyle name="20% - Ênfase1 28 11 2 2" xfId="4595" xr:uid="{B8BE56C7-BC78-446C-AF97-AA6A9B4938B3}"/>
    <cellStyle name="20% - Ênfase1 28 11 2 3" xfId="4596" xr:uid="{D28BD1AE-48AA-4BCE-81D8-66245B832166}"/>
    <cellStyle name="20% - Ênfase1 28 11 2 4" xfId="4597" xr:uid="{D5438EB8-0997-4A56-8368-BFDB05A47E1C}"/>
    <cellStyle name="20% - Ênfase1 28 11 3" xfId="4598" xr:uid="{E644050D-A6A4-416E-864F-E7FB09275CD9}"/>
    <cellStyle name="20% - Ênfase1 28 11 4" xfId="4599" xr:uid="{4798733F-4E07-49E1-BE54-3D294D88B4D5}"/>
    <cellStyle name="20% - Ênfase1 28 11 5" xfId="4600" xr:uid="{B61F9FAF-731E-476D-AE63-EDDF748E5004}"/>
    <cellStyle name="20% - Ênfase1 28 12" xfId="4601" xr:uid="{FD6E2C08-BF2B-4C2B-9FA8-2C3A1BE7A1F9}"/>
    <cellStyle name="20% - Ênfase1 28 12 2" xfId="4602" xr:uid="{0A6144C4-45E7-430D-865F-F84E7B3238DF}"/>
    <cellStyle name="20% - Ênfase1 28 12 3" xfId="4603" xr:uid="{FCE5CAFF-15EA-4FC2-9618-8C53157E1893}"/>
    <cellStyle name="20% - Ênfase1 28 12 4" xfId="4604" xr:uid="{148CA5A4-E46D-43D7-B703-D54ED38B8E61}"/>
    <cellStyle name="20% - Ênfase1 28 13" xfId="4605" xr:uid="{B1632744-EDBF-4AA8-8578-C79C9A5B16DA}"/>
    <cellStyle name="20% - Ênfase1 28 14" xfId="4606" xr:uid="{946416B1-A8F2-4BCD-BDC9-5FB6FD6E0F34}"/>
    <cellStyle name="20% - Ênfase1 28 15" xfId="4607" xr:uid="{85173B2E-C4B3-4044-8992-D27EB7F3C231}"/>
    <cellStyle name="20% - Ênfase1 28 2" xfId="295" xr:uid="{B6149A2B-0EA5-4839-95AD-B358364DBE4A}"/>
    <cellStyle name="20% - Ênfase1 28 2 2" xfId="4608" xr:uid="{4A7B5E38-6371-46A5-8097-2B76A6019B3B}"/>
    <cellStyle name="20% - Ênfase1 28 2 2 2" xfId="4609" xr:uid="{B992C334-ACCC-4456-838D-E0158D2A4C60}"/>
    <cellStyle name="20% - Ênfase1 28 2 2 3" xfId="4610" xr:uid="{61D2A9FC-F46F-4EF9-9E53-5CC685ECC2FA}"/>
    <cellStyle name="20% - Ênfase1 28 2 2 4" xfId="4611" xr:uid="{F4471EC0-28EA-47F9-B7A6-61330D5558EC}"/>
    <cellStyle name="20% - Ênfase1 28 2 3" xfId="4612" xr:uid="{616BD8E9-6F35-434A-AF65-25B4C97730A8}"/>
    <cellStyle name="20% - Ênfase1 28 2 4" xfId="4613" xr:uid="{C37F32A6-D50C-4126-AC13-496E3D8B6185}"/>
    <cellStyle name="20% - Ênfase1 28 2 5" xfId="4614" xr:uid="{B942F3BA-9417-49AB-89B6-5B55FD406D6E}"/>
    <cellStyle name="20% - Ênfase1 28 3" xfId="4615" xr:uid="{2DD84B01-7DD5-40A0-BBE1-CFC21145F511}"/>
    <cellStyle name="20% - Ênfase1 28 3 2" xfId="4616" xr:uid="{0257F1B1-805E-402D-ACA1-5F79203F5FB9}"/>
    <cellStyle name="20% - Ênfase1 28 3 2 2" xfId="4617" xr:uid="{1308D129-B2A1-4ABF-BDB3-75066895FE95}"/>
    <cellStyle name="20% - Ênfase1 28 3 2 3" xfId="4618" xr:uid="{11E5A8F9-0605-4862-B4B8-53FF227FAD02}"/>
    <cellStyle name="20% - Ênfase1 28 3 2 4" xfId="4619" xr:uid="{86C7735A-15EC-43B4-A507-6E053C190148}"/>
    <cellStyle name="20% - Ênfase1 28 3 3" xfId="4620" xr:uid="{5DA66A40-3215-4B6E-94BB-90D826D99DD8}"/>
    <cellStyle name="20% - Ênfase1 28 3 4" xfId="4621" xr:uid="{219F38C5-B5C0-4FC1-8425-C6377FAF82D0}"/>
    <cellStyle name="20% - Ênfase1 28 3 5" xfId="4622" xr:uid="{2D8ADE02-7467-4766-91D1-47A89C6D59C5}"/>
    <cellStyle name="20% - Ênfase1 28 4" xfId="4623" xr:uid="{194EA9FA-179A-4AAC-BC28-947AB06E5AB1}"/>
    <cellStyle name="20% - Ênfase1 28 4 2" xfId="4624" xr:uid="{A0FBA666-0F29-4069-9877-B8F3C10D7E82}"/>
    <cellStyle name="20% - Ênfase1 28 4 2 2" xfId="4625" xr:uid="{AD0F1918-7142-4144-BBA7-EB0157FBEB76}"/>
    <cellStyle name="20% - Ênfase1 28 4 2 3" xfId="4626" xr:uid="{676F46D0-B5BC-4227-9102-23CC9797374A}"/>
    <cellStyle name="20% - Ênfase1 28 4 2 4" xfId="4627" xr:uid="{1E00E283-E619-45D8-93C6-1AD96D945A0C}"/>
    <cellStyle name="20% - Ênfase1 28 4 3" xfId="4628" xr:uid="{6E4E19C0-54C3-4321-93D4-DF411F1D83F7}"/>
    <cellStyle name="20% - Ênfase1 28 4 4" xfId="4629" xr:uid="{936830F3-DA55-4B75-AECF-D4189C9E6863}"/>
    <cellStyle name="20% - Ênfase1 28 4 5" xfId="4630" xr:uid="{8F2F6ABD-4FF3-487C-8196-C65CF0201DE9}"/>
    <cellStyle name="20% - Ênfase1 28 5" xfId="4631" xr:uid="{472A8A8D-8C80-445C-B2F4-1D8E66E6A45F}"/>
    <cellStyle name="20% - Ênfase1 28 5 2" xfId="4632" xr:uid="{73304823-AA37-4C1B-8EE4-162788348B67}"/>
    <cellStyle name="20% - Ênfase1 28 5 2 2" xfId="4633" xr:uid="{FD885350-DF8A-44AC-8540-15B84C257E6F}"/>
    <cellStyle name="20% - Ênfase1 28 5 2 3" xfId="4634" xr:uid="{25017992-1853-4424-8DC2-F80043D77E68}"/>
    <cellStyle name="20% - Ênfase1 28 5 2 4" xfId="4635" xr:uid="{C5B3AB00-FEF1-4947-A265-1D210B1C632C}"/>
    <cellStyle name="20% - Ênfase1 28 5 3" xfId="4636" xr:uid="{4C24190E-C34B-4109-8ADF-5C392671E3B0}"/>
    <cellStyle name="20% - Ênfase1 28 5 4" xfId="4637" xr:uid="{FCF99937-9268-4B9C-8907-2E9466F8016A}"/>
    <cellStyle name="20% - Ênfase1 28 5 5" xfId="4638" xr:uid="{965F4644-713E-4960-9061-048D31063859}"/>
    <cellStyle name="20% - Ênfase1 28 6" xfId="4639" xr:uid="{6D00794F-CA96-4D57-AA8E-C2FC1283C555}"/>
    <cellStyle name="20% - Ênfase1 28 6 2" xfId="4640" xr:uid="{3A14604B-C786-48E1-8424-0A8AA48273D3}"/>
    <cellStyle name="20% - Ênfase1 28 6 2 2" xfId="4641" xr:uid="{3839E0CF-9CFD-417E-97F4-36B58DAF4BA0}"/>
    <cellStyle name="20% - Ênfase1 28 6 2 3" xfId="4642" xr:uid="{FB12B3F5-B877-44FA-87F9-EBE397C2D982}"/>
    <cellStyle name="20% - Ênfase1 28 6 2 4" xfId="4643" xr:uid="{5F2E2C83-A914-4C89-9954-1A6D915E138B}"/>
    <cellStyle name="20% - Ênfase1 28 6 3" xfId="4644" xr:uid="{1D98AD20-EC00-4A94-A765-6CD9971629D6}"/>
    <cellStyle name="20% - Ênfase1 28 6 4" xfId="4645" xr:uid="{FFB57443-8275-43E0-A3E7-2EBD748E3E26}"/>
    <cellStyle name="20% - Ênfase1 28 6 5" xfId="4646" xr:uid="{5E43CE13-7167-4FF2-A8F3-54B396B1C2CB}"/>
    <cellStyle name="20% - Ênfase1 28 7" xfId="4647" xr:uid="{C9E4B1FC-B26E-448B-B183-EACB23154826}"/>
    <cellStyle name="20% - Ênfase1 28 7 2" xfId="4648" xr:uid="{B074459D-1F5E-4CA1-9F49-A7349BE231F5}"/>
    <cellStyle name="20% - Ênfase1 28 7 2 2" xfId="4649" xr:uid="{1125596A-DB0B-4A50-BA50-ABAD6FCCFF59}"/>
    <cellStyle name="20% - Ênfase1 28 7 2 3" xfId="4650" xr:uid="{E310FD7A-9FD3-4C1B-A095-C35D3A417D53}"/>
    <cellStyle name="20% - Ênfase1 28 7 2 4" xfId="4651" xr:uid="{0FDE1A12-7E13-493C-BC0D-48A34C5101E2}"/>
    <cellStyle name="20% - Ênfase1 28 7 3" xfId="4652" xr:uid="{BFFCA5C0-7A4F-45BF-AF9E-FBEBD7D6339B}"/>
    <cellStyle name="20% - Ênfase1 28 7 4" xfId="4653" xr:uid="{CD78A9C6-7B76-4834-829E-7CB73ACE7229}"/>
    <cellStyle name="20% - Ênfase1 28 7 5" xfId="4654" xr:uid="{1B6D1ECB-D1A7-47DE-8BC7-910615AA09F7}"/>
    <cellStyle name="20% - Ênfase1 28 8" xfId="4655" xr:uid="{CBA7438D-748B-4EED-AD14-2B7003224132}"/>
    <cellStyle name="20% - Ênfase1 28 8 2" xfId="4656" xr:uid="{FED82243-667F-4B8A-9DFB-0BCACBB310AA}"/>
    <cellStyle name="20% - Ênfase1 28 8 2 2" xfId="4657" xr:uid="{CF679DA4-420F-4ED2-B64D-BFBD35F6DEDB}"/>
    <cellStyle name="20% - Ênfase1 28 8 2 3" xfId="4658" xr:uid="{A596E4FF-7C91-40EE-A7E8-424FA85F6184}"/>
    <cellStyle name="20% - Ênfase1 28 8 2 4" xfId="4659" xr:uid="{5541FB59-568D-4CB1-A109-21EB02DFA39F}"/>
    <cellStyle name="20% - Ênfase1 28 8 3" xfId="4660" xr:uid="{098060E3-909D-4D47-8160-3D4774F7DAB0}"/>
    <cellStyle name="20% - Ênfase1 28 8 4" xfId="4661" xr:uid="{AB6131AC-696E-4CA6-BD3D-23290426FA71}"/>
    <cellStyle name="20% - Ênfase1 28 8 5" xfId="4662" xr:uid="{301D9BD7-AF65-4566-99A4-0E4AB13CAC45}"/>
    <cellStyle name="20% - Ênfase1 28 9" xfId="4663" xr:uid="{F6D10C7D-3885-4B7D-AC59-5AA904049293}"/>
    <cellStyle name="20% - Ênfase1 28 9 2" xfId="4664" xr:uid="{6FE26E32-D9F4-4ADA-B284-1F8304F3D3B3}"/>
    <cellStyle name="20% - Ênfase1 28 9 2 2" xfId="4665" xr:uid="{16E3E122-613B-451C-B4C5-802250D969D6}"/>
    <cellStyle name="20% - Ênfase1 28 9 2 3" xfId="4666" xr:uid="{8F9053D9-CCFB-4841-B637-94FDF712D267}"/>
    <cellStyle name="20% - Ênfase1 28 9 2 4" xfId="4667" xr:uid="{9A0E3F8B-2C13-45D5-A5CC-05923A577C21}"/>
    <cellStyle name="20% - Ênfase1 28 9 3" xfId="4668" xr:uid="{FEDE79E4-A8FA-4C24-AAF2-11EFE4ECBED5}"/>
    <cellStyle name="20% - Ênfase1 28 9 4" xfId="4669" xr:uid="{CC761F4E-8DF0-49D0-B780-1C4A0C7EE484}"/>
    <cellStyle name="20% - Ênfase1 28 9 5" xfId="4670" xr:uid="{1B095708-4202-4CBA-A452-E4EDD82E53D3}"/>
    <cellStyle name="20% - Ênfase1 29" xfId="296" xr:uid="{118C6305-5FF7-44AE-8FD9-FCA42EA3ABF6}"/>
    <cellStyle name="20% - Ênfase1 29 10" xfId="4671" xr:uid="{278F8580-63CD-48CB-8DAB-943942799B3B}"/>
    <cellStyle name="20% - Ênfase1 29 10 2" xfId="4672" xr:uid="{9DD31771-8142-4558-A583-6114B859F126}"/>
    <cellStyle name="20% - Ênfase1 29 10 2 2" xfId="4673" xr:uid="{F7505B58-B50D-481A-85B7-EF66C5262DBE}"/>
    <cellStyle name="20% - Ênfase1 29 10 2 3" xfId="4674" xr:uid="{46B0FA8C-27D7-49E9-99AA-E759538F1336}"/>
    <cellStyle name="20% - Ênfase1 29 10 2 4" xfId="4675" xr:uid="{E0279C82-59CE-421D-B1FA-8A3F90A64937}"/>
    <cellStyle name="20% - Ênfase1 29 10 3" xfId="4676" xr:uid="{B8F79E3B-291A-4EA8-92B8-01A3E9593D31}"/>
    <cellStyle name="20% - Ênfase1 29 10 4" xfId="4677" xr:uid="{6BAF4A31-3667-4786-A551-B9499EBFB47D}"/>
    <cellStyle name="20% - Ênfase1 29 10 5" xfId="4678" xr:uid="{04ED2320-73FA-46B2-B0AE-D582BB99F0FC}"/>
    <cellStyle name="20% - Ênfase1 29 11" xfId="4679" xr:uid="{551D32A6-3BF3-441F-8839-25E0A4D56786}"/>
    <cellStyle name="20% - Ênfase1 29 11 2" xfId="4680" xr:uid="{89467363-97EC-448E-8468-169A86849A6D}"/>
    <cellStyle name="20% - Ênfase1 29 11 2 2" xfId="4681" xr:uid="{7DD85F8D-F245-4FE3-9876-B62BF38D64D6}"/>
    <cellStyle name="20% - Ênfase1 29 11 2 3" xfId="4682" xr:uid="{DEE11265-44F9-46A6-9839-6D97500277D0}"/>
    <cellStyle name="20% - Ênfase1 29 11 2 4" xfId="4683" xr:uid="{9747028C-4B7B-42B4-8C7F-48B19C7A60AE}"/>
    <cellStyle name="20% - Ênfase1 29 11 3" xfId="4684" xr:uid="{F25154BE-B7AB-4090-AB14-269AF198BAF5}"/>
    <cellStyle name="20% - Ênfase1 29 11 4" xfId="4685" xr:uid="{833FE675-DF01-4108-BB6A-1945088BAD47}"/>
    <cellStyle name="20% - Ênfase1 29 11 5" xfId="4686" xr:uid="{03B43000-2C67-4D5A-9531-0C52E60F2A1B}"/>
    <cellStyle name="20% - Ênfase1 29 12" xfId="4687" xr:uid="{81E8CB4D-5EF2-48E6-A723-0092D766BBBA}"/>
    <cellStyle name="20% - Ênfase1 29 12 2" xfId="4688" xr:uid="{81532C45-6FF9-4F49-9D36-8A445D42D7D9}"/>
    <cellStyle name="20% - Ênfase1 29 12 3" xfId="4689" xr:uid="{07FF866B-8A4A-4C63-8638-175850380720}"/>
    <cellStyle name="20% - Ênfase1 29 12 4" xfId="4690" xr:uid="{C683F9DA-7D9D-49DD-8BF4-F8D2C0FF7C29}"/>
    <cellStyle name="20% - Ênfase1 29 13" xfId="4691" xr:uid="{3ECA2ED1-0948-4729-9193-D4F97994B6BB}"/>
    <cellStyle name="20% - Ênfase1 29 14" xfId="4692" xr:uid="{0246FAC9-AE0B-4027-BA3A-603294F1A609}"/>
    <cellStyle name="20% - Ênfase1 29 15" xfId="4693" xr:uid="{B1779B9A-1C5F-43F1-9BC4-38DDCDE4373C}"/>
    <cellStyle name="20% - Ênfase1 29 2" xfId="297" xr:uid="{E3E536D9-4891-40A0-A632-36875A9738AF}"/>
    <cellStyle name="20% - Ênfase1 29 2 2" xfId="4694" xr:uid="{1731487E-24FA-4A33-8D70-79A4A3A5227E}"/>
    <cellStyle name="20% - Ênfase1 29 2 2 2" xfId="4695" xr:uid="{E8382ED5-8A1F-4E97-BC5B-354E1E9D3352}"/>
    <cellStyle name="20% - Ênfase1 29 2 2 3" xfId="4696" xr:uid="{A020BFE5-64A6-45E2-A3F4-D5A0BB3EB698}"/>
    <cellStyle name="20% - Ênfase1 29 2 2 4" xfId="4697" xr:uid="{59539651-A48D-465F-82AF-ACDB37872116}"/>
    <cellStyle name="20% - Ênfase1 29 2 3" xfId="4698" xr:uid="{5B4815D4-FA65-4A20-9276-300C05CC056C}"/>
    <cellStyle name="20% - Ênfase1 29 2 4" xfId="4699" xr:uid="{63FE5AB9-4440-4C43-8B49-D5BCE76377DF}"/>
    <cellStyle name="20% - Ênfase1 29 2 5" xfId="4700" xr:uid="{C011BC7D-8EA3-4193-A234-0B1CE35CD542}"/>
    <cellStyle name="20% - Ênfase1 29 3" xfId="4701" xr:uid="{88D4B835-42CC-4BA8-B020-B6923EA54BBE}"/>
    <cellStyle name="20% - Ênfase1 29 3 2" xfId="4702" xr:uid="{FC938966-B945-400D-BBB3-D3EA407A2ED1}"/>
    <cellStyle name="20% - Ênfase1 29 3 2 2" xfId="4703" xr:uid="{DFA08814-55DB-46AC-8DBC-9166BB18975E}"/>
    <cellStyle name="20% - Ênfase1 29 3 2 3" xfId="4704" xr:uid="{69C6E603-7631-481F-AA4B-6B04A94D6C1F}"/>
    <cellStyle name="20% - Ênfase1 29 3 2 4" xfId="4705" xr:uid="{722F4764-E275-415A-AC60-EED05846EF54}"/>
    <cellStyle name="20% - Ênfase1 29 3 3" xfId="4706" xr:uid="{E8449B0E-7207-4DE6-9B36-CEB4285569BD}"/>
    <cellStyle name="20% - Ênfase1 29 3 4" xfId="4707" xr:uid="{9E1C05BD-2F0D-42EB-8E44-83C79D5A25C5}"/>
    <cellStyle name="20% - Ênfase1 29 3 5" xfId="4708" xr:uid="{06E49AFA-EC7E-4F0F-889D-103936FF1393}"/>
    <cellStyle name="20% - Ênfase1 29 4" xfId="4709" xr:uid="{36DD67B7-B044-4474-86C8-8E49661F426D}"/>
    <cellStyle name="20% - Ênfase1 29 4 2" xfId="4710" xr:uid="{78107E35-9783-4430-81C6-8ADB40F6213B}"/>
    <cellStyle name="20% - Ênfase1 29 4 2 2" xfId="4711" xr:uid="{F4455B47-35D6-4F1F-8016-6ECD1BAA12E1}"/>
    <cellStyle name="20% - Ênfase1 29 4 2 3" xfId="4712" xr:uid="{D07D6D0A-F6EF-4401-B816-AB8140FC3C83}"/>
    <cellStyle name="20% - Ênfase1 29 4 2 4" xfId="4713" xr:uid="{647AAF3F-1471-443F-9874-FE40E0E9F122}"/>
    <cellStyle name="20% - Ênfase1 29 4 3" xfId="4714" xr:uid="{7487CC86-7968-4313-B9C1-1AD03783A9C9}"/>
    <cellStyle name="20% - Ênfase1 29 4 4" xfId="4715" xr:uid="{3D29E44D-D16A-4856-9D60-8720DE818B78}"/>
    <cellStyle name="20% - Ênfase1 29 4 5" xfId="4716" xr:uid="{1B77CD28-EFDD-442A-85BF-5F8C60A8D311}"/>
    <cellStyle name="20% - Ênfase1 29 5" xfId="4717" xr:uid="{0401A121-7D67-4F29-AE13-EC0359D6BD4C}"/>
    <cellStyle name="20% - Ênfase1 29 5 2" xfId="4718" xr:uid="{A4156B23-05F2-48A9-AC12-5B48178350FF}"/>
    <cellStyle name="20% - Ênfase1 29 5 2 2" xfId="4719" xr:uid="{7C80C8DA-919E-45D4-8EFE-3FC9CFD9B243}"/>
    <cellStyle name="20% - Ênfase1 29 5 2 3" xfId="4720" xr:uid="{83522A86-C4D8-4DC5-97AD-7659130A0253}"/>
    <cellStyle name="20% - Ênfase1 29 5 2 4" xfId="4721" xr:uid="{CA6B43B5-B096-4641-B089-8317C21C34C5}"/>
    <cellStyle name="20% - Ênfase1 29 5 3" xfId="4722" xr:uid="{183963AC-9AFA-4339-9348-FDDBACEDA707}"/>
    <cellStyle name="20% - Ênfase1 29 5 4" xfId="4723" xr:uid="{F8413EFA-880B-4E7D-B901-EBBFCB2E5CD0}"/>
    <cellStyle name="20% - Ênfase1 29 5 5" xfId="4724" xr:uid="{8D4856BD-969C-485A-8EEC-CBA5A2164919}"/>
    <cellStyle name="20% - Ênfase1 29 6" xfId="4725" xr:uid="{9FF164C2-B0A2-48DB-B73D-0678A7F47086}"/>
    <cellStyle name="20% - Ênfase1 29 6 2" xfId="4726" xr:uid="{507CEA6B-5570-4FD0-83BC-8B2BA162210F}"/>
    <cellStyle name="20% - Ênfase1 29 6 2 2" xfId="4727" xr:uid="{7408A5CF-28EC-4A57-A428-435E81B353A0}"/>
    <cellStyle name="20% - Ênfase1 29 6 2 3" xfId="4728" xr:uid="{99867E24-BA21-4E85-B5D5-0AF7B21DE67F}"/>
    <cellStyle name="20% - Ênfase1 29 6 2 4" xfId="4729" xr:uid="{77548FD3-784A-4FDA-8128-1A3F34179F3A}"/>
    <cellStyle name="20% - Ênfase1 29 6 3" xfId="4730" xr:uid="{19429C23-67DF-407E-9BCA-670D43E153F0}"/>
    <cellStyle name="20% - Ênfase1 29 6 4" xfId="4731" xr:uid="{AA09AD63-481D-47A8-9707-240AA83D402E}"/>
    <cellStyle name="20% - Ênfase1 29 6 5" xfId="4732" xr:uid="{144DD2B3-ACE3-4EC6-9AEB-0C6FB4375752}"/>
    <cellStyle name="20% - Ênfase1 29 7" xfId="4733" xr:uid="{7997A32C-8D19-4062-91A9-28DFD131CD8B}"/>
    <cellStyle name="20% - Ênfase1 29 7 2" xfId="4734" xr:uid="{BB02DBD0-A756-4A6C-9AFB-29540D546BBD}"/>
    <cellStyle name="20% - Ênfase1 29 7 2 2" xfId="4735" xr:uid="{4FB27A7A-3333-4322-A194-7DF2AA02E8B5}"/>
    <cellStyle name="20% - Ênfase1 29 7 2 3" xfId="4736" xr:uid="{52AA1A22-040B-4E0C-843A-8D11AEDEBAE0}"/>
    <cellStyle name="20% - Ênfase1 29 7 2 4" xfId="4737" xr:uid="{E7B819D1-41BC-42FA-93A0-3F5BE8DD9DA8}"/>
    <cellStyle name="20% - Ênfase1 29 7 3" xfId="4738" xr:uid="{55A18A37-B5A0-42AB-8DDA-0F38FF6CF815}"/>
    <cellStyle name="20% - Ênfase1 29 7 4" xfId="4739" xr:uid="{C2483086-2E3E-400A-869B-BB6BDDA863E3}"/>
    <cellStyle name="20% - Ênfase1 29 7 5" xfId="4740" xr:uid="{3DB91E72-88D0-474B-8FF8-2A302A9C12C0}"/>
    <cellStyle name="20% - Ênfase1 29 8" xfId="4741" xr:uid="{C651C696-A45D-4AB1-85C1-4A6D102FE31C}"/>
    <cellStyle name="20% - Ênfase1 29 8 2" xfId="4742" xr:uid="{084F8099-D3E1-46C4-B165-E07A96C8AA2A}"/>
    <cellStyle name="20% - Ênfase1 29 8 2 2" xfId="4743" xr:uid="{B2BA99A8-69EB-4948-ADF1-6C2585609249}"/>
    <cellStyle name="20% - Ênfase1 29 8 2 3" xfId="4744" xr:uid="{74EB5261-AAEE-40CD-9A04-A336E5AC11F4}"/>
    <cellStyle name="20% - Ênfase1 29 8 2 4" xfId="4745" xr:uid="{AED82054-F446-40C4-96B3-962632FF0C4B}"/>
    <cellStyle name="20% - Ênfase1 29 8 3" xfId="4746" xr:uid="{D9270098-EEC2-4CB5-89B1-82C0FE3FC13C}"/>
    <cellStyle name="20% - Ênfase1 29 8 4" xfId="4747" xr:uid="{AEF7497E-621D-4291-B1C1-610E8C1CD6C0}"/>
    <cellStyle name="20% - Ênfase1 29 8 5" xfId="4748" xr:uid="{73424968-65DE-49FD-8A49-95697353CC80}"/>
    <cellStyle name="20% - Ênfase1 29 9" xfId="4749" xr:uid="{7360F863-D100-45AD-ADF1-F088DE020DF9}"/>
    <cellStyle name="20% - Ênfase1 29 9 2" xfId="4750" xr:uid="{B4601E23-83EB-4A5A-B1B8-C9EC38C215EC}"/>
    <cellStyle name="20% - Ênfase1 29 9 2 2" xfId="4751" xr:uid="{68D5A902-B629-47C9-802A-497D13CD2043}"/>
    <cellStyle name="20% - Ênfase1 29 9 2 3" xfId="4752" xr:uid="{3C799E17-7A4B-46B5-82E9-F68FD75D00D7}"/>
    <cellStyle name="20% - Ênfase1 29 9 2 4" xfId="4753" xr:uid="{6A07C12C-B957-437C-B2EB-BC7B5F0D7C6D}"/>
    <cellStyle name="20% - Ênfase1 29 9 3" xfId="4754" xr:uid="{DAB19000-7CA3-4C74-B297-9E16A210D676}"/>
    <cellStyle name="20% - Ênfase1 29 9 4" xfId="4755" xr:uid="{4CFB747A-0FF9-4F5F-854A-7CFAF23F3D88}"/>
    <cellStyle name="20% - Ênfase1 29 9 5" xfId="4756" xr:uid="{5162E459-ACF5-4E43-81ED-7E7356D763C9}"/>
    <cellStyle name="20% - Ênfase1 3" xfId="298" xr:uid="{1D09DDE1-007D-4595-A190-5EDBC7BF09C4}"/>
    <cellStyle name="20% - Ênfase1 3 10" xfId="4757" xr:uid="{F81B4EBF-FB00-4777-8126-11CC2FACFBB4}"/>
    <cellStyle name="20% - Ênfase1 3 10 2" xfId="4758" xr:uid="{61B20C44-5743-4B2B-A631-D7BB8A81ABF9}"/>
    <cellStyle name="20% - Ênfase1 3 10 2 2" xfId="4759" xr:uid="{C851FB9F-600A-4AEE-92FF-45C2F493879D}"/>
    <cellStyle name="20% - Ênfase1 3 10 2 3" xfId="4760" xr:uid="{961CFD20-E09A-466B-8AE5-75F303D116E7}"/>
    <cellStyle name="20% - Ênfase1 3 10 2 4" xfId="4761" xr:uid="{0904DAB0-4D3B-440C-AB8F-5AB7C02DCAB8}"/>
    <cellStyle name="20% - Ênfase1 3 10 3" xfId="4762" xr:uid="{0DC1BD5B-8549-4AD1-9B4F-779C34648161}"/>
    <cellStyle name="20% - Ênfase1 3 10 4" xfId="4763" xr:uid="{B232B089-C585-4191-91E1-B3EFA9E0A162}"/>
    <cellStyle name="20% - Ênfase1 3 10 5" xfId="4764" xr:uid="{2297B519-6CF0-4432-9B3E-2C7C7B3BD034}"/>
    <cellStyle name="20% - Ênfase1 3 10 6" xfId="56235" xr:uid="{20381C98-946B-49B7-BB38-F03BD3132E94}"/>
    <cellStyle name="20% - Ênfase1 3 11" xfId="4765" xr:uid="{C870E1A3-8884-43C7-871A-41582247EE55}"/>
    <cellStyle name="20% - Ênfase1 3 11 2" xfId="4766" xr:uid="{3C672919-ACE3-43B4-AB1D-98CEA29EE04B}"/>
    <cellStyle name="20% - Ênfase1 3 11 2 2" xfId="4767" xr:uid="{7B928E7C-3EED-42B2-A85E-1B1FF6EB5397}"/>
    <cellStyle name="20% - Ênfase1 3 11 2 3" xfId="4768" xr:uid="{1CB9A616-3AE6-4A7B-9B1D-4659B0E66461}"/>
    <cellStyle name="20% - Ênfase1 3 11 2 4" xfId="4769" xr:uid="{DA26061B-F65B-43CD-953F-37072950B179}"/>
    <cellStyle name="20% - Ênfase1 3 11 3" xfId="4770" xr:uid="{FABDD6F9-5E42-4FEF-A7F7-E1B8999F27F2}"/>
    <cellStyle name="20% - Ênfase1 3 11 4" xfId="4771" xr:uid="{5FF30605-B29E-45A8-BDDC-A79B27F89DE4}"/>
    <cellStyle name="20% - Ênfase1 3 11 5" xfId="4772" xr:uid="{F12573F6-08A4-4799-989D-A15C550E75CE}"/>
    <cellStyle name="20% - Ênfase1 3 11 6" xfId="57993" xr:uid="{09C1D949-26E2-42EF-82ED-1CFF98B40501}"/>
    <cellStyle name="20% - Ênfase1 3 12" xfId="4773" xr:uid="{26DB3DF2-8AE4-4C9A-B725-3A0FCC4BFE0B}"/>
    <cellStyle name="20% - Ênfase1 3 12 2" xfId="4774" xr:uid="{653EECB9-0051-4006-BA44-94A118770DDF}"/>
    <cellStyle name="20% - Ênfase1 3 12 2 2" xfId="4775" xr:uid="{6D4C09FC-80CD-49A9-A54E-F9E6183DD91C}"/>
    <cellStyle name="20% - Ênfase1 3 12 2 3" xfId="4776" xr:uid="{D3C4ECFC-6F41-4FF5-86D4-087D456C9745}"/>
    <cellStyle name="20% - Ênfase1 3 12 2 4" xfId="4777" xr:uid="{0818937C-CA5C-4878-A00F-68F54F0E8266}"/>
    <cellStyle name="20% - Ênfase1 3 12 3" xfId="4778" xr:uid="{7B53BC52-6D5C-4579-BC00-B51E9B96DE65}"/>
    <cellStyle name="20% - Ênfase1 3 12 4" xfId="4779" xr:uid="{E121987E-005B-4D81-B286-97A6F2B2251C}"/>
    <cellStyle name="20% - Ênfase1 3 12 5" xfId="4780" xr:uid="{C6B66B30-7704-4578-BC0E-5AFFEF0B9A67}"/>
    <cellStyle name="20% - Ênfase1 3 12 6" xfId="47118" xr:uid="{F80FA176-738A-4D5D-A9A2-5D9794263EBF}"/>
    <cellStyle name="20% - Ênfase1 3 13" xfId="4781" xr:uid="{68366CF6-7793-46CB-AF74-16E14A395997}"/>
    <cellStyle name="20% - Ênfase1 3 14" xfId="4782" xr:uid="{48458F1A-33C5-4FF0-8FD9-C1E196A687BC}"/>
    <cellStyle name="20% - Ênfase1 3 15" xfId="4783" xr:uid="{5B772D35-E4D2-4976-BDE4-FAAEB066A4F1}"/>
    <cellStyle name="20% - Ênfase1 3 16" xfId="4784" xr:uid="{92BFADF8-57A0-45B2-801B-9CE830171255}"/>
    <cellStyle name="20% - Ênfase1 3 17" xfId="45133" xr:uid="{96C64029-C7DB-4C0A-84C7-4B0FAB83FD7E}"/>
    <cellStyle name="20% - Ênfase1 3 2" xfId="299" xr:uid="{C2097AB7-F70D-48E7-8CC2-5B7C3330EB4A}"/>
    <cellStyle name="20% - Ênfase1 3 2 2" xfId="300" xr:uid="{0D7F88B0-F029-46A1-8B7D-B9A6EBB44B3D}"/>
    <cellStyle name="20% - Ênfase1 3 2 2 2" xfId="4785" xr:uid="{BC3EEFAD-0AE1-4C0F-96A2-3938D52F0A67}"/>
    <cellStyle name="20% - Ênfase1 3 2 2 2 2" xfId="57182" xr:uid="{0418988C-1D94-4CBA-B0EC-DA804C6A76BE}"/>
    <cellStyle name="20% - Ênfase1 3 2 2 2 3" xfId="58352" xr:uid="{685EE8F1-2B87-426C-B5A1-20D93ADE0B46}"/>
    <cellStyle name="20% - Ênfase1 3 2 2 2 4" xfId="56858" xr:uid="{255C9E29-C31E-4113-BE7A-05E18F08957A}"/>
    <cellStyle name="20% - Ênfase1 3 2 2 3" xfId="4786" xr:uid="{3AB8F396-D9DE-4B9C-86D9-FFBDD7A273C0}"/>
    <cellStyle name="20% - Ênfase1 3 2 2 3 2" xfId="57838" xr:uid="{64176B5A-5DCA-42AD-910D-4E4DF06F19EC}"/>
    <cellStyle name="20% - Ênfase1 3 2 2 4" xfId="4787" xr:uid="{DA2165B0-1873-470C-9D3F-564482A8F4A9}"/>
    <cellStyle name="20% - Ênfase1 3 2 2 5" xfId="48514" xr:uid="{6E6F2EAE-AFFF-4FF9-A61F-E076DF761CD8}"/>
    <cellStyle name="20% - Ênfase1 3 2 3" xfId="4788" xr:uid="{2A7FB949-32A1-4D07-84C1-69C1AECF9F6D}"/>
    <cellStyle name="20% - Ênfase1 3 2 3 2" xfId="4789" xr:uid="{D368F435-FE4C-4660-92D4-3DE1F1B280AD}"/>
    <cellStyle name="20% - Ênfase1 3 2 3 3" xfId="4790" xr:uid="{5C7E92B3-E6C3-4D86-89F6-08AA84FDA232}"/>
    <cellStyle name="20% - Ênfase1 3 2 3 4" xfId="4791" xr:uid="{8BC9E35F-78E4-4977-978B-B84E729CF62F}"/>
    <cellStyle name="20% - Ênfase1 3 2 3 5" xfId="56482" xr:uid="{35C3C3A8-1567-41EF-ABA8-23CBAE94F7BB}"/>
    <cellStyle name="20% - Ênfase1 3 2 4" xfId="57752" xr:uid="{F80FC8A3-C28E-440B-9A87-97BA6117BEAD}"/>
    <cellStyle name="20% - Ênfase1 3 2 5" xfId="45507" xr:uid="{4D068D64-E9C2-430E-956C-4B9E231ABAF5}"/>
    <cellStyle name="20% - Ênfase1 3 3" xfId="301" xr:uid="{97262E19-4469-4B61-9ED6-9908DA942805}"/>
    <cellStyle name="20% - Ênfase1 3 3 2" xfId="302" xr:uid="{9635C0A4-0224-4467-BE94-6554B8CA7446}"/>
    <cellStyle name="20% - Ênfase1 3 3 2 2" xfId="4792" xr:uid="{08DE4ECC-77EA-4B7A-8742-B350F8345ACE}"/>
    <cellStyle name="20% - Ênfase1 3 3 2 3" xfId="4793" xr:uid="{B6CE1872-E17A-439A-A0D2-CFAE35752175}"/>
    <cellStyle name="20% - Ênfase1 3 3 2 4" xfId="4794" xr:uid="{EAB65C13-1ADD-439D-A650-DA9DA0F04194}"/>
    <cellStyle name="20% - Ênfase1 3 3 2 5" xfId="49788" xr:uid="{2679E069-88C6-46AB-A156-0517A6C46822}"/>
    <cellStyle name="20% - Ênfase1 3 3 3" xfId="4795" xr:uid="{9EA31D18-E4A4-439E-8755-E674D2008979}"/>
    <cellStyle name="20% - Ênfase1 3 3 4" xfId="4796" xr:uid="{46F390FC-69A9-4F95-88C0-D16B0BBB3D45}"/>
    <cellStyle name="20% - Ênfase1 3 3 5" xfId="4797" xr:uid="{B88D76BD-62C1-4248-AADE-898FBAD4D082}"/>
    <cellStyle name="20% - Ênfase1 3 3 6" xfId="45508" xr:uid="{73C99B41-BAAB-46EA-B046-D4C866CECF5E}"/>
    <cellStyle name="20% - Ênfase1 3 4" xfId="303" xr:uid="{B0674EB8-ECA3-4B5B-BDBC-CA22A685C2BB}"/>
    <cellStyle name="20% - Ênfase1 3 4 2" xfId="304" xr:uid="{A80DAE7A-5F0C-4AF5-BA08-DECBAD7AD29D}"/>
    <cellStyle name="20% - Ênfase1 3 4 2 2" xfId="4798" xr:uid="{CA83BF17-9ED7-4B90-A021-6A3248E8935A}"/>
    <cellStyle name="20% - Ênfase1 3 4 2 3" xfId="4799" xr:uid="{2B0220B0-9829-4441-B128-B2A6F2641AAB}"/>
    <cellStyle name="20% - Ênfase1 3 4 2 4" xfId="4800" xr:uid="{AFAB39D6-8E2A-4CB0-A00C-70B015B3D74F}"/>
    <cellStyle name="20% - Ênfase1 3 4 3" xfId="4801" xr:uid="{FF84E0BF-9BB4-41A1-9EF7-0A22C82CE94D}"/>
    <cellStyle name="20% - Ênfase1 3 4 4" xfId="4802" xr:uid="{0C96AB64-9ED7-4F15-9F7D-E49AAE93A687}"/>
    <cellStyle name="20% - Ênfase1 3 4 5" xfId="4803" xr:uid="{AC692A22-A02D-4573-B476-5022A0625BDF}"/>
    <cellStyle name="20% - Ênfase1 3 4 6" xfId="51438" xr:uid="{172C5DC3-DF41-4799-B6F9-C53A065287AC}"/>
    <cellStyle name="20% - Ênfase1 3 5" xfId="305" xr:uid="{FE9639A4-69E8-442D-894F-CF5CD50BA89A}"/>
    <cellStyle name="20% - Ênfase1 3 5 2" xfId="306" xr:uid="{9F5750A6-720D-4374-B006-3DD1D557813F}"/>
    <cellStyle name="20% - Ênfase1 3 5 2 2" xfId="4804" xr:uid="{4C886C17-AE7B-4E4B-9E13-1A7B1CA394EB}"/>
    <cellStyle name="20% - Ênfase1 3 5 2 3" xfId="4805" xr:uid="{B45E1DBC-DDC6-44F3-874E-453C0CD561EF}"/>
    <cellStyle name="20% - Ênfase1 3 5 2 4" xfId="4806" xr:uid="{A8C70703-D6E9-4F5E-95E5-B9FC9C6934BE}"/>
    <cellStyle name="20% - Ênfase1 3 5 3" xfId="4807" xr:uid="{85E1D4DA-1CB5-4B3C-A474-B11B737CF523}"/>
    <cellStyle name="20% - Ênfase1 3 5 4" xfId="4808" xr:uid="{4CC1CE08-B406-44ED-919D-DA5E88080346}"/>
    <cellStyle name="20% - Ênfase1 3 5 5" xfId="4809" xr:uid="{9D3DE4A4-B796-4602-80A8-26C594B21C9B}"/>
    <cellStyle name="20% - Ênfase1 3 5 6" xfId="52319" xr:uid="{FF450E32-5982-4C39-AEDD-E03C921C4D23}"/>
    <cellStyle name="20% - Ênfase1 3 6" xfId="307" xr:uid="{2A3759C4-E218-4AAD-B2E6-8C6F19D4F58E}"/>
    <cellStyle name="20% - Ênfase1 3 6 2" xfId="308" xr:uid="{0B9ADDF4-D3D9-469F-AFFC-6D5ECA77496C}"/>
    <cellStyle name="20% - Ênfase1 3 6 2 2" xfId="4810" xr:uid="{6F37781E-55D9-4181-897C-1DA5A095DB65}"/>
    <cellStyle name="20% - Ênfase1 3 6 2 3" xfId="4811" xr:uid="{C95B9EFD-6604-4F06-90C8-D653C1295244}"/>
    <cellStyle name="20% - Ênfase1 3 6 2 4" xfId="4812" xr:uid="{0706A721-9D25-47C7-B9AE-98B11A7AC5B7}"/>
    <cellStyle name="20% - Ênfase1 3 6 3" xfId="4813" xr:uid="{448DA131-5C33-4B51-9A4D-D7195AC5CF23}"/>
    <cellStyle name="20% - Ênfase1 3 6 4" xfId="4814" xr:uid="{5877888A-0F90-4532-B50C-E8850A02D9E5}"/>
    <cellStyle name="20% - Ênfase1 3 6 5" xfId="4815" xr:uid="{1CFA7ED2-4394-40E7-9DB9-7E5CA563C397}"/>
    <cellStyle name="20% - Ênfase1 3 6 6" xfId="53185" xr:uid="{3FC9A798-4961-4EBC-8333-4C19DD5B391C}"/>
    <cellStyle name="20% - Ênfase1 3 7" xfId="309" xr:uid="{4B8C8991-02CA-40D8-9505-5355BFE0FB3E}"/>
    <cellStyle name="20% - Ênfase1 3 7 2" xfId="4816" xr:uid="{8C3B12FB-83C5-4AFF-A761-A1E8BFC2A6D4}"/>
    <cellStyle name="20% - Ênfase1 3 7 2 2" xfId="4817" xr:uid="{62271EFF-076C-400B-BB39-D3C3F53B5205}"/>
    <cellStyle name="20% - Ênfase1 3 7 2 3" xfId="4818" xr:uid="{240B0F7C-2E68-4CB1-BB9B-4B3F4AB6AE5A}"/>
    <cellStyle name="20% - Ênfase1 3 7 2 4" xfId="4819" xr:uid="{1C57DE78-DFE7-4B78-9703-4E93ED8EDC84}"/>
    <cellStyle name="20% - Ênfase1 3 7 3" xfId="4820" xr:uid="{9EC14465-C562-44AD-A3F5-6EF0DD2D818D}"/>
    <cellStyle name="20% - Ênfase1 3 7 4" xfId="4821" xr:uid="{C4355509-8E18-4852-B127-126488EE3348}"/>
    <cellStyle name="20% - Ênfase1 3 7 5" xfId="4822" xr:uid="{C765480B-27CC-48CA-9301-7DBAD4A7FEE8}"/>
    <cellStyle name="20% - Ênfase1 3 7 6" xfId="54032" xr:uid="{A6B458CF-C01B-41AC-A1E6-8E75DB16C0EA}"/>
    <cellStyle name="20% - Ênfase1 3 8" xfId="4823" xr:uid="{AD55E489-8B79-4511-B226-EA18FF5E425D}"/>
    <cellStyle name="20% - Ênfase1 3 8 2" xfId="4824" xr:uid="{D6025340-0D2C-496D-8110-0713E3F0239B}"/>
    <cellStyle name="20% - Ênfase1 3 8 2 2" xfId="4825" xr:uid="{924EBC7C-C864-47E7-B257-498D1E995F5D}"/>
    <cellStyle name="20% - Ênfase1 3 8 2 3" xfId="4826" xr:uid="{35856B17-621E-42B0-A256-2BCF88B08083}"/>
    <cellStyle name="20% - Ênfase1 3 8 2 4" xfId="4827" xr:uid="{AAD644D9-1ABB-4C86-BD93-E29EC75EBA68}"/>
    <cellStyle name="20% - Ênfase1 3 8 3" xfId="4828" xr:uid="{66D58772-2274-46C9-8DA9-3A6361703CDD}"/>
    <cellStyle name="20% - Ênfase1 3 8 4" xfId="4829" xr:uid="{641CDC57-4063-48E2-BA6A-0CC9B30A78E9}"/>
    <cellStyle name="20% - Ênfase1 3 8 5" xfId="4830" xr:uid="{AC441E4C-F49F-4508-833F-92ED3D33995E}"/>
    <cellStyle name="20% - Ênfase1 3 8 6" xfId="54846" xr:uid="{5A4093D3-2304-46CA-88F3-B67233E148CA}"/>
    <cellStyle name="20% - Ênfase1 3 9" xfId="4831" xr:uid="{024FE465-B49A-48CE-81E7-9589080B7856}"/>
    <cellStyle name="20% - Ênfase1 3 9 2" xfId="4832" xr:uid="{0860F527-0689-462E-AA41-AE6FE553B8E7}"/>
    <cellStyle name="20% - Ênfase1 3 9 2 2" xfId="4833" xr:uid="{D4633FFB-A7CD-4B9A-86AE-E64690E13102}"/>
    <cellStyle name="20% - Ênfase1 3 9 2 3" xfId="4834" xr:uid="{0BBEB635-271A-4333-9E39-46EA6F05AD14}"/>
    <cellStyle name="20% - Ênfase1 3 9 2 4" xfId="4835" xr:uid="{F8AC81C5-8913-4FDD-8361-5137ED8BE010}"/>
    <cellStyle name="20% - Ênfase1 3 9 3" xfId="4836" xr:uid="{27F4D182-1EB0-4697-8996-EE0BD74E8689}"/>
    <cellStyle name="20% - Ênfase1 3 9 4" xfId="4837" xr:uid="{B3C06937-43CC-4364-8D65-A1710FC8D4AF}"/>
    <cellStyle name="20% - Ênfase1 3 9 5" xfId="4838" xr:uid="{DD9E619A-CDD7-4D60-8B38-8D1BC619C5B6}"/>
    <cellStyle name="20% - Ênfase1 3 9 6" xfId="55540" xr:uid="{E26DC091-1342-4BCE-A1BA-4A79207C2B0B}"/>
    <cellStyle name="20% - Ênfase1 30" xfId="310" xr:uid="{7DB88D56-4EFC-4FD3-9DC5-66C6341045F6}"/>
    <cellStyle name="20% - Ênfase1 30 10" xfId="4839" xr:uid="{101AE3F4-8D43-4B6E-89BC-05D76F94C2A0}"/>
    <cellStyle name="20% - Ênfase1 30 10 2" xfId="4840" xr:uid="{BDB71AFF-B533-48A7-9A4E-BABE21317529}"/>
    <cellStyle name="20% - Ênfase1 30 10 2 2" xfId="4841" xr:uid="{70546D91-4D25-4A54-871F-190FEEFBF927}"/>
    <cellStyle name="20% - Ênfase1 30 10 2 3" xfId="4842" xr:uid="{E4ADED57-CEFE-4EE2-848C-159585C06FDA}"/>
    <cellStyle name="20% - Ênfase1 30 10 2 4" xfId="4843" xr:uid="{8FC98252-EB0E-4E10-AC45-A3B8909F3D93}"/>
    <cellStyle name="20% - Ênfase1 30 10 3" xfId="4844" xr:uid="{0FB09993-1895-44FE-92E4-9A040370BAF9}"/>
    <cellStyle name="20% - Ênfase1 30 10 4" xfId="4845" xr:uid="{F04FBA17-9BBB-40A5-A98F-7A76544669D2}"/>
    <cellStyle name="20% - Ênfase1 30 10 5" xfId="4846" xr:uid="{10F8061B-4173-4B45-813F-E377FDF29D0C}"/>
    <cellStyle name="20% - Ênfase1 30 11" xfId="4847" xr:uid="{C9660EC6-1C0F-4BCB-9A75-DE8721305D2F}"/>
    <cellStyle name="20% - Ênfase1 30 11 2" xfId="4848" xr:uid="{9BC3518A-BD39-4AC5-8C4C-7FC318510F36}"/>
    <cellStyle name="20% - Ênfase1 30 11 2 2" xfId="4849" xr:uid="{1A9D410B-C079-44D0-BC5F-2EF538BE9BC1}"/>
    <cellStyle name="20% - Ênfase1 30 11 2 3" xfId="4850" xr:uid="{63B3A74B-D3AD-4894-B43A-4FF3995B5928}"/>
    <cellStyle name="20% - Ênfase1 30 11 2 4" xfId="4851" xr:uid="{4307926C-6DB1-4F92-9457-A6213DD3A7F3}"/>
    <cellStyle name="20% - Ênfase1 30 11 3" xfId="4852" xr:uid="{8AD5A6DD-A5ED-46AB-B499-33C5CD18CD33}"/>
    <cellStyle name="20% - Ênfase1 30 11 4" xfId="4853" xr:uid="{3FF44AC2-194D-4639-B60D-0D0A42833495}"/>
    <cellStyle name="20% - Ênfase1 30 11 5" xfId="4854" xr:uid="{BBC3B53A-FF55-4961-9AA9-BFA989CBE9B6}"/>
    <cellStyle name="20% - Ênfase1 30 12" xfId="4855" xr:uid="{210FC178-708E-4C87-89CD-8E03556F0D94}"/>
    <cellStyle name="20% - Ênfase1 30 12 2" xfId="4856" xr:uid="{402AA824-F9F2-4727-8158-A168AD945BE1}"/>
    <cellStyle name="20% - Ênfase1 30 12 3" xfId="4857" xr:uid="{44925229-69DC-49C2-B469-CDE596CBF752}"/>
    <cellStyle name="20% - Ênfase1 30 12 4" xfId="4858" xr:uid="{FF8C6125-DEC5-48F2-A4E0-79F26768AC4B}"/>
    <cellStyle name="20% - Ênfase1 30 13" xfId="4859" xr:uid="{2F07EEDE-68F3-448D-A5E5-CEB2941060B2}"/>
    <cellStyle name="20% - Ênfase1 30 14" xfId="4860" xr:uid="{526E64AC-2CD2-40E9-B370-165517CA84D1}"/>
    <cellStyle name="20% - Ênfase1 30 15" xfId="4861" xr:uid="{ED57E56D-40C9-4C2D-85E7-1195D8BA91E2}"/>
    <cellStyle name="20% - Ênfase1 30 2" xfId="311" xr:uid="{C8F65235-52EC-410D-BD71-D52E0C53BD5F}"/>
    <cellStyle name="20% - Ênfase1 30 2 2" xfId="4862" xr:uid="{3D37E28E-509D-49DD-AA23-8169E9779F9C}"/>
    <cellStyle name="20% - Ênfase1 30 2 2 2" xfId="4863" xr:uid="{E9A478D0-5C61-4DAE-BA37-2C556E056BD1}"/>
    <cellStyle name="20% - Ênfase1 30 2 2 3" xfId="4864" xr:uid="{F430A969-8954-4E21-9B83-0C023771DB89}"/>
    <cellStyle name="20% - Ênfase1 30 2 2 4" xfId="4865" xr:uid="{A6032FB6-7750-4E3A-A9A7-572B229F99D2}"/>
    <cellStyle name="20% - Ênfase1 30 2 3" xfId="4866" xr:uid="{FF0E39F7-0BC0-4821-B098-679526274CB4}"/>
    <cellStyle name="20% - Ênfase1 30 2 4" xfId="4867" xr:uid="{E8E9B2C4-F7BE-4A4F-9C8C-98D701289BBE}"/>
    <cellStyle name="20% - Ênfase1 30 2 5" xfId="4868" xr:uid="{75005E24-F86D-4604-BCD9-ADBD6FF284BE}"/>
    <cellStyle name="20% - Ênfase1 30 3" xfId="4869" xr:uid="{21E6B799-0800-486B-9469-DA169EA9C5AB}"/>
    <cellStyle name="20% - Ênfase1 30 3 2" xfId="4870" xr:uid="{85F8AF15-9F86-4D77-AD42-44780B6CF6CF}"/>
    <cellStyle name="20% - Ênfase1 30 3 2 2" xfId="4871" xr:uid="{0AD8D12A-9A4A-421D-BA13-FF12EF069912}"/>
    <cellStyle name="20% - Ênfase1 30 3 2 3" xfId="4872" xr:uid="{EF2B91AA-74A9-4715-BCCB-CE8885E37C0C}"/>
    <cellStyle name="20% - Ênfase1 30 3 2 4" xfId="4873" xr:uid="{BA937BD7-3015-4DFD-8D7F-D535FCB254EF}"/>
    <cellStyle name="20% - Ênfase1 30 3 3" xfId="4874" xr:uid="{5592ED45-8425-433B-9259-DAECE537C04C}"/>
    <cellStyle name="20% - Ênfase1 30 3 4" xfId="4875" xr:uid="{33176192-91FA-41D5-9F69-7580A502416B}"/>
    <cellStyle name="20% - Ênfase1 30 3 5" xfId="4876" xr:uid="{297FD46F-FCA4-4484-90A2-02BE02D8D161}"/>
    <cellStyle name="20% - Ênfase1 30 4" xfId="4877" xr:uid="{89292595-3B79-4756-9891-81FB77F723E5}"/>
    <cellStyle name="20% - Ênfase1 30 4 2" xfId="4878" xr:uid="{859EB218-5B52-4656-B440-C5D7C474798A}"/>
    <cellStyle name="20% - Ênfase1 30 4 2 2" xfId="4879" xr:uid="{F491D1AA-2D02-4D4B-BD3D-819B0F5F3502}"/>
    <cellStyle name="20% - Ênfase1 30 4 2 3" xfId="4880" xr:uid="{47E0CB20-9D6C-4A95-BD87-39E017364C55}"/>
    <cellStyle name="20% - Ênfase1 30 4 2 4" xfId="4881" xr:uid="{518BC85E-14A1-407A-B9C9-0D3CE2BDA3B8}"/>
    <cellStyle name="20% - Ênfase1 30 4 3" xfId="4882" xr:uid="{B3E08505-FCC3-4C8F-ABFA-7989C35E7C9A}"/>
    <cellStyle name="20% - Ênfase1 30 4 4" xfId="4883" xr:uid="{7A5F4F27-E0B2-4CA5-9E4F-37C43A7DF665}"/>
    <cellStyle name="20% - Ênfase1 30 4 5" xfId="4884" xr:uid="{CF9AA982-BDE2-4EBB-AA69-65E03C680400}"/>
    <cellStyle name="20% - Ênfase1 30 5" xfId="4885" xr:uid="{1D3F1555-162A-41D3-A8F6-F3EDE7B15AED}"/>
    <cellStyle name="20% - Ênfase1 30 5 2" xfId="4886" xr:uid="{532BCBF2-7F33-48AB-9174-6937D021BEAD}"/>
    <cellStyle name="20% - Ênfase1 30 5 2 2" xfId="4887" xr:uid="{5A1C59C3-23F9-4301-87DD-42A29A33581C}"/>
    <cellStyle name="20% - Ênfase1 30 5 2 3" xfId="4888" xr:uid="{1DE2E1C8-F929-4737-B968-1491FA28F054}"/>
    <cellStyle name="20% - Ênfase1 30 5 2 4" xfId="4889" xr:uid="{9BB7C012-34BF-46B9-81F4-7222ADF533C9}"/>
    <cellStyle name="20% - Ênfase1 30 5 3" xfId="4890" xr:uid="{8D4CBB26-ED79-4532-8760-044691128383}"/>
    <cellStyle name="20% - Ênfase1 30 5 4" xfId="4891" xr:uid="{E450F870-A338-4AC7-8794-ED2ACB4EF63D}"/>
    <cellStyle name="20% - Ênfase1 30 5 5" xfId="4892" xr:uid="{B7D4AFDA-1DA7-4B32-A105-569137937717}"/>
    <cellStyle name="20% - Ênfase1 30 6" xfId="4893" xr:uid="{07530918-EA13-4C3C-B404-0CDC9AB3F0DA}"/>
    <cellStyle name="20% - Ênfase1 30 6 2" xfId="4894" xr:uid="{3D0B7814-403B-406C-8422-425A43E9BEE1}"/>
    <cellStyle name="20% - Ênfase1 30 6 2 2" xfId="4895" xr:uid="{D36726E7-4DCA-4BE4-8E08-516D739B70AE}"/>
    <cellStyle name="20% - Ênfase1 30 6 2 3" xfId="4896" xr:uid="{69BC841B-9930-4C47-9F8C-B6FA5DEE7A70}"/>
    <cellStyle name="20% - Ênfase1 30 6 2 4" xfId="4897" xr:uid="{6818AF8F-A7D4-4FCC-AD05-8777E98A5042}"/>
    <cellStyle name="20% - Ênfase1 30 6 3" xfId="4898" xr:uid="{DD665D9C-9779-41FE-9B06-A3E40181B458}"/>
    <cellStyle name="20% - Ênfase1 30 6 4" xfId="4899" xr:uid="{664DA920-C321-40A0-B2B2-3121DB201C72}"/>
    <cellStyle name="20% - Ênfase1 30 6 5" xfId="4900" xr:uid="{66A3AADE-829F-4A17-99B2-632FC760EFD4}"/>
    <cellStyle name="20% - Ênfase1 30 7" xfId="4901" xr:uid="{D8A88429-1C5B-4044-BD5A-93D07A7A00F4}"/>
    <cellStyle name="20% - Ênfase1 30 7 2" xfId="4902" xr:uid="{89CA3E00-57DE-4306-8C95-1001C3A4CDCA}"/>
    <cellStyle name="20% - Ênfase1 30 7 2 2" xfId="4903" xr:uid="{CDF7998F-E71F-42B1-BCDD-295111FD3462}"/>
    <cellStyle name="20% - Ênfase1 30 7 2 3" xfId="4904" xr:uid="{8B2188AB-C37E-4DA0-8F11-A118B953D98E}"/>
    <cellStyle name="20% - Ênfase1 30 7 2 4" xfId="4905" xr:uid="{37A9C0C2-9062-405B-AE8D-6EBA9A5E1DBB}"/>
    <cellStyle name="20% - Ênfase1 30 7 3" xfId="4906" xr:uid="{AF91D02F-B693-4B8F-9668-C7427CA5C7A5}"/>
    <cellStyle name="20% - Ênfase1 30 7 4" xfId="4907" xr:uid="{2DAB9A1D-1DE0-4EDA-B3BB-A07B355150C5}"/>
    <cellStyle name="20% - Ênfase1 30 7 5" xfId="4908" xr:uid="{3165909D-05AD-4A37-99D9-79B2E6C7A865}"/>
    <cellStyle name="20% - Ênfase1 30 8" xfId="4909" xr:uid="{D9874DC3-0C84-48E6-BB42-A21B28E43BF6}"/>
    <cellStyle name="20% - Ênfase1 30 8 2" xfId="4910" xr:uid="{C3F0B39F-62FF-4E6D-A4C5-569E885B399C}"/>
    <cellStyle name="20% - Ênfase1 30 8 2 2" xfId="4911" xr:uid="{487930D3-4C42-45D6-A3A4-326F50AFB84D}"/>
    <cellStyle name="20% - Ênfase1 30 8 2 3" xfId="4912" xr:uid="{3B018F29-927A-4E2D-AC3E-8B1C16AFF151}"/>
    <cellStyle name="20% - Ênfase1 30 8 2 4" xfId="4913" xr:uid="{1AD4572D-52B8-4102-A123-ADF4F08EB9BC}"/>
    <cellStyle name="20% - Ênfase1 30 8 3" xfId="4914" xr:uid="{3326CB3A-A9E5-45B8-82B9-DC0FF340C6FC}"/>
    <cellStyle name="20% - Ênfase1 30 8 4" xfId="4915" xr:uid="{DB0C532E-4F9B-42E1-96D4-F420D569DE0E}"/>
    <cellStyle name="20% - Ênfase1 30 8 5" xfId="4916" xr:uid="{7DA045A2-9CE6-4AF2-A2F4-748D1C75FF9D}"/>
    <cellStyle name="20% - Ênfase1 30 9" xfId="4917" xr:uid="{BE7BB154-AEC1-4033-BCE6-1D8F8C600E69}"/>
    <cellStyle name="20% - Ênfase1 30 9 2" xfId="4918" xr:uid="{73307FF9-37B8-4C45-BEBA-FBE77607287D}"/>
    <cellStyle name="20% - Ênfase1 30 9 2 2" xfId="4919" xr:uid="{EF107CC4-D30C-472A-9B35-6AEB53BD8C12}"/>
    <cellStyle name="20% - Ênfase1 30 9 2 3" xfId="4920" xr:uid="{2CD36F57-3E73-4C94-9453-F1880289BB12}"/>
    <cellStyle name="20% - Ênfase1 30 9 2 4" xfId="4921" xr:uid="{166C6096-DC99-4C57-BF04-3AAF208FB40A}"/>
    <cellStyle name="20% - Ênfase1 30 9 3" xfId="4922" xr:uid="{D1D2BA45-7CE3-48C8-8FF7-24560D3C2349}"/>
    <cellStyle name="20% - Ênfase1 30 9 4" xfId="4923" xr:uid="{D7050A97-F0CF-4CBF-B387-8B4821AC291B}"/>
    <cellStyle name="20% - Ênfase1 30 9 5" xfId="4924" xr:uid="{425CDC4D-D942-4DA5-8ACE-2088BBEB83D4}"/>
    <cellStyle name="20% - Ênfase1 31" xfId="312" xr:uid="{F0254C61-685B-4BE3-B2AE-B8DA4C6EABF0}"/>
    <cellStyle name="20% - Ênfase1 31 10" xfId="4925" xr:uid="{2098C4B0-0B08-41F1-822B-9D906775B3DE}"/>
    <cellStyle name="20% - Ênfase1 31 10 2" xfId="4926" xr:uid="{B77DC9B6-B453-46C3-979D-35C4827E7834}"/>
    <cellStyle name="20% - Ênfase1 31 10 2 2" xfId="4927" xr:uid="{5E5DE80F-171A-4663-9931-ECC7AEF329C4}"/>
    <cellStyle name="20% - Ênfase1 31 10 2 3" xfId="4928" xr:uid="{237DEEBC-541D-43DC-8A34-3EF2148DB983}"/>
    <cellStyle name="20% - Ênfase1 31 10 2 4" xfId="4929" xr:uid="{922589F4-4B00-44F1-A504-FAA31CA639D9}"/>
    <cellStyle name="20% - Ênfase1 31 10 3" xfId="4930" xr:uid="{750E1E16-6FBF-4EBE-9BE5-7C75E67FBDF6}"/>
    <cellStyle name="20% - Ênfase1 31 10 4" xfId="4931" xr:uid="{B4EDB63D-7CDF-4349-994E-D95766F34340}"/>
    <cellStyle name="20% - Ênfase1 31 10 5" xfId="4932" xr:uid="{4D67A029-AA69-455A-B351-F1460212C535}"/>
    <cellStyle name="20% - Ênfase1 31 11" xfId="4933" xr:uid="{3AD98BA5-63AC-44F5-BBD3-C3C036FD3ADE}"/>
    <cellStyle name="20% - Ênfase1 31 11 2" xfId="4934" xr:uid="{5291FF60-1C24-4C1E-8F81-5352E4486B4B}"/>
    <cellStyle name="20% - Ênfase1 31 11 2 2" xfId="4935" xr:uid="{A87BAB12-9DE7-4093-8C55-0A973871346C}"/>
    <cellStyle name="20% - Ênfase1 31 11 2 3" xfId="4936" xr:uid="{22DE830C-FC89-4B32-9BB4-D13F84E64333}"/>
    <cellStyle name="20% - Ênfase1 31 11 2 4" xfId="4937" xr:uid="{E0E2BF5C-6068-4C9E-8F69-53A485E7A2B3}"/>
    <cellStyle name="20% - Ênfase1 31 11 3" xfId="4938" xr:uid="{FA049DEC-886A-416D-9F50-F5A631529DA9}"/>
    <cellStyle name="20% - Ênfase1 31 11 4" xfId="4939" xr:uid="{46755BCB-362A-4C3A-9CEB-F02B9339C22A}"/>
    <cellStyle name="20% - Ênfase1 31 11 5" xfId="4940" xr:uid="{8F9FB35A-DAD8-48D4-AB91-D62F435CD949}"/>
    <cellStyle name="20% - Ênfase1 31 12" xfId="4941" xr:uid="{034C646F-0BC1-4362-8726-230C82AD483A}"/>
    <cellStyle name="20% - Ênfase1 31 12 2" xfId="4942" xr:uid="{AAE6C74D-1CD2-48B1-9A02-709AE879D98C}"/>
    <cellStyle name="20% - Ênfase1 31 12 3" xfId="4943" xr:uid="{03C9BA04-9612-429B-BCED-51A6317D9856}"/>
    <cellStyle name="20% - Ênfase1 31 12 4" xfId="4944" xr:uid="{BEAA452B-61FE-4C20-B31D-F8A66D803B46}"/>
    <cellStyle name="20% - Ênfase1 31 13" xfId="4945" xr:uid="{4A96927D-7045-4B7D-BF22-E4D6CE8D3B94}"/>
    <cellStyle name="20% - Ênfase1 31 14" xfId="4946" xr:uid="{84AC81B0-DE50-4C13-B924-FE31DB86F5D9}"/>
    <cellStyle name="20% - Ênfase1 31 15" xfId="4947" xr:uid="{B6E59559-17FD-497A-B961-3AB38C9FC980}"/>
    <cellStyle name="20% - Ênfase1 31 2" xfId="313" xr:uid="{2850D802-2F97-460A-80EC-FAD0260D66B4}"/>
    <cellStyle name="20% - Ênfase1 31 2 2" xfId="4948" xr:uid="{7D4BF57D-AF33-4369-82B3-10278A68F3A4}"/>
    <cellStyle name="20% - Ênfase1 31 2 2 2" xfId="4949" xr:uid="{BFC40D13-95B9-4015-92B3-1ECCC75AE82A}"/>
    <cellStyle name="20% - Ênfase1 31 2 2 3" xfId="4950" xr:uid="{07AB84F4-BEE7-47FA-924C-DA589CE9A8F1}"/>
    <cellStyle name="20% - Ênfase1 31 2 2 4" xfId="4951" xr:uid="{4C6B6098-8467-4EBA-BE4F-482859C929A9}"/>
    <cellStyle name="20% - Ênfase1 31 2 3" xfId="4952" xr:uid="{F6B290EA-F608-4717-8DEB-C09F9713483D}"/>
    <cellStyle name="20% - Ênfase1 31 2 4" xfId="4953" xr:uid="{5CFB615C-5770-4747-89FB-85537657AEC3}"/>
    <cellStyle name="20% - Ênfase1 31 2 5" xfId="4954" xr:uid="{A8F5C2DE-7070-4C36-A61D-658356CA69E2}"/>
    <cellStyle name="20% - Ênfase1 31 3" xfId="4955" xr:uid="{75749311-AD0B-4BB9-A0A8-339847881DBE}"/>
    <cellStyle name="20% - Ênfase1 31 3 2" xfId="4956" xr:uid="{161E49CB-3EB7-4910-A027-5F6BD8A5D358}"/>
    <cellStyle name="20% - Ênfase1 31 3 2 2" xfId="4957" xr:uid="{154731DB-CFCA-4954-8145-929D83E5ECB6}"/>
    <cellStyle name="20% - Ênfase1 31 3 2 3" xfId="4958" xr:uid="{E75C9D7D-97B2-4075-B7DF-F249C8F2B80E}"/>
    <cellStyle name="20% - Ênfase1 31 3 2 4" xfId="4959" xr:uid="{EAFB4D0C-58E2-44A2-A38D-E93833FE6F8B}"/>
    <cellStyle name="20% - Ênfase1 31 3 3" xfId="4960" xr:uid="{BD513899-28CF-4E3F-91FE-593B839F535F}"/>
    <cellStyle name="20% - Ênfase1 31 3 4" xfId="4961" xr:uid="{543A901F-AF41-48F2-9C94-23BC7E101441}"/>
    <cellStyle name="20% - Ênfase1 31 3 5" xfId="4962" xr:uid="{92E82231-0E47-4BA7-89CE-76B8796E0308}"/>
    <cellStyle name="20% - Ênfase1 31 4" xfId="4963" xr:uid="{07C55B57-C91D-4C99-99E8-DEAE650A0672}"/>
    <cellStyle name="20% - Ênfase1 31 4 2" xfId="4964" xr:uid="{D1606E72-B957-4967-A07A-3176B3FFAB46}"/>
    <cellStyle name="20% - Ênfase1 31 4 2 2" xfId="4965" xr:uid="{C174F9A8-98F4-459E-8BC3-DB61FB559765}"/>
    <cellStyle name="20% - Ênfase1 31 4 2 3" xfId="4966" xr:uid="{D6135866-F235-4124-BE3E-7D55794BBEFA}"/>
    <cellStyle name="20% - Ênfase1 31 4 2 4" xfId="4967" xr:uid="{C6F35FF8-BD08-43FC-9D38-2C32C5DE3CB7}"/>
    <cellStyle name="20% - Ênfase1 31 4 3" xfId="4968" xr:uid="{BAF311C9-F525-46ED-8EFF-7F7F3F970807}"/>
    <cellStyle name="20% - Ênfase1 31 4 4" xfId="4969" xr:uid="{A5371F59-F73E-4818-A049-B68F969BF7DC}"/>
    <cellStyle name="20% - Ênfase1 31 4 5" xfId="4970" xr:uid="{C487AB45-3F3D-4292-9A0B-C7A3EA90E81D}"/>
    <cellStyle name="20% - Ênfase1 31 5" xfId="4971" xr:uid="{8B4AFB90-FC58-415D-80EE-F27B79D49DD0}"/>
    <cellStyle name="20% - Ênfase1 31 5 2" xfId="4972" xr:uid="{C90DD653-39B4-45C8-A2F9-F26B9E067B69}"/>
    <cellStyle name="20% - Ênfase1 31 5 2 2" xfId="4973" xr:uid="{3CAA9974-FEAF-4281-B056-9F13AF35E77C}"/>
    <cellStyle name="20% - Ênfase1 31 5 2 3" xfId="4974" xr:uid="{40E33009-5188-44B0-9150-6854E08184EE}"/>
    <cellStyle name="20% - Ênfase1 31 5 2 4" xfId="4975" xr:uid="{839F4C9A-F7AB-408E-B7E5-41C54CF4F9F3}"/>
    <cellStyle name="20% - Ênfase1 31 5 3" xfId="4976" xr:uid="{03E4FAE0-22A6-4F64-BC52-DF23E9F23976}"/>
    <cellStyle name="20% - Ênfase1 31 5 4" xfId="4977" xr:uid="{FEE7152F-117D-4D3C-83FC-CE9522472269}"/>
    <cellStyle name="20% - Ênfase1 31 5 5" xfId="4978" xr:uid="{74AA7538-F678-47A2-9C2A-334209280C5B}"/>
    <cellStyle name="20% - Ênfase1 31 6" xfId="4979" xr:uid="{03735780-C4E3-4E2C-BF3F-A3D59B9F4C60}"/>
    <cellStyle name="20% - Ênfase1 31 6 2" xfId="4980" xr:uid="{ABBFBB22-3300-4B75-9379-5DA793F72EE0}"/>
    <cellStyle name="20% - Ênfase1 31 6 2 2" xfId="4981" xr:uid="{2048511F-2BFE-4E54-AC56-D7FF09A1BB68}"/>
    <cellStyle name="20% - Ênfase1 31 6 2 3" xfId="4982" xr:uid="{A8C53A97-37AD-4E0C-B668-8DB4799BC212}"/>
    <cellStyle name="20% - Ênfase1 31 6 2 4" xfId="4983" xr:uid="{74925F72-8805-4186-AEE9-8B345356CFEC}"/>
    <cellStyle name="20% - Ênfase1 31 6 3" xfId="4984" xr:uid="{634BC55F-F2C1-4E97-8598-A5E6A24F76B6}"/>
    <cellStyle name="20% - Ênfase1 31 6 4" xfId="4985" xr:uid="{A4B0B1E0-4904-444C-A0E6-B05DCD5F3272}"/>
    <cellStyle name="20% - Ênfase1 31 6 5" xfId="4986" xr:uid="{EFF91B64-CC22-4DE7-9B03-DC0A44A23C89}"/>
    <cellStyle name="20% - Ênfase1 31 7" xfId="4987" xr:uid="{74D9211E-5AE0-40D9-AD60-A6B970911E78}"/>
    <cellStyle name="20% - Ênfase1 31 7 2" xfId="4988" xr:uid="{FB1C44B1-3DAE-46B5-9234-AF0BD92ACF4E}"/>
    <cellStyle name="20% - Ênfase1 31 7 2 2" xfId="4989" xr:uid="{65D4BA42-5366-440F-910F-8EDDF17A468A}"/>
    <cellStyle name="20% - Ênfase1 31 7 2 3" xfId="4990" xr:uid="{19FD79A5-9B6B-47F6-AF2A-830F2A2F5D38}"/>
    <cellStyle name="20% - Ênfase1 31 7 2 4" xfId="4991" xr:uid="{1FD409FC-6DAE-4B74-9968-CE83AEB3014A}"/>
    <cellStyle name="20% - Ênfase1 31 7 3" xfId="4992" xr:uid="{960812AF-9059-490A-BEF9-399DF51202A6}"/>
    <cellStyle name="20% - Ênfase1 31 7 4" xfId="4993" xr:uid="{B6E8D160-1797-4668-9D05-412500D2954F}"/>
    <cellStyle name="20% - Ênfase1 31 7 5" xfId="4994" xr:uid="{83616510-BC28-48A7-9BF6-AF397101503C}"/>
    <cellStyle name="20% - Ênfase1 31 8" xfId="4995" xr:uid="{DEE23032-B72D-45A0-A6E0-C4DEA806ABAE}"/>
    <cellStyle name="20% - Ênfase1 31 8 2" xfId="4996" xr:uid="{1586FFB5-94E4-43F0-AE42-F912BC356E08}"/>
    <cellStyle name="20% - Ênfase1 31 8 2 2" xfId="4997" xr:uid="{320EF90C-2F58-4A64-9BB8-14256388BC39}"/>
    <cellStyle name="20% - Ênfase1 31 8 2 3" xfId="4998" xr:uid="{3E44AA94-E88C-4A2B-968F-E59F978A2617}"/>
    <cellStyle name="20% - Ênfase1 31 8 2 4" xfId="4999" xr:uid="{64A39510-4135-486E-8E49-BADDDCCC7E74}"/>
    <cellStyle name="20% - Ênfase1 31 8 3" xfId="5000" xr:uid="{0BC6ECC6-EDD8-4AA9-9E3E-E2D65505B68B}"/>
    <cellStyle name="20% - Ênfase1 31 8 4" xfId="5001" xr:uid="{D12E8B60-6CF8-42A1-81BC-B13C087C451B}"/>
    <cellStyle name="20% - Ênfase1 31 8 5" xfId="5002" xr:uid="{4A96E509-B269-4372-B57C-35CBF296DF80}"/>
    <cellStyle name="20% - Ênfase1 31 9" xfId="5003" xr:uid="{08FC8E60-1214-4D93-ABBB-70357F74EFC0}"/>
    <cellStyle name="20% - Ênfase1 31 9 2" xfId="5004" xr:uid="{DF22FA6B-5A8E-4CDC-BB66-C0429233D83E}"/>
    <cellStyle name="20% - Ênfase1 31 9 2 2" xfId="5005" xr:uid="{2892D6FC-8544-4995-A421-DAB519E0A242}"/>
    <cellStyle name="20% - Ênfase1 31 9 2 3" xfId="5006" xr:uid="{5D727F9B-932D-46D4-8EE0-357917B5033F}"/>
    <cellStyle name="20% - Ênfase1 31 9 2 4" xfId="5007" xr:uid="{3CC1A682-E669-4F72-B8D3-2F2CA5B6BD27}"/>
    <cellStyle name="20% - Ênfase1 31 9 3" xfId="5008" xr:uid="{2E125AE1-5DFA-47CF-BD22-8D10EF60DA0C}"/>
    <cellStyle name="20% - Ênfase1 31 9 4" xfId="5009" xr:uid="{67CAEE82-2537-4A2A-9649-C3FC253D0A1B}"/>
    <cellStyle name="20% - Ênfase1 31 9 5" xfId="5010" xr:uid="{00AC85DA-582B-4924-B3B3-03FF119858DC}"/>
    <cellStyle name="20% - Ênfase1 32" xfId="314" xr:uid="{7523A737-BF60-457C-8DA4-E8AB483B3DA4}"/>
    <cellStyle name="20% - Ênfase1 32 10" xfId="5011" xr:uid="{11F68630-0CF7-4B66-B6A1-3DFBAB8AEEB9}"/>
    <cellStyle name="20% - Ênfase1 32 10 2" xfId="5012" xr:uid="{06D3DBBA-F25C-466F-BF48-85CDC9BA932D}"/>
    <cellStyle name="20% - Ênfase1 32 10 2 2" xfId="5013" xr:uid="{7CD34CD9-41F6-4884-8E10-C67C1E943D34}"/>
    <cellStyle name="20% - Ênfase1 32 10 2 3" xfId="5014" xr:uid="{32B2BA84-4F7D-481C-A5DB-70D0A1F177F5}"/>
    <cellStyle name="20% - Ênfase1 32 10 2 4" xfId="5015" xr:uid="{7C4B41F2-E5FD-4CE3-897D-3BE662A09BA8}"/>
    <cellStyle name="20% - Ênfase1 32 10 3" xfId="5016" xr:uid="{FA9E81E9-B263-4653-B884-1B95C0A3B14E}"/>
    <cellStyle name="20% - Ênfase1 32 10 4" xfId="5017" xr:uid="{964D37CE-C975-47E4-B311-32F1FB1A908F}"/>
    <cellStyle name="20% - Ênfase1 32 10 5" xfId="5018" xr:uid="{8F607196-C3B5-475B-99C4-83434C35C540}"/>
    <cellStyle name="20% - Ênfase1 32 11" xfId="5019" xr:uid="{7A4583A5-28E9-449A-B6BB-06DEE38EEF2A}"/>
    <cellStyle name="20% - Ênfase1 32 11 2" xfId="5020" xr:uid="{EADA4CC4-87BA-436C-9635-B98635D5B954}"/>
    <cellStyle name="20% - Ênfase1 32 11 2 2" xfId="5021" xr:uid="{C8795A2A-5B47-4BD3-A13F-7A94EC8843DB}"/>
    <cellStyle name="20% - Ênfase1 32 11 2 3" xfId="5022" xr:uid="{A8FE5AD3-6F80-4A27-AB8B-0175EAF05DC7}"/>
    <cellStyle name="20% - Ênfase1 32 11 2 4" xfId="5023" xr:uid="{76172159-775A-4E95-9410-EA5807224424}"/>
    <cellStyle name="20% - Ênfase1 32 11 3" xfId="5024" xr:uid="{565F6E21-AFB3-421B-AD48-A3A6685741A2}"/>
    <cellStyle name="20% - Ênfase1 32 11 4" xfId="5025" xr:uid="{764E480D-3A85-4479-9486-17B1DCAA227E}"/>
    <cellStyle name="20% - Ênfase1 32 11 5" xfId="5026" xr:uid="{BFA99142-56B9-4AF3-9708-EE4B844D6888}"/>
    <cellStyle name="20% - Ênfase1 32 12" xfId="5027" xr:uid="{AC94FBC0-FF66-4F83-95F9-3536FA3A554A}"/>
    <cellStyle name="20% - Ênfase1 32 12 2" xfId="5028" xr:uid="{FF95731D-983D-4FC4-BDF0-3B2F02EC1240}"/>
    <cellStyle name="20% - Ênfase1 32 12 3" xfId="5029" xr:uid="{3A1115BE-D00F-46EC-8A9D-113E9FF4AE5D}"/>
    <cellStyle name="20% - Ênfase1 32 12 4" xfId="5030" xr:uid="{9D18D8C6-C3B4-42D2-8034-B89A266BCC0C}"/>
    <cellStyle name="20% - Ênfase1 32 13" xfId="5031" xr:uid="{0112AC5C-11EC-4854-A3AB-79ABE3259E3B}"/>
    <cellStyle name="20% - Ênfase1 32 14" xfId="5032" xr:uid="{E4ECF3C1-25D3-432C-8193-CE6EA8666150}"/>
    <cellStyle name="20% - Ênfase1 32 15" xfId="5033" xr:uid="{4526BAAE-8798-4649-B836-58D01B2E77FE}"/>
    <cellStyle name="20% - Ênfase1 32 2" xfId="315" xr:uid="{BADBECE8-4E79-4F1A-A59D-EC2C2F20D9FB}"/>
    <cellStyle name="20% - Ênfase1 32 2 2" xfId="5034" xr:uid="{0BEA8C24-2FA9-4F60-BC18-6F3634F2D9FA}"/>
    <cellStyle name="20% - Ênfase1 32 2 2 2" xfId="5035" xr:uid="{3592D3FB-BD98-4B25-B9B3-57FE11DEFB4F}"/>
    <cellStyle name="20% - Ênfase1 32 2 2 3" xfId="5036" xr:uid="{AD2BEC7D-6E46-4CB6-9215-D7BFB26C50C1}"/>
    <cellStyle name="20% - Ênfase1 32 2 2 4" xfId="5037" xr:uid="{99FCCD5D-A14E-465C-A3AF-D0719EBD5B17}"/>
    <cellStyle name="20% - Ênfase1 32 2 3" xfId="5038" xr:uid="{00B10E11-B615-453A-9243-40650A8EF605}"/>
    <cellStyle name="20% - Ênfase1 32 2 4" xfId="5039" xr:uid="{08BE8C88-8E20-4940-8BC5-88C6D4FF67DB}"/>
    <cellStyle name="20% - Ênfase1 32 2 5" xfId="5040" xr:uid="{F13CFD2D-D508-4283-9108-DF4B2F37D763}"/>
    <cellStyle name="20% - Ênfase1 32 3" xfId="5041" xr:uid="{EE640966-A063-475F-B792-E1913C90D5CA}"/>
    <cellStyle name="20% - Ênfase1 32 3 2" xfId="5042" xr:uid="{955BA93B-716D-457D-A3E0-B141B5EA53EF}"/>
    <cellStyle name="20% - Ênfase1 32 3 2 2" xfId="5043" xr:uid="{6F2FB32A-B27C-437F-A14F-13BBBB45FF0D}"/>
    <cellStyle name="20% - Ênfase1 32 3 2 3" xfId="5044" xr:uid="{310162FA-30AA-48D2-BA46-048199739C1A}"/>
    <cellStyle name="20% - Ênfase1 32 3 2 4" xfId="5045" xr:uid="{55ECBBDF-DDBC-4296-B8F7-B2D74E554339}"/>
    <cellStyle name="20% - Ênfase1 32 3 3" xfId="5046" xr:uid="{F89EA0FB-75A8-485A-8E3F-176DBEFF3A5F}"/>
    <cellStyle name="20% - Ênfase1 32 3 4" xfId="5047" xr:uid="{5748BDDF-8E60-4795-B7A9-D772120B987E}"/>
    <cellStyle name="20% - Ênfase1 32 3 5" xfId="5048" xr:uid="{B9A6D82E-1670-4DCB-8AF6-49EFA9D89A57}"/>
    <cellStyle name="20% - Ênfase1 32 4" xfId="5049" xr:uid="{AADA308F-0B04-4E9C-B21F-A10F203C9F96}"/>
    <cellStyle name="20% - Ênfase1 32 4 2" xfId="5050" xr:uid="{2639B046-5679-4F6F-AF7D-FD9B46B9B740}"/>
    <cellStyle name="20% - Ênfase1 32 4 2 2" xfId="5051" xr:uid="{E2D6186D-2C7D-43D3-A6D4-430C3F67433E}"/>
    <cellStyle name="20% - Ênfase1 32 4 2 3" xfId="5052" xr:uid="{C9D32446-4C75-4A0A-8E2F-3C06B9D443D3}"/>
    <cellStyle name="20% - Ênfase1 32 4 2 4" xfId="5053" xr:uid="{DD2FE0D2-5B6F-4314-9FB5-D6C0C6A17BF1}"/>
    <cellStyle name="20% - Ênfase1 32 4 3" xfId="5054" xr:uid="{D636FE8A-29CC-4E54-B8F5-4F470D904EF3}"/>
    <cellStyle name="20% - Ênfase1 32 4 4" xfId="5055" xr:uid="{18CA4455-578B-485A-9850-85F36487B30D}"/>
    <cellStyle name="20% - Ênfase1 32 4 5" xfId="5056" xr:uid="{F3B6EAE8-AC25-4F78-8A1C-5D37E1C12362}"/>
    <cellStyle name="20% - Ênfase1 32 5" xfId="5057" xr:uid="{6972053E-84B1-4785-80B2-CCF915CB6ED2}"/>
    <cellStyle name="20% - Ênfase1 32 5 2" xfId="5058" xr:uid="{C453B75E-B1E6-42D6-92C5-5C7584DD3D52}"/>
    <cellStyle name="20% - Ênfase1 32 5 2 2" xfId="5059" xr:uid="{BD716FFE-B819-415C-9B78-2D40F83C0903}"/>
    <cellStyle name="20% - Ênfase1 32 5 2 3" xfId="5060" xr:uid="{342F4CFE-E3D3-4F10-9BC0-C57519F776DD}"/>
    <cellStyle name="20% - Ênfase1 32 5 2 4" xfId="5061" xr:uid="{AFE5FDB5-D11D-4F06-AB97-0EE0126E0E67}"/>
    <cellStyle name="20% - Ênfase1 32 5 3" xfId="5062" xr:uid="{4C23F4ED-2B69-4A8F-89B2-9AA7D12694CE}"/>
    <cellStyle name="20% - Ênfase1 32 5 4" xfId="5063" xr:uid="{819971AC-B7A5-4F96-83BC-203A1728A40B}"/>
    <cellStyle name="20% - Ênfase1 32 5 5" xfId="5064" xr:uid="{9F4F3687-6ABE-4DDF-A68E-2BC092319802}"/>
    <cellStyle name="20% - Ênfase1 32 6" xfId="5065" xr:uid="{E0FA7FDD-41EF-434B-B000-76C36C9B2035}"/>
    <cellStyle name="20% - Ênfase1 32 6 2" xfId="5066" xr:uid="{053BF6EA-A71F-4017-9BBC-50E158D4DA16}"/>
    <cellStyle name="20% - Ênfase1 32 6 2 2" xfId="5067" xr:uid="{58484762-EE9F-4740-A42A-FE2C540B09E4}"/>
    <cellStyle name="20% - Ênfase1 32 6 2 3" xfId="5068" xr:uid="{4301F080-99FA-44FD-BCD3-CF2550C8398C}"/>
    <cellStyle name="20% - Ênfase1 32 6 2 4" xfId="5069" xr:uid="{6F2B667A-96FC-43E5-8F65-9A5B86F65FA8}"/>
    <cellStyle name="20% - Ênfase1 32 6 3" xfId="5070" xr:uid="{F6690DDA-F85C-42C8-B8C5-5B5C5722A2BC}"/>
    <cellStyle name="20% - Ênfase1 32 6 4" xfId="5071" xr:uid="{BAFAC069-759A-4D09-B301-9B68030F9BDB}"/>
    <cellStyle name="20% - Ênfase1 32 6 5" xfId="5072" xr:uid="{569DE04C-6D1F-4CF6-85FC-15E2183D8452}"/>
    <cellStyle name="20% - Ênfase1 32 7" xfId="5073" xr:uid="{27BE0C03-5CDC-4C4B-B41C-ED192F2400A5}"/>
    <cellStyle name="20% - Ênfase1 32 7 2" xfId="5074" xr:uid="{28031317-E35F-41DD-B454-9AB96592BA5B}"/>
    <cellStyle name="20% - Ênfase1 32 7 2 2" xfId="5075" xr:uid="{FB4E4536-A6E0-4848-BF85-C41CC8F58397}"/>
    <cellStyle name="20% - Ênfase1 32 7 2 3" xfId="5076" xr:uid="{5F9829A9-D307-41F1-AD77-4EA3080AEEFD}"/>
    <cellStyle name="20% - Ênfase1 32 7 2 4" xfId="5077" xr:uid="{122786C9-8BCC-42AE-9DAC-63D8A3BCB466}"/>
    <cellStyle name="20% - Ênfase1 32 7 3" xfId="5078" xr:uid="{68986913-0C1D-4DC9-9FEA-21C408272610}"/>
    <cellStyle name="20% - Ênfase1 32 7 4" xfId="5079" xr:uid="{8183E506-2AC0-4964-A63B-C4426F2FA654}"/>
    <cellStyle name="20% - Ênfase1 32 7 5" xfId="5080" xr:uid="{B46C2952-D8F5-401C-BB55-FEA8B700F0B4}"/>
    <cellStyle name="20% - Ênfase1 32 8" xfId="5081" xr:uid="{961A899E-84FF-4340-956A-AA2C9C6F87D7}"/>
    <cellStyle name="20% - Ênfase1 32 8 2" xfId="5082" xr:uid="{7BBE5839-FDC2-4EBF-8003-DA557CB46E8A}"/>
    <cellStyle name="20% - Ênfase1 32 8 2 2" xfId="5083" xr:uid="{7778E040-E211-42F3-B3C8-52314099DCFF}"/>
    <cellStyle name="20% - Ênfase1 32 8 2 3" xfId="5084" xr:uid="{D4AE470E-52DC-4EAD-9166-10582D1B46FA}"/>
    <cellStyle name="20% - Ênfase1 32 8 2 4" xfId="5085" xr:uid="{29DB9C23-B8CC-40B5-ADBE-493C95CB66B1}"/>
    <cellStyle name="20% - Ênfase1 32 8 3" xfId="5086" xr:uid="{1170AA12-EE45-406E-B3AF-442C22E36475}"/>
    <cellStyle name="20% - Ênfase1 32 8 4" xfId="5087" xr:uid="{66BFB9B7-C20A-4B03-985F-741F54E3598B}"/>
    <cellStyle name="20% - Ênfase1 32 8 5" xfId="5088" xr:uid="{3250C289-3FDC-4CB6-A369-94C2FD5718CD}"/>
    <cellStyle name="20% - Ênfase1 32 9" xfId="5089" xr:uid="{5FD71AE0-EE10-48A7-BD17-7A2F500618D1}"/>
    <cellStyle name="20% - Ênfase1 32 9 2" xfId="5090" xr:uid="{D1B1F571-0F17-4797-8DF0-5F8B8B2D71FF}"/>
    <cellStyle name="20% - Ênfase1 32 9 2 2" xfId="5091" xr:uid="{5FFCE033-E21A-4C25-BFA8-E7CD38FC5FAE}"/>
    <cellStyle name="20% - Ênfase1 32 9 2 3" xfId="5092" xr:uid="{93329F50-CBE6-4244-B559-D0201165AC5D}"/>
    <cellStyle name="20% - Ênfase1 32 9 2 4" xfId="5093" xr:uid="{D3E1F5F5-CD0F-4384-ADBB-52491A6661B0}"/>
    <cellStyle name="20% - Ênfase1 32 9 3" xfId="5094" xr:uid="{072C0041-F59A-409F-84B9-FF90343EAA65}"/>
    <cellStyle name="20% - Ênfase1 32 9 4" xfId="5095" xr:uid="{F7E97E6F-0E83-49AC-A68F-ABBCC3545455}"/>
    <cellStyle name="20% - Ênfase1 32 9 5" xfId="5096" xr:uid="{3DF8B4E9-A1DF-42E3-A500-21B5F57BDB33}"/>
    <cellStyle name="20% - Ênfase1 33" xfId="316" xr:uid="{BB0B4AD5-C49A-4C2A-80F7-621760F2286F}"/>
    <cellStyle name="20% - Ênfase1 33 10" xfId="5097" xr:uid="{E57CF790-33B8-49E0-9519-30DB44416329}"/>
    <cellStyle name="20% - Ênfase1 33 10 2" xfId="5098" xr:uid="{1B6A386B-290A-4796-A9A5-46B60F0572B9}"/>
    <cellStyle name="20% - Ênfase1 33 10 2 2" xfId="5099" xr:uid="{A10D949E-56A3-437E-B851-CC2867305B23}"/>
    <cellStyle name="20% - Ênfase1 33 10 2 3" xfId="5100" xr:uid="{EDB3CE88-CFA3-4CA4-9545-358142317C6F}"/>
    <cellStyle name="20% - Ênfase1 33 10 2 4" xfId="5101" xr:uid="{3AF8B65E-494D-43BC-947F-5D6768D8C154}"/>
    <cellStyle name="20% - Ênfase1 33 10 3" xfId="5102" xr:uid="{FE0D1337-C4DB-4811-8256-A631705B9445}"/>
    <cellStyle name="20% - Ênfase1 33 10 4" xfId="5103" xr:uid="{F6A466F1-5296-49CE-A03B-647CFC9459E0}"/>
    <cellStyle name="20% - Ênfase1 33 10 5" xfId="5104" xr:uid="{9E02AA96-8738-411A-9875-4CA2071DBDB6}"/>
    <cellStyle name="20% - Ênfase1 33 11" xfId="5105" xr:uid="{74D9130F-91E3-4216-AA69-E6A63C3468F5}"/>
    <cellStyle name="20% - Ênfase1 33 11 2" xfId="5106" xr:uid="{7D152A8A-61B0-413B-9A87-B9AC0C192780}"/>
    <cellStyle name="20% - Ênfase1 33 11 2 2" xfId="5107" xr:uid="{F2B9416A-4854-4AFF-8539-B1906BC44E26}"/>
    <cellStyle name="20% - Ênfase1 33 11 2 3" xfId="5108" xr:uid="{A41CE58F-48C8-4970-A066-61D66EB78288}"/>
    <cellStyle name="20% - Ênfase1 33 11 2 4" xfId="5109" xr:uid="{90458344-589D-4BF3-9B60-0B51D8D548C8}"/>
    <cellStyle name="20% - Ênfase1 33 11 3" xfId="5110" xr:uid="{220BD9C3-7D70-4CFB-8B42-764AD6F00913}"/>
    <cellStyle name="20% - Ênfase1 33 11 4" xfId="5111" xr:uid="{67607FCB-E2B8-4B42-B791-75D0B4A6C9D3}"/>
    <cellStyle name="20% - Ênfase1 33 11 5" xfId="5112" xr:uid="{05285D97-2C12-4195-AC85-58F6EFC18E23}"/>
    <cellStyle name="20% - Ênfase1 33 12" xfId="5113" xr:uid="{C4F40EC6-AF7B-4950-8A0C-7412BF2C8027}"/>
    <cellStyle name="20% - Ênfase1 33 12 2" xfId="5114" xr:uid="{F0A97302-1216-46C8-B564-D81DCA81C282}"/>
    <cellStyle name="20% - Ênfase1 33 12 3" xfId="5115" xr:uid="{2F7C8D08-AE14-4E67-9DC3-8E4C2A4A17F6}"/>
    <cellStyle name="20% - Ênfase1 33 12 4" xfId="5116" xr:uid="{58ECB74E-47DC-46D9-9847-2C59FE49D2D8}"/>
    <cellStyle name="20% - Ênfase1 33 13" xfId="5117" xr:uid="{699E8FBF-D17E-47BD-9143-827A963C0554}"/>
    <cellStyle name="20% - Ênfase1 33 14" xfId="5118" xr:uid="{60625216-FDCB-4492-9D59-13835D674A24}"/>
    <cellStyle name="20% - Ênfase1 33 15" xfId="5119" xr:uid="{B3B4297A-2879-4EB5-95AF-55AF1C200D46}"/>
    <cellStyle name="20% - Ênfase1 33 2" xfId="317" xr:uid="{C5B4D786-50E1-4C36-A425-FBFF49651147}"/>
    <cellStyle name="20% - Ênfase1 33 2 2" xfId="5120" xr:uid="{CE5DC22C-7EB8-4728-A8AD-EC2A0B7F0CA0}"/>
    <cellStyle name="20% - Ênfase1 33 2 2 2" xfId="5121" xr:uid="{AA72889A-78E5-462C-879A-768B5D9933BD}"/>
    <cellStyle name="20% - Ênfase1 33 2 2 3" xfId="5122" xr:uid="{283B557E-2F63-4095-AE7B-C87F1E00E2BF}"/>
    <cellStyle name="20% - Ênfase1 33 2 2 4" xfId="5123" xr:uid="{E211AADB-5274-4248-8197-250977424423}"/>
    <cellStyle name="20% - Ênfase1 33 2 3" xfId="5124" xr:uid="{FEBDFDA5-D3C2-497D-BAC3-41323711896C}"/>
    <cellStyle name="20% - Ênfase1 33 2 4" xfId="5125" xr:uid="{F02EFC32-A75A-4CE4-8F4F-DC269889DC67}"/>
    <cellStyle name="20% - Ênfase1 33 2 5" xfId="5126" xr:uid="{A5523CFB-79C0-482C-99AF-75ECF9F04AD1}"/>
    <cellStyle name="20% - Ênfase1 33 3" xfId="5127" xr:uid="{9E5E9ADD-BEDE-46FF-8837-2324EF6679F5}"/>
    <cellStyle name="20% - Ênfase1 33 3 2" xfId="5128" xr:uid="{A287FF06-4F37-418B-A080-9555F2B44630}"/>
    <cellStyle name="20% - Ênfase1 33 3 2 2" xfId="5129" xr:uid="{F83F0044-676B-415C-9525-E5629E9641BD}"/>
    <cellStyle name="20% - Ênfase1 33 3 2 3" xfId="5130" xr:uid="{5E1202EA-FEB2-420D-A01D-B9356F909656}"/>
    <cellStyle name="20% - Ênfase1 33 3 2 4" xfId="5131" xr:uid="{75074BDB-E64A-4501-8A03-206D2DB3CFDC}"/>
    <cellStyle name="20% - Ênfase1 33 3 3" xfId="5132" xr:uid="{8C16F487-73AD-4095-9F87-C62BC4607271}"/>
    <cellStyle name="20% - Ênfase1 33 3 4" xfId="5133" xr:uid="{EAD60C76-B4D1-4477-913A-7FD4E1219DE7}"/>
    <cellStyle name="20% - Ênfase1 33 3 5" xfId="5134" xr:uid="{2591CC70-B2C4-43FF-8735-F2E4850A5C36}"/>
    <cellStyle name="20% - Ênfase1 33 4" xfId="5135" xr:uid="{1EFCA7E6-FF05-4960-AC59-99FA46853C4A}"/>
    <cellStyle name="20% - Ênfase1 33 4 2" xfId="5136" xr:uid="{5E713A7A-24BF-46A7-A9A3-FF1CCF89517E}"/>
    <cellStyle name="20% - Ênfase1 33 4 2 2" xfId="5137" xr:uid="{1489BF97-B907-4C04-B2F9-0D72200DEC10}"/>
    <cellStyle name="20% - Ênfase1 33 4 2 3" xfId="5138" xr:uid="{1DECFB96-2A22-4992-AB3A-E838FA8C18E2}"/>
    <cellStyle name="20% - Ênfase1 33 4 2 4" xfId="5139" xr:uid="{80BC7C45-2E3B-4DF8-A3BD-4D4B1511A8A9}"/>
    <cellStyle name="20% - Ênfase1 33 4 3" xfId="5140" xr:uid="{08A37607-05FF-4BE2-8A0F-362B5F295D9C}"/>
    <cellStyle name="20% - Ênfase1 33 4 4" xfId="5141" xr:uid="{6F1639D6-D1D8-418C-91D5-420F62EDF194}"/>
    <cellStyle name="20% - Ênfase1 33 4 5" xfId="5142" xr:uid="{4AFCD6EB-06FD-472B-97DE-4E8F05AEC656}"/>
    <cellStyle name="20% - Ênfase1 33 5" xfId="5143" xr:uid="{113BD22F-F979-4A38-8C01-414F0AEBE531}"/>
    <cellStyle name="20% - Ênfase1 33 5 2" xfId="5144" xr:uid="{0C90B912-3B75-46B8-BF9D-6D09D1DB24F4}"/>
    <cellStyle name="20% - Ênfase1 33 5 2 2" xfId="5145" xr:uid="{62CA04C2-106F-4678-A9B0-769B3A4072D7}"/>
    <cellStyle name="20% - Ênfase1 33 5 2 3" xfId="5146" xr:uid="{CEE9F0DB-BD0C-4B95-BC5A-17FD5BCF4776}"/>
    <cellStyle name="20% - Ênfase1 33 5 2 4" xfId="5147" xr:uid="{7D87082A-A3CC-41E0-A2B0-A4C6BCEC3B06}"/>
    <cellStyle name="20% - Ênfase1 33 5 3" xfId="5148" xr:uid="{B23B2644-E1E3-4B03-909B-589893C8BE64}"/>
    <cellStyle name="20% - Ênfase1 33 5 4" xfId="5149" xr:uid="{C6C67B8C-C206-4C6C-AC56-69A626572CDD}"/>
    <cellStyle name="20% - Ênfase1 33 5 5" xfId="5150" xr:uid="{01E66836-351D-4D69-B53A-6FA54FCBC693}"/>
    <cellStyle name="20% - Ênfase1 33 6" xfId="5151" xr:uid="{DA086CE8-6DD5-476D-8085-81B0D7B8C5F0}"/>
    <cellStyle name="20% - Ênfase1 33 6 2" xfId="5152" xr:uid="{27A4D408-C41B-4AE6-BE8B-2A89240DE734}"/>
    <cellStyle name="20% - Ênfase1 33 6 2 2" xfId="5153" xr:uid="{37B3E535-01B8-4DCE-A8A5-655961DD79BC}"/>
    <cellStyle name="20% - Ênfase1 33 6 2 3" xfId="5154" xr:uid="{DEE69480-B34F-463D-9700-E1E4990F73E1}"/>
    <cellStyle name="20% - Ênfase1 33 6 2 4" xfId="5155" xr:uid="{50BE0F79-176C-4594-A820-F4DBCA88439F}"/>
    <cellStyle name="20% - Ênfase1 33 6 3" xfId="5156" xr:uid="{4C16D6B6-DBFD-4430-A69F-E4D526F1DF4E}"/>
    <cellStyle name="20% - Ênfase1 33 6 4" xfId="5157" xr:uid="{59B25A30-4BCC-4895-927D-979BE9702290}"/>
    <cellStyle name="20% - Ênfase1 33 6 5" xfId="5158" xr:uid="{72C96360-D24B-4945-9CD8-D64AED8CEDDD}"/>
    <cellStyle name="20% - Ênfase1 33 7" xfId="5159" xr:uid="{E7DADF53-2A85-4E9F-868A-E4D80A7C6115}"/>
    <cellStyle name="20% - Ênfase1 33 7 2" xfId="5160" xr:uid="{5083B7CF-A3B4-4C16-B509-3DE0C258BD9C}"/>
    <cellStyle name="20% - Ênfase1 33 7 2 2" xfId="5161" xr:uid="{7EE5F467-41A8-44E5-B2D3-6B022BA59AFD}"/>
    <cellStyle name="20% - Ênfase1 33 7 2 3" xfId="5162" xr:uid="{88A9BDCE-38B9-47EC-81FE-10ADF919B8E6}"/>
    <cellStyle name="20% - Ênfase1 33 7 2 4" xfId="5163" xr:uid="{5263B146-612E-4773-BA79-D45A7C6F4418}"/>
    <cellStyle name="20% - Ênfase1 33 7 3" xfId="5164" xr:uid="{F150CDAF-BD82-4928-8DC4-9DAA811D3291}"/>
    <cellStyle name="20% - Ênfase1 33 7 4" xfId="5165" xr:uid="{B4E9257D-FBC1-4B4C-AF75-291E9AF408B4}"/>
    <cellStyle name="20% - Ênfase1 33 7 5" xfId="5166" xr:uid="{4FE0B3EF-667E-4651-90D6-943D76F6948B}"/>
    <cellStyle name="20% - Ênfase1 33 8" xfId="5167" xr:uid="{67F0F154-BC98-4561-8CC3-6D5CF1255841}"/>
    <cellStyle name="20% - Ênfase1 33 8 2" xfId="5168" xr:uid="{34BD5658-A34E-4301-AC39-96D70F69B768}"/>
    <cellStyle name="20% - Ênfase1 33 8 2 2" xfId="5169" xr:uid="{782DBE39-18CD-49D6-9B58-F4B9DC3D766F}"/>
    <cellStyle name="20% - Ênfase1 33 8 2 3" xfId="5170" xr:uid="{E6801E1A-A528-4C68-8A43-3F40D6AD07B8}"/>
    <cellStyle name="20% - Ênfase1 33 8 2 4" xfId="5171" xr:uid="{37025C7B-B79E-48D6-A1AC-98E053802A3C}"/>
    <cellStyle name="20% - Ênfase1 33 8 3" xfId="5172" xr:uid="{534E290A-48FA-4E42-B1AC-BCBB2D0A087D}"/>
    <cellStyle name="20% - Ênfase1 33 8 4" xfId="5173" xr:uid="{175EA0C8-330C-453E-8A40-8DB5C9E32206}"/>
    <cellStyle name="20% - Ênfase1 33 8 5" xfId="5174" xr:uid="{E9B30B93-7319-494C-A877-6A690BEF644E}"/>
    <cellStyle name="20% - Ênfase1 33 9" xfId="5175" xr:uid="{9B8A53DF-81DB-4313-B796-5F1537DC996F}"/>
    <cellStyle name="20% - Ênfase1 33 9 2" xfId="5176" xr:uid="{90475B86-A9A5-4C07-B4A3-3427101A3512}"/>
    <cellStyle name="20% - Ênfase1 33 9 2 2" xfId="5177" xr:uid="{018A16A1-4547-4412-9286-58E5BC170D4E}"/>
    <cellStyle name="20% - Ênfase1 33 9 2 3" xfId="5178" xr:uid="{18B82CCE-325B-4673-906E-26E516D3E2ED}"/>
    <cellStyle name="20% - Ênfase1 33 9 2 4" xfId="5179" xr:uid="{A912A6F3-E3CA-4D8F-9BCE-2EA23CA77160}"/>
    <cellStyle name="20% - Ênfase1 33 9 3" xfId="5180" xr:uid="{C873C5F0-3367-472B-BA0B-4209B8E2F5D7}"/>
    <cellStyle name="20% - Ênfase1 33 9 4" xfId="5181" xr:uid="{0AB1B38D-A1AE-4AD9-A27E-D4DBE8653C31}"/>
    <cellStyle name="20% - Ênfase1 33 9 5" xfId="5182" xr:uid="{594A116B-7238-415D-B708-7910CEAB8FB9}"/>
    <cellStyle name="20% - Ênfase1 34" xfId="318" xr:uid="{821BC58C-24B5-4ED4-BE99-3EE06E1715B7}"/>
    <cellStyle name="20% - Ênfase1 34 2" xfId="319" xr:uid="{E34F8DAB-9BAC-4C94-AC39-00E1706A271D}"/>
    <cellStyle name="20% - Ênfase1 34 3" xfId="5183" xr:uid="{5B388368-EBAA-41F7-91AB-F8EB17DC0F97}"/>
    <cellStyle name="20% - Ênfase1 34 4" xfId="5184" xr:uid="{200B29B6-84EA-45A3-AFF7-AF0C33E36398}"/>
    <cellStyle name="20% - Ênfase1 34 5" xfId="5185" xr:uid="{0D310323-2F28-4944-AD34-66DED45C60F1}"/>
    <cellStyle name="20% - Ênfase1 34 6" xfId="5186" xr:uid="{CA053472-453D-4DD2-A775-725B5C464D76}"/>
    <cellStyle name="20% - Ênfase1 35" xfId="320" xr:uid="{77484A95-3B72-4640-A815-A5BBC1675865}"/>
    <cellStyle name="20% - Ênfase1 35 2" xfId="321" xr:uid="{97C0C22A-3CC8-44B2-A478-350F58373299}"/>
    <cellStyle name="20% - Ênfase1 36" xfId="322" xr:uid="{EF81E479-D569-4CF4-8A23-2F2CEFA6DE8E}"/>
    <cellStyle name="20% - Ênfase1 36 2" xfId="323" xr:uid="{F685AD87-BA67-4CEE-8248-B37C656E7D27}"/>
    <cellStyle name="20% - Ênfase1 37" xfId="324" xr:uid="{9784A6C7-23DC-4DE9-B382-F4B7FE6B5984}"/>
    <cellStyle name="20% - Ênfase1 37 2" xfId="325" xr:uid="{2CC3987A-79F2-4317-8139-781CD87D5729}"/>
    <cellStyle name="20% - Ênfase1 38" xfId="326" xr:uid="{891ECEF6-CB9E-4084-94EA-4E7541C1198A}"/>
    <cellStyle name="20% - Ênfase1 38 2" xfId="327" xr:uid="{16A014C6-7B3D-48B4-8DA3-F4420FFC15B5}"/>
    <cellStyle name="20% - Ênfase1 39" xfId="328" xr:uid="{113FEEA7-12F4-485C-94EE-2318B4A0E5D6}"/>
    <cellStyle name="20% - Ênfase1 39 2" xfId="329" xr:uid="{6C83CC2E-8C1C-48F1-89B5-A114020D3262}"/>
    <cellStyle name="20% - Ênfase1 4" xfId="330" xr:uid="{3432881E-DC96-491D-8327-5A6F2248D040}"/>
    <cellStyle name="20% - Ênfase1 4 10" xfId="5187" xr:uid="{5FDB8037-26B3-4569-B6B0-0C8793661563}"/>
    <cellStyle name="20% - Ênfase1 4 10 2" xfId="5188" xr:uid="{731C35FF-4143-41C1-89D4-1E2297580D89}"/>
    <cellStyle name="20% - Ênfase1 4 10 2 2" xfId="5189" xr:uid="{4BD78831-CBC9-4931-9F1C-AFC1B7A6A561}"/>
    <cellStyle name="20% - Ênfase1 4 10 2 3" xfId="5190" xr:uid="{9512F993-031D-4787-9495-CC7C93F2D3BB}"/>
    <cellStyle name="20% - Ênfase1 4 10 2 4" xfId="5191" xr:uid="{3D06062B-10A9-4213-8A94-E949BC6CAB37}"/>
    <cellStyle name="20% - Ênfase1 4 10 3" xfId="5192" xr:uid="{F8D0FC75-3648-4A1B-B002-06FD89D10607}"/>
    <cellStyle name="20% - Ênfase1 4 10 4" xfId="5193" xr:uid="{2210C687-2361-4EAD-8AEF-073EC1E5E083}"/>
    <cellStyle name="20% - Ênfase1 4 10 5" xfId="5194" xr:uid="{A05A47D0-7670-4C45-9F1B-9762DF64FCAD}"/>
    <cellStyle name="20% - Ênfase1 4 10 6" xfId="56276" xr:uid="{B7488FAD-A995-44AB-B348-51380023B9F2}"/>
    <cellStyle name="20% - Ênfase1 4 11" xfId="5195" xr:uid="{D9528745-91BF-40DC-BDED-F94E38D3A2DA}"/>
    <cellStyle name="20% - Ênfase1 4 11 2" xfId="5196" xr:uid="{1DA57204-1F53-4015-AAEF-983A559B4984}"/>
    <cellStyle name="20% - Ênfase1 4 11 2 2" xfId="5197" xr:uid="{6913AD3E-3D40-47FA-A381-2C1391AF157D}"/>
    <cellStyle name="20% - Ênfase1 4 11 2 3" xfId="5198" xr:uid="{CB2D90C1-52D9-46AD-BC60-F203362B0E9E}"/>
    <cellStyle name="20% - Ênfase1 4 11 2 4" xfId="5199" xr:uid="{CDE6C209-E5ED-4FA4-B4C3-D97A7AFF747F}"/>
    <cellStyle name="20% - Ênfase1 4 11 3" xfId="5200" xr:uid="{1D50BCA2-2463-45B4-AF07-D145431913EF}"/>
    <cellStyle name="20% - Ênfase1 4 11 4" xfId="5201" xr:uid="{887EF58D-8181-40FF-8EE5-A8A357DA6B64}"/>
    <cellStyle name="20% - Ênfase1 4 11 5" xfId="5202" xr:uid="{77C75F6D-F867-4FDB-A5AC-B9E8B22AACC3}"/>
    <cellStyle name="20% - Ênfase1 4 11 6" xfId="57644" xr:uid="{12FDC8CD-23D6-4869-899C-7D684153BDD0}"/>
    <cellStyle name="20% - Ênfase1 4 12" xfId="5203" xr:uid="{510DF102-F9B5-4B5B-B090-1972F911C292}"/>
    <cellStyle name="20% - Ênfase1 4 12 2" xfId="5204" xr:uid="{CD89EF6F-68CB-4BDA-90E0-A8972603E7B4}"/>
    <cellStyle name="20% - Ênfase1 4 12 3" xfId="5205" xr:uid="{D75291C1-85D1-4793-BC58-B6C372DB1C0E}"/>
    <cellStyle name="20% - Ênfase1 4 12 4" xfId="5206" xr:uid="{A123619F-2881-4696-9575-A0FD28C89C28}"/>
    <cellStyle name="20% - Ênfase1 4 12 5" xfId="47119" xr:uid="{63D6EC72-6879-4E00-83DC-BE6EC156A01B}"/>
    <cellStyle name="20% - Ênfase1 4 13" xfId="5207" xr:uid="{6FA26E9A-0F31-4829-9A0A-9469B929DAAD}"/>
    <cellStyle name="20% - Ênfase1 4 14" xfId="5208" xr:uid="{2670B5B9-03A7-4139-827F-665D0A22A69B}"/>
    <cellStyle name="20% - Ênfase1 4 15" xfId="5209" xr:uid="{D8900C9B-E33F-429C-AC75-8D7743E9C400}"/>
    <cellStyle name="20% - Ênfase1 4 16" xfId="45134" xr:uid="{A01CB76A-5663-4719-AEDC-AEF8E57562D1}"/>
    <cellStyle name="20% - Ênfase1 4 2" xfId="331" xr:uid="{DB738624-E14E-47FA-A736-15E48776C5A1}"/>
    <cellStyle name="20% - Ênfase1 4 2 2" xfId="332" xr:uid="{6F685200-64D2-4BF7-9AA2-591713DC5891}"/>
    <cellStyle name="20% - Ênfase1 4 2 2 2" xfId="5210" xr:uid="{E939DCB5-B873-4595-A2C4-51F8A12CDFE3}"/>
    <cellStyle name="20% - Ênfase1 4 2 2 2 2" xfId="57183" xr:uid="{4842E940-0583-4D86-A863-0FCE3D73442F}"/>
    <cellStyle name="20% - Ênfase1 4 2 2 2 3" xfId="58110" xr:uid="{D4868096-0BA1-4EA1-97BA-A18F55F7873D}"/>
    <cellStyle name="20% - Ênfase1 4 2 2 2 4" xfId="56859" xr:uid="{1382B945-27AC-43B8-9798-7A5663B07B87}"/>
    <cellStyle name="20% - Ênfase1 4 2 2 3" xfId="5211" xr:uid="{01D56A44-BF17-445D-90B1-C867C812D56A}"/>
    <cellStyle name="20% - Ênfase1 4 2 2 3 2" xfId="57728" xr:uid="{D3672B0D-33E3-4217-918C-05F07253C8D4}"/>
    <cellStyle name="20% - Ênfase1 4 2 2 4" xfId="5212" xr:uid="{F278765A-A994-4666-B11A-30D9AA02C12D}"/>
    <cellStyle name="20% - Ênfase1 4 2 2 5" xfId="48516" xr:uid="{29BCB534-B401-4793-BC19-5B51C097A54D}"/>
    <cellStyle name="20% - Ênfase1 4 2 3" xfId="5213" xr:uid="{D24430CD-62F3-4784-A0D1-6445EC3A39A9}"/>
    <cellStyle name="20% - Ênfase1 4 2 3 2" xfId="56483" xr:uid="{F74AEDC8-44DE-4464-97D6-5CE3EE58CCB9}"/>
    <cellStyle name="20% - Ênfase1 4 2 4" xfId="5214" xr:uid="{070AA641-A8F1-40FF-919F-BD7DF8C8BC2A}"/>
    <cellStyle name="20% - Ênfase1 4 2 4 2" xfId="57607" xr:uid="{D4C94048-746A-42C1-A35D-42026FC02558}"/>
    <cellStyle name="20% - Ênfase1 4 2 5" xfId="5215" xr:uid="{F7390267-8DD1-4962-A967-8F9D7DCD9CF9}"/>
    <cellStyle name="20% - Ênfase1 4 2 6" xfId="45509" xr:uid="{4B5A54D7-87C6-4A1C-BEDF-DC0774A66E8D}"/>
    <cellStyle name="20% - Ênfase1 4 3" xfId="333" xr:uid="{5684968F-A69F-4084-B8D9-6CAFD32F1FDB}"/>
    <cellStyle name="20% - Ênfase1 4 3 2" xfId="334" xr:uid="{802355D2-212F-4F0F-BD8C-B5934BDF31E6}"/>
    <cellStyle name="20% - Ênfase1 4 3 2 2" xfId="5216" xr:uid="{5300FBD2-3079-4FD0-BD0F-E289C160A870}"/>
    <cellStyle name="20% - Ênfase1 4 3 2 3" xfId="5217" xr:uid="{43E505F2-7966-4B3A-898F-E85FC418EBDA}"/>
    <cellStyle name="20% - Ênfase1 4 3 2 4" xfId="5218" xr:uid="{D95B9C5A-C645-4B9A-A2D5-E8632C464EC0}"/>
    <cellStyle name="20% - Ênfase1 4 3 2 5" xfId="49784" xr:uid="{50F0EF17-1F65-4D89-8859-7EE4952212CC}"/>
    <cellStyle name="20% - Ênfase1 4 3 3" xfId="5219" xr:uid="{167909AB-2131-46C9-9D34-4A943FAF0DEC}"/>
    <cellStyle name="20% - Ênfase1 4 3 4" xfId="5220" xr:uid="{D0F30AEA-8AB1-4D9C-8516-A37B2DCEB5C7}"/>
    <cellStyle name="20% - Ênfase1 4 3 5" xfId="5221" xr:uid="{18EFEF63-E891-403C-8D20-A6F0F190826C}"/>
    <cellStyle name="20% - Ênfase1 4 3 6" xfId="45510" xr:uid="{0DC6E4AB-CBC4-4DCC-BFBC-1E7ACFA25D7D}"/>
    <cellStyle name="20% - Ênfase1 4 4" xfId="335" xr:uid="{2543B2A8-7E4E-467F-BCEB-8C467B8236F3}"/>
    <cellStyle name="20% - Ênfase1 4 4 2" xfId="336" xr:uid="{67246397-9677-46EE-9C0A-BD85761FD28C}"/>
    <cellStyle name="20% - Ênfase1 4 4 2 2" xfId="5222" xr:uid="{CDBC417B-9F3F-4114-9FDB-615C6C866F26}"/>
    <cellStyle name="20% - Ênfase1 4 4 2 3" xfId="5223" xr:uid="{72843D37-CEC2-4E77-9FAA-C9E30D3F01C4}"/>
    <cellStyle name="20% - Ênfase1 4 4 2 4" xfId="5224" xr:uid="{F34DCA2E-B380-40A0-A9ED-B7975FDECE82}"/>
    <cellStyle name="20% - Ênfase1 4 4 3" xfId="5225" xr:uid="{C2F7B5B9-3410-493E-B86F-ADD91C999991}"/>
    <cellStyle name="20% - Ênfase1 4 4 4" xfId="5226" xr:uid="{41A4A3DD-D772-4FA7-875C-C4C5562CDD3F}"/>
    <cellStyle name="20% - Ênfase1 4 4 5" xfId="5227" xr:uid="{E6831716-3A2A-4DEF-A118-8DD576DF9120}"/>
    <cellStyle name="20% - Ênfase1 4 4 6" xfId="51436" xr:uid="{22498BD9-16D0-415A-86CF-C9A7FCE5D6F4}"/>
    <cellStyle name="20% - Ênfase1 4 5" xfId="337" xr:uid="{8D54FA35-7491-4A41-8AC1-E8747A5C8775}"/>
    <cellStyle name="20% - Ênfase1 4 5 2" xfId="338" xr:uid="{D95FE876-DF58-4861-8C7D-C8562B87613D}"/>
    <cellStyle name="20% - Ênfase1 4 5 2 2" xfId="5228" xr:uid="{EEFBF3EA-CEDC-440C-BC93-48C1887AABC2}"/>
    <cellStyle name="20% - Ênfase1 4 5 2 3" xfId="5229" xr:uid="{D5A0A206-4DCD-44DB-A810-7539B3A762AC}"/>
    <cellStyle name="20% - Ênfase1 4 5 2 4" xfId="5230" xr:uid="{095B46F5-29C3-4A66-954A-2175DE313B99}"/>
    <cellStyle name="20% - Ênfase1 4 5 3" xfId="5231" xr:uid="{AA65DF3B-136A-43E3-AB99-A0749ACEDE5E}"/>
    <cellStyle name="20% - Ênfase1 4 5 4" xfId="5232" xr:uid="{B0A19690-1449-42B9-95AF-85FD931632C6}"/>
    <cellStyle name="20% - Ênfase1 4 5 5" xfId="5233" xr:uid="{8EF01DC5-85F7-4508-80E7-35D33E35225F}"/>
    <cellStyle name="20% - Ênfase1 4 5 6" xfId="52317" xr:uid="{63979586-58EC-43A9-9121-391A25A02AAA}"/>
    <cellStyle name="20% - Ênfase1 4 6" xfId="339" xr:uid="{FF598FA9-4863-4AF4-9BEC-29FF77DC6F65}"/>
    <cellStyle name="20% - Ênfase1 4 6 2" xfId="340" xr:uid="{54BDAF0D-F1D9-4C77-8BEB-286638E1689C}"/>
    <cellStyle name="20% - Ênfase1 4 6 2 2" xfId="5234" xr:uid="{6512CE94-62D6-4D27-897B-AC42CAE80CC5}"/>
    <cellStyle name="20% - Ênfase1 4 6 2 3" xfId="5235" xr:uid="{EE46E163-9E25-43DC-9A6E-907A27E4BCCC}"/>
    <cellStyle name="20% - Ênfase1 4 6 2 4" xfId="5236" xr:uid="{1348771F-B6DD-4484-A4BD-14083389EA0E}"/>
    <cellStyle name="20% - Ênfase1 4 6 3" xfId="5237" xr:uid="{1203DFFB-C0F0-427A-B7B5-42790F0FAA51}"/>
    <cellStyle name="20% - Ênfase1 4 6 4" xfId="5238" xr:uid="{00691AE9-16B2-4437-93E6-ED8446B03994}"/>
    <cellStyle name="20% - Ênfase1 4 6 5" xfId="5239" xr:uid="{1F6CB572-3900-4F1F-8D4E-D6A8D768480A}"/>
    <cellStyle name="20% - Ênfase1 4 6 6" xfId="53183" xr:uid="{D623F611-A5EA-451A-B0D0-63374228C74C}"/>
    <cellStyle name="20% - Ênfase1 4 7" xfId="341" xr:uid="{E98F17E5-0D16-4841-97B5-BB3D3BF53564}"/>
    <cellStyle name="20% - Ênfase1 4 7 2" xfId="5240" xr:uid="{299720E8-0F9C-42CA-97E7-23617753ED7A}"/>
    <cellStyle name="20% - Ênfase1 4 7 2 2" xfId="5241" xr:uid="{F787578D-FA38-492F-8728-266F0A43CBD4}"/>
    <cellStyle name="20% - Ênfase1 4 7 2 3" xfId="5242" xr:uid="{7377821A-2BC3-43F3-83CF-FF5D51193B7E}"/>
    <cellStyle name="20% - Ênfase1 4 7 2 4" xfId="5243" xr:uid="{E712A962-B0A7-421F-9838-5F8AB2660DDE}"/>
    <cellStyle name="20% - Ênfase1 4 7 3" xfId="5244" xr:uid="{18565349-0A56-4A68-AEC1-739AD893B886}"/>
    <cellStyle name="20% - Ênfase1 4 7 4" xfId="5245" xr:uid="{B7C9F28C-9936-439B-9135-A203669E9988}"/>
    <cellStyle name="20% - Ênfase1 4 7 5" xfId="5246" xr:uid="{C8ED8EB3-B0DD-4AE0-9F8D-92BB242594D0}"/>
    <cellStyle name="20% - Ênfase1 4 7 6" xfId="54030" xr:uid="{E21E88BD-0F59-47BF-B9B7-C958E0C3FAAE}"/>
    <cellStyle name="20% - Ênfase1 4 8" xfId="5247" xr:uid="{B4469B0D-904E-4747-92A5-89A6757C6A25}"/>
    <cellStyle name="20% - Ênfase1 4 8 2" xfId="5248" xr:uid="{9126B8F5-83C5-466E-9131-D9311C248C3A}"/>
    <cellStyle name="20% - Ênfase1 4 8 2 2" xfId="5249" xr:uid="{B71AFF41-C7B7-453D-A500-E46921130107}"/>
    <cellStyle name="20% - Ênfase1 4 8 2 3" xfId="5250" xr:uid="{89534DC1-904B-4B90-8574-6D90E09E3EC4}"/>
    <cellStyle name="20% - Ênfase1 4 8 2 4" xfId="5251" xr:uid="{7A44B4FC-26E2-4BB2-896F-D3BEAAE56CF6}"/>
    <cellStyle name="20% - Ênfase1 4 8 3" xfId="5252" xr:uid="{35D11151-6CC2-4897-BE8B-A068B85E3815}"/>
    <cellStyle name="20% - Ênfase1 4 8 4" xfId="5253" xr:uid="{37F13160-83C7-4709-93EE-1E457336CCC4}"/>
    <cellStyle name="20% - Ênfase1 4 8 5" xfId="5254" xr:uid="{C035F9AC-97F9-467B-AA32-42D7277DEA9B}"/>
    <cellStyle name="20% - Ênfase1 4 8 6" xfId="54844" xr:uid="{4B97EB88-EB9F-4D00-996A-E65C6324BC01}"/>
    <cellStyle name="20% - Ênfase1 4 9" xfId="5255" xr:uid="{CD5C5EF4-71F2-4934-B3E4-3864DA216AF2}"/>
    <cellStyle name="20% - Ênfase1 4 9 2" xfId="5256" xr:uid="{A4104381-205A-4AAC-93B4-FB8F05727EFC}"/>
    <cellStyle name="20% - Ênfase1 4 9 2 2" xfId="5257" xr:uid="{8B32D363-4E23-4899-8D2C-B2132C3A02C3}"/>
    <cellStyle name="20% - Ênfase1 4 9 2 3" xfId="5258" xr:uid="{CC6FA038-0333-460B-8EBE-CB14D81AB0AF}"/>
    <cellStyle name="20% - Ênfase1 4 9 2 4" xfId="5259" xr:uid="{7391839A-E0AA-40C1-8BBE-6C38D4E408DA}"/>
    <cellStyle name="20% - Ênfase1 4 9 3" xfId="5260" xr:uid="{70A4C402-73D9-42EC-88F1-26B566AE3313}"/>
    <cellStyle name="20% - Ênfase1 4 9 4" xfId="5261" xr:uid="{C06CDE59-E593-482C-89C6-27393601CEBD}"/>
    <cellStyle name="20% - Ênfase1 4 9 5" xfId="5262" xr:uid="{94CA1DA9-5E4D-42FF-BF8B-4DB0029433F8}"/>
    <cellStyle name="20% - Ênfase1 4 9 6" xfId="55539" xr:uid="{56A14A48-3805-4E0E-820D-4AEA3F2E7FF3}"/>
    <cellStyle name="20% - Ênfase1 40" xfId="342" xr:uid="{8B6F3F16-A801-4ABD-9E33-C6C32FD2BF29}"/>
    <cellStyle name="20% - Ênfase1 40 2" xfId="343" xr:uid="{6FA6D1F6-48B2-4AAC-8B0E-05875EBD1B87}"/>
    <cellStyle name="20% - Ênfase1 41" xfId="344" xr:uid="{C29D8367-A1A6-4046-BE75-2F53D8B48F79}"/>
    <cellStyle name="20% - Ênfase1 41 2" xfId="345" xr:uid="{F927E3FD-F285-4FF6-82E0-345C2ACD1E53}"/>
    <cellStyle name="20% - Ênfase1 42" xfId="346" xr:uid="{308CF504-A2F4-4A49-8348-CDB4579F79B6}"/>
    <cellStyle name="20% - Ênfase1 42 2" xfId="347" xr:uid="{801AFF92-26A2-441E-BFC3-49CE42F8DC09}"/>
    <cellStyle name="20% - Ênfase1 43" xfId="348" xr:uid="{53117706-B42D-44AB-802A-E44C5A1B46E2}"/>
    <cellStyle name="20% - Ênfase1 43 2" xfId="349" xr:uid="{C16315E6-C104-435A-8014-1BB46E25E7F2}"/>
    <cellStyle name="20% - Ênfase1 44" xfId="350" xr:uid="{3EB927A4-4723-49B7-898F-698376C272E4}"/>
    <cellStyle name="20% - Ênfase1 44 2" xfId="351" xr:uid="{B7DC8B1B-4DCF-4DDC-83B2-D6C095107825}"/>
    <cellStyle name="20% - Ênfase1 44 3" xfId="5263" xr:uid="{9FBF2459-15F6-43AE-9CAE-2D514B6B176C}"/>
    <cellStyle name="20% - Ênfase1 44 4" xfId="5264" xr:uid="{1576D0D6-0ED9-4916-B327-F71B37B8F2B6}"/>
    <cellStyle name="20% - Ênfase1 45" xfId="352" xr:uid="{38AEDBF9-FE77-454B-85E3-56CAE119CAE8}"/>
    <cellStyle name="20% - Ênfase1 45 2" xfId="353" xr:uid="{AF4631AB-3361-4F54-B069-6494FC2D1396}"/>
    <cellStyle name="20% - Ênfase1 46" xfId="354" xr:uid="{C742F8B1-01C8-4390-9A03-24104CA19335}"/>
    <cellStyle name="20% - Ênfase1 46 2" xfId="355" xr:uid="{6DC8B0D9-D43A-4BAC-8113-F246CB22A297}"/>
    <cellStyle name="20% - Ênfase1 47" xfId="356" xr:uid="{E1A33079-B235-4314-9727-B4F7F225C6E9}"/>
    <cellStyle name="20% - Ênfase1 47 2" xfId="357" xr:uid="{67A7FE59-73ED-427A-B91D-7309282C4CF9}"/>
    <cellStyle name="20% - Ênfase1 48" xfId="358" xr:uid="{75288676-FC0F-4867-BBFF-06628C12EF4E}"/>
    <cellStyle name="20% - Ênfase1 48 2" xfId="359" xr:uid="{D29C078C-5C23-4025-A8A0-C8D3AA925CC2}"/>
    <cellStyle name="20% - Ênfase1 49" xfId="360" xr:uid="{85B35332-DDB7-4D52-85EE-FE90F34368DB}"/>
    <cellStyle name="20% - Ênfase1 49 2" xfId="361" xr:uid="{0630CC34-0627-4AE1-ADDA-52490D3DC9F9}"/>
    <cellStyle name="20% - Ênfase1 5" xfId="362" xr:uid="{343F6CF3-2CC6-475F-B08F-B2A7811A8656}"/>
    <cellStyle name="20% - Ênfase1 5 10" xfId="5265" xr:uid="{EAD39AE8-D1D4-4BB1-8C9A-689C94B0C724}"/>
    <cellStyle name="20% - Ênfase1 5 10 2" xfId="5266" xr:uid="{A801E7D1-7E45-49E8-B1D2-29A18A6F3136}"/>
    <cellStyle name="20% - Ênfase1 5 10 2 2" xfId="5267" xr:uid="{E46A896C-B706-4A7F-A852-C81EE10DDD2D}"/>
    <cellStyle name="20% - Ênfase1 5 10 2 3" xfId="5268" xr:uid="{84EE181E-D872-425C-9976-947E2B862554}"/>
    <cellStyle name="20% - Ênfase1 5 10 2 4" xfId="5269" xr:uid="{A6A5E065-C665-4582-9530-458A52ED7B78}"/>
    <cellStyle name="20% - Ênfase1 5 10 3" xfId="5270" xr:uid="{AFF4C824-D628-4205-B021-B6C79A5AE75F}"/>
    <cellStyle name="20% - Ênfase1 5 10 4" xfId="5271" xr:uid="{9216069F-C00A-4762-9E10-05195193D31C}"/>
    <cellStyle name="20% - Ênfase1 5 10 5" xfId="5272" xr:uid="{9D54B199-FFF4-4E7E-B55D-8C3299D79BE9}"/>
    <cellStyle name="20% - Ênfase1 5 10 6" xfId="56317" xr:uid="{1BC44EEE-17F7-46B2-B6E6-877DEC90C5A0}"/>
    <cellStyle name="20% - Ênfase1 5 11" xfId="5273" xr:uid="{C748E150-A02B-435D-82D4-85BBBC710837}"/>
    <cellStyle name="20% - Ênfase1 5 11 2" xfId="5274" xr:uid="{76F32C87-A474-4066-8CCF-256C31BBD40C}"/>
    <cellStyle name="20% - Ênfase1 5 11 2 2" xfId="5275" xr:uid="{3C9F4EB1-D0EE-405E-B320-A72C3845CB9B}"/>
    <cellStyle name="20% - Ênfase1 5 11 2 3" xfId="5276" xr:uid="{99C603A4-1EC8-4711-95BA-3457FA2387C5}"/>
    <cellStyle name="20% - Ênfase1 5 11 2 4" xfId="5277" xr:uid="{D1B63242-6FFE-4B87-9987-BCE7C403BD04}"/>
    <cellStyle name="20% - Ênfase1 5 11 3" xfId="5278" xr:uid="{8821699F-2251-4F55-9B54-B5B29C8E0A94}"/>
    <cellStyle name="20% - Ênfase1 5 11 4" xfId="5279" xr:uid="{F74BD0CE-A545-4830-8E0E-1DDCC797F737}"/>
    <cellStyle name="20% - Ênfase1 5 11 5" xfId="5280" xr:uid="{FC2EAF72-4342-42CF-81A8-64B78F9DB4C7}"/>
    <cellStyle name="20% - Ênfase1 5 11 6" xfId="57160" xr:uid="{BE4386C8-BD98-4705-955C-F0BEFFCC933A}"/>
    <cellStyle name="20% - Ênfase1 5 12" xfId="5281" xr:uid="{0F819285-6016-476B-AD07-40D728293893}"/>
    <cellStyle name="20% - Ênfase1 5 12 2" xfId="5282" xr:uid="{9C75D834-D70B-407C-843A-1671C6ECDD0B}"/>
    <cellStyle name="20% - Ênfase1 5 12 3" xfId="5283" xr:uid="{EE1185A6-267C-44BD-83B0-B2F205BF114D}"/>
    <cellStyle name="20% - Ênfase1 5 12 4" xfId="5284" xr:uid="{0717C8E2-1A3E-43D3-BEDA-6B9AB7C30AFC}"/>
    <cellStyle name="20% - Ênfase1 5 12 5" xfId="47120" xr:uid="{64A19B48-AB20-4897-831E-6E3436AAC945}"/>
    <cellStyle name="20% - Ênfase1 5 13" xfId="5285" xr:uid="{F7D88B20-CED3-4DF4-B9A6-A45EF488A371}"/>
    <cellStyle name="20% - Ênfase1 5 14" xfId="5286" xr:uid="{C24EEB57-88F9-4838-9351-2FCE8F68B5C7}"/>
    <cellStyle name="20% - Ênfase1 5 15" xfId="5287" xr:uid="{DCF7AE17-2F0F-4A6A-B95C-37C21F99D5B1}"/>
    <cellStyle name="20% - Ênfase1 5 16" xfId="45135" xr:uid="{48536453-A844-4F64-B4FF-044AF0A8FC77}"/>
    <cellStyle name="20% - Ênfase1 5 2" xfId="363" xr:uid="{D7C20300-7217-41DB-9564-F9CFEFC33D67}"/>
    <cellStyle name="20% - Ênfase1 5 2 2" xfId="364" xr:uid="{4146E21F-B497-47DB-88B7-F74554FC4241}"/>
    <cellStyle name="20% - Ênfase1 5 2 2 2" xfId="5288" xr:uid="{2EBBEC51-DC13-4C19-9D1C-F69914D12328}"/>
    <cellStyle name="20% - Ênfase1 5 2 2 2 2" xfId="57184" xr:uid="{F43A4BE1-FEF4-435E-A78B-8848F45941D8}"/>
    <cellStyle name="20% - Ênfase1 5 2 2 2 3" xfId="57890" xr:uid="{DED2D755-FC5E-41CA-8004-BD8EDC470E3F}"/>
    <cellStyle name="20% - Ênfase1 5 2 2 2 4" xfId="56860" xr:uid="{AC0FACE7-9664-4E04-A60A-D06DAA0EB5B1}"/>
    <cellStyle name="20% - Ênfase1 5 2 2 3" xfId="5289" xr:uid="{90F24990-D28B-4BB4-9828-B4BFA3CFD0F5}"/>
    <cellStyle name="20% - Ênfase1 5 2 2 3 2" xfId="57540" xr:uid="{344A544B-0A99-4540-A8ED-14692CA464AE}"/>
    <cellStyle name="20% - Ênfase1 5 2 2 4" xfId="5290" xr:uid="{0AB441D8-A61D-424F-9189-5CECA811FA02}"/>
    <cellStyle name="20% - Ênfase1 5 2 2 5" xfId="48518" xr:uid="{100340FB-ECC0-4FFE-8A03-01AF63822CF9}"/>
    <cellStyle name="20% - Ênfase1 5 2 3" xfId="5291" xr:uid="{03CBA7B2-D70A-4586-A2AC-6620D09BF387}"/>
    <cellStyle name="20% - Ênfase1 5 2 3 2" xfId="56484" xr:uid="{3BBCE6B7-1C73-4984-9D9E-FA4B19C80B59}"/>
    <cellStyle name="20% - Ênfase1 5 2 4" xfId="5292" xr:uid="{1A5993A4-4AE4-4DD0-B721-402B2593B4B5}"/>
    <cellStyle name="20% - Ênfase1 5 2 4 2" xfId="57146" xr:uid="{AE86E9E2-ADFA-4534-8ADE-AF589FEB677F}"/>
    <cellStyle name="20% - Ênfase1 5 2 5" xfId="5293" xr:uid="{48F10EAD-AFB9-46CE-8378-E37FEFE88747}"/>
    <cellStyle name="20% - Ênfase1 5 2 6" xfId="47887" xr:uid="{974AC4E8-0811-4A1A-951A-F2FB059D242A}"/>
    <cellStyle name="20% - Ênfase1 5 3" xfId="365" xr:uid="{C2726FA2-3A6A-4EE4-AFBF-5E8DF5A9F03B}"/>
    <cellStyle name="20% - Ênfase1 5 3 2" xfId="366" xr:uid="{1EB15489-1BBB-4360-B06B-A9CCF39D83BA}"/>
    <cellStyle name="20% - Ênfase1 5 3 2 2" xfId="5294" xr:uid="{B15B22A6-6DA4-46B0-BD4D-E09730A7E5A0}"/>
    <cellStyle name="20% - Ênfase1 5 3 2 3" xfId="5295" xr:uid="{3470F0DF-D8A0-410A-8F42-9C5343CFF666}"/>
    <cellStyle name="20% - Ênfase1 5 3 2 4" xfId="5296" xr:uid="{F3366B2E-BAC9-4FB4-94B3-089C47459038}"/>
    <cellStyle name="20% - Ênfase1 5 3 3" xfId="5297" xr:uid="{3DC0664C-DA69-4092-892E-DAA6C96A193B}"/>
    <cellStyle name="20% - Ênfase1 5 3 4" xfId="5298" xr:uid="{D2119CFE-4BC6-4EAE-A203-EBB3A8A57506}"/>
    <cellStyle name="20% - Ênfase1 5 3 5" xfId="5299" xr:uid="{BDBCE602-8B2A-4EF7-A662-9A2970BD098E}"/>
    <cellStyle name="20% - Ênfase1 5 3 6" xfId="49780" xr:uid="{E7B0B1A4-5CA2-4757-87C3-585B2FA89592}"/>
    <cellStyle name="20% - Ênfase1 5 4" xfId="367" xr:uid="{8444B450-3C8D-4876-ABA5-FDCFAC0F8DCC}"/>
    <cellStyle name="20% - Ênfase1 5 4 2" xfId="368" xr:uid="{CBF95BE7-DAE7-4DC2-BBF0-1030BCCA8103}"/>
    <cellStyle name="20% - Ênfase1 5 4 2 2" xfId="5300" xr:uid="{F60E207E-13AE-4D3A-B108-B871C97DE27D}"/>
    <cellStyle name="20% - Ênfase1 5 4 2 3" xfId="5301" xr:uid="{2890EF75-66AB-4A49-976D-C5C2AAB151D6}"/>
    <cellStyle name="20% - Ênfase1 5 4 2 4" xfId="5302" xr:uid="{3F321ABF-3378-4D09-B003-7C778E595578}"/>
    <cellStyle name="20% - Ênfase1 5 4 3" xfId="5303" xr:uid="{207B1C23-4D63-4647-8ED4-9C68407E2B42}"/>
    <cellStyle name="20% - Ênfase1 5 4 4" xfId="5304" xr:uid="{65C4A7F0-2236-4225-B0C2-2A87DDF2FACB}"/>
    <cellStyle name="20% - Ênfase1 5 4 5" xfId="5305" xr:uid="{1734E4C9-F11A-437C-8E60-102DC0E399EC}"/>
    <cellStyle name="20% - Ênfase1 5 4 6" xfId="51433" xr:uid="{28B89DAD-E7BA-4D6E-B622-83AC27981061}"/>
    <cellStyle name="20% - Ênfase1 5 5" xfId="369" xr:uid="{D464C5B9-C750-4AF4-BD08-F628C61D91F5}"/>
    <cellStyle name="20% - Ênfase1 5 5 2" xfId="370" xr:uid="{3158670C-EABC-48DB-B009-D82A8F6C8BE9}"/>
    <cellStyle name="20% - Ênfase1 5 5 2 2" xfId="5306" xr:uid="{D7180FB9-3ECC-44F9-AD72-55E80BF0C22F}"/>
    <cellStyle name="20% - Ênfase1 5 5 2 3" xfId="5307" xr:uid="{221878F8-0FA9-4EDB-A813-82D3658442D4}"/>
    <cellStyle name="20% - Ênfase1 5 5 2 4" xfId="5308" xr:uid="{B24998A1-CDB9-4FD0-9508-177EC1F01B0D}"/>
    <cellStyle name="20% - Ênfase1 5 5 3" xfId="5309" xr:uid="{17407C6C-CB50-426E-90DD-77E5463C4CAD}"/>
    <cellStyle name="20% - Ênfase1 5 5 4" xfId="5310" xr:uid="{6867E323-5F7F-4FD1-9F1A-CA16C18ACD5C}"/>
    <cellStyle name="20% - Ênfase1 5 5 5" xfId="5311" xr:uid="{00009BBC-2F60-4C29-9B44-3ED054E9364F}"/>
    <cellStyle name="20% - Ênfase1 5 5 6" xfId="52314" xr:uid="{352787C3-6978-4092-A991-22DC5E3951C6}"/>
    <cellStyle name="20% - Ênfase1 5 6" xfId="371" xr:uid="{14088192-F7DD-4720-AD38-F2BDFC08BF54}"/>
    <cellStyle name="20% - Ênfase1 5 6 2" xfId="372" xr:uid="{F9C15995-FA9D-4227-87A1-9500E5EDC658}"/>
    <cellStyle name="20% - Ênfase1 5 6 2 2" xfId="5312" xr:uid="{38A11EBC-044F-497C-899A-2B3ED7C319EF}"/>
    <cellStyle name="20% - Ênfase1 5 6 2 3" xfId="5313" xr:uid="{81C74FB3-24F8-4771-9C4D-89CFC4D59E18}"/>
    <cellStyle name="20% - Ênfase1 5 6 2 4" xfId="5314" xr:uid="{9481B8BA-39EC-460A-93D2-925F1CDA94BC}"/>
    <cellStyle name="20% - Ênfase1 5 6 3" xfId="5315" xr:uid="{7799A193-7409-43FA-B0DD-EDF18345B3C9}"/>
    <cellStyle name="20% - Ênfase1 5 6 4" xfId="5316" xr:uid="{DD69D2FB-D854-41F4-83D5-3EEED92C86FC}"/>
    <cellStyle name="20% - Ênfase1 5 6 5" xfId="5317" xr:uid="{74D7BDFC-2411-4644-BF19-3E39650526CF}"/>
    <cellStyle name="20% - Ênfase1 5 6 6" xfId="53180" xr:uid="{48866C47-33BB-4C3A-A5C7-AFE1063943E9}"/>
    <cellStyle name="20% - Ênfase1 5 7" xfId="373" xr:uid="{D8AEC79D-15A2-4EA5-B904-37D0EBEDA78E}"/>
    <cellStyle name="20% - Ênfase1 5 7 2" xfId="5318" xr:uid="{F141359A-51BC-4953-B758-DEEA03BE173A}"/>
    <cellStyle name="20% - Ênfase1 5 7 2 2" xfId="5319" xr:uid="{FB1AEE2B-965B-4BDB-8EA4-AA6C5EA81507}"/>
    <cellStyle name="20% - Ênfase1 5 7 2 3" xfId="5320" xr:uid="{7728B696-9850-466B-BAAE-58910D427B74}"/>
    <cellStyle name="20% - Ênfase1 5 7 2 4" xfId="5321" xr:uid="{6DAECE15-DAAE-4C36-8E28-CCE953851973}"/>
    <cellStyle name="20% - Ênfase1 5 7 3" xfId="5322" xr:uid="{EA455FBF-1FD2-41A4-B6E6-7607537A9253}"/>
    <cellStyle name="20% - Ênfase1 5 7 4" xfId="5323" xr:uid="{1B35468E-E294-4A31-840C-BD0BF24A63F6}"/>
    <cellStyle name="20% - Ênfase1 5 7 5" xfId="5324" xr:uid="{7AC27C99-7538-44C8-8FC8-620E1FB5FD9B}"/>
    <cellStyle name="20% - Ênfase1 5 7 6" xfId="54027" xr:uid="{6F866F1C-C34A-4D01-82C6-062AA8E97356}"/>
    <cellStyle name="20% - Ênfase1 5 8" xfId="5325" xr:uid="{616F3666-5051-474A-9BAF-D509C0B08234}"/>
    <cellStyle name="20% - Ênfase1 5 8 2" xfId="5326" xr:uid="{884047B9-0C34-42DB-B1AE-9B70D83A6C3F}"/>
    <cellStyle name="20% - Ênfase1 5 8 2 2" xfId="5327" xr:uid="{DE58D9CF-E76E-4305-BB5D-ADDBC2587502}"/>
    <cellStyle name="20% - Ênfase1 5 8 2 3" xfId="5328" xr:uid="{8982DD3A-0DBA-483E-A7D5-A9BBA6F2746D}"/>
    <cellStyle name="20% - Ênfase1 5 8 2 4" xfId="5329" xr:uid="{9185CEB5-6AD9-4C00-9431-EECBDA6704C6}"/>
    <cellStyle name="20% - Ênfase1 5 8 3" xfId="5330" xr:uid="{89C6FF9F-A40A-4F71-95D6-E4FC432F267B}"/>
    <cellStyle name="20% - Ênfase1 5 8 4" xfId="5331" xr:uid="{D4D44268-AD15-43EE-967E-7A2B0198834C}"/>
    <cellStyle name="20% - Ênfase1 5 8 5" xfId="5332" xr:uid="{6833C186-A080-4FC8-8515-7D21A1530857}"/>
    <cellStyle name="20% - Ênfase1 5 8 6" xfId="54841" xr:uid="{8CD1D57A-A56F-4AE7-B381-FB391C0D6E87}"/>
    <cellStyle name="20% - Ênfase1 5 9" xfId="5333" xr:uid="{BA102259-F66F-4197-B072-4B9CE3B30064}"/>
    <cellStyle name="20% - Ênfase1 5 9 2" xfId="5334" xr:uid="{09D49E92-1A8A-4C8E-BFF5-F97A2913E512}"/>
    <cellStyle name="20% - Ênfase1 5 9 2 2" xfId="5335" xr:uid="{F457C409-A540-4EEA-8A2A-26B8A2E88D3A}"/>
    <cellStyle name="20% - Ênfase1 5 9 2 3" xfId="5336" xr:uid="{35927908-D263-4F8D-8B82-7BE78A3AAEE0}"/>
    <cellStyle name="20% - Ênfase1 5 9 2 4" xfId="5337" xr:uid="{AE98D83A-AD94-4C99-A525-076FB19527D2}"/>
    <cellStyle name="20% - Ênfase1 5 9 3" xfId="5338" xr:uid="{C9B8A593-D793-449E-B51A-67D0114E6061}"/>
    <cellStyle name="20% - Ênfase1 5 9 4" xfId="5339" xr:uid="{8E39E99D-51A4-439D-B354-4C7FE679C322}"/>
    <cellStyle name="20% - Ênfase1 5 9 5" xfId="5340" xr:uid="{855678C5-9B0B-43DC-9688-C38E2F274C3F}"/>
    <cellStyle name="20% - Ênfase1 5 9 6" xfId="55537" xr:uid="{426E9661-EB6C-43DE-B117-ACEDB4D5D215}"/>
    <cellStyle name="20% - Ênfase1 50" xfId="374" xr:uid="{18D6C615-1DED-4725-9C32-98FF5E2A94F6}"/>
    <cellStyle name="20% - Ênfase1 50 2" xfId="375" xr:uid="{77DAF615-BBCF-4F9A-A2EA-0547DEBB0C9E}"/>
    <cellStyle name="20% - Ênfase1 51" xfId="376" xr:uid="{DFA87EF1-19CB-4F19-A6B1-8ECF3DFED7D4}"/>
    <cellStyle name="20% - Ênfase1 51 2" xfId="377" xr:uid="{22AA8E28-1A2C-429E-9A70-5CBF517990E9}"/>
    <cellStyle name="20% - Ênfase1 52" xfId="378" xr:uid="{6E549D63-2FC5-410D-9FB7-639C6977CA28}"/>
    <cellStyle name="20% - Ênfase1 52 2" xfId="379" xr:uid="{D7FD5385-EBBF-495F-8B47-6F5254FACFF5}"/>
    <cellStyle name="20% - Ênfase1 53" xfId="380" xr:uid="{90338AA5-1C89-423E-B7C5-81451F312436}"/>
    <cellStyle name="20% - Ênfase1 53 2" xfId="381" xr:uid="{4D52EB2B-E73D-4D4D-B12E-725D328C3FDB}"/>
    <cellStyle name="20% - Ênfase1 54" xfId="382" xr:uid="{A3F8A607-1586-40D3-A5AB-492131892AC4}"/>
    <cellStyle name="20% - Ênfase1 54 2" xfId="383" xr:uid="{51090A55-F267-441C-B702-F0203981D5B5}"/>
    <cellStyle name="20% - Ênfase1 55" xfId="384" xr:uid="{E4290FD4-4EED-41F7-8A9A-1BACDAFF1444}"/>
    <cellStyle name="20% - Ênfase1 55 2" xfId="385" xr:uid="{1BF104FB-7CB8-4D9C-99DF-91E4F3F85E36}"/>
    <cellStyle name="20% - Ênfase1 56" xfId="386" xr:uid="{0BB657E4-5E3A-4D58-B41A-A720E602D4D9}"/>
    <cellStyle name="20% - Ênfase1 56 2" xfId="387" xr:uid="{C034B7A8-456F-48BA-B2A8-F3BA63367D18}"/>
    <cellStyle name="20% - Ênfase1 57" xfId="388" xr:uid="{C5A8A160-C1CD-4520-9B02-51BD32DBA85E}"/>
    <cellStyle name="20% - Ênfase1 57 2" xfId="389" xr:uid="{552ED00B-DE66-4074-8486-31C0D3D3EEF7}"/>
    <cellStyle name="20% - Ênfase1 58" xfId="390" xr:uid="{164DE672-951C-4CA5-A85F-04A34348D9EB}"/>
    <cellStyle name="20% - Ênfase1 58 2" xfId="391" xr:uid="{2B7DDCB8-BDCD-4307-B814-79A049CA9495}"/>
    <cellStyle name="20% - Ênfase1 59" xfId="392" xr:uid="{4257EC4E-F900-4244-8FE4-7BBC1DBF05D9}"/>
    <cellStyle name="20% - Ênfase1 59 2" xfId="393" xr:uid="{99904337-2BB5-435B-A46B-57CD5EB224AE}"/>
    <cellStyle name="20% - Ênfase1 6" xfId="394" xr:uid="{D69ED02B-4729-4A69-B85E-D1BEFBA57DE8}"/>
    <cellStyle name="20% - Ênfase1 6 10" xfId="5341" xr:uid="{AFBEE4E6-363F-4321-9F11-54AA137D2806}"/>
    <cellStyle name="20% - Ênfase1 6 10 2" xfId="5342" xr:uid="{5AECBAD8-C80A-4B75-9A40-6A4E14A997A9}"/>
    <cellStyle name="20% - Ênfase1 6 10 2 2" xfId="5343" xr:uid="{9472EF2F-1D78-4087-BC58-EC2D5553CE07}"/>
    <cellStyle name="20% - Ênfase1 6 10 2 3" xfId="5344" xr:uid="{C4A9D440-D229-4F2C-9D46-54E9AE2B84B9}"/>
    <cellStyle name="20% - Ênfase1 6 10 2 4" xfId="5345" xr:uid="{C8249520-9CEE-4244-9B94-7F8E73F887CD}"/>
    <cellStyle name="20% - Ênfase1 6 10 3" xfId="5346" xr:uid="{6631DEC3-9721-4EF4-BF07-CF566C27CDF8}"/>
    <cellStyle name="20% - Ênfase1 6 10 4" xfId="5347" xr:uid="{57FCFFF7-7F4A-4BC3-B794-94834C993159}"/>
    <cellStyle name="20% - Ênfase1 6 10 5" xfId="5348" xr:uid="{03A08F8D-0D88-49F6-9FE7-3DB644F79DD9}"/>
    <cellStyle name="20% - Ênfase1 6 10 6" xfId="56357" xr:uid="{223EE9FF-9B95-4671-BFE2-9C3AB7B270E6}"/>
    <cellStyle name="20% - Ênfase1 6 11" xfId="5349" xr:uid="{CA96278A-C74C-48A8-BD06-6AA7FC66CB28}"/>
    <cellStyle name="20% - Ênfase1 6 11 2" xfId="5350" xr:uid="{97CF6889-C457-47C9-9FEC-F6670C1B65E8}"/>
    <cellStyle name="20% - Ênfase1 6 11 2 2" xfId="5351" xr:uid="{3D7504AA-AA4B-4DDF-8CDD-501170C02037}"/>
    <cellStyle name="20% - Ênfase1 6 11 2 3" xfId="5352" xr:uid="{83A9BEE8-3CEC-4704-95DF-029583BC5EF2}"/>
    <cellStyle name="20% - Ênfase1 6 11 2 4" xfId="5353" xr:uid="{07754CC0-1440-468E-B8B1-2E06EE7B31AB}"/>
    <cellStyle name="20% - Ênfase1 6 11 3" xfId="5354" xr:uid="{EED58560-4207-4A4E-BE72-B5C401300F33}"/>
    <cellStyle name="20% - Ênfase1 6 11 4" xfId="5355" xr:uid="{4B7FC95B-D6C4-4EA8-A8A2-E51AF694AAA9}"/>
    <cellStyle name="20% - Ênfase1 6 11 5" xfId="5356" xr:uid="{7C1D2D32-A792-4023-AADF-5DC75B7DF0B3}"/>
    <cellStyle name="20% - Ênfase1 6 11 6" xfId="57632" xr:uid="{D7A1F896-6897-419A-8FA2-E3A7C960E928}"/>
    <cellStyle name="20% - Ênfase1 6 12" xfId="5357" xr:uid="{3D4DA466-CCF5-426A-B8B2-4AB3410CDA59}"/>
    <cellStyle name="20% - Ênfase1 6 12 2" xfId="5358" xr:uid="{97686929-C067-40EE-A2E4-B6CDB3DF773C}"/>
    <cellStyle name="20% - Ênfase1 6 12 3" xfId="5359" xr:uid="{D5560335-02F7-4031-926A-4D59F6BD112B}"/>
    <cellStyle name="20% - Ênfase1 6 12 4" xfId="5360" xr:uid="{6BC77162-E340-4AA5-8482-3C2DE27CECF3}"/>
    <cellStyle name="20% - Ênfase1 6 12 5" xfId="47121" xr:uid="{6D160773-C2C0-423A-8A33-5661A5265CF7}"/>
    <cellStyle name="20% - Ênfase1 6 13" xfId="5361" xr:uid="{63286131-BD06-4B97-A776-566F73F9B84F}"/>
    <cellStyle name="20% - Ênfase1 6 14" xfId="5362" xr:uid="{17B1AE9E-FB8F-4F9D-B27C-A2ECD369C853}"/>
    <cellStyle name="20% - Ênfase1 6 15" xfId="5363" xr:uid="{114DEC84-E957-487E-871C-730C2E6C5B33}"/>
    <cellStyle name="20% - Ênfase1 6 16" xfId="45136" xr:uid="{EB1217E8-916D-4421-947C-C510624A7328}"/>
    <cellStyle name="20% - Ênfase1 6 2" xfId="395" xr:uid="{B275A441-B823-4717-8FF9-6081046D4259}"/>
    <cellStyle name="20% - Ênfase1 6 2 2" xfId="396" xr:uid="{1F25B5CB-43C5-4947-AF6E-E7C5D40D5385}"/>
    <cellStyle name="20% - Ênfase1 6 2 2 2" xfId="5364" xr:uid="{5DCCE753-F128-438A-A05A-AC7259CBBFBD}"/>
    <cellStyle name="20% - Ênfase1 6 2 2 2 2" xfId="57185" xr:uid="{0C020760-27BC-46F5-A048-2069C11E816F}"/>
    <cellStyle name="20% - Ênfase1 6 2 2 2 3" xfId="57523" xr:uid="{19BD21CF-FE65-47EB-A13F-AA3FD0346B7B}"/>
    <cellStyle name="20% - Ênfase1 6 2 2 2 4" xfId="56861" xr:uid="{22765988-CD02-455A-A16E-AF3ABBE83E37}"/>
    <cellStyle name="20% - Ênfase1 6 2 2 3" xfId="5365" xr:uid="{99F7C285-B906-4F18-BBBC-6772EABFFC50}"/>
    <cellStyle name="20% - Ênfase1 6 2 2 3 2" xfId="57108" xr:uid="{5B799F4C-BF34-4275-86B7-7771A9395618}"/>
    <cellStyle name="20% - Ênfase1 6 2 2 4" xfId="5366" xr:uid="{8F925F15-6058-41C3-BA20-428326376577}"/>
    <cellStyle name="20% - Ênfase1 6 2 2 5" xfId="48520" xr:uid="{C28893AD-786D-4B7F-AFAD-0F6244ACAA40}"/>
    <cellStyle name="20% - Ênfase1 6 2 3" xfId="5367" xr:uid="{B3AF0970-66FC-4F1D-A30D-B9E880846320}"/>
    <cellStyle name="20% - Ênfase1 6 2 3 2" xfId="56485" xr:uid="{8E1FF1E2-BBB4-472C-A102-0205209B6886}"/>
    <cellStyle name="20% - Ênfase1 6 2 4" xfId="5368" xr:uid="{662B6A26-F2A0-4C58-A478-D2C6A639237F}"/>
    <cellStyle name="20% - Ênfase1 6 2 4 2" xfId="56827" xr:uid="{1272971B-8843-4FD5-AFFE-EF82D2819209}"/>
    <cellStyle name="20% - Ênfase1 6 2 5" xfId="5369" xr:uid="{7A688325-9D33-4E90-9977-ECFE6BA27680}"/>
    <cellStyle name="20% - Ênfase1 6 2 6" xfId="47888" xr:uid="{4712495B-6A05-47D1-98F2-8D7B6A0B5443}"/>
    <cellStyle name="20% - Ênfase1 6 3" xfId="397" xr:uid="{F5E889F8-14BD-4324-A973-99795ED2C4C7}"/>
    <cellStyle name="20% - Ênfase1 6 3 2" xfId="398" xr:uid="{7AB199C7-AB94-40B9-A3AD-8C95BA3A5386}"/>
    <cellStyle name="20% - Ênfase1 6 3 2 2" xfId="5370" xr:uid="{2314A03A-7247-44EC-911B-BA4AD854A39A}"/>
    <cellStyle name="20% - Ênfase1 6 3 2 3" xfId="5371" xr:uid="{B31D1129-0886-470F-83CF-351BF598FD4F}"/>
    <cellStyle name="20% - Ênfase1 6 3 2 4" xfId="5372" xr:uid="{0A7E5E18-BF77-456D-B237-B5C1F4D8DA26}"/>
    <cellStyle name="20% - Ênfase1 6 3 3" xfId="5373" xr:uid="{2F2F7274-2E2F-402A-A535-78195DC8D10B}"/>
    <cellStyle name="20% - Ênfase1 6 3 4" xfId="5374" xr:uid="{C2588E86-D791-4B26-9630-960B945A1D76}"/>
    <cellStyle name="20% - Ênfase1 6 3 5" xfId="5375" xr:uid="{3088D395-A9ED-41DF-848B-58517643264F}"/>
    <cellStyle name="20% - Ênfase1 6 3 6" xfId="49776" xr:uid="{77A77B23-4C4A-4841-B576-119EE00A4EC6}"/>
    <cellStyle name="20% - Ênfase1 6 4" xfId="399" xr:uid="{885F06AA-355A-4483-B736-12621DB6C304}"/>
    <cellStyle name="20% - Ênfase1 6 4 2" xfId="400" xr:uid="{B5B5B4A8-7ADA-42D9-8CB9-A893812BE358}"/>
    <cellStyle name="20% - Ênfase1 6 4 2 2" xfId="5376" xr:uid="{17E895DD-ACB5-41EE-A33D-566F0F5095AC}"/>
    <cellStyle name="20% - Ênfase1 6 4 2 3" xfId="5377" xr:uid="{4C24236C-9CC4-495D-9380-0D033CC51BB8}"/>
    <cellStyle name="20% - Ênfase1 6 4 2 4" xfId="5378" xr:uid="{3DAD819A-4380-42B7-BF7A-834AECE68B82}"/>
    <cellStyle name="20% - Ênfase1 6 4 3" xfId="5379" xr:uid="{38B861BA-4B75-4E16-AB7B-E30AE64CEB01}"/>
    <cellStyle name="20% - Ênfase1 6 4 4" xfId="5380" xr:uid="{0C1E9EEE-E554-4294-A375-5D80A3C7CA5A}"/>
    <cellStyle name="20% - Ênfase1 6 4 5" xfId="5381" xr:uid="{67F80976-8919-4DC3-AD5E-EA63DA14D029}"/>
    <cellStyle name="20% - Ênfase1 6 4 6" xfId="51431" xr:uid="{2276F731-E20C-4AB8-8349-D1EB90E1AF8D}"/>
    <cellStyle name="20% - Ênfase1 6 5" xfId="401" xr:uid="{EB9476D0-2A1E-48A8-94A4-0A177249AE51}"/>
    <cellStyle name="20% - Ênfase1 6 5 2" xfId="402" xr:uid="{67CEC89E-2A4E-4EEE-94BA-79840B822601}"/>
    <cellStyle name="20% - Ênfase1 6 5 2 2" xfId="5382" xr:uid="{DD5CE37B-E47A-49BE-A267-B33CA664643A}"/>
    <cellStyle name="20% - Ênfase1 6 5 2 3" xfId="5383" xr:uid="{38F56F87-ECEB-44D7-A006-8D0242851CA1}"/>
    <cellStyle name="20% - Ênfase1 6 5 2 4" xfId="5384" xr:uid="{B81D2A47-385F-4212-AF56-B600BCEE4333}"/>
    <cellStyle name="20% - Ênfase1 6 5 3" xfId="5385" xr:uid="{D2BA8EB4-6599-49CA-93EA-5EEA2D20AFDB}"/>
    <cellStyle name="20% - Ênfase1 6 5 4" xfId="5386" xr:uid="{23699968-C303-487E-B909-1241CCB5F530}"/>
    <cellStyle name="20% - Ênfase1 6 5 5" xfId="5387" xr:uid="{95910F61-9105-4D05-A8FF-7CFCF0852166}"/>
    <cellStyle name="20% - Ênfase1 6 5 6" xfId="52312" xr:uid="{50C87CAC-FFE5-49D8-92DC-C2C543A3DADD}"/>
    <cellStyle name="20% - Ênfase1 6 6" xfId="403" xr:uid="{2E0FF866-A183-4B0D-962D-55853712407B}"/>
    <cellStyle name="20% - Ênfase1 6 6 2" xfId="404" xr:uid="{B77C0B70-1000-4FDB-9C2C-20B639425782}"/>
    <cellStyle name="20% - Ênfase1 6 6 2 2" xfId="5388" xr:uid="{09F902B4-1CC5-4620-90E5-4CC85AB6A871}"/>
    <cellStyle name="20% - Ênfase1 6 6 2 3" xfId="5389" xr:uid="{2725105B-3702-4EEE-808D-82710B920BEC}"/>
    <cellStyle name="20% - Ênfase1 6 6 2 4" xfId="5390" xr:uid="{ACB1722F-DB7B-42B9-9342-8DF479554016}"/>
    <cellStyle name="20% - Ênfase1 6 6 3" xfId="5391" xr:uid="{A1F76365-0293-4869-A843-A7D3460C33D0}"/>
    <cellStyle name="20% - Ênfase1 6 6 4" xfId="5392" xr:uid="{DFE2C653-53F1-4A95-8E1E-2DA88D960C0F}"/>
    <cellStyle name="20% - Ênfase1 6 6 5" xfId="5393" xr:uid="{30C58983-FB91-4F26-B0E9-7F719A6032A9}"/>
    <cellStyle name="20% - Ênfase1 6 6 6" xfId="53178" xr:uid="{54C0EC7E-8CDA-432E-8C8F-6DC7A0D63884}"/>
    <cellStyle name="20% - Ênfase1 6 7" xfId="405" xr:uid="{A9D70F46-805D-4D8B-91AF-AE3A623BEFA5}"/>
    <cellStyle name="20% - Ênfase1 6 7 2" xfId="5394" xr:uid="{75AE9B2B-9F0C-4F34-9067-D50DC0C81253}"/>
    <cellStyle name="20% - Ênfase1 6 7 2 2" xfId="5395" xr:uid="{E79468E9-3696-44AA-8F66-148FAA5A3034}"/>
    <cellStyle name="20% - Ênfase1 6 7 2 3" xfId="5396" xr:uid="{50C57165-A28D-4172-A4C5-9EF9161C16D2}"/>
    <cellStyle name="20% - Ênfase1 6 7 2 4" xfId="5397" xr:uid="{123AD8AF-B93D-44BA-9F8C-1737F7C22094}"/>
    <cellStyle name="20% - Ênfase1 6 7 3" xfId="5398" xr:uid="{A981FE37-CC35-43F0-839D-13396202A66A}"/>
    <cellStyle name="20% - Ênfase1 6 7 4" xfId="5399" xr:uid="{50BCC649-F43C-4E60-B335-7CBDFB47558D}"/>
    <cellStyle name="20% - Ênfase1 6 7 5" xfId="5400" xr:uid="{16BF05EF-8CB1-47CF-ADF4-5543AC79EEFF}"/>
    <cellStyle name="20% - Ênfase1 6 7 6" xfId="54025" xr:uid="{116D280F-8BBC-4A90-B15E-140B3FD35B2B}"/>
    <cellStyle name="20% - Ênfase1 6 8" xfId="5401" xr:uid="{AA52B7C6-9F6D-4D4C-A9CF-30AF72188138}"/>
    <cellStyle name="20% - Ênfase1 6 8 2" xfId="5402" xr:uid="{BD38D0C7-50F7-4885-8793-FACD7E34A244}"/>
    <cellStyle name="20% - Ênfase1 6 8 2 2" xfId="5403" xr:uid="{A024EE37-FD97-4932-AA4C-6C0CFD6CE70F}"/>
    <cellStyle name="20% - Ênfase1 6 8 2 3" xfId="5404" xr:uid="{30F6F8CB-35B6-48F9-A5E7-FF3C527B902E}"/>
    <cellStyle name="20% - Ênfase1 6 8 2 4" xfId="5405" xr:uid="{8E0BF1D7-FE53-4EEF-90C9-4CFB617AE3F1}"/>
    <cellStyle name="20% - Ênfase1 6 8 3" xfId="5406" xr:uid="{B5138BE0-C8CD-4598-8765-4A2D5271DF5C}"/>
    <cellStyle name="20% - Ênfase1 6 8 4" xfId="5407" xr:uid="{69C107DA-3AFE-4609-A7AA-2FC3A71B7836}"/>
    <cellStyle name="20% - Ênfase1 6 8 5" xfId="5408" xr:uid="{35F10DF9-B994-4625-9280-542D7B2FBDBF}"/>
    <cellStyle name="20% - Ênfase1 6 8 6" xfId="54839" xr:uid="{60CC1C14-D5BA-4402-A553-6601872AFFF3}"/>
    <cellStyle name="20% - Ênfase1 6 9" xfId="5409" xr:uid="{BD06B9C9-FB05-41FC-90BA-F4E8A3B096B5}"/>
    <cellStyle name="20% - Ênfase1 6 9 2" xfId="5410" xr:uid="{49255F60-9173-4F2A-93B5-D4CA57F070BB}"/>
    <cellStyle name="20% - Ênfase1 6 9 2 2" xfId="5411" xr:uid="{C1B4EA9E-4BD8-4A3A-936A-3C441F114AF3}"/>
    <cellStyle name="20% - Ênfase1 6 9 2 3" xfId="5412" xr:uid="{B46F7209-7CEE-42A5-AB10-4EDB696B328C}"/>
    <cellStyle name="20% - Ênfase1 6 9 2 4" xfId="5413" xr:uid="{220A6191-5B54-4FE0-A671-C4437CFDA1ED}"/>
    <cellStyle name="20% - Ênfase1 6 9 3" xfId="5414" xr:uid="{F4E614FC-8D47-446D-9FE7-0A6A99A4219C}"/>
    <cellStyle name="20% - Ênfase1 6 9 4" xfId="5415" xr:uid="{483A3537-492D-49A5-A795-99956A66D00D}"/>
    <cellStyle name="20% - Ênfase1 6 9 5" xfId="5416" xr:uid="{2D78B0FD-6324-4D2A-B7D0-B6D1C6649DC3}"/>
    <cellStyle name="20% - Ênfase1 6 9 6" xfId="55536" xr:uid="{C3BB5F3B-0682-45E2-8CDC-B36C881C5B0F}"/>
    <cellStyle name="20% - Ênfase1 60" xfId="406" xr:uid="{DF1315EA-B686-44D3-B91D-22F7D7BC10F0}"/>
    <cellStyle name="20% - Ênfase1 60 2" xfId="407" xr:uid="{1838C4D4-27CC-4524-8964-855268C8677E}"/>
    <cellStyle name="20% - Ênfase1 61" xfId="408" xr:uid="{9C05E304-4F46-45DB-8466-F8C085F31C5B}"/>
    <cellStyle name="20% - Ênfase1 61 2" xfId="409" xr:uid="{D12FFDF8-7E11-4D1E-B0D7-8B125596BD56}"/>
    <cellStyle name="20% - Ênfase1 62" xfId="410" xr:uid="{8CAD356D-0605-480E-9F0B-B8FF1439BE49}"/>
    <cellStyle name="20% - Ênfase1 62 2" xfId="411" xr:uid="{B71D356B-69A5-40E9-B909-BB745418403F}"/>
    <cellStyle name="20% - Ênfase1 63" xfId="412" xr:uid="{6302B350-1F6A-4766-BC26-08B942B2A31A}"/>
    <cellStyle name="20% - Ênfase1 63 2" xfId="413" xr:uid="{2759DF5A-C121-4EE9-9FFA-D7833530D8E0}"/>
    <cellStyle name="20% - Ênfase1 64" xfId="414" xr:uid="{3BC70B59-BF35-4807-A5D7-CA75D886C906}"/>
    <cellStyle name="20% - Ênfase1 65" xfId="5417" xr:uid="{D6C0CA9E-A77E-43FB-93F3-C847D6AA658C}"/>
    <cellStyle name="20% - Ênfase1 66" xfId="5418" xr:uid="{483CB0A4-A576-4515-BC39-310734661DD3}"/>
    <cellStyle name="20% - Ênfase1 67" xfId="5419" xr:uid="{D671F65D-A319-44F9-A2FD-B70321F87DD6}"/>
    <cellStyle name="20% - Ênfase1 68" xfId="5420" xr:uid="{DCCE6E5A-4C34-4EA9-94BA-17A66AB5211F}"/>
    <cellStyle name="20% - Ênfase1 69" xfId="5421" xr:uid="{085485E8-B96E-4E56-8807-8030948DCE41}"/>
    <cellStyle name="20% - Ênfase1 7" xfId="415" xr:uid="{7776F67C-F051-4628-8A46-E0012BCE3048}"/>
    <cellStyle name="20% - Ênfase1 7 10" xfId="5422" xr:uid="{2ED94512-C228-463B-9284-7624F9742C42}"/>
    <cellStyle name="20% - Ênfase1 7 10 2" xfId="5423" xr:uid="{E9B4E3F5-39B4-47B2-A4AD-A40B0F601192}"/>
    <cellStyle name="20% - Ênfase1 7 10 2 2" xfId="5424" xr:uid="{B2914A96-DA80-4EB8-9C71-853507C607EB}"/>
    <cellStyle name="20% - Ênfase1 7 10 2 3" xfId="5425" xr:uid="{DA07FD15-B18D-4797-9474-6B96DA8446A2}"/>
    <cellStyle name="20% - Ênfase1 7 10 2 4" xfId="5426" xr:uid="{7A22BD17-812E-44B4-A3ED-A7D09CEB4C45}"/>
    <cellStyle name="20% - Ênfase1 7 10 3" xfId="5427" xr:uid="{122773CE-7CDE-432C-94FA-A215DC706C7B}"/>
    <cellStyle name="20% - Ênfase1 7 10 4" xfId="5428" xr:uid="{4DA83B5F-238D-444B-B829-7A5ECE3F778A}"/>
    <cellStyle name="20% - Ênfase1 7 10 5" xfId="5429" xr:uid="{35B3C62C-EB2D-449A-BBE9-BBE6D53CAFBB}"/>
    <cellStyle name="20% - Ênfase1 7 11" xfId="5430" xr:uid="{8AF7A50D-0801-43EE-9922-3C43FD11FE38}"/>
    <cellStyle name="20% - Ênfase1 7 11 2" xfId="5431" xr:uid="{49459DDB-75FA-4775-97AF-9D8E0E83962D}"/>
    <cellStyle name="20% - Ênfase1 7 11 2 2" xfId="5432" xr:uid="{0E51818E-A5BD-48A5-AC5C-2006AFC4604C}"/>
    <cellStyle name="20% - Ênfase1 7 11 2 3" xfId="5433" xr:uid="{386BDE66-5E0A-464C-9F55-7E469CDF759C}"/>
    <cellStyle name="20% - Ênfase1 7 11 2 4" xfId="5434" xr:uid="{3A12699B-B357-4B92-BAF0-2CC4999EC649}"/>
    <cellStyle name="20% - Ênfase1 7 11 3" xfId="5435" xr:uid="{EC8FA695-2189-48E8-8D23-FFF5061352C5}"/>
    <cellStyle name="20% - Ênfase1 7 11 4" xfId="5436" xr:uid="{E5718A26-DB6F-48BC-AB33-C8B367A1F3A9}"/>
    <cellStyle name="20% - Ênfase1 7 11 5" xfId="5437" xr:uid="{DF7C9F76-C7BE-4A8D-A224-1B3476A0A1B5}"/>
    <cellStyle name="20% - Ênfase1 7 12" xfId="5438" xr:uid="{8403D17D-F85B-489B-B028-C5D34E9A0A7C}"/>
    <cellStyle name="20% - Ênfase1 7 12 2" xfId="5439" xr:uid="{DF2EE7CB-649E-4EE0-9525-7B012847AAE1}"/>
    <cellStyle name="20% - Ênfase1 7 12 3" xfId="5440" xr:uid="{6DFE4F20-36C6-4D3A-8A0F-0226E595351A}"/>
    <cellStyle name="20% - Ênfase1 7 12 4" xfId="5441" xr:uid="{8EE2A7D1-2794-4510-A03B-C1936FCACCD1}"/>
    <cellStyle name="20% - Ênfase1 7 12 5" xfId="47122" xr:uid="{A15E7D51-F7C8-4364-9E7B-1094A8E4245F}"/>
    <cellStyle name="20% - Ênfase1 7 13" xfId="5442" xr:uid="{3853F0AB-1FBB-485F-A6BF-FF1A7B8EB9D1}"/>
    <cellStyle name="20% - Ênfase1 7 14" xfId="5443" xr:uid="{BCB61617-8BA8-4B1A-9277-1909D82DF640}"/>
    <cellStyle name="20% - Ênfase1 7 15" xfId="5444" xr:uid="{F18331D4-79E5-47C0-89E4-DAD08FC68B6E}"/>
    <cellStyle name="20% - Ênfase1 7 16" xfId="45137" xr:uid="{234C6C0E-70DB-4CDF-A298-3CB7765B5441}"/>
    <cellStyle name="20% - Ênfase1 7 2" xfId="416" xr:uid="{BD7AE001-8D85-4D47-90F3-7EA9E139637A}"/>
    <cellStyle name="20% - Ênfase1 7 2 2" xfId="417" xr:uid="{24946939-A95A-4189-9DE0-643949150882}"/>
    <cellStyle name="20% - Ênfase1 7 2 2 2" xfId="5445" xr:uid="{0B123607-C990-4794-B072-B759861EB61E}"/>
    <cellStyle name="20% - Ênfase1 7 2 2 2 2" xfId="57186" xr:uid="{257502DB-F94C-4785-83B5-2C8266A57A86}"/>
    <cellStyle name="20% - Ênfase1 7 2 2 2 3" xfId="58148" xr:uid="{7A24589C-C1B8-4137-9C89-810B1E7B9DE0}"/>
    <cellStyle name="20% - Ênfase1 7 2 2 2 4" xfId="56862" xr:uid="{376DFFC1-95EE-40A8-B13E-F4BF3F007E9E}"/>
    <cellStyle name="20% - Ênfase1 7 2 2 3" xfId="5446" xr:uid="{0A900DDB-C53B-48B3-A3DC-357F5FFFD775}"/>
    <cellStyle name="20% - Ênfase1 7 2 2 3 2" xfId="56790" xr:uid="{6E776511-E04F-40AA-A5C8-7AB62B4023A2}"/>
    <cellStyle name="20% - Ênfase1 7 2 2 4" xfId="5447" xr:uid="{56F2149A-BBF1-43E6-9EBF-73BE300D93AC}"/>
    <cellStyle name="20% - Ênfase1 7 2 2 5" xfId="48522" xr:uid="{29686358-B192-4064-8FA5-CE8CDECBB59B}"/>
    <cellStyle name="20% - Ênfase1 7 2 3" xfId="5448" xr:uid="{5ED32EF1-91E0-4A59-988A-7A781262EE4F}"/>
    <cellStyle name="20% - Ênfase1 7 2 3 2" xfId="56486" xr:uid="{E3D07996-6F33-4C8C-8B84-1AD9EC5CA6DA}"/>
    <cellStyle name="20% - Ênfase1 7 2 4" xfId="5449" xr:uid="{CB985FFB-DFC3-4F02-A1B1-FF086D1F1D4D}"/>
    <cellStyle name="20% - Ênfase1 7 2 4 2" xfId="58412" xr:uid="{EDFC8924-F27F-4819-878C-225610D12A89}"/>
    <cellStyle name="20% - Ênfase1 7 2 5" xfId="5450" xr:uid="{61CD6C64-D5A0-42D9-A8B7-FD31D6EF7242}"/>
    <cellStyle name="20% - Ênfase1 7 2 6" xfId="47889" xr:uid="{93B2C530-66AA-4031-AC69-C4E4D339667D}"/>
    <cellStyle name="20% - Ênfase1 7 3" xfId="418" xr:uid="{AF888763-3282-4673-AD21-D6811CFA18C8}"/>
    <cellStyle name="20% - Ênfase1 7 3 2" xfId="419" xr:uid="{E672CA96-F700-4447-91F3-8EC0F0146429}"/>
    <cellStyle name="20% - Ênfase1 7 3 2 2" xfId="5451" xr:uid="{043A0AA0-E3BF-475F-99E4-4CD8190285B4}"/>
    <cellStyle name="20% - Ênfase1 7 3 2 3" xfId="5452" xr:uid="{2C9CD347-0EAD-4D78-993E-A871C7E1DA4B}"/>
    <cellStyle name="20% - Ênfase1 7 3 2 4" xfId="5453" xr:uid="{D45BE01B-B958-48C7-99A4-41BB5662F550}"/>
    <cellStyle name="20% - Ênfase1 7 3 3" xfId="5454" xr:uid="{1F1CD795-242E-4EDF-8352-86F4F207FEE5}"/>
    <cellStyle name="20% - Ênfase1 7 3 4" xfId="5455" xr:uid="{1F2C6B2C-C061-49AD-AAA7-E3C2791292E5}"/>
    <cellStyle name="20% - Ênfase1 7 3 5" xfId="5456" xr:uid="{29EAD6A8-7A8D-463A-AA7D-ED17356CD38A}"/>
    <cellStyle name="20% - Ênfase1 7 3 6" xfId="49772" xr:uid="{7271B503-4C3F-4691-8D76-944FD5ECA4F5}"/>
    <cellStyle name="20% - Ênfase1 7 4" xfId="420" xr:uid="{88623E19-B861-4320-892E-81DA1FC3C0BA}"/>
    <cellStyle name="20% - Ênfase1 7 4 2" xfId="421" xr:uid="{280B4C64-5D3D-457D-880D-E96C7A3F6DDB}"/>
    <cellStyle name="20% - Ênfase1 7 4 2 2" xfId="5457" xr:uid="{AD18CD20-52AC-454C-A00C-439112DB8148}"/>
    <cellStyle name="20% - Ênfase1 7 4 2 3" xfId="5458" xr:uid="{A3E8873D-5B99-432C-95EC-6AEE0543CC93}"/>
    <cellStyle name="20% - Ênfase1 7 4 2 4" xfId="5459" xr:uid="{54D056BC-8200-43F9-87DB-98D15C84DE16}"/>
    <cellStyle name="20% - Ênfase1 7 4 3" xfId="5460" xr:uid="{AB8BC7E3-878E-4F39-9863-D4CCD1A4ACA2}"/>
    <cellStyle name="20% - Ênfase1 7 4 4" xfId="5461" xr:uid="{118F2DE8-9438-481F-A752-D20C319A97A9}"/>
    <cellStyle name="20% - Ênfase1 7 4 5" xfId="5462" xr:uid="{2E562D11-9229-4131-816A-0D3C1E236819}"/>
    <cellStyle name="20% - Ênfase1 7 4 6" xfId="51416" xr:uid="{749A0278-293B-484B-956E-1FF2278BD686}"/>
    <cellStyle name="20% - Ênfase1 7 5" xfId="422" xr:uid="{4FAACBAB-5570-4BBE-B9EF-4DAEA9564CF7}"/>
    <cellStyle name="20% - Ênfase1 7 5 2" xfId="423" xr:uid="{15C34C3D-6376-4736-8581-34ED65D3FB1F}"/>
    <cellStyle name="20% - Ênfase1 7 5 2 2" xfId="5463" xr:uid="{50E3586C-F280-465D-A141-BAEE97623BC9}"/>
    <cellStyle name="20% - Ênfase1 7 5 2 3" xfId="5464" xr:uid="{B0DC202D-C572-43C9-97D9-3388B05376B6}"/>
    <cellStyle name="20% - Ênfase1 7 5 2 4" xfId="5465" xr:uid="{2230C886-EACA-49FE-BD97-9A6C517FAB4A}"/>
    <cellStyle name="20% - Ênfase1 7 5 3" xfId="5466" xr:uid="{D4F38A5E-2F82-46FC-9ED0-F7AADD011349}"/>
    <cellStyle name="20% - Ênfase1 7 5 4" xfId="5467" xr:uid="{1D16C4BE-83CC-43AB-9751-61B3B830FDC7}"/>
    <cellStyle name="20% - Ênfase1 7 5 5" xfId="5468" xr:uid="{5E923878-C284-4EDF-A9DA-8309DD0F71C4}"/>
    <cellStyle name="20% - Ênfase1 7 5 6" xfId="52297" xr:uid="{E41C5BFF-2A8B-4E76-8498-32E34087A752}"/>
    <cellStyle name="20% - Ênfase1 7 6" xfId="424" xr:uid="{F52BF300-915D-42EA-B7A3-5F33C24C82C2}"/>
    <cellStyle name="20% - Ênfase1 7 6 2" xfId="425" xr:uid="{DD43BC02-CF55-43CF-B6C6-704D7A38DE32}"/>
    <cellStyle name="20% - Ênfase1 7 6 2 2" xfId="5469" xr:uid="{7D7D7F90-C794-4971-9025-34466303A267}"/>
    <cellStyle name="20% - Ênfase1 7 6 2 3" xfId="5470" xr:uid="{B6C7EC92-8ED7-4337-96E7-26A4AB96DA74}"/>
    <cellStyle name="20% - Ênfase1 7 6 2 4" xfId="5471" xr:uid="{2811378F-6B13-4FF5-BDA8-AC89AC92A5C4}"/>
    <cellStyle name="20% - Ênfase1 7 6 3" xfId="5472" xr:uid="{351E9B5C-4EE9-4B2D-B511-D2661DF45810}"/>
    <cellStyle name="20% - Ênfase1 7 6 4" xfId="5473" xr:uid="{DB56A212-B2A7-4740-B289-F5B82ACA61C3}"/>
    <cellStyle name="20% - Ênfase1 7 6 5" xfId="5474" xr:uid="{3BB2291A-4812-4CEE-8234-FE57A25FC638}"/>
    <cellStyle name="20% - Ênfase1 7 6 6" xfId="53163" xr:uid="{7F1F2EA6-BED2-4650-AADA-4C09FE9558DC}"/>
    <cellStyle name="20% - Ênfase1 7 7" xfId="426" xr:uid="{3460ADE8-CAB0-4275-8851-1E7487BB6895}"/>
    <cellStyle name="20% - Ênfase1 7 7 2" xfId="5475" xr:uid="{66A4300F-B7AE-4EC5-A1B1-E9EE57C43FED}"/>
    <cellStyle name="20% - Ênfase1 7 7 2 2" xfId="5476" xr:uid="{33B2B53A-C70A-4D3E-A1B5-5E8C465D4801}"/>
    <cellStyle name="20% - Ênfase1 7 7 2 3" xfId="5477" xr:uid="{6DF82343-D21B-464C-80A5-96D679393CC9}"/>
    <cellStyle name="20% - Ênfase1 7 7 2 4" xfId="5478" xr:uid="{F7B06416-267F-47EB-AA14-A15DE382E2D7}"/>
    <cellStyle name="20% - Ênfase1 7 7 3" xfId="5479" xr:uid="{855F9C71-E082-409E-B369-B30880318D4C}"/>
    <cellStyle name="20% - Ênfase1 7 7 4" xfId="5480" xr:uid="{561CC0BF-8A29-4D36-81A7-E8B9C742C06A}"/>
    <cellStyle name="20% - Ênfase1 7 7 5" xfId="5481" xr:uid="{C7C072E5-DAE6-4CA5-9108-1087301EA3EA}"/>
    <cellStyle name="20% - Ênfase1 7 7 6" xfId="54010" xr:uid="{DCBC0597-7080-4A21-ACB2-AA264E3EB5BE}"/>
    <cellStyle name="20% - Ênfase1 7 8" xfId="5482" xr:uid="{969403D7-6D45-4DBB-9E34-44F73C423847}"/>
    <cellStyle name="20% - Ênfase1 7 8 2" xfId="5483" xr:uid="{3F233793-930F-4E86-AA17-ED0D1D8B3A8B}"/>
    <cellStyle name="20% - Ênfase1 7 8 2 2" xfId="5484" xr:uid="{98DBBC9D-C366-4F05-AC84-F670E94919F9}"/>
    <cellStyle name="20% - Ênfase1 7 8 2 3" xfId="5485" xr:uid="{BF0653B9-905E-419E-BF45-EEB9D7CC7914}"/>
    <cellStyle name="20% - Ênfase1 7 8 2 4" xfId="5486" xr:uid="{F7A55ADE-7AB7-469E-9F35-A388E931C365}"/>
    <cellStyle name="20% - Ênfase1 7 8 3" xfId="5487" xr:uid="{DFD5506F-62FB-4E11-A971-77B038D46B85}"/>
    <cellStyle name="20% - Ênfase1 7 8 4" xfId="5488" xr:uid="{F02531E6-93AC-4B04-AAEE-8795235BD3AE}"/>
    <cellStyle name="20% - Ênfase1 7 8 5" xfId="5489" xr:uid="{066FE16E-B5E6-499E-BA6F-1B463F648E9E}"/>
    <cellStyle name="20% - Ênfase1 7 8 6" xfId="54824" xr:uid="{45D64C90-800D-48A5-949B-F404F11ED2FD}"/>
    <cellStyle name="20% - Ênfase1 7 9" xfId="5490" xr:uid="{C0613F46-D826-4F34-AD4B-D34D0F71A133}"/>
    <cellStyle name="20% - Ênfase1 7 9 2" xfId="5491" xr:uid="{EA22821B-AD0F-49A0-80F4-551580C8B40E}"/>
    <cellStyle name="20% - Ênfase1 7 9 2 2" xfId="5492" xr:uid="{8A84AC4C-3822-4DF4-B578-2C7CFC4AB56E}"/>
    <cellStyle name="20% - Ênfase1 7 9 2 3" xfId="5493" xr:uid="{DA48C8F5-6264-4757-9533-FA75072526FB}"/>
    <cellStyle name="20% - Ênfase1 7 9 2 4" xfId="5494" xr:uid="{383F0D6C-7C1B-42D1-8F47-694DAD66183E}"/>
    <cellStyle name="20% - Ênfase1 7 9 3" xfId="5495" xr:uid="{B4DA4B78-7133-485F-9A6B-28C3C859F177}"/>
    <cellStyle name="20% - Ênfase1 7 9 4" xfId="5496" xr:uid="{88C84936-3DB5-4B95-94BA-DD502721A4D0}"/>
    <cellStyle name="20% - Ênfase1 7 9 5" xfId="5497" xr:uid="{E000753A-0A1E-4026-BA29-304E86A2F24A}"/>
    <cellStyle name="20% - Ênfase1 7 9 6" xfId="55522" xr:uid="{0A72A3CC-9034-48FC-8DA6-D77B50857011}"/>
    <cellStyle name="20% - Ênfase1 70" xfId="5498" xr:uid="{BF52B52F-1777-47F9-B3F3-9E161224D564}"/>
    <cellStyle name="20% - Ênfase1 71" xfId="5499" xr:uid="{1C1A8662-54ED-4B8A-AEF6-3716D9CB886C}"/>
    <cellStyle name="20% - Ênfase1 72" xfId="5500" xr:uid="{7F2DD316-953D-49EA-833D-17F0893FF35D}"/>
    <cellStyle name="20% - Ênfase1 73" xfId="5501" xr:uid="{EE5CDD21-3E96-4DC8-AD82-3B892D8BF023}"/>
    <cellStyle name="20% - Ênfase1 74" xfId="5502" xr:uid="{89573D2C-EBC1-4076-AC52-C263F1FD3EF9}"/>
    <cellStyle name="20% - Ênfase1 75" xfId="5503" xr:uid="{5A6B5A70-0917-4407-9794-4DA215244168}"/>
    <cellStyle name="20% - Ênfase1 76" xfId="5504" xr:uid="{AEAB6087-D428-4C36-8060-65246B5A83F6}"/>
    <cellStyle name="20% - Ênfase1 77" xfId="5505" xr:uid="{A1E70BDA-1D78-425C-9459-A481CC1BC031}"/>
    <cellStyle name="20% - Ênfase1 78" xfId="5506" xr:uid="{4A005D08-D0C5-48D7-9F5C-78091C16992C}"/>
    <cellStyle name="20% - Ênfase1 79" xfId="5507" xr:uid="{E88C4891-931A-4E2A-A202-987DE944CF81}"/>
    <cellStyle name="20% - Ênfase1 8" xfId="427" xr:uid="{851D3FEC-5A16-4314-A100-9CCE4F08BDEA}"/>
    <cellStyle name="20% - Ênfase1 8 10" xfId="5508" xr:uid="{0086F010-F53D-4C5E-854B-E9DEEAC1A1D4}"/>
    <cellStyle name="20% - Ênfase1 8 10 2" xfId="5509" xr:uid="{C6BCDF97-DFAF-4E58-AE2B-7D87614376F3}"/>
    <cellStyle name="20% - Ênfase1 8 10 2 2" xfId="5510" xr:uid="{4554C576-765A-46EE-A5E7-E81AC9FB9898}"/>
    <cellStyle name="20% - Ênfase1 8 10 2 3" xfId="5511" xr:uid="{99F7B472-3BBA-4BBE-ACA5-7695E02BDA66}"/>
    <cellStyle name="20% - Ênfase1 8 10 2 4" xfId="5512" xr:uid="{6697F196-C72D-4845-A6D5-28BD8C82B1E0}"/>
    <cellStyle name="20% - Ênfase1 8 10 3" xfId="5513" xr:uid="{9F0B41A9-4BA7-4378-AF44-21885B2B8CAA}"/>
    <cellStyle name="20% - Ênfase1 8 10 4" xfId="5514" xr:uid="{E2BE484A-B37E-4221-B8FA-9791EE59D357}"/>
    <cellStyle name="20% - Ênfase1 8 10 5" xfId="5515" xr:uid="{0C92D828-E918-4ACF-BDCE-3570EC9781EC}"/>
    <cellStyle name="20% - Ênfase1 8 11" xfId="5516" xr:uid="{E775F9BE-4769-4FE7-AACC-650FDC33FE9C}"/>
    <cellStyle name="20% - Ênfase1 8 11 2" xfId="5517" xr:uid="{90A76F4A-3EBB-47E5-8669-60E6C222CE01}"/>
    <cellStyle name="20% - Ênfase1 8 11 2 2" xfId="5518" xr:uid="{B8AD1E4D-C521-429D-9112-1A61807AA331}"/>
    <cellStyle name="20% - Ênfase1 8 11 2 3" xfId="5519" xr:uid="{2728CF77-07A1-4FA9-8C4A-EDE2D537A760}"/>
    <cellStyle name="20% - Ênfase1 8 11 2 4" xfId="5520" xr:uid="{B34B6924-5ACC-4A62-A0C2-6F2E9D69405C}"/>
    <cellStyle name="20% - Ênfase1 8 11 3" xfId="5521" xr:uid="{EC43BFE8-8ED7-4593-8C0C-B15E8FF715AF}"/>
    <cellStyle name="20% - Ênfase1 8 11 4" xfId="5522" xr:uid="{ACCEB2CA-DD07-44E7-8DED-721449A614DB}"/>
    <cellStyle name="20% - Ênfase1 8 11 5" xfId="5523" xr:uid="{8186F348-D31E-49CF-A471-382AD378A63D}"/>
    <cellStyle name="20% - Ênfase1 8 12" xfId="5524" xr:uid="{86542319-E15F-4894-8BE0-F872DAA960E0}"/>
    <cellStyle name="20% - Ênfase1 8 12 2" xfId="5525" xr:uid="{77FF95D9-8D3E-492D-8F8B-0C5605F46105}"/>
    <cellStyle name="20% - Ênfase1 8 12 3" xfId="5526" xr:uid="{5FC8D76C-2EC9-4776-BD74-E557E392FA28}"/>
    <cellStyle name="20% - Ênfase1 8 12 4" xfId="5527" xr:uid="{001C3DCB-3AFD-49CD-B060-704AAEC34DC2}"/>
    <cellStyle name="20% - Ênfase1 8 12 5" xfId="47123" xr:uid="{6A9D13B1-3D69-4F48-9B73-26AEAB34B627}"/>
    <cellStyle name="20% - Ênfase1 8 13" xfId="5528" xr:uid="{C5B86BB9-586C-4404-8F2B-C7D887E9F11D}"/>
    <cellStyle name="20% - Ênfase1 8 14" xfId="5529" xr:uid="{0D6DAFEF-4A69-40AF-AE8A-4233021BD279}"/>
    <cellStyle name="20% - Ênfase1 8 15" xfId="5530" xr:uid="{7FF499E8-FF1E-4F1C-B17D-065D214A2DB0}"/>
    <cellStyle name="20% - Ênfase1 8 16" xfId="45511" xr:uid="{C6A24F57-75CA-490D-B2EA-7EA57754AAF9}"/>
    <cellStyle name="20% - Ênfase1 8 2" xfId="428" xr:uid="{A3C3734E-ECE8-4763-9F38-DB6BC6EF7384}"/>
    <cellStyle name="20% - Ênfase1 8 2 2" xfId="429" xr:uid="{4BEDA2C4-0181-434A-9E01-0DCC387CC9D9}"/>
    <cellStyle name="20% - Ênfase1 8 2 2 2" xfId="5531" xr:uid="{EE0CD689-1C7A-4A99-811F-48E5037A328F}"/>
    <cellStyle name="20% - Ênfase1 8 2 2 2 2" xfId="57187" xr:uid="{8078CDF3-33CF-47D9-AFF9-D4F38CC277CB}"/>
    <cellStyle name="20% - Ênfase1 8 2 2 2 3" xfId="57931" xr:uid="{F08180BD-5C02-4D39-ADB0-2C6E04E903D1}"/>
    <cellStyle name="20% - Ênfase1 8 2 2 2 4" xfId="56863" xr:uid="{A32D5D06-4B24-47B5-BB8B-1BDD4A99CD2F}"/>
    <cellStyle name="20% - Ênfase1 8 2 2 3" xfId="5532" xr:uid="{D23E95A6-3ED7-45E0-9A8D-EED4964A3110}"/>
    <cellStyle name="20% - Ênfase1 8 2 2 3 2" xfId="58378" xr:uid="{D9D3B3A1-03A9-4B90-B48F-6A86A23D9CBF}"/>
    <cellStyle name="20% - Ênfase1 8 2 2 4" xfId="5533" xr:uid="{76028EF5-66A0-4FF0-86EB-C1E769688F23}"/>
    <cellStyle name="20% - Ênfase1 8 2 2 5" xfId="48524" xr:uid="{22F7AC17-716D-4D7E-92E6-BF3AF10FB737}"/>
    <cellStyle name="20% - Ênfase1 8 2 3" xfId="5534" xr:uid="{13E48899-FE5F-4632-BB6B-1EACB21E2525}"/>
    <cellStyle name="20% - Ênfase1 8 2 3 2" xfId="56487" xr:uid="{6CD92D3F-DFDD-4320-A87D-7B43395C3A96}"/>
    <cellStyle name="20% - Ênfase1 8 2 4" xfId="5535" xr:uid="{F6C931ED-D5CD-412E-B37A-4C091AA7CBCF}"/>
    <cellStyle name="20% - Ênfase1 8 2 4 2" xfId="58297" xr:uid="{0F22FA9F-699D-4AA9-9266-5E0F23766E80}"/>
    <cellStyle name="20% - Ênfase1 8 2 5" xfId="5536" xr:uid="{4FA1A6F4-E8E6-4654-AED1-355F1CD9B110}"/>
    <cellStyle name="20% - Ênfase1 8 2 6" xfId="47890" xr:uid="{0124043C-6A02-452D-8585-9990C2BC3A69}"/>
    <cellStyle name="20% - Ênfase1 8 3" xfId="430" xr:uid="{733F1826-DB3B-47D8-8D38-3E1C65DE4638}"/>
    <cellStyle name="20% - Ênfase1 8 3 2" xfId="431" xr:uid="{D8F66E86-8B87-4CC1-AC02-676B5023297E}"/>
    <cellStyle name="20% - Ênfase1 8 3 2 2" xfId="5537" xr:uid="{061C542F-B245-4582-99C4-9D52FCD8C0B2}"/>
    <cellStyle name="20% - Ênfase1 8 3 2 3" xfId="5538" xr:uid="{F80B1DAB-FA93-44B4-9B7D-371E3E369E8F}"/>
    <cellStyle name="20% - Ênfase1 8 3 2 4" xfId="5539" xr:uid="{6929A09C-CC77-49A6-893A-3BAAD2279909}"/>
    <cellStyle name="20% - Ênfase1 8 3 3" xfId="5540" xr:uid="{8B79D87E-7B42-4775-82D4-C784631EE193}"/>
    <cellStyle name="20% - Ênfase1 8 3 4" xfId="5541" xr:uid="{808AF864-7943-4C64-AEAE-DCE1B32C3092}"/>
    <cellStyle name="20% - Ênfase1 8 3 5" xfId="5542" xr:uid="{CC48B796-C4E6-4256-AD3C-82C3C48DA4AF}"/>
    <cellStyle name="20% - Ênfase1 8 3 6" xfId="49757" xr:uid="{2995CC3A-AA6D-494F-859F-7C3DC2A67DEB}"/>
    <cellStyle name="20% - Ênfase1 8 4" xfId="432" xr:uid="{2E3831A0-4327-450B-9B2D-4D144FC994A5}"/>
    <cellStyle name="20% - Ênfase1 8 4 2" xfId="433" xr:uid="{67C38DBB-1922-427E-98DF-3F9209358A8A}"/>
    <cellStyle name="20% - Ênfase1 8 4 2 2" xfId="5543" xr:uid="{8A92B622-3A25-4421-86A1-DAF5B10BD702}"/>
    <cellStyle name="20% - Ênfase1 8 4 2 3" xfId="5544" xr:uid="{7C03A8F7-0D4C-4C45-846E-86BC84BE123B}"/>
    <cellStyle name="20% - Ênfase1 8 4 2 4" xfId="5545" xr:uid="{0F2EB309-EB06-4CD7-B8C0-83BF5130964B}"/>
    <cellStyle name="20% - Ênfase1 8 4 3" xfId="5546" xr:uid="{05F24AC9-7E54-4601-9EA6-9815C446209F}"/>
    <cellStyle name="20% - Ênfase1 8 4 4" xfId="5547" xr:uid="{457BC52B-9E89-4E50-989C-84EBA3D5DCB7}"/>
    <cellStyle name="20% - Ênfase1 8 4 5" xfId="5548" xr:uid="{801590AF-738E-41C9-A811-5D24A282DAD5}"/>
    <cellStyle name="20% - Ênfase1 8 4 6" xfId="51414" xr:uid="{38A73EB6-CE5D-4F05-84F2-08E9B2823CC0}"/>
    <cellStyle name="20% - Ênfase1 8 5" xfId="434" xr:uid="{C404910E-FD8C-4EC9-B95F-0C89DE463E2B}"/>
    <cellStyle name="20% - Ênfase1 8 5 2" xfId="435" xr:uid="{0733A2C5-F8D5-488F-A38A-76A9129D0402}"/>
    <cellStyle name="20% - Ênfase1 8 5 2 2" xfId="5549" xr:uid="{54E74550-FCC7-4DE2-98A1-925D90BFC118}"/>
    <cellStyle name="20% - Ênfase1 8 5 2 3" xfId="5550" xr:uid="{1D834601-6905-4F7F-A9EE-61B376026141}"/>
    <cellStyle name="20% - Ênfase1 8 5 2 4" xfId="5551" xr:uid="{2505C2F2-25C3-4206-AD38-EDF3B740E7D7}"/>
    <cellStyle name="20% - Ênfase1 8 5 3" xfId="5552" xr:uid="{34CFEC43-75C6-4CE4-B262-87BA4AD0751D}"/>
    <cellStyle name="20% - Ênfase1 8 5 4" xfId="5553" xr:uid="{1F759B0C-8BF2-4886-B5B7-7981F71AE9D8}"/>
    <cellStyle name="20% - Ênfase1 8 5 5" xfId="5554" xr:uid="{DE5FB0E3-9A9A-41FF-A1EF-B702B89D203E}"/>
    <cellStyle name="20% - Ênfase1 8 5 6" xfId="52295" xr:uid="{55A48CC7-1514-4877-87C8-8BC1FBEE8538}"/>
    <cellStyle name="20% - Ênfase1 8 6" xfId="436" xr:uid="{3CB93CF8-6E71-4F23-9509-3476980A26C1}"/>
    <cellStyle name="20% - Ênfase1 8 6 2" xfId="437" xr:uid="{E77873EC-405A-4D87-BA48-1486EA9AA88F}"/>
    <cellStyle name="20% - Ênfase1 8 6 2 2" xfId="5555" xr:uid="{4DD62F4B-A27A-44C3-8693-B6D747354EF6}"/>
    <cellStyle name="20% - Ênfase1 8 6 2 3" xfId="5556" xr:uid="{501F2CB3-8052-41AD-AE26-CD61D269820B}"/>
    <cellStyle name="20% - Ênfase1 8 6 2 4" xfId="5557" xr:uid="{105A88CB-03B5-4A39-8145-6916D8202363}"/>
    <cellStyle name="20% - Ênfase1 8 6 3" xfId="5558" xr:uid="{AB359F96-4AF1-4D5B-A047-68F22CE2766F}"/>
    <cellStyle name="20% - Ênfase1 8 6 4" xfId="5559" xr:uid="{A15100ED-433D-47DE-BB30-CBE091E40225}"/>
    <cellStyle name="20% - Ênfase1 8 6 5" xfId="5560" xr:uid="{001499FF-01DB-4B01-9A15-BE359A7B888F}"/>
    <cellStyle name="20% - Ênfase1 8 6 6" xfId="53161" xr:uid="{73028D14-88EA-41EE-A408-E35FE5AC93D7}"/>
    <cellStyle name="20% - Ênfase1 8 7" xfId="438" xr:uid="{BBA71392-97B8-4D48-84F1-1D1E3CBC8F0E}"/>
    <cellStyle name="20% - Ênfase1 8 7 2" xfId="5561" xr:uid="{71E7166C-81B1-4016-9958-29E3098DA132}"/>
    <cellStyle name="20% - Ênfase1 8 7 2 2" xfId="5562" xr:uid="{5D6F1D4D-FC30-4F61-933C-303CB4D30292}"/>
    <cellStyle name="20% - Ênfase1 8 7 2 3" xfId="5563" xr:uid="{D6724570-5211-4D5B-AFD6-BD38164DE554}"/>
    <cellStyle name="20% - Ênfase1 8 7 2 4" xfId="5564" xr:uid="{8F6F6E23-8938-4AC7-9F33-27CCAC5010DD}"/>
    <cellStyle name="20% - Ênfase1 8 7 3" xfId="5565" xr:uid="{6E5EFAED-0A3B-40A3-8504-6586D60C1596}"/>
    <cellStyle name="20% - Ênfase1 8 7 4" xfId="5566" xr:uid="{04D03DFF-F140-4CC9-8EEB-53B742F49D04}"/>
    <cellStyle name="20% - Ênfase1 8 7 5" xfId="5567" xr:uid="{F6BB018A-7E70-4D29-B132-AC48D4E84F17}"/>
    <cellStyle name="20% - Ênfase1 8 7 6" xfId="54008" xr:uid="{BBA05FE2-5297-4F83-85FE-C14E7A34E676}"/>
    <cellStyle name="20% - Ênfase1 8 8" xfId="5568" xr:uid="{257A71FA-B3FA-4B46-933D-B245A405CA9C}"/>
    <cellStyle name="20% - Ênfase1 8 8 2" xfId="5569" xr:uid="{16760549-6FC3-44E0-834B-EB2F95F91159}"/>
    <cellStyle name="20% - Ênfase1 8 8 2 2" xfId="5570" xr:uid="{6268F307-236C-4E00-9675-E96A2AA6B009}"/>
    <cellStyle name="20% - Ênfase1 8 8 2 3" xfId="5571" xr:uid="{B7BCC2F0-F4D0-47DF-B2A4-9218B97EA421}"/>
    <cellStyle name="20% - Ênfase1 8 8 2 4" xfId="5572" xr:uid="{C794A764-F2D5-4A94-BDED-7081975EBFA5}"/>
    <cellStyle name="20% - Ênfase1 8 8 3" xfId="5573" xr:uid="{BCBBCD46-E2C3-4762-9E24-ED9F03AA0443}"/>
    <cellStyle name="20% - Ênfase1 8 8 4" xfId="5574" xr:uid="{8F7B2535-D5B2-4579-90CA-626B102CBD65}"/>
    <cellStyle name="20% - Ênfase1 8 8 5" xfId="5575" xr:uid="{4D85407D-353B-4A83-AB7B-0358DA507163}"/>
    <cellStyle name="20% - Ênfase1 8 8 6" xfId="54822" xr:uid="{2AADE2E5-32DA-489E-AFD6-D0B15E3FE57A}"/>
    <cellStyle name="20% - Ênfase1 8 9" xfId="5576" xr:uid="{B2E5B70B-12B0-4E9F-B729-E84C050B4AE4}"/>
    <cellStyle name="20% - Ênfase1 8 9 2" xfId="5577" xr:uid="{EDE1BDDC-290A-47A5-A72F-51732089BDE6}"/>
    <cellStyle name="20% - Ênfase1 8 9 2 2" xfId="5578" xr:uid="{7D35AF3F-88F6-4D74-A940-587652C32D29}"/>
    <cellStyle name="20% - Ênfase1 8 9 2 3" xfId="5579" xr:uid="{6B0050FD-41E6-418F-8E3D-53F79AC4737E}"/>
    <cellStyle name="20% - Ênfase1 8 9 2 4" xfId="5580" xr:uid="{11210C8D-5AF8-4C5D-9644-D65859F59F21}"/>
    <cellStyle name="20% - Ênfase1 8 9 3" xfId="5581" xr:uid="{5A3D4BC0-0566-42C7-A453-23CAC3269136}"/>
    <cellStyle name="20% - Ênfase1 8 9 4" xfId="5582" xr:uid="{684F14DE-6331-492E-996C-84CE490D2CE9}"/>
    <cellStyle name="20% - Ênfase1 8 9 5" xfId="5583" xr:uid="{585339A7-9AC8-4B70-8D3A-ABBD504A43F0}"/>
    <cellStyle name="20% - Ênfase1 8 9 6" xfId="55521" xr:uid="{637E7EC8-F50C-405B-B1EE-036422D6B892}"/>
    <cellStyle name="20% - Ênfase1 80" xfId="5584" xr:uid="{985BF9DC-4789-4421-B11B-5851848783F0}"/>
    <cellStyle name="20% - Ênfase1 81" xfId="5585" xr:uid="{04C709CD-A9E9-49CC-B141-A08209109878}"/>
    <cellStyle name="20% - Ênfase1 82" xfId="5586" xr:uid="{7067BE5B-89EF-4F5D-AC73-1251FF94888D}"/>
    <cellStyle name="20% - Ênfase1 83" xfId="5587" xr:uid="{14B8476F-3E01-428D-93AA-90E968744658}"/>
    <cellStyle name="20% - Ênfase1 84" xfId="5588" xr:uid="{07020431-3B93-4DA8-8182-EF2CE86BE4F6}"/>
    <cellStyle name="20% - Ênfase1 85" xfId="5589" xr:uid="{0F7ACCF6-00D2-4F11-AC83-3427F9BA290F}"/>
    <cellStyle name="20% - Ênfase1 86" xfId="5590" xr:uid="{932F5F6A-9015-4865-A1A9-26DEDAD31642}"/>
    <cellStyle name="20% - Ênfase1 87" xfId="5591" xr:uid="{8D54F5E4-7982-4A30-8B3C-5EDC92C90683}"/>
    <cellStyle name="20% - Ênfase1 88" xfId="5592" xr:uid="{0CCD9E95-89C6-44CF-AA2A-EBA6ACB3108A}"/>
    <cellStyle name="20% - Ênfase1 89" xfId="5593" xr:uid="{B0ACCCEA-9BD4-4CBA-A06D-51D5EA4A6519}"/>
    <cellStyle name="20% - Ênfase1 9" xfId="439" xr:uid="{C30818B7-4F2E-4B22-A50B-C93646E95EE9}"/>
    <cellStyle name="20% - Ênfase1 9 10" xfId="5594" xr:uid="{008E7095-2468-4F24-94D0-C6D765859A03}"/>
    <cellStyle name="20% - Ênfase1 9 10 2" xfId="5595" xr:uid="{270F688A-37C6-4721-84F5-1871B3675282}"/>
    <cellStyle name="20% - Ênfase1 9 10 2 2" xfId="5596" xr:uid="{EB014A24-F796-409F-BB6E-411697E4D1E5}"/>
    <cellStyle name="20% - Ênfase1 9 10 2 3" xfId="5597" xr:uid="{8823056B-9B75-4BD6-AF5E-7996B4FB3F2A}"/>
    <cellStyle name="20% - Ênfase1 9 10 2 4" xfId="5598" xr:uid="{3E315BB2-FDD3-4C38-8017-F589B9974952}"/>
    <cellStyle name="20% - Ênfase1 9 10 3" xfId="5599" xr:uid="{836B9512-542A-4D57-9793-4EC06E2BF49B}"/>
    <cellStyle name="20% - Ênfase1 9 10 4" xfId="5600" xr:uid="{2C13F1E0-B38F-4008-9D05-FCF4846A71F5}"/>
    <cellStyle name="20% - Ênfase1 9 10 5" xfId="5601" xr:uid="{BA5775C7-00AA-4404-9C7D-663C0EE9AEB7}"/>
    <cellStyle name="20% - Ênfase1 9 10 6" xfId="47124" xr:uid="{E457F87C-A705-4022-B9D1-A2574C70CD8F}"/>
    <cellStyle name="20% - Ênfase1 9 11" xfId="5602" xr:uid="{87CF970E-B9B2-4EE2-A005-41E05E1C4107}"/>
    <cellStyle name="20% - Ênfase1 9 11 2" xfId="5603" xr:uid="{48E7F894-AEBA-4298-A3D4-37490559E638}"/>
    <cellStyle name="20% - Ênfase1 9 11 2 2" xfId="5604" xr:uid="{1F4ED8FB-AB4B-435C-9C56-F0F8DCA3CC7D}"/>
    <cellStyle name="20% - Ênfase1 9 11 2 3" xfId="5605" xr:uid="{90A6D81F-769D-45FD-811A-AC8A4D5DEE7C}"/>
    <cellStyle name="20% - Ênfase1 9 11 2 4" xfId="5606" xr:uid="{57B9FE2A-0E63-40C6-93F9-BB61DCE466A1}"/>
    <cellStyle name="20% - Ênfase1 9 11 3" xfId="5607" xr:uid="{CE182064-B2B0-4474-958E-B317E051BE15}"/>
    <cellStyle name="20% - Ênfase1 9 11 4" xfId="5608" xr:uid="{D8C1C7A5-7CB3-46C2-B933-4D607417A496}"/>
    <cellStyle name="20% - Ênfase1 9 11 5" xfId="5609" xr:uid="{0978404D-DC07-48B3-B10E-96104D5E00C4}"/>
    <cellStyle name="20% - Ênfase1 9 12" xfId="5610" xr:uid="{5CB71351-53F5-4A47-9288-66E58BCAB9C3}"/>
    <cellStyle name="20% - Ênfase1 9 12 2" xfId="5611" xr:uid="{B83F1B35-C170-438B-829C-D540CFEE4A99}"/>
    <cellStyle name="20% - Ênfase1 9 12 3" xfId="5612" xr:uid="{699400D9-F40A-401C-877C-EAF1DF61D532}"/>
    <cellStyle name="20% - Ênfase1 9 12 4" xfId="5613" xr:uid="{8AF203E5-7812-4CD0-9CCF-A6AE7CAB5BD8}"/>
    <cellStyle name="20% - Ênfase1 9 13" xfId="5614" xr:uid="{55DA40A9-B92F-425B-9E5B-217C8FA1C766}"/>
    <cellStyle name="20% - Ênfase1 9 14" xfId="5615" xr:uid="{B8E2C4BB-D109-4E37-83FD-8C2BEB3179A5}"/>
    <cellStyle name="20% - Ênfase1 9 15" xfId="5616" xr:uid="{AC582538-9C4A-4B8C-9FEE-7B73B33DE0E5}"/>
    <cellStyle name="20% - Ênfase1 9 16" xfId="45512" xr:uid="{4C4071CC-4292-4691-9920-53811CE0217C}"/>
    <cellStyle name="20% - Ênfase1 9 2" xfId="440" xr:uid="{CC5ADAD3-89FA-4C80-8217-A9CFC273607C}"/>
    <cellStyle name="20% - Ênfase1 9 2 2" xfId="5617" xr:uid="{D2B9D9D1-E9DD-4CED-9718-9C838FA5BE82}"/>
    <cellStyle name="20% - Ênfase1 9 2 2 2" xfId="5618" xr:uid="{9CF32B1F-B834-4B2F-B176-0D1E65AA7C9D}"/>
    <cellStyle name="20% - Ênfase1 9 2 2 3" xfId="5619" xr:uid="{E84AEC6C-D99C-4EF2-B751-8C88C196CFB9}"/>
    <cellStyle name="20% - Ênfase1 9 2 2 4" xfId="5620" xr:uid="{6D52DBAF-D208-484E-B3FC-E629507A0A82}"/>
    <cellStyle name="20% - Ênfase1 9 2 2 5" xfId="48526" xr:uid="{2CBB7A6E-ADF2-4048-86C9-8581561B90F5}"/>
    <cellStyle name="20% - Ênfase1 9 2 3" xfId="5621" xr:uid="{94D0BDA3-41CC-43B0-B63A-8EABABF1F25C}"/>
    <cellStyle name="20% - Ênfase1 9 2 4" xfId="5622" xr:uid="{E2232EF3-CFC0-43C3-A5B0-C5EB51A911FF}"/>
    <cellStyle name="20% - Ênfase1 9 2 5" xfId="5623" xr:uid="{67C50DB8-A571-42B8-A5E6-1C9E9671E8CA}"/>
    <cellStyle name="20% - Ênfase1 9 2 6" xfId="47891" xr:uid="{58128411-EA84-4E84-A664-3993877C2D52}"/>
    <cellStyle name="20% - Ênfase1 9 3" xfId="5624" xr:uid="{EFF9FD9C-C328-470E-B289-79FFC58D48DB}"/>
    <cellStyle name="20% - Ênfase1 9 3 2" xfId="5625" xr:uid="{61F827CF-AA85-4160-B8A4-AC86291EEF0A}"/>
    <cellStyle name="20% - Ênfase1 9 3 2 2" xfId="5626" xr:uid="{C1E8A0C2-FD03-418C-B74A-91268F643B19}"/>
    <cellStyle name="20% - Ênfase1 9 3 2 3" xfId="5627" xr:uid="{CBCC6F92-2F1C-4663-9EE7-01CC2A4622AC}"/>
    <cellStyle name="20% - Ênfase1 9 3 2 4" xfId="5628" xr:uid="{B5FC49D5-AB5C-40E0-82AB-A3A1D8CD164F}"/>
    <cellStyle name="20% - Ênfase1 9 3 3" xfId="5629" xr:uid="{468DC48F-64BD-4998-BD45-754BFD6411E3}"/>
    <cellStyle name="20% - Ênfase1 9 3 4" xfId="5630" xr:uid="{A6938764-DACE-4514-9116-EB7D8A854D17}"/>
    <cellStyle name="20% - Ênfase1 9 3 5" xfId="5631" xr:uid="{BC16BDC5-D066-485D-B7CE-3B382BABC8C5}"/>
    <cellStyle name="20% - Ênfase1 9 3 6" xfId="49754" xr:uid="{DCEA6C4B-E8CF-447B-A513-9A4FDDB227E6}"/>
    <cellStyle name="20% - Ênfase1 9 4" xfId="5632" xr:uid="{F30BCC3A-EEFB-4816-98F5-6DCAA8367EF7}"/>
    <cellStyle name="20% - Ênfase1 9 4 2" xfId="5633" xr:uid="{4FECB0C2-3FB5-4414-8410-F8A3CB397706}"/>
    <cellStyle name="20% - Ênfase1 9 4 2 2" xfId="5634" xr:uid="{89A5D03F-E21C-410D-B65A-BAB6A9B30EF8}"/>
    <cellStyle name="20% - Ênfase1 9 4 2 3" xfId="5635" xr:uid="{1C81E3DA-F936-46F5-8EEF-BB43D8FFD4A0}"/>
    <cellStyle name="20% - Ênfase1 9 4 2 4" xfId="5636" xr:uid="{84EDBCC1-D950-4940-B7E8-BA6CC9B73BC3}"/>
    <cellStyle name="20% - Ênfase1 9 4 3" xfId="5637" xr:uid="{29E46CC0-85BF-4735-A8E6-0C4CBCB13E92}"/>
    <cellStyle name="20% - Ênfase1 9 4 4" xfId="5638" xr:uid="{81AC13E2-99EB-41D3-914B-313B503C68C6}"/>
    <cellStyle name="20% - Ênfase1 9 4 5" xfId="5639" xr:uid="{2C1B9FCC-3AEA-46A5-8BE1-A924D37B3380}"/>
    <cellStyle name="20% - Ênfase1 9 4 6" xfId="51412" xr:uid="{09F91CFC-7AFA-4809-BFB4-8FE078E88634}"/>
    <cellStyle name="20% - Ênfase1 9 5" xfId="5640" xr:uid="{0FB0B037-AD5B-4FF9-827B-FC98B301D921}"/>
    <cellStyle name="20% - Ênfase1 9 5 2" xfId="5641" xr:uid="{6825CD20-2900-426A-BEE1-ED9C9C5528C0}"/>
    <cellStyle name="20% - Ênfase1 9 5 2 2" xfId="5642" xr:uid="{0140EF7C-9C5E-421D-8D9F-AC7EF8213F53}"/>
    <cellStyle name="20% - Ênfase1 9 5 2 3" xfId="5643" xr:uid="{86BDC0F4-630D-43A7-A254-EC9A528B0D62}"/>
    <cellStyle name="20% - Ênfase1 9 5 2 4" xfId="5644" xr:uid="{26B61B6B-80B6-4E68-90D0-710A378878D2}"/>
    <cellStyle name="20% - Ênfase1 9 5 3" xfId="5645" xr:uid="{D27BD2C9-7EB3-4500-A3F3-54A4A3F822BC}"/>
    <cellStyle name="20% - Ênfase1 9 5 4" xfId="5646" xr:uid="{1FCBCC4C-FAE3-4A30-AB22-1A66D094E9BE}"/>
    <cellStyle name="20% - Ênfase1 9 5 5" xfId="5647" xr:uid="{50C91641-3F2D-4D75-AB14-18FDB1DAFDA8}"/>
    <cellStyle name="20% - Ênfase1 9 5 6" xfId="52293" xr:uid="{03F878D4-1497-435E-8EF4-7B16D82E03DF}"/>
    <cellStyle name="20% - Ênfase1 9 6" xfId="5648" xr:uid="{9DFB1F9E-7CC1-475F-80A0-64898C235E29}"/>
    <cellStyle name="20% - Ênfase1 9 6 2" xfId="5649" xr:uid="{B6A23C67-E415-4642-A2A5-FFA1D4E8D8D5}"/>
    <cellStyle name="20% - Ênfase1 9 6 2 2" xfId="5650" xr:uid="{554C925F-C3F2-43F0-9E0D-C5BA6A83B9AC}"/>
    <cellStyle name="20% - Ênfase1 9 6 2 3" xfId="5651" xr:uid="{C81C6B34-299B-4C3A-BC94-41D8F4CF6F23}"/>
    <cellStyle name="20% - Ênfase1 9 6 2 4" xfId="5652" xr:uid="{047E0A0D-F6B6-49BA-BD4A-4555BBCE142A}"/>
    <cellStyle name="20% - Ênfase1 9 6 3" xfId="5653" xr:uid="{F7A26C26-8579-4A28-B7B7-5F1ECCBADB9F}"/>
    <cellStyle name="20% - Ênfase1 9 6 4" xfId="5654" xr:uid="{ECE4C64B-671E-4EE3-8675-118CF46B96C3}"/>
    <cellStyle name="20% - Ênfase1 9 6 5" xfId="5655" xr:uid="{5294FB20-37E0-4058-8EC5-EFF093F07A05}"/>
    <cellStyle name="20% - Ênfase1 9 6 6" xfId="53159" xr:uid="{E3D66CCD-0226-4E98-9AB1-462124CE90C6}"/>
    <cellStyle name="20% - Ênfase1 9 7" xfId="5656" xr:uid="{98FA74BE-F2C0-4A6A-A4ED-A6E808077196}"/>
    <cellStyle name="20% - Ênfase1 9 7 2" xfId="5657" xr:uid="{A6B722D9-21AF-48AF-AB02-B38FA164F45D}"/>
    <cellStyle name="20% - Ênfase1 9 7 2 2" xfId="5658" xr:uid="{B010F821-19A0-4764-964B-A27F52B79B53}"/>
    <cellStyle name="20% - Ênfase1 9 7 2 3" xfId="5659" xr:uid="{7FC09A66-0B8D-4B56-9033-D082969AEE48}"/>
    <cellStyle name="20% - Ênfase1 9 7 2 4" xfId="5660" xr:uid="{637B795E-FF26-49D2-AEE3-D52D1119D458}"/>
    <cellStyle name="20% - Ênfase1 9 7 3" xfId="5661" xr:uid="{2924C0BB-C559-4557-A422-46F17516A815}"/>
    <cellStyle name="20% - Ênfase1 9 7 4" xfId="5662" xr:uid="{ACA67183-85CD-4665-91C5-DF513E5549B4}"/>
    <cellStyle name="20% - Ênfase1 9 7 5" xfId="5663" xr:uid="{E77D1063-BADA-4D10-8098-634E00E2F96C}"/>
    <cellStyle name="20% - Ênfase1 9 7 6" xfId="54006" xr:uid="{2C3E19B4-0829-434A-A8F2-B9A75949D209}"/>
    <cellStyle name="20% - Ênfase1 9 8" xfId="5664" xr:uid="{61EAE37C-23AE-4092-AB8A-30B88DD254BD}"/>
    <cellStyle name="20% - Ênfase1 9 8 2" xfId="5665" xr:uid="{F6C2B512-E438-4E5F-B18A-F1D73C46E681}"/>
    <cellStyle name="20% - Ênfase1 9 8 2 2" xfId="5666" xr:uid="{0ACB522C-C3B3-4E6A-A952-44A200D7A7FA}"/>
    <cellStyle name="20% - Ênfase1 9 8 2 3" xfId="5667" xr:uid="{F2F07BB8-F19A-41D8-9748-90B1EDA2E7D7}"/>
    <cellStyle name="20% - Ênfase1 9 8 2 4" xfId="5668" xr:uid="{D2E62348-5AED-4265-83BF-4474B586DC39}"/>
    <cellStyle name="20% - Ênfase1 9 8 3" xfId="5669" xr:uid="{247B71F2-900E-465B-A492-7F3FFC1373FE}"/>
    <cellStyle name="20% - Ênfase1 9 8 4" xfId="5670" xr:uid="{88946DEB-D9C1-44FE-83BF-B2DE3850CF55}"/>
    <cellStyle name="20% - Ênfase1 9 8 5" xfId="5671" xr:uid="{757F3CBB-BE68-48DA-809F-466988716A46}"/>
    <cellStyle name="20% - Ênfase1 9 8 6" xfId="54820" xr:uid="{2A01F6D1-05E7-44CC-85A5-D85D73F331E7}"/>
    <cellStyle name="20% - Ênfase1 9 9" xfId="5672" xr:uid="{0F42D14B-FD68-468D-A496-F7EB96546317}"/>
    <cellStyle name="20% - Ênfase1 9 9 2" xfId="5673" xr:uid="{11B197B5-AA52-4E3E-95A0-52F3155F4582}"/>
    <cellStyle name="20% - Ênfase1 9 9 2 2" xfId="5674" xr:uid="{9DD75E15-E698-4154-A438-1B4137C5AD04}"/>
    <cellStyle name="20% - Ênfase1 9 9 2 3" xfId="5675" xr:uid="{B5F4479A-3EBF-45AE-968D-B2CD2EC9A0FF}"/>
    <cellStyle name="20% - Ênfase1 9 9 2 4" xfId="5676" xr:uid="{FD1C41CF-520B-44BA-8E6C-14A007E77313}"/>
    <cellStyle name="20% - Ênfase1 9 9 3" xfId="5677" xr:uid="{99CCD63E-C40A-4B5B-80E3-F4D539D92D47}"/>
    <cellStyle name="20% - Ênfase1 9 9 4" xfId="5678" xr:uid="{692E5FF6-7568-4A71-8898-320237DF46B6}"/>
    <cellStyle name="20% - Ênfase1 9 9 5" xfId="5679" xr:uid="{75F66908-42CA-4155-ADA1-EA9D7AF96929}"/>
    <cellStyle name="20% - Ênfase1 9 9 6" xfId="55520" xr:uid="{548C3E47-0EA7-4088-B444-E1C6C59D7764}"/>
    <cellStyle name="20% - Ênfase1 90" xfId="5680" xr:uid="{BD65407E-2E09-4C5F-8919-8A75DF4BB3E4}"/>
    <cellStyle name="20% - Ênfase1 91" xfId="5681" xr:uid="{24CB95CB-7DC1-42D7-8305-714AB3544849}"/>
    <cellStyle name="20% - Ênfase1 92" xfId="5682" xr:uid="{7FD68426-62E8-4363-AF9E-A2EAF650A40D}"/>
    <cellStyle name="20% - Ênfase1 93" xfId="5683" xr:uid="{9AC30B20-FC94-4442-87E2-EB1A6D7D5ED7}"/>
    <cellStyle name="20% - Ênfase1 94" xfId="5684" xr:uid="{4D688177-6A0A-4AC8-8811-73CBB2553694}"/>
    <cellStyle name="20% - Ênfase1 95" xfId="5685" xr:uid="{9875DB3B-0712-49DD-BF2C-ED551261C2A5}"/>
    <cellStyle name="20% - Ênfase1 96" xfId="5686" xr:uid="{F8A2E500-6CE4-45F5-8B02-BA0D9DE61427}"/>
    <cellStyle name="20% - Ênfase1 97" xfId="5687" xr:uid="{36CB893A-8C4E-405D-BCF9-5428A870C2C7}"/>
    <cellStyle name="20% - Ênfase1 98" xfId="5688" xr:uid="{484A55B8-BFF1-4023-A4E2-AA8E931D4800}"/>
    <cellStyle name="20% - Ênfase1 99" xfId="5689" xr:uid="{98915CCD-B584-4F9A-9E53-E977F99FCA58}"/>
    <cellStyle name="20% - Ênfase2 10" xfId="441" xr:uid="{87A51913-1F7E-45A7-A966-DA777213B1A1}"/>
    <cellStyle name="20% - Ênfase2 10 10" xfId="5690" xr:uid="{D07A5225-5CCF-432E-8814-C9A9A9290907}"/>
    <cellStyle name="20% - Ênfase2 10 10 2" xfId="5691" xr:uid="{10C95158-426C-4A85-BB96-75E5F9A5413B}"/>
    <cellStyle name="20% - Ênfase2 10 10 2 2" xfId="5692" xr:uid="{4DD6EA85-F6B9-4EB7-8313-5BD2B97ABAE2}"/>
    <cellStyle name="20% - Ênfase2 10 10 2 3" xfId="5693" xr:uid="{1ED9116B-3764-4128-A656-32D11023F25F}"/>
    <cellStyle name="20% - Ênfase2 10 10 2 4" xfId="5694" xr:uid="{F44E1A37-9F5A-4D7C-A7F3-5263C5B9295C}"/>
    <cellStyle name="20% - Ênfase2 10 10 3" xfId="5695" xr:uid="{B84438DE-9D40-40AC-BA95-08A9B00AF3FF}"/>
    <cellStyle name="20% - Ênfase2 10 10 4" xfId="5696" xr:uid="{9D8790CF-5399-4846-9DFB-6880D200CF63}"/>
    <cellStyle name="20% - Ênfase2 10 10 5" xfId="5697" xr:uid="{63242CFC-9518-4B68-955F-CBBB2376F29E}"/>
    <cellStyle name="20% - Ênfase2 10 10 6" xfId="47125" xr:uid="{F98D69DE-0C0E-43C1-A31E-01F2D5477F6F}"/>
    <cellStyle name="20% - Ênfase2 10 11" xfId="5698" xr:uid="{4845247A-46F0-44B8-83B8-F2C292E54BC3}"/>
    <cellStyle name="20% - Ênfase2 10 11 2" xfId="5699" xr:uid="{D1557A0F-9DFD-48A4-93E1-61C9B68B3DEF}"/>
    <cellStyle name="20% - Ênfase2 10 11 2 2" xfId="5700" xr:uid="{667B5618-2859-4484-9FAA-3A506DD98E3E}"/>
    <cellStyle name="20% - Ênfase2 10 11 2 3" xfId="5701" xr:uid="{F5995846-6B88-4504-A1A6-BC480B55A456}"/>
    <cellStyle name="20% - Ênfase2 10 11 2 4" xfId="5702" xr:uid="{2F838244-3460-4705-AFF5-11AD4CE79436}"/>
    <cellStyle name="20% - Ênfase2 10 11 3" xfId="5703" xr:uid="{7DFD3FB3-5555-4288-B0BE-9C818B6A87A8}"/>
    <cellStyle name="20% - Ênfase2 10 11 4" xfId="5704" xr:uid="{B536C5EB-4DD8-4761-BA77-DE1832A518F3}"/>
    <cellStyle name="20% - Ênfase2 10 11 5" xfId="5705" xr:uid="{FCC6B7AE-7C94-40E7-BC36-C151BFBE0233}"/>
    <cellStyle name="20% - Ênfase2 10 12" xfId="5706" xr:uid="{D208081E-47D4-4152-8F9B-DC492B8C6030}"/>
    <cellStyle name="20% - Ênfase2 10 12 2" xfId="5707" xr:uid="{3F8E2C85-B241-4D74-A3EE-EA0C20078E99}"/>
    <cellStyle name="20% - Ênfase2 10 12 3" xfId="5708" xr:uid="{9C995C02-ABCE-4748-8A78-CA5C4C1AE418}"/>
    <cellStyle name="20% - Ênfase2 10 12 4" xfId="5709" xr:uid="{F396CD9E-0BF1-435C-A03A-D8555BB55D02}"/>
    <cellStyle name="20% - Ênfase2 10 13" xfId="5710" xr:uid="{FF265EE4-ECC8-4A6A-A5D6-01161C22C786}"/>
    <cellStyle name="20% - Ênfase2 10 14" xfId="5711" xr:uid="{941BD774-ABEC-4280-839B-F259BBD53D7D}"/>
    <cellStyle name="20% - Ênfase2 10 15" xfId="5712" xr:uid="{CFE214A4-6FF1-4ADF-B39D-0ADE0C7C8618}"/>
    <cellStyle name="20% - Ênfase2 10 16" xfId="45513" xr:uid="{908B0A01-9F7E-439D-A8A6-EC0C3BB1904F}"/>
    <cellStyle name="20% - Ênfase2 10 2" xfId="442" xr:uid="{6585511B-39E3-41A4-9ABF-22D0D6F01F7C}"/>
    <cellStyle name="20% - Ênfase2 10 2 2" xfId="5713" xr:uid="{8C45AEE2-1D90-48AA-9A28-7886D78DA342}"/>
    <cellStyle name="20% - Ênfase2 10 2 2 2" xfId="5714" xr:uid="{733D51EE-AE11-427C-B9C8-ABFBEF59502B}"/>
    <cellStyle name="20% - Ênfase2 10 2 2 3" xfId="5715" xr:uid="{3CBFDBE8-9D99-4FCE-8D35-413340F8ACCE}"/>
    <cellStyle name="20% - Ênfase2 10 2 2 4" xfId="5716" xr:uid="{EE24AE55-C4DC-484E-A48E-0135C8795400}"/>
    <cellStyle name="20% - Ênfase2 10 2 2 5" xfId="48528" xr:uid="{AC16EA99-C809-4A19-927F-4DC51B551183}"/>
    <cellStyle name="20% - Ênfase2 10 2 3" xfId="5717" xr:uid="{09525E87-AB42-46E6-B515-689FC5B63127}"/>
    <cellStyle name="20% - Ênfase2 10 2 4" xfId="5718" xr:uid="{00CB74C1-B509-4474-855D-99668AF3A007}"/>
    <cellStyle name="20% - Ênfase2 10 2 5" xfId="5719" xr:uid="{4FA60449-01C8-4F66-80C3-C2AC48DA1F19}"/>
    <cellStyle name="20% - Ênfase2 10 2 6" xfId="47892" xr:uid="{7AC7669B-912A-4C82-8753-763BA21E4A3C}"/>
    <cellStyle name="20% - Ênfase2 10 3" xfId="5720" xr:uid="{CD9C797B-8F75-42CC-826D-16410EEC0821}"/>
    <cellStyle name="20% - Ênfase2 10 3 2" xfId="5721" xr:uid="{7802617D-A849-4B5A-8AFA-5BB701397360}"/>
    <cellStyle name="20% - Ênfase2 10 3 2 2" xfId="5722" xr:uid="{1875EDFF-2EB3-4752-9E19-737DA04A560B}"/>
    <cellStyle name="20% - Ênfase2 10 3 2 3" xfId="5723" xr:uid="{8FD2CD97-CF47-4254-A718-5D5B37E27B5B}"/>
    <cellStyle name="20% - Ênfase2 10 3 2 4" xfId="5724" xr:uid="{3617F8E7-6ED1-4F03-8D32-7828BFA62A83}"/>
    <cellStyle name="20% - Ênfase2 10 3 3" xfId="5725" xr:uid="{AEFDBF7C-512E-449E-9EE2-4536CAC706FD}"/>
    <cellStyle name="20% - Ênfase2 10 3 4" xfId="5726" xr:uid="{E89EBD06-21F0-4653-BB44-B4276CC67972}"/>
    <cellStyle name="20% - Ênfase2 10 3 5" xfId="5727" xr:uid="{951A6303-3867-4090-A021-1D7081C7B7EA}"/>
    <cellStyle name="20% - Ênfase2 10 3 6" xfId="49094" xr:uid="{47B3C9A1-C995-4901-99C8-962639D621A4}"/>
    <cellStyle name="20% - Ênfase2 10 4" xfId="5728" xr:uid="{8901A5A3-4A45-422C-BDD3-B2FC687D1B2C}"/>
    <cellStyle name="20% - Ênfase2 10 4 2" xfId="5729" xr:uid="{5C7CF0AF-A2AD-46EB-AC50-EFEC3491A3F6}"/>
    <cellStyle name="20% - Ênfase2 10 4 2 2" xfId="5730" xr:uid="{6102FC39-C6C3-412C-A448-D371FCBC479F}"/>
    <cellStyle name="20% - Ênfase2 10 4 2 3" xfId="5731" xr:uid="{A7788A8E-94F5-46A0-850F-5BCFD967B755}"/>
    <cellStyle name="20% - Ênfase2 10 4 2 4" xfId="5732" xr:uid="{16FEDDA0-F16C-4582-8B36-8550723363F5}"/>
    <cellStyle name="20% - Ênfase2 10 4 3" xfId="5733" xr:uid="{0173959A-4FCE-48FD-9CB1-FD3C652E152F}"/>
    <cellStyle name="20% - Ênfase2 10 4 4" xfId="5734" xr:uid="{394E5CC3-1312-4E0C-9B64-EFC4E92FCA29}"/>
    <cellStyle name="20% - Ênfase2 10 4 5" xfId="5735" xr:uid="{95674FBB-DB2C-4E1D-8371-1085A2DB3CCE}"/>
    <cellStyle name="20% - Ênfase2 10 4 6" xfId="51403" xr:uid="{39B6FFC4-9CF2-4EBC-99E8-A8BECCA814C2}"/>
    <cellStyle name="20% - Ênfase2 10 5" xfId="5736" xr:uid="{1539231A-04C7-458B-9A31-98D48BDB9D30}"/>
    <cellStyle name="20% - Ênfase2 10 5 2" xfId="5737" xr:uid="{9F16F941-E75C-4C98-A5D3-3CF5F9DAB6CD}"/>
    <cellStyle name="20% - Ênfase2 10 5 2 2" xfId="5738" xr:uid="{7F6ED062-6D2A-4C12-98C8-ACF9F99FF17A}"/>
    <cellStyle name="20% - Ênfase2 10 5 2 3" xfId="5739" xr:uid="{0E689046-4785-4E12-AECA-89FAE46315F1}"/>
    <cellStyle name="20% - Ênfase2 10 5 2 4" xfId="5740" xr:uid="{89407529-967B-415A-8028-3A27BEA9BB46}"/>
    <cellStyle name="20% - Ênfase2 10 5 3" xfId="5741" xr:uid="{C3C901B3-0C25-4EA1-972B-4487E86694A2}"/>
    <cellStyle name="20% - Ênfase2 10 5 4" xfId="5742" xr:uid="{FD03E031-EEAD-402A-A31F-EB54CBEDACDE}"/>
    <cellStyle name="20% - Ênfase2 10 5 5" xfId="5743" xr:uid="{9806562E-A76B-4520-B6CF-2FCA185DF08A}"/>
    <cellStyle name="20% - Ênfase2 10 5 6" xfId="52284" xr:uid="{2EC9FF14-8F3F-4BC7-800C-018289F3F204}"/>
    <cellStyle name="20% - Ênfase2 10 6" xfId="5744" xr:uid="{C082A897-5958-447F-B194-64D6BD0DE4D5}"/>
    <cellStyle name="20% - Ênfase2 10 6 2" xfId="5745" xr:uid="{0535BE3C-8A8C-4D6A-A243-D33F9D78C275}"/>
    <cellStyle name="20% - Ênfase2 10 6 2 2" xfId="5746" xr:uid="{B5182966-C02D-41FC-9C0E-D213C4F00BA9}"/>
    <cellStyle name="20% - Ênfase2 10 6 2 3" xfId="5747" xr:uid="{310CC744-D852-49D1-BCCB-1C7EF1A185E1}"/>
    <cellStyle name="20% - Ênfase2 10 6 2 4" xfId="5748" xr:uid="{F5978BBB-F85B-4C4E-A1A1-00B2DB769997}"/>
    <cellStyle name="20% - Ênfase2 10 6 3" xfId="5749" xr:uid="{A6D91FB2-3322-47B8-A958-D5DE15FAB4A8}"/>
    <cellStyle name="20% - Ênfase2 10 6 4" xfId="5750" xr:uid="{24198908-DBB3-4066-B2E1-DB76C44BA781}"/>
    <cellStyle name="20% - Ênfase2 10 6 5" xfId="5751" xr:uid="{488F3D8D-28B3-4C3F-B190-89C25BB58E70}"/>
    <cellStyle name="20% - Ênfase2 10 6 6" xfId="53150" xr:uid="{03718093-405F-42F0-A1C1-3C0F949319C4}"/>
    <cellStyle name="20% - Ênfase2 10 7" xfId="5752" xr:uid="{2AF1EE1A-D025-4C08-9D1A-607A19035E38}"/>
    <cellStyle name="20% - Ênfase2 10 7 2" xfId="5753" xr:uid="{CF5303A5-F0B2-4668-B426-1BE407B46159}"/>
    <cellStyle name="20% - Ênfase2 10 7 2 2" xfId="5754" xr:uid="{2D54D72F-A9E8-41E0-8672-56302C31EA7E}"/>
    <cellStyle name="20% - Ênfase2 10 7 2 3" xfId="5755" xr:uid="{3D0B3562-76F8-41CB-AAA4-055B5FE17A70}"/>
    <cellStyle name="20% - Ênfase2 10 7 2 4" xfId="5756" xr:uid="{BCE93819-58DD-4098-B8D8-68EDD22F5197}"/>
    <cellStyle name="20% - Ênfase2 10 7 3" xfId="5757" xr:uid="{5C10085D-F46A-400D-8407-557DFEE63845}"/>
    <cellStyle name="20% - Ênfase2 10 7 4" xfId="5758" xr:uid="{91118635-4233-4494-B9CD-5BB66573C19A}"/>
    <cellStyle name="20% - Ênfase2 10 7 5" xfId="5759" xr:uid="{287195DA-3265-4D79-9E4B-430E73ADFAEC}"/>
    <cellStyle name="20% - Ênfase2 10 7 6" xfId="53997" xr:uid="{6D88237B-7588-42DC-AA37-4A0AE48FBEB2}"/>
    <cellStyle name="20% - Ênfase2 10 8" xfId="5760" xr:uid="{F34E50D2-375E-4B18-A57E-8838443C81C4}"/>
    <cellStyle name="20% - Ênfase2 10 8 2" xfId="5761" xr:uid="{11487BCE-E895-4F94-A29F-3FA46A34256C}"/>
    <cellStyle name="20% - Ênfase2 10 8 2 2" xfId="5762" xr:uid="{D5F9AE00-DE24-48B3-AFDF-A8D0F8ECBC78}"/>
    <cellStyle name="20% - Ênfase2 10 8 2 3" xfId="5763" xr:uid="{81086F42-3AF7-4BBA-9655-8F4AF3F4DF8F}"/>
    <cellStyle name="20% - Ênfase2 10 8 2 4" xfId="5764" xr:uid="{8C038FF9-2425-43BF-8FB9-DB7221D81059}"/>
    <cellStyle name="20% - Ênfase2 10 8 3" xfId="5765" xr:uid="{368F5C79-5AAF-40CD-853A-4AE061BA3FF0}"/>
    <cellStyle name="20% - Ênfase2 10 8 4" xfId="5766" xr:uid="{175D67B9-8654-4D4A-839A-E2BCF0D6DDC8}"/>
    <cellStyle name="20% - Ênfase2 10 8 5" xfId="5767" xr:uid="{B88599A8-53EF-4044-A5C7-E9EBB50144E3}"/>
    <cellStyle name="20% - Ênfase2 10 8 6" xfId="54811" xr:uid="{C8DA7524-3BAD-4B31-ACC7-E36CA96F78DA}"/>
    <cellStyle name="20% - Ênfase2 10 9" xfId="5768" xr:uid="{5C5066ED-A02F-43D6-A35F-A37B08C9CBE5}"/>
    <cellStyle name="20% - Ênfase2 10 9 2" xfId="5769" xr:uid="{1309511B-CE42-4FED-B098-40E004D3510E}"/>
    <cellStyle name="20% - Ênfase2 10 9 2 2" xfId="5770" xr:uid="{89F8D46D-27CC-428E-8C3B-892664F56FB1}"/>
    <cellStyle name="20% - Ênfase2 10 9 2 3" xfId="5771" xr:uid="{7694F024-A41C-4C06-B070-37DAAC8AB1A1}"/>
    <cellStyle name="20% - Ênfase2 10 9 2 4" xfId="5772" xr:uid="{D19A2C32-1613-4685-AAFB-C27CF3E06D36}"/>
    <cellStyle name="20% - Ênfase2 10 9 3" xfId="5773" xr:uid="{128619C0-2C51-4950-98DC-2A59623C435B}"/>
    <cellStyle name="20% - Ênfase2 10 9 4" xfId="5774" xr:uid="{9A029F6E-CAC6-40C4-8F73-950213701D59}"/>
    <cellStyle name="20% - Ênfase2 10 9 5" xfId="5775" xr:uid="{F017EFD2-9947-4D2D-BF40-18A9BE2C7AF3}"/>
    <cellStyle name="20% - Ênfase2 10 9 6" xfId="55512" xr:uid="{B243706D-1366-413F-A9B8-63943B6D2637}"/>
    <cellStyle name="20% - Ênfase2 100" xfId="5776" xr:uid="{E758BB43-B961-4A21-B13D-FCD2BD6C45EC}"/>
    <cellStyle name="20% - Ênfase2 101" xfId="5777" xr:uid="{6407A0C7-333A-4A57-B5D7-9D1223C9201A}"/>
    <cellStyle name="20% - Ênfase2 102" xfId="5778" xr:uid="{0536BA21-99F7-4D32-9FBA-2B33DC265289}"/>
    <cellStyle name="20% - Ênfase2 103" xfId="5779" xr:uid="{BBC74AA5-8185-4770-93EA-7CBC43722110}"/>
    <cellStyle name="20% - Ênfase2 104" xfId="5780" xr:uid="{6D051658-8087-4590-959D-F79288D01D1F}"/>
    <cellStyle name="20% - Ênfase2 105" xfId="5781" xr:uid="{87992B09-B453-463D-8443-9D719B2E96E3}"/>
    <cellStyle name="20% - Ênfase2 106" xfId="5782" xr:uid="{5C2F5597-59FE-42BB-95E7-6C6111BBF4C4}"/>
    <cellStyle name="20% - Ênfase2 107" xfId="5783" xr:uid="{FB582896-941B-41B5-AEE7-2BD29814B148}"/>
    <cellStyle name="20% - Ênfase2 108" xfId="5784" xr:uid="{DA4C7EA7-A2BB-4180-A562-51F7175074A7}"/>
    <cellStyle name="20% - Ênfase2 109" xfId="5785" xr:uid="{BF271620-1F22-44F9-B2E3-5D1104EEC28B}"/>
    <cellStyle name="20% - Ênfase2 11" xfId="443" xr:uid="{0FFCEC7F-B8DE-44C8-BE01-8DDE9E7CAFD7}"/>
    <cellStyle name="20% - Ênfase2 11 10" xfId="5786" xr:uid="{15DB13D2-A35A-42EE-8C31-0D3580F47DA1}"/>
    <cellStyle name="20% - Ênfase2 11 10 2" xfId="5787" xr:uid="{E55B439D-57B4-4FA6-B2EA-F4280586E61B}"/>
    <cellStyle name="20% - Ênfase2 11 10 2 2" xfId="5788" xr:uid="{88E9ACAC-1685-40F3-8ED1-A1EF9FE0F6A9}"/>
    <cellStyle name="20% - Ênfase2 11 10 2 3" xfId="5789" xr:uid="{B85D365E-E9DF-4439-8BED-9578E0B1DF8C}"/>
    <cellStyle name="20% - Ênfase2 11 10 2 4" xfId="5790" xr:uid="{189A00F3-9270-4929-9965-42B77FA696C4}"/>
    <cellStyle name="20% - Ênfase2 11 10 3" xfId="5791" xr:uid="{1CAC1820-BD8C-4BB4-9994-4246B5ED7135}"/>
    <cellStyle name="20% - Ênfase2 11 10 4" xfId="5792" xr:uid="{EF1A6228-81BF-4E87-A7AB-7F948D8C6ECD}"/>
    <cellStyle name="20% - Ênfase2 11 10 5" xfId="5793" xr:uid="{01A7A431-F4C2-4CDB-B901-3E6F128C74D3}"/>
    <cellStyle name="20% - Ênfase2 11 10 6" xfId="47126" xr:uid="{580880A4-0AFB-4D33-B085-CE48D3E5C697}"/>
    <cellStyle name="20% - Ênfase2 11 11" xfId="5794" xr:uid="{34282BED-F105-44E0-8ABD-7D8D9F4CCE98}"/>
    <cellStyle name="20% - Ênfase2 11 11 2" xfId="5795" xr:uid="{2F55BAD8-1932-443F-9E33-5033D35E0FDE}"/>
    <cellStyle name="20% - Ênfase2 11 11 2 2" xfId="5796" xr:uid="{C2F64FD7-9E4A-494D-A9E8-3DAE6B3EDEAB}"/>
    <cellStyle name="20% - Ênfase2 11 11 2 3" xfId="5797" xr:uid="{05429B4B-744C-41B8-ACED-9E8DF22F8464}"/>
    <cellStyle name="20% - Ênfase2 11 11 2 4" xfId="5798" xr:uid="{26F0DD4F-D093-4EE6-A45D-87E7DD6443A5}"/>
    <cellStyle name="20% - Ênfase2 11 11 3" xfId="5799" xr:uid="{1C01757D-0040-4A8D-ACAB-9BECE06EFDB0}"/>
    <cellStyle name="20% - Ênfase2 11 11 4" xfId="5800" xr:uid="{E07C4AA7-91DC-4A4B-9A61-38AD5219FA4E}"/>
    <cellStyle name="20% - Ênfase2 11 11 5" xfId="5801" xr:uid="{284C99C2-F1ED-4376-A4DE-4653B31FA833}"/>
    <cellStyle name="20% - Ênfase2 11 12" xfId="5802" xr:uid="{464C51AE-AEEA-42E0-87E0-C11619B9D605}"/>
    <cellStyle name="20% - Ênfase2 11 12 2" xfId="5803" xr:uid="{D04A7270-C23D-4A7D-A60A-979E8C2DCF2F}"/>
    <cellStyle name="20% - Ênfase2 11 12 3" xfId="5804" xr:uid="{14484C4F-5C3B-49FB-A351-4F0157A8EE1E}"/>
    <cellStyle name="20% - Ênfase2 11 12 4" xfId="5805" xr:uid="{9F457E25-A9FA-4CD3-8D73-0D270B6068D2}"/>
    <cellStyle name="20% - Ênfase2 11 13" xfId="5806" xr:uid="{7E3A6E77-64CF-4F36-97DD-C66EF7E61356}"/>
    <cellStyle name="20% - Ênfase2 11 14" xfId="5807" xr:uid="{A44F136A-F07E-4F6A-AC1C-5D09544842C3}"/>
    <cellStyle name="20% - Ênfase2 11 15" xfId="5808" xr:uid="{DC962D3A-D4DA-425F-B638-D2AA18FEC04D}"/>
    <cellStyle name="20% - Ênfase2 11 16" xfId="45514" xr:uid="{CA7AC892-71B5-44B7-B8AC-0E40DB2AE45A}"/>
    <cellStyle name="20% - Ênfase2 11 2" xfId="444" xr:uid="{32CD7F1E-1E9B-4D4B-A463-BB3E37D83819}"/>
    <cellStyle name="20% - Ênfase2 11 2 2" xfId="5809" xr:uid="{C30543A1-726B-4E20-9B88-EA9CB201BE2E}"/>
    <cellStyle name="20% - Ênfase2 11 2 2 2" xfId="5810" xr:uid="{5B0B4168-9107-4AEA-BBB4-6781C9221047}"/>
    <cellStyle name="20% - Ênfase2 11 2 2 3" xfId="5811" xr:uid="{C20834E6-F125-4CB6-97D7-C4E88DBFF319}"/>
    <cellStyle name="20% - Ênfase2 11 2 2 4" xfId="5812" xr:uid="{F6753E64-2B49-4DCB-B2BB-F69A52E0F6A6}"/>
    <cellStyle name="20% - Ênfase2 11 2 2 5" xfId="48530" xr:uid="{AC08E12D-E11E-4C65-BADC-3395DF1D7B94}"/>
    <cellStyle name="20% - Ênfase2 11 2 3" xfId="5813" xr:uid="{FDDF48A3-053F-4725-920D-84FA9AE35B65}"/>
    <cellStyle name="20% - Ênfase2 11 2 4" xfId="5814" xr:uid="{FBDF662B-2D29-42EC-AC81-6BD64D65BEA1}"/>
    <cellStyle name="20% - Ênfase2 11 2 5" xfId="5815" xr:uid="{26A2D48E-9278-424E-8EFB-C828AB2BAB4E}"/>
    <cellStyle name="20% - Ênfase2 11 2 6" xfId="47893" xr:uid="{68EFB3B3-77F3-417A-8F7E-23CC9DF00EA7}"/>
    <cellStyle name="20% - Ênfase2 11 3" xfId="5816" xr:uid="{D105196C-86AB-4F00-96DB-B32BB832D6DD}"/>
    <cellStyle name="20% - Ênfase2 11 3 2" xfId="5817" xr:uid="{018869D2-368E-4B4E-81B4-E7C0D4E9314D}"/>
    <cellStyle name="20% - Ênfase2 11 3 2 2" xfId="5818" xr:uid="{67571D6C-1626-48F8-9B41-A920B94A4FD7}"/>
    <cellStyle name="20% - Ênfase2 11 3 2 3" xfId="5819" xr:uid="{2323C382-50A6-4B61-8F05-4F66C81D4A63}"/>
    <cellStyle name="20% - Ênfase2 11 3 2 4" xfId="5820" xr:uid="{2696CC8E-23D2-4936-B043-ADDD80361983}"/>
    <cellStyle name="20% - Ênfase2 11 3 3" xfId="5821" xr:uid="{77F83252-C939-4AE7-86AB-13398019CF22}"/>
    <cellStyle name="20% - Ênfase2 11 3 4" xfId="5822" xr:uid="{449BD6C4-DB3A-41FE-B10D-ABB8BDDC2514}"/>
    <cellStyle name="20% - Ênfase2 11 3 5" xfId="5823" xr:uid="{D5131A54-5B2A-480D-BE61-63602701FF4A}"/>
    <cellStyle name="20% - Ênfase2 11 3 6" xfId="49090" xr:uid="{44BC39F9-C0E5-4AE3-B954-9B6EF9F71E81}"/>
    <cellStyle name="20% - Ênfase2 11 4" xfId="5824" xr:uid="{9C269B7F-C9EA-44E0-BDF3-001BFC13CD5F}"/>
    <cellStyle name="20% - Ênfase2 11 4 2" xfId="5825" xr:uid="{D07ECAE5-11C8-4C9B-BA17-56D6CBE523DC}"/>
    <cellStyle name="20% - Ênfase2 11 4 2 2" xfId="5826" xr:uid="{7C941B39-E49E-40A2-B27A-2025E21DB343}"/>
    <cellStyle name="20% - Ênfase2 11 4 2 3" xfId="5827" xr:uid="{3FE59798-1491-4644-88B9-D3AB43E99C34}"/>
    <cellStyle name="20% - Ênfase2 11 4 2 4" xfId="5828" xr:uid="{9AFECD7F-806C-4A00-871B-F077A7022C64}"/>
    <cellStyle name="20% - Ênfase2 11 4 3" xfId="5829" xr:uid="{8581D87A-127B-480E-B23A-59467AEAF223}"/>
    <cellStyle name="20% - Ênfase2 11 4 4" xfId="5830" xr:uid="{FDA792F2-2E6D-49E6-8966-0CAA3301840A}"/>
    <cellStyle name="20% - Ênfase2 11 4 5" xfId="5831" xr:uid="{1116FA06-F0B9-4A3D-A80A-D7790272420A}"/>
    <cellStyle name="20% - Ênfase2 11 4 6" xfId="51401" xr:uid="{50C13421-24DE-4A2A-8A35-A04AA5D58E30}"/>
    <cellStyle name="20% - Ênfase2 11 5" xfId="5832" xr:uid="{35C2BB25-B4DC-4F09-8FB1-06C3411200E6}"/>
    <cellStyle name="20% - Ênfase2 11 5 2" xfId="5833" xr:uid="{F5B048F7-0064-463B-930F-2075BAF30349}"/>
    <cellStyle name="20% - Ênfase2 11 5 2 2" xfId="5834" xr:uid="{FC4655A5-CAC7-4ED2-9F20-5A4801043C6C}"/>
    <cellStyle name="20% - Ênfase2 11 5 2 3" xfId="5835" xr:uid="{A9015222-E7F8-45EF-B32D-66FCAD9B0428}"/>
    <cellStyle name="20% - Ênfase2 11 5 2 4" xfId="5836" xr:uid="{1B9801C0-C97C-435B-9663-BE0DC1F0813E}"/>
    <cellStyle name="20% - Ênfase2 11 5 3" xfId="5837" xr:uid="{62737236-350F-4812-AE86-7C83D251D885}"/>
    <cellStyle name="20% - Ênfase2 11 5 4" xfId="5838" xr:uid="{DBAFB69E-8153-483B-835D-035EF2563083}"/>
    <cellStyle name="20% - Ênfase2 11 5 5" xfId="5839" xr:uid="{DC5DE2F8-E30C-41F4-8D5E-D6AB4505E6F5}"/>
    <cellStyle name="20% - Ênfase2 11 5 6" xfId="52282" xr:uid="{1F83C752-AD0B-4535-A0B8-82E74B69DEF3}"/>
    <cellStyle name="20% - Ênfase2 11 6" xfId="5840" xr:uid="{573DEB01-2710-45BE-899E-1E5C43CE6FDE}"/>
    <cellStyle name="20% - Ênfase2 11 6 2" xfId="5841" xr:uid="{B8A2003E-FED3-4D1D-AF2B-0351B4EFBC26}"/>
    <cellStyle name="20% - Ênfase2 11 6 2 2" xfId="5842" xr:uid="{74BE90A7-0B02-4093-8B91-2F15332D0C71}"/>
    <cellStyle name="20% - Ênfase2 11 6 2 3" xfId="5843" xr:uid="{6118ECBC-274A-4E42-A670-B4344FA144A0}"/>
    <cellStyle name="20% - Ênfase2 11 6 2 4" xfId="5844" xr:uid="{2C2B729D-FBA8-448C-8C2E-039C858F77FF}"/>
    <cellStyle name="20% - Ênfase2 11 6 3" xfId="5845" xr:uid="{CA408D9E-9F58-432E-8950-D5EB6624DC66}"/>
    <cellStyle name="20% - Ênfase2 11 6 4" xfId="5846" xr:uid="{C8D35043-050A-4D26-B609-D3EA835FCF6B}"/>
    <cellStyle name="20% - Ênfase2 11 6 5" xfId="5847" xr:uid="{FDBDD2AC-E103-4D8B-AFAE-AB9A8A11D61B}"/>
    <cellStyle name="20% - Ênfase2 11 6 6" xfId="53148" xr:uid="{C364048B-B9DF-4617-AD37-7D0D3CE91D21}"/>
    <cellStyle name="20% - Ênfase2 11 7" xfId="5848" xr:uid="{DC857F22-94CD-4532-8821-C378306E20D8}"/>
    <cellStyle name="20% - Ênfase2 11 7 2" xfId="5849" xr:uid="{A16B4310-D39B-4A65-A5D9-EA41FE67D57A}"/>
    <cellStyle name="20% - Ênfase2 11 7 2 2" xfId="5850" xr:uid="{07E9FFA1-36DE-4209-9DA8-8F133D5E8EB8}"/>
    <cellStyle name="20% - Ênfase2 11 7 2 3" xfId="5851" xr:uid="{94DA2679-6DFE-4A43-B4E7-44F8BAE5B2F6}"/>
    <cellStyle name="20% - Ênfase2 11 7 2 4" xfId="5852" xr:uid="{F4FBFCCF-C8B9-475E-B50B-2181C4F178A5}"/>
    <cellStyle name="20% - Ênfase2 11 7 3" xfId="5853" xr:uid="{88105401-86EB-467D-AFAA-D19E633F788F}"/>
    <cellStyle name="20% - Ênfase2 11 7 4" xfId="5854" xr:uid="{D543DEBE-3CD2-4DDE-8899-E74F72A8C48D}"/>
    <cellStyle name="20% - Ênfase2 11 7 5" xfId="5855" xr:uid="{BECA628F-ADBB-4FCB-A7D4-EAEBB45D9927}"/>
    <cellStyle name="20% - Ênfase2 11 7 6" xfId="53995" xr:uid="{8A42A599-1989-40A7-9AC7-0141D0AA3382}"/>
    <cellStyle name="20% - Ênfase2 11 8" xfId="5856" xr:uid="{AD954427-B4F9-43C2-91A9-432189815364}"/>
    <cellStyle name="20% - Ênfase2 11 8 2" xfId="5857" xr:uid="{73101670-198B-4581-8AB8-0A62C0AB36CF}"/>
    <cellStyle name="20% - Ênfase2 11 8 2 2" xfId="5858" xr:uid="{7FD7B010-0231-4FB3-9FC7-34BACBC4E7EB}"/>
    <cellStyle name="20% - Ênfase2 11 8 2 3" xfId="5859" xr:uid="{1BCC99EF-57A8-4F7E-88A6-772BF7A07668}"/>
    <cellStyle name="20% - Ênfase2 11 8 2 4" xfId="5860" xr:uid="{3C442067-5AC1-44AC-A7FA-1946D594635C}"/>
    <cellStyle name="20% - Ênfase2 11 8 3" xfId="5861" xr:uid="{4D793B77-F4B4-4214-9116-9780FA16C17C}"/>
    <cellStyle name="20% - Ênfase2 11 8 4" xfId="5862" xr:uid="{246865B2-2282-47AF-B395-DC4288AED541}"/>
    <cellStyle name="20% - Ênfase2 11 8 5" xfId="5863" xr:uid="{6CDEBBAE-32B5-46C8-A8A9-DFCDF99C3093}"/>
    <cellStyle name="20% - Ênfase2 11 8 6" xfId="54809" xr:uid="{AA364DE3-BFF1-4E8E-9580-70E270D87C84}"/>
    <cellStyle name="20% - Ênfase2 11 9" xfId="5864" xr:uid="{B06796BD-6D7E-4C67-8683-37BA62338232}"/>
    <cellStyle name="20% - Ênfase2 11 9 2" xfId="5865" xr:uid="{618D2C3C-B2E6-4C25-A38B-200DB0F93E89}"/>
    <cellStyle name="20% - Ênfase2 11 9 2 2" xfId="5866" xr:uid="{908D5DEE-AE6A-431E-8DBD-FD7AE22B61F9}"/>
    <cellStyle name="20% - Ênfase2 11 9 2 3" xfId="5867" xr:uid="{459E9456-62EA-4EB6-9656-0903FFDB36C5}"/>
    <cellStyle name="20% - Ênfase2 11 9 2 4" xfId="5868" xr:uid="{3CFF4B81-2140-4DE0-A572-D2029A6B357C}"/>
    <cellStyle name="20% - Ênfase2 11 9 3" xfId="5869" xr:uid="{5165F300-321D-4673-B7C2-4C55B8AE720E}"/>
    <cellStyle name="20% - Ênfase2 11 9 4" xfId="5870" xr:uid="{992D1F93-2684-4C48-822A-74F18CB99E90}"/>
    <cellStyle name="20% - Ênfase2 11 9 5" xfId="5871" xr:uid="{15FFFB88-1379-4222-B109-5A7673669FB5}"/>
    <cellStyle name="20% - Ênfase2 11 9 6" xfId="55511" xr:uid="{753F0547-3233-4539-B685-4774825D84D4}"/>
    <cellStyle name="20% - Ênfase2 110" xfId="5872" xr:uid="{CFF68266-CDED-4C06-B90D-FACE925D178A}"/>
    <cellStyle name="20% - Ênfase2 111" xfId="5873" xr:uid="{68916633-BBA4-4F5F-8314-85F9CA150CB6}"/>
    <cellStyle name="20% - Ênfase2 112" xfId="5874" xr:uid="{360A3EE0-BC85-46F6-8479-098F143D6088}"/>
    <cellStyle name="20% - Ênfase2 113" xfId="5875" xr:uid="{3BF36373-38EB-4107-8B13-53C3629049C8}"/>
    <cellStyle name="20% - Ênfase2 114" xfId="5876" xr:uid="{F0D7DD9B-5FA1-4D10-A97C-5324381C5267}"/>
    <cellStyle name="20% - Ênfase2 115" xfId="5877" xr:uid="{CBEDD9E0-1468-4D4A-ADD4-B12B7C0A6291}"/>
    <cellStyle name="20% - Ênfase2 116" xfId="5878" xr:uid="{5A098B1A-B93C-4D2E-90D6-59BC07F8A77A}"/>
    <cellStyle name="20% - Ênfase2 117" xfId="5879" xr:uid="{CBEE4FE1-5168-4A56-BD68-89CBF55396E7}"/>
    <cellStyle name="20% - Ênfase2 118" xfId="5880" xr:uid="{2657D7F5-1C81-4D7E-98D3-95C9DE20AA9B}"/>
    <cellStyle name="20% - Ênfase2 119" xfId="5881" xr:uid="{F9E2ADD5-BEED-4975-852E-4E14C689E6DE}"/>
    <cellStyle name="20% - Ênfase2 12" xfId="445" xr:uid="{5FB89424-D5D4-49A2-9670-54E576DD0A6A}"/>
    <cellStyle name="20% - Ênfase2 12 10" xfId="5882" xr:uid="{7BD17FA9-3B12-4EF6-895D-E36CED198A20}"/>
    <cellStyle name="20% - Ênfase2 12 10 2" xfId="5883" xr:uid="{3CE7304B-5655-48ED-BF6E-3E99B59A6FD8}"/>
    <cellStyle name="20% - Ênfase2 12 10 2 2" xfId="5884" xr:uid="{63D1B380-B3C3-4A2E-9BCD-F89EED1DF28E}"/>
    <cellStyle name="20% - Ênfase2 12 10 2 3" xfId="5885" xr:uid="{2DC3EB82-55C9-4CCB-A199-FE836A699578}"/>
    <cellStyle name="20% - Ênfase2 12 10 2 4" xfId="5886" xr:uid="{E959D32C-302F-4381-8659-CB64D847F577}"/>
    <cellStyle name="20% - Ênfase2 12 10 3" xfId="5887" xr:uid="{A6B953D8-B325-4054-8C35-26A00B788857}"/>
    <cellStyle name="20% - Ênfase2 12 10 4" xfId="5888" xr:uid="{BEF6C608-D8E2-4C82-8E51-D79173D558BB}"/>
    <cellStyle name="20% - Ênfase2 12 10 5" xfId="5889" xr:uid="{F518AC0D-9EA7-4E45-9178-1096C56081EF}"/>
    <cellStyle name="20% - Ênfase2 12 10 6" xfId="47127" xr:uid="{3180E85F-CC20-4746-8379-D75B59D383EA}"/>
    <cellStyle name="20% - Ênfase2 12 11" xfId="5890" xr:uid="{DE6D0EEB-AFD4-4C7C-9AD1-2FAD78CC6F9A}"/>
    <cellStyle name="20% - Ênfase2 12 11 2" xfId="5891" xr:uid="{45B82E81-CAB8-4187-B323-B3486F379D2E}"/>
    <cellStyle name="20% - Ênfase2 12 11 2 2" xfId="5892" xr:uid="{FAFB21B1-B299-44B1-BDA1-C0404CA94AF4}"/>
    <cellStyle name="20% - Ênfase2 12 11 2 3" xfId="5893" xr:uid="{C15EBED9-4E8B-4CEB-8AA7-E7A03775D068}"/>
    <cellStyle name="20% - Ênfase2 12 11 2 4" xfId="5894" xr:uid="{3F54951A-7896-48CE-8639-AA6D97BFC094}"/>
    <cellStyle name="20% - Ênfase2 12 11 3" xfId="5895" xr:uid="{A65D379D-4479-45A9-A178-8391EDAC28D0}"/>
    <cellStyle name="20% - Ênfase2 12 11 4" xfId="5896" xr:uid="{46671DCA-4EDD-4463-9C23-1FEF583B5FED}"/>
    <cellStyle name="20% - Ênfase2 12 11 5" xfId="5897" xr:uid="{D93423DF-6C96-4CCE-9743-2E59609E7361}"/>
    <cellStyle name="20% - Ênfase2 12 12" xfId="5898" xr:uid="{1CE64887-934B-498A-92C0-3A5415BABA46}"/>
    <cellStyle name="20% - Ênfase2 12 12 2" xfId="5899" xr:uid="{7F1D2CC7-4840-4990-B8E8-E489E5ADA55B}"/>
    <cellStyle name="20% - Ênfase2 12 12 3" xfId="5900" xr:uid="{7C6B71BB-6A85-4542-B995-B1A17627EB68}"/>
    <cellStyle name="20% - Ênfase2 12 12 4" xfId="5901" xr:uid="{0D6F6233-6E59-4C26-98FA-3069E1704AC7}"/>
    <cellStyle name="20% - Ênfase2 12 13" xfId="5902" xr:uid="{D1939DCE-9650-46DB-83BE-E7B9950A1C66}"/>
    <cellStyle name="20% - Ênfase2 12 14" xfId="5903" xr:uid="{89356E63-A99D-4B1E-82F6-52CD97A7C0DA}"/>
    <cellStyle name="20% - Ênfase2 12 15" xfId="5904" xr:uid="{98F22ECB-A292-4C30-BB42-4209B8CAEAED}"/>
    <cellStyle name="20% - Ênfase2 12 16" xfId="45515" xr:uid="{4D9288AE-6CB7-4F40-A248-79C706CAAE09}"/>
    <cellStyle name="20% - Ênfase2 12 2" xfId="446" xr:uid="{4E8D3281-6481-4019-B862-BDBDE65994A4}"/>
    <cellStyle name="20% - Ênfase2 12 2 2" xfId="5905" xr:uid="{D28EE3EF-9DDC-4077-824A-5F0E1FE36B06}"/>
    <cellStyle name="20% - Ênfase2 12 2 2 2" xfId="5906" xr:uid="{53D63ED0-CE32-443B-815C-147651BA6A4D}"/>
    <cellStyle name="20% - Ênfase2 12 2 2 3" xfId="5907" xr:uid="{12EDB437-6A78-42CC-A908-8B86B3949CA3}"/>
    <cellStyle name="20% - Ênfase2 12 2 2 4" xfId="5908" xr:uid="{9B200F1A-6FF7-4B2A-815E-C6441A830733}"/>
    <cellStyle name="20% - Ênfase2 12 2 2 5" xfId="48532" xr:uid="{37620F28-1FE5-4053-9507-7EA1A3A36D50}"/>
    <cellStyle name="20% - Ênfase2 12 2 3" xfId="5909" xr:uid="{1B981E24-C27B-4181-8210-DA385497831F}"/>
    <cellStyle name="20% - Ênfase2 12 2 4" xfId="5910" xr:uid="{2F5B915D-E6AF-4DA3-AB08-A8C3DFB3EA3D}"/>
    <cellStyle name="20% - Ênfase2 12 2 5" xfId="5911" xr:uid="{7912CE02-6A35-49A3-9936-FCC847F429E5}"/>
    <cellStyle name="20% - Ênfase2 12 2 6" xfId="47894" xr:uid="{770D3C8D-99B7-4DF1-ADBD-BB5C311817B6}"/>
    <cellStyle name="20% - Ênfase2 12 3" xfId="5912" xr:uid="{F1CF6D4D-2C04-4D5B-B050-B1C64BF8EC40}"/>
    <cellStyle name="20% - Ênfase2 12 3 2" xfId="5913" xr:uid="{4BB646D8-1640-44CD-A4ED-BA7377A550EA}"/>
    <cellStyle name="20% - Ênfase2 12 3 2 2" xfId="5914" xr:uid="{9817C88F-AEE0-46D5-9DD7-9CDF75628A40}"/>
    <cellStyle name="20% - Ênfase2 12 3 2 3" xfId="5915" xr:uid="{759AF39C-66DB-4F79-8CAE-AFF28FE9089A}"/>
    <cellStyle name="20% - Ênfase2 12 3 2 4" xfId="5916" xr:uid="{DAC8BA0A-F4B6-4432-B63A-1C0188D186B2}"/>
    <cellStyle name="20% - Ênfase2 12 3 3" xfId="5917" xr:uid="{726A799F-733E-4729-8CC8-3293A6EF94E4}"/>
    <cellStyle name="20% - Ênfase2 12 3 4" xfId="5918" xr:uid="{26CA156A-8732-456C-95D4-CE0FF3E7D621}"/>
    <cellStyle name="20% - Ênfase2 12 3 5" xfId="5919" xr:uid="{05A34761-0538-48C1-95E6-5B3B07112363}"/>
    <cellStyle name="20% - Ênfase2 12 3 6" xfId="49086" xr:uid="{B00AA7A8-EE73-4210-B052-0B6AD4AEE53D}"/>
    <cellStyle name="20% - Ênfase2 12 4" xfId="5920" xr:uid="{A4AE47DF-B335-4AD2-8106-44949A7D8EB8}"/>
    <cellStyle name="20% - Ênfase2 12 4 2" xfId="5921" xr:uid="{8B11D8FB-A741-4CED-93F7-1CA1F2F47C50}"/>
    <cellStyle name="20% - Ênfase2 12 4 2 2" xfId="5922" xr:uid="{38BD21BE-4E54-41E3-93C5-0F95CE27C3C0}"/>
    <cellStyle name="20% - Ênfase2 12 4 2 3" xfId="5923" xr:uid="{44B2B05B-F47D-4C56-8073-6D283C9EE682}"/>
    <cellStyle name="20% - Ênfase2 12 4 2 4" xfId="5924" xr:uid="{0ED8C026-77A4-46D1-A8E8-6E7D4A25D63E}"/>
    <cellStyle name="20% - Ênfase2 12 4 3" xfId="5925" xr:uid="{4F897FE3-B289-4EF2-A4B4-5BE245BD18E0}"/>
    <cellStyle name="20% - Ênfase2 12 4 4" xfId="5926" xr:uid="{D698ABF8-16EB-40BA-BF7A-A37ED0DF0BBC}"/>
    <cellStyle name="20% - Ênfase2 12 4 5" xfId="5927" xr:uid="{95A7A5C6-D4BC-49FE-835D-C34126F68E8E}"/>
    <cellStyle name="20% - Ênfase2 12 4 6" xfId="51399" xr:uid="{9D4ABA76-0967-49A6-B3C0-600E7B887BEF}"/>
    <cellStyle name="20% - Ênfase2 12 5" xfId="5928" xr:uid="{F9D20903-68A3-42FE-879D-DE38BC705F53}"/>
    <cellStyle name="20% - Ênfase2 12 5 2" xfId="5929" xr:uid="{197F6BAF-6122-450F-AFE8-29D8D11FEC18}"/>
    <cellStyle name="20% - Ênfase2 12 5 2 2" xfId="5930" xr:uid="{BF14464B-EE48-4F63-B009-BD6C7316208D}"/>
    <cellStyle name="20% - Ênfase2 12 5 2 3" xfId="5931" xr:uid="{BDEE98A8-A9A4-45ED-B48C-8602A7601593}"/>
    <cellStyle name="20% - Ênfase2 12 5 2 4" xfId="5932" xr:uid="{1D9179F0-BCF3-435D-9A67-1F265C3CB8CB}"/>
    <cellStyle name="20% - Ênfase2 12 5 3" xfId="5933" xr:uid="{68C799A2-3B01-4032-A17F-03A54F760E56}"/>
    <cellStyle name="20% - Ênfase2 12 5 4" xfId="5934" xr:uid="{3407D5E5-303D-4BDF-8DDB-8DAC7F75E18D}"/>
    <cellStyle name="20% - Ênfase2 12 5 5" xfId="5935" xr:uid="{B29476A9-70C3-46E5-AB36-B8CC2BE22430}"/>
    <cellStyle name="20% - Ênfase2 12 5 6" xfId="52280" xr:uid="{7F166C27-F5E5-453E-86FB-02711998FB7D}"/>
    <cellStyle name="20% - Ênfase2 12 6" xfId="5936" xr:uid="{1794C6D3-5979-46F9-AF21-AF2A8BEB8503}"/>
    <cellStyle name="20% - Ênfase2 12 6 2" xfId="5937" xr:uid="{1E43BE2C-78A3-420A-ACC0-1C385405B790}"/>
    <cellStyle name="20% - Ênfase2 12 6 2 2" xfId="5938" xr:uid="{0FEDAAA3-B72D-4FE2-85D2-2F09EB383F9C}"/>
    <cellStyle name="20% - Ênfase2 12 6 2 3" xfId="5939" xr:uid="{4EA071F4-8904-40EE-B518-588D430B9E20}"/>
    <cellStyle name="20% - Ênfase2 12 6 2 4" xfId="5940" xr:uid="{F6766C2A-2606-425C-ACF6-AEBE864B34C8}"/>
    <cellStyle name="20% - Ênfase2 12 6 3" xfId="5941" xr:uid="{C96D5190-5F42-4BA8-B1D1-136CFA7CDCFF}"/>
    <cellStyle name="20% - Ênfase2 12 6 4" xfId="5942" xr:uid="{CDC2D378-3496-45A2-9E7F-8EA24EBC1FF6}"/>
    <cellStyle name="20% - Ênfase2 12 6 5" xfId="5943" xr:uid="{D00A5312-BAA7-4A46-8C2E-5602799D32F0}"/>
    <cellStyle name="20% - Ênfase2 12 6 6" xfId="53146" xr:uid="{7EB2E20E-1752-4D3C-86EB-835319612949}"/>
    <cellStyle name="20% - Ênfase2 12 7" xfId="5944" xr:uid="{AE49F95E-94BF-4ED3-8E15-B13F3FE517BC}"/>
    <cellStyle name="20% - Ênfase2 12 7 2" xfId="5945" xr:uid="{A1825C84-CD9B-45D9-AABB-4565615A99AF}"/>
    <cellStyle name="20% - Ênfase2 12 7 2 2" xfId="5946" xr:uid="{9A218D94-B0FE-4A6F-9471-8A61FF02C19B}"/>
    <cellStyle name="20% - Ênfase2 12 7 2 3" xfId="5947" xr:uid="{6A5863F8-23A2-4193-9B2E-E1043598775C}"/>
    <cellStyle name="20% - Ênfase2 12 7 2 4" xfId="5948" xr:uid="{79669473-6FC7-4350-89ED-34444EAD229C}"/>
    <cellStyle name="20% - Ênfase2 12 7 3" xfId="5949" xr:uid="{437E079B-A911-4E1B-BC23-D4ECA5FD1328}"/>
    <cellStyle name="20% - Ênfase2 12 7 4" xfId="5950" xr:uid="{AA026250-B0CE-4AD9-8A6B-39F5D418E9E4}"/>
    <cellStyle name="20% - Ênfase2 12 7 5" xfId="5951" xr:uid="{67125E6F-25BB-4873-BD44-6DE129236461}"/>
    <cellStyle name="20% - Ênfase2 12 7 6" xfId="53993" xr:uid="{3B991DE3-F255-412E-9226-F958FBB75470}"/>
    <cellStyle name="20% - Ênfase2 12 8" xfId="5952" xr:uid="{7CDEC580-2E3F-4AE0-9BF4-6E2496919FA3}"/>
    <cellStyle name="20% - Ênfase2 12 8 2" xfId="5953" xr:uid="{EA736902-E339-4497-AA5D-0410491BC74C}"/>
    <cellStyle name="20% - Ênfase2 12 8 2 2" xfId="5954" xr:uid="{48B90191-90F9-492C-91F7-927DB74F1A9E}"/>
    <cellStyle name="20% - Ênfase2 12 8 2 3" xfId="5955" xr:uid="{87468EC3-9A3E-4E8C-88D2-FB98820DF7BA}"/>
    <cellStyle name="20% - Ênfase2 12 8 2 4" xfId="5956" xr:uid="{08BEE6DC-DC8C-4992-B90F-5E77858B75F6}"/>
    <cellStyle name="20% - Ênfase2 12 8 3" xfId="5957" xr:uid="{C1DD84C8-05BD-4DED-BB45-DA8052DA3CFB}"/>
    <cellStyle name="20% - Ênfase2 12 8 4" xfId="5958" xr:uid="{55A5B887-5101-4CE4-8D8E-34BCCE09EB33}"/>
    <cellStyle name="20% - Ênfase2 12 8 5" xfId="5959" xr:uid="{763B1615-E65D-4F21-9F49-6A5B3B069937}"/>
    <cellStyle name="20% - Ênfase2 12 8 6" xfId="54807" xr:uid="{81F1D54B-682B-41FF-B31F-2101C69AA33E}"/>
    <cellStyle name="20% - Ênfase2 12 9" xfId="5960" xr:uid="{4790EE87-C353-46A3-8109-5ADE092E0B9C}"/>
    <cellStyle name="20% - Ênfase2 12 9 2" xfId="5961" xr:uid="{9E453578-2653-405F-9C0E-EF7EA4B0CBD9}"/>
    <cellStyle name="20% - Ênfase2 12 9 2 2" xfId="5962" xr:uid="{10727269-8CA7-4C1B-B008-424450B13C49}"/>
    <cellStyle name="20% - Ênfase2 12 9 2 3" xfId="5963" xr:uid="{4B6D7121-70E1-4620-A8D9-0E475875933B}"/>
    <cellStyle name="20% - Ênfase2 12 9 2 4" xfId="5964" xr:uid="{E5B616F8-E3E0-40B3-9971-86A93ADB0D5F}"/>
    <cellStyle name="20% - Ênfase2 12 9 3" xfId="5965" xr:uid="{54DCE44F-0527-47C0-BA32-14E3E66648ED}"/>
    <cellStyle name="20% - Ênfase2 12 9 4" xfId="5966" xr:uid="{89EB4036-4D33-405A-81B8-3CB36532E408}"/>
    <cellStyle name="20% - Ênfase2 12 9 5" xfId="5967" xr:uid="{FEE38056-3406-4BA0-8A85-2FC375A4B263}"/>
    <cellStyle name="20% - Ênfase2 12 9 6" xfId="55510" xr:uid="{F5D69156-3DAF-492A-9CA6-1C4494590241}"/>
    <cellStyle name="20% - Ênfase2 120" xfId="5968" xr:uid="{E0853568-D48F-43C7-9BB5-1935902BAF38}"/>
    <cellStyle name="20% - Ênfase2 121" xfId="5969" xr:uid="{79D2D151-B47C-4AC1-9D0E-3892C4622448}"/>
    <cellStyle name="20% - Ênfase2 13" xfId="447" xr:uid="{B22CA0A6-8A02-4A47-B0E1-57D699FC2BD4}"/>
    <cellStyle name="20% - Ênfase2 13 10" xfId="5970" xr:uid="{76F7E972-07D6-4B5C-AD21-F6E308C51FF3}"/>
    <cellStyle name="20% - Ênfase2 13 10 2" xfId="5971" xr:uid="{0C6D5F6E-E392-4515-962C-FBB594E69733}"/>
    <cellStyle name="20% - Ênfase2 13 10 2 2" xfId="5972" xr:uid="{761DA937-57FE-4A06-AB4E-C713F3840157}"/>
    <cellStyle name="20% - Ênfase2 13 10 2 3" xfId="5973" xr:uid="{BCA5A22F-A522-488F-9F69-EE5F7BAA4189}"/>
    <cellStyle name="20% - Ênfase2 13 10 2 4" xfId="5974" xr:uid="{3E5297DF-6316-4698-B0D7-53E8DE403BF2}"/>
    <cellStyle name="20% - Ênfase2 13 10 3" xfId="5975" xr:uid="{07E16C63-D96D-4906-87ED-97973E1CE658}"/>
    <cellStyle name="20% - Ênfase2 13 10 4" xfId="5976" xr:uid="{F396E71B-F10A-4B90-85A4-510E625A2801}"/>
    <cellStyle name="20% - Ênfase2 13 10 5" xfId="5977" xr:uid="{E009214D-71C7-4EB9-A2F3-F2836482872D}"/>
    <cellStyle name="20% - Ênfase2 13 10 6" xfId="47128" xr:uid="{D772BE66-934B-489F-8DDB-003DE6828D97}"/>
    <cellStyle name="20% - Ênfase2 13 11" xfId="5978" xr:uid="{1851AC7A-F6FE-429D-9CD8-297CF507D82E}"/>
    <cellStyle name="20% - Ênfase2 13 11 2" xfId="5979" xr:uid="{CEAA356F-9819-4EA5-8786-C1323F555A00}"/>
    <cellStyle name="20% - Ênfase2 13 11 2 2" xfId="5980" xr:uid="{1A40AF82-C22C-41CA-BF58-FD669AF40783}"/>
    <cellStyle name="20% - Ênfase2 13 11 2 3" xfId="5981" xr:uid="{FAD80AC3-164C-47C4-A92D-1D0F9F8E0A11}"/>
    <cellStyle name="20% - Ênfase2 13 11 2 4" xfId="5982" xr:uid="{43DEC89E-A21E-4643-AB6D-E42C707FCA9B}"/>
    <cellStyle name="20% - Ênfase2 13 11 3" xfId="5983" xr:uid="{8EF2AB11-460C-4E2B-9F38-DDD3FC8344BF}"/>
    <cellStyle name="20% - Ênfase2 13 11 4" xfId="5984" xr:uid="{125DFAD2-4132-46AB-AA48-F71EC142C384}"/>
    <cellStyle name="20% - Ênfase2 13 11 5" xfId="5985" xr:uid="{B11D0C94-2E69-4428-B546-2DE8DC4F3C1B}"/>
    <cellStyle name="20% - Ênfase2 13 12" xfId="5986" xr:uid="{3D5AB98D-58C0-4E5F-A95D-612825DC8B6A}"/>
    <cellStyle name="20% - Ênfase2 13 12 2" xfId="5987" xr:uid="{B2ED20A5-DA9A-47ED-BF51-FF76718E01FF}"/>
    <cellStyle name="20% - Ênfase2 13 12 3" xfId="5988" xr:uid="{6F8831A5-291C-4944-ABD3-1A9BEF6CB074}"/>
    <cellStyle name="20% - Ênfase2 13 12 4" xfId="5989" xr:uid="{A46BABB5-4A1F-4384-B422-996C6F2D7B12}"/>
    <cellStyle name="20% - Ênfase2 13 13" xfId="5990" xr:uid="{73EC19DD-0927-4D97-9CB5-481B8EC11921}"/>
    <cellStyle name="20% - Ênfase2 13 14" xfId="5991" xr:uid="{9CA59D68-1424-40E5-8570-8D8E4DF9D991}"/>
    <cellStyle name="20% - Ênfase2 13 15" xfId="5992" xr:uid="{C7A554AF-8F51-4067-98FE-15BBB93A9D1E}"/>
    <cellStyle name="20% - Ênfase2 13 16" xfId="45516" xr:uid="{1B877D5B-C95C-4B9E-A860-ED93141E10EF}"/>
    <cellStyle name="20% - Ênfase2 13 2" xfId="448" xr:uid="{C60437C7-D9B3-4E2B-ACD6-B4EECCE7A608}"/>
    <cellStyle name="20% - Ênfase2 13 2 2" xfId="5993" xr:uid="{D0150A73-3D5C-4339-9B1E-F30D4171D4B8}"/>
    <cellStyle name="20% - Ênfase2 13 2 2 2" xfId="5994" xr:uid="{7AA83746-1AB0-43E4-9062-8AFC4D45B648}"/>
    <cellStyle name="20% - Ênfase2 13 2 2 3" xfId="5995" xr:uid="{65F88EB9-29FA-495B-B396-8BACA2B51ECB}"/>
    <cellStyle name="20% - Ênfase2 13 2 2 4" xfId="5996" xr:uid="{57215DCC-583F-4EC0-86F5-7A372BE58E69}"/>
    <cellStyle name="20% - Ênfase2 13 2 2 5" xfId="48534" xr:uid="{27A1DD13-1D46-47B0-AE65-2E090E0F2DF5}"/>
    <cellStyle name="20% - Ênfase2 13 2 3" xfId="5997" xr:uid="{3BF9BC80-BDC0-46CA-AC4C-81F3E0BFD911}"/>
    <cellStyle name="20% - Ênfase2 13 2 4" xfId="5998" xr:uid="{EE2CE86D-D491-4044-B7E7-0C992C74E5AC}"/>
    <cellStyle name="20% - Ênfase2 13 2 5" xfId="5999" xr:uid="{788E3A7A-4B72-4698-8897-B731B63F79C9}"/>
    <cellStyle name="20% - Ênfase2 13 2 6" xfId="47895" xr:uid="{12D62F20-7DE0-4C73-8FC4-1817C087C93A}"/>
    <cellStyle name="20% - Ênfase2 13 3" xfId="6000" xr:uid="{51DB01F6-C2EC-479A-A45F-9E07D4DF6334}"/>
    <cellStyle name="20% - Ênfase2 13 3 2" xfId="6001" xr:uid="{72FA75F0-8A4A-4762-90F3-B7EA028899F0}"/>
    <cellStyle name="20% - Ênfase2 13 3 2 2" xfId="6002" xr:uid="{FF474F61-6133-4C82-B3E3-D495B776A0DA}"/>
    <cellStyle name="20% - Ênfase2 13 3 2 3" xfId="6003" xr:uid="{66AC552D-083B-4E25-8B19-92782F28D235}"/>
    <cellStyle name="20% - Ênfase2 13 3 2 4" xfId="6004" xr:uid="{32D04168-57DC-4962-9A59-EE1785DEB4C9}"/>
    <cellStyle name="20% - Ênfase2 13 3 3" xfId="6005" xr:uid="{37791B0D-8045-44F1-9537-E0E7939661A2}"/>
    <cellStyle name="20% - Ênfase2 13 3 4" xfId="6006" xr:uid="{B32F4EE3-C559-4F5D-AD82-D52A17FAF590}"/>
    <cellStyle name="20% - Ênfase2 13 3 5" xfId="6007" xr:uid="{22495278-07F2-4AF2-85E9-32BAE9052527}"/>
    <cellStyle name="20% - Ênfase2 13 3 6" xfId="49074" xr:uid="{5C2372DE-0C5C-46C5-9B67-6C8913ABD982}"/>
    <cellStyle name="20% - Ênfase2 13 4" xfId="6008" xr:uid="{4FAB1D05-F9FF-43DE-917F-3FB148C409B5}"/>
    <cellStyle name="20% - Ênfase2 13 4 2" xfId="6009" xr:uid="{B5F5D4F8-1A67-41B6-AA38-8BCE283624D1}"/>
    <cellStyle name="20% - Ênfase2 13 4 2 2" xfId="6010" xr:uid="{255AE35C-3B50-480B-9975-462C461BD8F9}"/>
    <cellStyle name="20% - Ênfase2 13 4 2 3" xfId="6011" xr:uid="{DD09C2B3-FC1B-4303-8797-7D594C597271}"/>
    <cellStyle name="20% - Ênfase2 13 4 2 4" xfId="6012" xr:uid="{C1F828BA-02B3-420D-B561-ED0AC0636220}"/>
    <cellStyle name="20% - Ênfase2 13 4 3" xfId="6013" xr:uid="{607D7D96-7061-4EF3-A056-B9035E463EC4}"/>
    <cellStyle name="20% - Ênfase2 13 4 4" xfId="6014" xr:uid="{ED22592D-F8AB-4A2B-A3EE-FB02C0D597D9}"/>
    <cellStyle name="20% - Ênfase2 13 4 5" xfId="6015" xr:uid="{7B9BFB15-BDD2-4668-A599-9C3A78B7CF82}"/>
    <cellStyle name="20% - Ênfase2 13 4 6" xfId="51397" xr:uid="{7D7CF939-7CA6-4340-A142-E8D1FD5150E8}"/>
    <cellStyle name="20% - Ênfase2 13 5" xfId="6016" xr:uid="{0E356638-529B-4885-B6B2-7C3484B89975}"/>
    <cellStyle name="20% - Ênfase2 13 5 2" xfId="6017" xr:uid="{E250D77A-24C3-4614-8469-025B4DC549D7}"/>
    <cellStyle name="20% - Ênfase2 13 5 2 2" xfId="6018" xr:uid="{2F43E109-3E39-44C4-A555-69AC80ACAFD3}"/>
    <cellStyle name="20% - Ênfase2 13 5 2 3" xfId="6019" xr:uid="{0FD8750E-FAF1-489C-B379-A743C642CABA}"/>
    <cellStyle name="20% - Ênfase2 13 5 2 4" xfId="6020" xr:uid="{C96E4486-8B96-4897-AF83-2AAC0F228E76}"/>
    <cellStyle name="20% - Ênfase2 13 5 3" xfId="6021" xr:uid="{F8C163C0-2EF2-4D9A-B31B-24283ACBFA7B}"/>
    <cellStyle name="20% - Ênfase2 13 5 4" xfId="6022" xr:uid="{93189BB7-A2DC-41AC-8CA9-A72D42668AB9}"/>
    <cellStyle name="20% - Ênfase2 13 5 5" xfId="6023" xr:uid="{1EE8EC01-C0FE-4E3D-B073-494BAF3019B7}"/>
    <cellStyle name="20% - Ênfase2 13 5 6" xfId="52278" xr:uid="{A7C9E992-9611-4200-9B49-F69FE002FC70}"/>
    <cellStyle name="20% - Ênfase2 13 6" xfId="6024" xr:uid="{A2B390E5-C2E2-429D-B75A-B593280199F3}"/>
    <cellStyle name="20% - Ênfase2 13 6 2" xfId="6025" xr:uid="{32753107-DE7C-436F-AAD6-814CB4E55229}"/>
    <cellStyle name="20% - Ênfase2 13 6 2 2" xfId="6026" xr:uid="{54BC7E48-ED56-43AE-9D69-71577B14D086}"/>
    <cellStyle name="20% - Ênfase2 13 6 2 3" xfId="6027" xr:uid="{4EE964E6-1005-43D2-94A0-033B1CB545CB}"/>
    <cellStyle name="20% - Ênfase2 13 6 2 4" xfId="6028" xr:uid="{7B7A65BF-828D-4E8A-A4A1-981764D47834}"/>
    <cellStyle name="20% - Ênfase2 13 6 3" xfId="6029" xr:uid="{E79C0576-0E5A-4C35-8C1F-811270DD32A0}"/>
    <cellStyle name="20% - Ênfase2 13 6 4" xfId="6030" xr:uid="{21EF64B6-F7E1-443B-B744-1AC8D775A489}"/>
    <cellStyle name="20% - Ênfase2 13 6 5" xfId="6031" xr:uid="{C91B41BB-2E2C-433F-854D-C94F582746CE}"/>
    <cellStyle name="20% - Ênfase2 13 6 6" xfId="53144" xr:uid="{9021A670-62D5-4093-A4DD-E23DAFD60707}"/>
    <cellStyle name="20% - Ênfase2 13 7" xfId="6032" xr:uid="{931A601B-89FE-49E5-8C5A-1FCD88793914}"/>
    <cellStyle name="20% - Ênfase2 13 7 2" xfId="6033" xr:uid="{B6E39E34-9B29-4667-9832-515A9A6A3599}"/>
    <cellStyle name="20% - Ênfase2 13 7 2 2" xfId="6034" xr:uid="{78F7C12C-88DF-4A88-A776-3849FF55B7FD}"/>
    <cellStyle name="20% - Ênfase2 13 7 2 3" xfId="6035" xr:uid="{948F4EDE-52E8-4772-AA52-97A31C230745}"/>
    <cellStyle name="20% - Ênfase2 13 7 2 4" xfId="6036" xr:uid="{D3D61811-F218-436A-BBBC-D0D266E96055}"/>
    <cellStyle name="20% - Ênfase2 13 7 3" xfId="6037" xr:uid="{DFBAE25A-997D-47BE-9CD5-0DC87C5D144B}"/>
    <cellStyle name="20% - Ênfase2 13 7 4" xfId="6038" xr:uid="{14B87102-4D98-4857-86A4-F237D50228E3}"/>
    <cellStyle name="20% - Ênfase2 13 7 5" xfId="6039" xr:uid="{EDBF3ACC-E370-45D5-9863-074E849CE28C}"/>
    <cellStyle name="20% - Ênfase2 13 7 6" xfId="53991" xr:uid="{D7FD7194-F443-40C2-986C-B384095EC704}"/>
    <cellStyle name="20% - Ênfase2 13 8" xfId="6040" xr:uid="{787D6AAC-EA48-4C7D-B9A7-0151A7C9B53C}"/>
    <cellStyle name="20% - Ênfase2 13 8 2" xfId="6041" xr:uid="{4674B54C-4672-4E7D-A468-EB6D15B7AC80}"/>
    <cellStyle name="20% - Ênfase2 13 8 2 2" xfId="6042" xr:uid="{876130B6-FE7B-49A6-9C43-F3C6A63020F0}"/>
    <cellStyle name="20% - Ênfase2 13 8 2 3" xfId="6043" xr:uid="{D7E912D3-754E-431E-A87B-53A20BF9EE3F}"/>
    <cellStyle name="20% - Ênfase2 13 8 2 4" xfId="6044" xr:uid="{9AE04E65-DDC2-4313-8385-280A113B274D}"/>
    <cellStyle name="20% - Ênfase2 13 8 3" xfId="6045" xr:uid="{E69442C5-0E94-4331-B017-2F496151AB6D}"/>
    <cellStyle name="20% - Ênfase2 13 8 4" xfId="6046" xr:uid="{79FD76B4-B816-4A3D-94D5-C9529EBC0463}"/>
    <cellStyle name="20% - Ênfase2 13 8 5" xfId="6047" xr:uid="{2B14CD97-9C2B-43E8-BBC4-F3FD18A89ED7}"/>
    <cellStyle name="20% - Ênfase2 13 8 6" xfId="54805" xr:uid="{65488374-F704-4036-A9B2-B6E5AD303E53}"/>
    <cellStyle name="20% - Ênfase2 13 9" xfId="6048" xr:uid="{F4C717E8-C685-485F-B441-F707FFD8E3E0}"/>
    <cellStyle name="20% - Ênfase2 13 9 2" xfId="6049" xr:uid="{FDD00782-ABAD-4C62-850F-B051839CD878}"/>
    <cellStyle name="20% - Ênfase2 13 9 2 2" xfId="6050" xr:uid="{0E1E8C2D-9D19-44E1-8074-5D65F4F47E72}"/>
    <cellStyle name="20% - Ênfase2 13 9 2 3" xfId="6051" xr:uid="{A1963165-DE14-4F13-A10F-080B9DF3D50B}"/>
    <cellStyle name="20% - Ênfase2 13 9 2 4" xfId="6052" xr:uid="{1BBD2265-8950-4CFE-8F60-870262020AAA}"/>
    <cellStyle name="20% - Ênfase2 13 9 3" xfId="6053" xr:uid="{C5D57129-544B-4769-A89F-EF7461C7C9B4}"/>
    <cellStyle name="20% - Ênfase2 13 9 4" xfId="6054" xr:uid="{3237F434-5422-46F6-8A34-0C3E299B94F3}"/>
    <cellStyle name="20% - Ênfase2 13 9 5" xfId="6055" xr:uid="{3F1DEFDA-9332-45E2-BC4B-5A30040C901A}"/>
    <cellStyle name="20% - Ênfase2 13 9 6" xfId="55509" xr:uid="{D8F2961E-163A-4F88-9F84-04845125C5DD}"/>
    <cellStyle name="20% - Ênfase2 14" xfId="449" xr:uid="{69DB9193-265D-4CBE-B6EC-40E4B8FC2682}"/>
    <cellStyle name="20% - Ênfase2 14 10" xfId="6056" xr:uid="{AFC8BC40-A12C-4050-B9BB-FFC20FD90EB9}"/>
    <cellStyle name="20% - Ênfase2 14 10 2" xfId="6057" xr:uid="{DAAD4EE8-7B8C-4259-9152-21ADBE51C1A3}"/>
    <cellStyle name="20% - Ênfase2 14 10 2 2" xfId="6058" xr:uid="{CE477BB6-3C12-433B-9533-F90BD845E1A9}"/>
    <cellStyle name="20% - Ênfase2 14 10 2 3" xfId="6059" xr:uid="{073C17AF-7A72-4691-8174-0434BA425354}"/>
    <cellStyle name="20% - Ênfase2 14 10 2 4" xfId="6060" xr:uid="{C93F7AAF-25CE-4BDD-A69B-8DD5D726C712}"/>
    <cellStyle name="20% - Ênfase2 14 10 3" xfId="6061" xr:uid="{9D7793E4-5CA6-4C68-B2E4-0AFB57318D2E}"/>
    <cellStyle name="20% - Ênfase2 14 10 4" xfId="6062" xr:uid="{B626672C-4C5E-4E46-B65B-93DC34AB775D}"/>
    <cellStyle name="20% - Ênfase2 14 10 5" xfId="6063" xr:uid="{264AAC82-5462-4538-9002-7B4F70311AAE}"/>
    <cellStyle name="20% - Ênfase2 14 10 6" xfId="47129" xr:uid="{6E40F94A-0699-4E68-BB6F-3EA22BCE4A5A}"/>
    <cellStyle name="20% - Ênfase2 14 11" xfId="6064" xr:uid="{0E0A53CE-3F44-4274-8999-A503E97A5B51}"/>
    <cellStyle name="20% - Ênfase2 14 11 2" xfId="6065" xr:uid="{54B18D33-B0A4-4E7E-8167-0348B37F2792}"/>
    <cellStyle name="20% - Ênfase2 14 11 2 2" xfId="6066" xr:uid="{6EAC55E2-3792-4212-B77C-ADE4AEFF0176}"/>
    <cellStyle name="20% - Ênfase2 14 11 2 3" xfId="6067" xr:uid="{40F08074-6F8E-42F9-858A-6150B461BE07}"/>
    <cellStyle name="20% - Ênfase2 14 11 2 4" xfId="6068" xr:uid="{DA82DC56-0328-4619-A35B-CFC3CA4B54FD}"/>
    <cellStyle name="20% - Ênfase2 14 11 3" xfId="6069" xr:uid="{F1F1AA62-1238-4274-9766-E053672D90C3}"/>
    <cellStyle name="20% - Ênfase2 14 11 4" xfId="6070" xr:uid="{07C24A1E-9630-4E4A-B599-6E98A0D58EA1}"/>
    <cellStyle name="20% - Ênfase2 14 11 5" xfId="6071" xr:uid="{338B383D-D1E9-4929-BAF2-85724D89E805}"/>
    <cellStyle name="20% - Ênfase2 14 12" xfId="6072" xr:uid="{BC6C64BD-7831-4D52-B906-FE46E3A81B61}"/>
    <cellStyle name="20% - Ênfase2 14 12 2" xfId="6073" xr:uid="{AB4CBB3E-D25C-465F-A0EF-ED1F49CB9467}"/>
    <cellStyle name="20% - Ênfase2 14 12 3" xfId="6074" xr:uid="{52071F96-F146-4521-A86E-8D7D0AC22A7E}"/>
    <cellStyle name="20% - Ênfase2 14 12 4" xfId="6075" xr:uid="{E4697ADC-1BB1-420E-B8B9-A4506E5DF1B9}"/>
    <cellStyle name="20% - Ênfase2 14 13" xfId="6076" xr:uid="{556A6C93-AA89-4694-A025-9D64BBFD1453}"/>
    <cellStyle name="20% - Ênfase2 14 14" xfId="6077" xr:uid="{54302F0F-81F9-4C08-8C1D-48BA799E516C}"/>
    <cellStyle name="20% - Ênfase2 14 15" xfId="6078" xr:uid="{777DD52C-F7B3-4C31-A97F-FC01D7B5AF30}"/>
    <cellStyle name="20% - Ênfase2 14 16" xfId="45517" xr:uid="{F9619AEA-63A5-4DC3-B4B5-CE1DA45A8662}"/>
    <cellStyle name="20% - Ênfase2 14 2" xfId="450" xr:uid="{E215243A-7B92-43ED-A4F3-77ACDE885641}"/>
    <cellStyle name="20% - Ênfase2 14 2 2" xfId="6079" xr:uid="{918BA2A6-ECCF-426A-A7B1-15B81BC8C988}"/>
    <cellStyle name="20% - Ênfase2 14 2 2 2" xfId="6080" xr:uid="{488C9CD3-E043-4EEC-A418-8296F9B334E0}"/>
    <cellStyle name="20% - Ênfase2 14 2 2 3" xfId="6081" xr:uid="{700265D9-B245-4F2B-AC05-68CC0279872D}"/>
    <cellStyle name="20% - Ênfase2 14 2 2 4" xfId="6082" xr:uid="{50613AEC-733C-4588-B7DF-297C252C927B}"/>
    <cellStyle name="20% - Ênfase2 14 2 2 5" xfId="48536" xr:uid="{99124E3A-0DE5-4AD0-8707-685ADD96A68A}"/>
    <cellStyle name="20% - Ênfase2 14 2 3" xfId="6083" xr:uid="{44AC707E-03B6-4C64-8C6A-AA6D267FE938}"/>
    <cellStyle name="20% - Ênfase2 14 2 4" xfId="6084" xr:uid="{51ABF114-F075-42BF-9D7F-061B6789292A}"/>
    <cellStyle name="20% - Ênfase2 14 2 5" xfId="6085" xr:uid="{6F9085AB-9AF2-4D67-B6B1-AE169F176C29}"/>
    <cellStyle name="20% - Ênfase2 14 2 6" xfId="47896" xr:uid="{E7B3154B-D473-4051-A8C8-AD580DC14B34}"/>
    <cellStyle name="20% - Ênfase2 14 3" xfId="6086" xr:uid="{9A211BF6-44B0-4452-9F99-F671474DD6FD}"/>
    <cellStyle name="20% - Ênfase2 14 3 2" xfId="6087" xr:uid="{79486EE5-C2CD-49A6-BF7C-BB81CDAA108F}"/>
    <cellStyle name="20% - Ênfase2 14 3 2 2" xfId="6088" xr:uid="{FB166A3B-9243-461D-8FA3-4485520E588D}"/>
    <cellStyle name="20% - Ênfase2 14 3 2 3" xfId="6089" xr:uid="{2328FE37-5A00-4273-AAD5-9982687ED771}"/>
    <cellStyle name="20% - Ênfase2 14 3 2 4" xfId="6090" xr:uid="{6E19DDA1-A7F5-4024-8AB2-9E855E5B0E26}"/>
    <cellStyle name="20% - Ênfase2 14 3 3" xfId="6091" xr:uid="{AED73C19-C52E-46BE-9925-B236A9D7F4EA}"/>
    <cellStyle name="20% - Ênfase2 14 3 4" xfId="6092" xr:uid="{5D174911-7550-4D5D-A6A6-AF00D3AD4F1B}"/>
    <cellStyle name="20% - Ênfase2 14 3 5" xfId="6093" xr:uid="{1448982F-1FCE-4A76-8045-1EB1BDF389E8}"/>
    <cellStyle name="20% - Ênfase2 14 3 6" xfId="49062" xr:uid="{8272623E-9F40-4802-9338-A443994B403F}"/>
    <cellStyle name="20% - Ênfase2 14 4" xfId="6094" xr:uid="{2CF4529C-BB12-4533-ADDF-2F082BEE3D45}"/>
    <cellStyle name="20% - Ênfase2 14 4 2" xfId="6095" xr:uid="{365B397F-CF7C-4304-B862-A26414D3E997}"/>
    <cellStyle name="20% - Ênfase2 14 4 2 2" xfId="6096" xr:uid="{BD68A9D0-D079-41BE-A4C4-E02F8FC2E564}"/>
    <cellStyle name="20% - Ênfase2 14 4 2 3" xfId="6097" xr:uid="{2821C5A9-A56D-48CC-B073-A5F635386C41}"/>
    <cellStyle name="20% - Ênfase2 14 4 2 4" xfId="6098" xr:uid="{834ED7B7-E85F-4581-8F53-E1CF385E51CE}"/>
    <cellStyle name="20% - Ênfase2 14 4 3" xfId="6099" xr:uid="{CF7A0505-9F74-435E-8BD0-B2570F48D7A3}"/>
    <cellStyle name="20% - Ênfase2 14 4 4" xfId="6100" xr:uid="{1F97F164-9B6C-4128-9BF2-545355805236}"/>
    <cellStyle name="20% - Ênfase2 14 4 5" xfId="6101" xr:uid="{CB070C9F-2277-4B46-8FC8-AE38D3066654}"/>
    <cellStyle name="20% - Ênfase2 14 4 6" xfId="51394" xr:uid="{4F9BAAA6-F9DD-46E6-A360-EA9D48879272}"/>
    <cellStyle name="20% - Ênfase2 14 5" xfId="6102" xr:uid="{ADB37A93-FE78-4744-BFD0-73A13039D2BC}"/>
    <cellStyle name="20% - Ênfase2 14 5 2" xfId="6103" xr:uid="{81640818-D459-41F0-A1D6-2182971EC07E}"/>
    <cellStyle name="20% - Ênfase2 14 5 2 2" xfId="6104" xr:uid="{DEE12945-CA93-41EF-91E8-25E07FF972CC}"/>
    <cellStyle name="20% - Ênfase2 14 5 2 3" xfId="6105" xr:uid="{6432B9AD-C5F0-4F1A-B5A0-6BC7D6EEA3AE}"/>
    <cellStyle name="20% - Ênfase2 14 5 2 4" xfId="6106" xr:uid="{0C1DB492-A05B-454F-8636-98B2FDC757EF}"/>
    <cellStyle name="20% - Ênfase2 14 5 3" xfId="6107" xr:uid="{1A1CC695-4EA9-4EB3-B2A3-DD3F0355F9BE}"/>
    <cellStyle name="20% - Ênfase2 14 5 4" xfId="6108" xr:uid="{91BAD0DA-F719-4D40-BCC5-E4ABB8CEA08D}"/>
    <cellStyle name="20% - Ênfase2 14 5 5" xfId="6109" xr:uid="{EA2FCC37-12F1-47A6-A30E-5FAD33809570}"/>
    <cellStyle name="20% - Ênfase2 14 5 6" xfId="52275" xr:uid="{9811462D-4152-45ED-BF18-E42951FFB3C9}"/>
    <cellStyle name="20% - Ênfase2 14 6" xfId="6110" xr:uid="{601D913C-3A53-4D9D-BD4B-0C6D95738668}"/>
    <cellStyle name="20% - Ênfase2 14 6 2" xfId="6111" xr:uid="{5B062FE3-EEC9-4540-8EEA-F923B17C726E}"/>
    <cellStyle name="20% - Ênfase2 14 6 2 2" xfId="6112" xr:uid="{9390FC21-F136-4A04-A9FB-2B874896D1C2}"/>
    <cellStyle name="20% - Ênfase2 14 6 2 3" xfId="6113" xr:uid="{EDE909BF-F689-47D6-9C95-81BBF59ADAC7}"/>
    <cellStyle name="20% - Ênfase2 14 6 2 4" xfId="6114" xr:uid="{A31FFA4A-5B79-4020-A2E0-A53D16BF73F6}"/>
    <cellStyle name="20% - Ênfase2 14 6 3" xfId="6115" xr:uid="{FDD7BB42-E28B-4642-A5C6-609F9355ECDB}"/>
    <cellStyle name="20% - Ênfase2 14 6 4" xfId="6116" xr:uid="{9353DF66-DBB9-406A-9BEE-FF4D723D1ED8}"/>
    <cellStyle name="20% - Ênfase2 14 6 5" xfId="6117" xr:uid="{1B1CD00C-C02B-46CE-83E4-D530275AE969}"/>
    <cellStyle name="20% - Ênfase2 14 6 6" xfId="53141" xr:uid="{E6165F55-5A09-4AC4-A26F-B4E83AA3F518}"/>
    <cellStyle name="20% - Ênfase2 14 7" xfId="6118" xr:uid="{73B42F04-29CA-4CA2-9B74-D381982750E3}"/>
    <cellStyle name="20% - Ênfase2 14 7 2" xfId="6119" xr:uid="{516A1558-3747-433B-A7BA-6FFD9DA7F9E7}"/>
    <cellStyle name="20% - Ênfase2 14 7 2 2" xfId="6120" xr:uid="{06DCEDA1-BB3C-4443-80A7-BD87859BD568}"/>
    <cellStyle name="20% - Ênfase2 14 7 2 3" xfId="6121" xr:uid="{D79DC248-998E-4339-997D-A20D65DA191A}"/>
    <cellStyle name="20% - Ênfase2 14 7 2 4" xfId="6122" xr:uid="{6932EE22-514A-4E15-9EA4-F5F4A3EA6A24}"/>
    <cellStyle name="20% - Ênfase2 14 7 3" xfId="6123" xr:uid="{84B079E7-D4ED-4A08-976B-B2D5B23477BE}"/>
    <cellStyle name="20% - Ênfase2 14 7 4" xfId="6124" xr:uid="{C15E872E-6690-453D-8D86-7755793B4089}"/>
    <cellStyle name="20% - Ênfase2 14 7 5" xfId="6125" xr:uid="{D4FC99C7-9496-47F8-8B1F-815C3E8BF523}"/>
    <cellStyle name="20% - Ênfase2 14 7 6" xfId="53988" xr:uid="{180A14F3-238C-44FE-9AA7-435B93F742C8}"/>
    <cellStyle name="20% - Ênfase2 14 8" xfId="6126" xr:uid="{CC821ED6-7D02-462B-B2AE-63D1B991FB70}"/>
    <cellStyle name="20% - Ênfase2 14 8 2" xfId="6127" xr:uid="{DB1EF7B6-EF8C-441D-8F68-5245DFBD959B}"/>
    <cellStyle name="20% - Ênfase2 14 8 2 2" xfId="6128" xr:uid="{2C25F0C9-222B-4873-A32A-E12B31CF70E0}"/>
    <cellStyle name="20% - Ênfase2 14 8 2 3" xfId="6129" xr:uid="{1D171A38-F4A0-45F2-8E09-90E50786AD36}"/>
    <cellStyle name="20% - Ênfase2 14 8 2 4" xfId="6130" xr:uid="{6062BC5E-C4C8-4404-B067-00399E2583E1}"/>
    <cellStyle name="20% - Ênfase2 14 8 3" xfId="6131" xr:uid="{447384CA-AD01-4F53-89EB-7F6E8C208E6A}"/>
    <cellStyle name="20% - Ênfase2 14 8 4" xfId="6132" xr:uid="{83D7CEC1-6D71-4A86-AD5B-4575595615B3}"/>
    <cellStyle name="20% - Ênfase2 14 8 5" xfId="6133" xr:uid="{60186F0C-F03D-4F70-AB4F-2A856A4795C8}"/>
    <cellStyle name="20% - Ênfase2 14 8 6" xfId="54802" xr:uid="{7D5198D9-1834-497D-89A0-311122F7B6A7}"/>
    <cellStyle name="20% - Ênfase2 14 9" xfId="6134" xr:uid="{EA00D194-59EF-4B74-8437-3EBA2619089A}"/>
    <cellStyle name="20% - Ênfase2 14 9 2" xfId="6135" xr:uid="{346B5719-7F29-4C1D-A1D4-90651C780D86}"/>
    <cellStyle name="20% - Ênfase2 14 9 2 2" xfId="6136" xr:uid="{8589A1B5-8165-4D44-866B-BD7B3BC3DF7C}"/>
    <cellStyle name="20% - Ênfase2 14 9 2 3" xfId="6137" xr:uid="{97213C61-60A7-4A50-9E43-5F346BC201F9}"/>
    <cellStyle name="20% - Ênfase2 14 9 2 4" xfId="6138" xr:uid="{6CC45BC9-35A5-4196-A944-86AD94851673}"/>
    <cellStyle name="20% - Ênfase2 14 9 3" xfId="6139" xr:uid="{712A815B-DCCF-46D7-A8F0-6D9661FD6CB5}"/>
    <cellStyle name="20% - Ênfase2 14 9 4" xfId="6140" xr:uid="{22732775-A932-4FD9-8165-8E350A1DE12A}"/>
    <cellStyle name="20% - Ênfase2 14 9 5" xfId="6141" xr:uid="{A3BA1C61-324B-4564-9A82-FA540A2776A3}"/>
    <cellStyle name="20% - Ênfase2 14 9 6" xfId="55507" xr:uid="{5D7A64C9-3584-441B-8A3C-21A89C61FC85}"/>
    <cellStyle name="20% - Ênfase2 15" xfId="451" xr:uid="{A4AB5653-28F8-4B37-BDB3-913EF7EBB1FA}"/>
    <cellStyle name="20% - Ênfase2 15 10" xfId="6142" xr:uid="{E4312FD8-EF68-4278-8D48-9B5A0B2E85DC}"/>
    <cellStyle name="20% - Ênfase2 15 10 2" xfId="6143" xr:uid="{E6C37BD1-D33F-4FC2-A5D6-78E5452E5C4D}"/>
    <cellStyle name="20% - Ênfase2 15 10 2 2" xfId="6144" xr:uid="{4EF16FDD-C62B-4143-BBF0-102B1745DE9B}"/>
    <cellStyle name="20% - Ênfase2 15 10 2 3" xfId="6145" xr:uid="{314D4E19-23B2-43A6-9F57-15302B16A835}"/>
    <cellStyle name="20% - Ênfase2 15 10 2 4" xfId="6146" xr:uid="{55ACE9BE-46C1-4F6D-809F-294E30967D9A}"/>
    <cellStyle name="20% - Ênfase2 15 10 3" xfId="6147" xr:uid="{139BF932-0A87-4B33-86E5-71F0FC5919D6}"/>
    <cellStyle name="20% - Ênfase2 15 10 4" xfId="6148" xr:uid="{B32CB90C-C45D-40D6-AC5D-7CE156E1CEE4}"/>
    <cellStyle name="20% - Ênfase2 15 10 5" xfId="6149" xr:uid="{7B6611BC-6400-4C25-AB80-71A1EA30AF87}"/>
    <cellStyle name="20% - Ênfase2 15 10 6" xfId="47130" xr:uid="{B041A201-6A56-45C1-AFAD-294ABC63D3B5}"/>
    <cellStyle name="20% - Ênfase2 15 11" xfId="6150" xr:uid="{8CB56B47-0FB5-4F5D-998D-F8DB524E1E93}"/>
    <cellStyle name="20% - Ênfase2 15 11 2" xfId="6151" xr:uid="{F934813C-8511-4A81-ACF9-EDD513240037}"/>
    <cellStyle name="20% - Ênfase2 15 11 2 2" xfId="6152" xr:uid="{3AB4FBE4-BE08-4F03-8131-9EF88FBFF6EC}"/>
    <cellStyle name="20% - Ênfase2 15 11 2 3" xfId="6153" xr:uid="{621911CD-162F-4E7B-9991-004A7CECCEE8}"/>
    <cellStyle name="20% - Ênfase2 15 11 2 4" xfId="6154" xr:uid="{A3B2A053-0D89-4C9A-8D0B-203DA5ADD1AC}"/>
    <cellStyle name="20% - Ênfase2 15 11 3" xfId="6155" xr:uid="{375B2D45-04E8-44F7-BFD5-2683C40DD99D}"/>
    <cellStyle name="20% - Ênfase2 15 11 4" xfId="6156" xr:uid="{FC502A81-773D-41F7-854B-28EB4E115159}"/>
    <cellStyle name="20% - Ênfase2 15 11 5" xfId="6157" xr:uid="{76DA7FBF-39C2-4197-8D44-167145EF8E14}"/>
    <cellStyle name="20% - Ênfase2 15 12" xfId="6158" xr:uid="{33A7DE6A-8B3B-421A-8038-178C03F30AC9}"/>
    <cellStyle name="20% - Ênfase2 15 12 2" xfId="6159" xr:uid="{F12CBA58-560E-40A1-A607-10112F064CC7}"/>
    <cellStyle name="20% - Ênfase2 15 12 3" xfId="6160" xr:uid="{CA179CA7-E9EC-499D-8175-2A9C12F156F1}"/>
    <cellStyle name="20% - Ênfase2 15 12 4" xfId="6161" xr:uid="{F8C32E97-5C57-4F03-9600-013438748E17}"/>
    <cellStyle name="20% - Ênfase2 15 13" xfId="6162" xr:uid="{53464915-E743-4594-AB30-EB4CAA368E36}"/>
    <cellStyle name="20% - Ênfase2 15 14" xfId="6163" xr:uid="{0BADF16D-EBEE-4C13-9C53-AF31CF346F79}"/>
    <cellStyle name="20% - Ênfase2 15 15" xfId="6164" xr:uid="{7B93FAC2-C1B4-4BD2-8D39-D0B808C84039}"/>
    <cellStyle name="20% - Ênfase2 15 16" xfId="45518" xr:uid="{FE68265F-F25F-4DF5-8304-8F54C45DA9A5}"/>
    <cellStyle name="20% - Ênfase2 15 2" xfId="452" xr:uid="{BAD3BCC9-2FAC-4AD1-BCA4-7B1BC9138853}"/>
    <cellStyle name="20% - Ênfase2 15 2 2" xfId="6165" xr:uid="{5B59DD5A-A312-4662-AB00-91F5F9EF6938}"/>
    <cellStyle name="20% - Ênfase2 15 2 2 2" xfId="6166" xr:uid="{DE4794BF-C1A4-4EDC-BE86-1755123CB709}"/>
    <cellStyle name="20% - Ênfase2 15 2 2 3" xfId="6167" xr:uid="{BA68C702-62A9-499F-99BD-D50FA509F642}"/>
    <cellStyle name="20% - Ênfase2 15 2 2 4" xfId="6168" xr:uid="{43E0794F-429F-4E28-A8EC-1DCC14032D47}"/>
    <cellStyle name="20% - Ênfase2 15 2 2 5" xfId="48538" xr:uid="{26CE417F-C5D4-44BF-AA17-41B0E3589F47}"/>
    <cellStyle name="20% - Ênfase2 15 2 3" xfId="6169" xr:uid="{AE3F3192-47AB-4064-BC22-890C8F423908}"/>
    <cellStyle name="20% - Ênfase2 15 2 4" xfId="6170" xr:uid="{0B5D7980-D884-44BA-92EF-AE368F5A3B07}"/>
    <cellStyle name="20% - Ênfase2 15 2 5" xfId="6171" xr:uid="{89DE5C9E-9DBB-4828-9D71-B2D107BC9CD8}"/>
    <cellStyle name="20% - Ênfase2 15 2 6" xfId="47897" xr:uid="{6CF96DDF-ACB8-40E1-86E9-A4898DC2926F}"/>
    <cellStyle name="20% - Ênfase2 15 3" xfId="6172" xr:uid="{A6353CDE-679A-45C6-AF1D-C745CCAA08E5}"/>
    <cellStyle name="20% - Ênfase2 15 3 2" xfId="6173" xr:uid="{2A359283-5E77-48E5-B9B7-A5A7FF18A1D4}"/>
    <cellStyle name="20% - Ênfase2 15 3 2 2" xfId="6174" xr:uid="{35FCC497-3B87-4525-BAD3-1AD54144528E}"/>
    <cellStyle name="20% - Ênfase2 15 3 2 3" xfId="6175" xr:uid="{43F39529-CD60-4B6F-9228-16786EFCB1E9}"/>
    <cellStyle name="20% - Ênfase2 15 3 2 4" xfId="6176" xr:uid="{3A2189C0-22DC-4CCE-B688-601B5CB21330}"/>
    <cellStyle name="20% - Ênfase2 15 3 3" xfId="6177" xr:uid="{12394210-3BAE-4809-9B57-70EB13E4A695}"/>
    <cellStyle name="20% - Ênfase2 15 3 4" xfId="6178" xr:uid="{83B9106F-D1AD-4139-B13C-4A28DEE3893C}"/>
    <cellStyle name="20% - Ênfase2 15 3 5" xfId="6179" xr:uid="{14F483E0-0D22-46ED-8DC4-58579F424C2D}"/>
    <cellStyle name="20% - Ênfase2 15 3 6" xfId="49058" xr:uid="{A780CA4E-09BC-4020-838B-8A998AC47B33}"/>
    <cellStyle name="20% - Ênfase2 15 4" xfId="6180" xr:uid="{68E56965-C8A9-471C-9C93-857512D1BC3D}"/>
    <cellStyle name="20% - Ênfase2 15 4 2" xfId="6181" xr:uid="{051E1740-BAB5-4658-BA06-9CBDD2A33524}"/>
    <cellStyle name="20% - Ênfase2 15 4 2 2" xfId="6182" xr:uid="{0768FBA7-3F25-4973-B567-C721D9648AAA}"/>
    <cellStyle name="20% - Ênfase2 15 4 2 3" xfId="6183" xr:uid="{B1317737-A0B8-4686-A56A-F71E8C88DAB8}"/>
    <cellStyle name="20% - Ênfase2 15 4 2 4" xfId="6184" xr:uid="{733B1CA2-F403-47A8-BBAF-BE5A3BA31D1E}"/>
    <cellStyle name="20% - Ênfase2 15 4 3" xfId="6185" xr:uid="{634CCB7C-DC9B-4ABB-8AA0-44596ABDE64E}"/>
    <cellStyle name="20% - Ênfase2 15 4 4" xfId="6186" xr:uid="{555C3135-5D98-45C5-B851-8F0262091923}"/>
    <cellStyle name="20% - Ênfase2 15 4 5" xfId="6187" xr:uid="{6F7C41FF-3A8D-49D5-A0A1-EF2A4421C4CC}"/>
    <cellStyle name="20% - Ênfase2 15 4 6" xfId="51392" xr:uid="{B76C20AE-4986-43AC-A6A1-005F7C273B0F}"/>
    <cellStyle name="20% - Ênfase2 15 5" xfId="6188" xr:uid="{ADA5DB65-D39F-440C-84E8-1B9143A5B30B}"/>
    <cellStyle name="20% - Ênfase2 15 5 2" xfId="6189" xr:uid="{8B7ED6B1-D584-40E4-B67C-E229F7D981B4}"/>
    <cellStyle name="20% - Ênfase2 15 5 2 2" xfId="6190" xr:uid="{F86581E3-6E2F-4C40-A076-2C044E40F52D}"/>
    <cellStyle name="20% - Ênfase2 15 5 2 3" xfId="6191" xr:uid="{245EA244-CD2F-4732-90CC-14AD3BD2DDF8}"/>
    <cellStyle name="20% - Ênfase2 15 5 2 4" xfId="6192" xr:uid="{DD4BB4DB-2020-490F-AFBF-ADE49B97DF62}"/>
    <cellStyle name="20% - Ênfase2 15 5 3" xfId="6193" xr:uid="{8C447983-7A58-4B96-8C4A-ACCD33C7ACF5}"/>
    <cellStyle name="20% - Ênfase2 15 5 4" xfId="6194" xr:uid="{75DF4B6D-7E62-4772-8852-6331683849D1}"/>
    <cellStyle name="20% - Ênfase2 15 5 5" xfId="6195" xr:uid="{9DC965D3-6F1A-4F03-A98A-D03CE7521C7A}"/>
    <cellStyle name="20% - Ênfase2 15 5 6" xfId="52273" xr:uid="{4B56F20E-DE1B-4B97-88B2-535BDD60358E}"/>
    <cellStyle name="20% - Ênfase2 15 6" xfId="6196" xr:uid="{96476954-857C-406E-AECD-8568C40DD46B}"/>
    <cellStyle name="20% - Ênfase2 15 6 2" xfId="6197" xr:uid="{3968909C-5872-461D-B05B-7C78D2FF5D68}"/>
    <cellStyle name="20% - Ênfase2 15 6 2 2" xfId="6198" xr:uid="{E097579E-F913-4870-8019-B09F5A342AD0}"/>
    <cellStyle name="20% - Ênfase2 15 6 2 3" xfId="6199" xr:uid="{B4B70CDD-227D-4BD7-8F37-5522973AE85C}"/>
    <cellStyle name="20% - Ênfase2 15 6 2 4" xfId="6200" xr:uid="{0CB45694-870C-4F7C-8F31-8AE889E6C714}"/>
    <cellStyle name="20% - Ênfase2 15 6 3" xfId="6201" xr:uid="{1CE1B90D-A1E0-4EB7-9330-1B8D86E137C6}"/>
    <cellStyle name="20% - Ênfase2 15 6 4" xfId="6202" xr:uid="{E3D2007C-16C6-4CCF-8822-A7981047CD87}"/>
    <cellStyle name="20% - Ênfase2 15 6 5" xfId="6203" xr:uid="{AF830440-39D7-40D7-A42B-B8E1896920A6}"/>
    <cellStyle name="20% - Ênfase2 15 6 6" xfId="53139" xr:uid="{15F84377-A170-499A-A062-576774FF0442}"/>
    <cellStyle name="20% - Ênfase2 15 7" xfId="6204" xr:uid="{6AD8C3C5-5170-46D1-9B6D-94C343206353}"/>
    <cellStyle name="20% - Ênfase2 15 7 2" xfId="6205" xr:uid="{2E4F5C63-A26C-4441-B162-786DB2E6F813}"/>
    <cellStyle name="20% - Ênfase2 15 7 2 2" xfId="6206" xr:uid="{0B70991D-0045-4F99-ADC5-031C2A0450A9}"/>
    <cellStyle name="20% - Ênfase2 15 7 2 3" xfId="6207" xr:uid="{448ABEF7-B32E-42BF-BFEE-1C907650FAEC}"/>
    <cellStyle name="20% - Ênfase2 15 7 2 4" xfId="6208" xr:uid="{2B91BB03-66B1-4C29-B034-95C6D1C50E38}"/>
    <cellStyle name="20% - Ênfase2 15 7 3" xfId="6209" xr:uid="{21757A9D-63F1-423E-9E9A-221FAF2C018F}"/>
    <cellStyle name="20% - Ênfase2 15 7 4" xfId="6210" xr:uid="{774EE4DC-8906-48E3-9731-A2F2B13AF9A1}"/>
    <cellStyle name="20% - Ênfase2 15 7 5" xfId="6211" xr:uid="{2BE4427F-9A8B-4810-A806-1C24624EB626}"/>
    <cellStyle name="20% - Ênfase2 15 7 6" xfId="53986" xr:uid="{436D0E1F-E658-4E96-A36B-FA5368094C1F}"/>
    <cellStyle name="20% - Ênfase2 15 8" xfId="6212" xr:uid="{5A7B9D81-282E-43C9-846B-57EC60BD465C}"/>
    <cellStyle name="20% - Ênfase2 15 8 2" xfId="6213" xr:uid="{B100DE95-2858-4BD2-B6A3-960901213FCC}"/>
    <cellStyle name="20% - Ênfase2 15 8 2 2" xfId="6214" xr:uid="{CE43654F-2DD2-4C20-8ECC-C0A478150AF3}"/>
    <cellStyle name="20% - Ênfase2 15 8 2 3" xfId="6215" xr:uid="{E79AB717-45FA-4D9B-B7A3-2C547929DCA7}"/>
    <cellStyle name="20% - Ênfase2 15 8 2 4" xfId="6216" xr:uid="{D2305448-DC11-4AE4-AE87-DF6D7364CD86}"/>
    <cellStyle name="20% - Ênfase2 15 8 3" xfId="6217" xr:uid="{A36BFA95-3E86-407F-921F-44A6E129985B}"/>
    <cellStyle name="20% - Ênfase2 15 8 4" xfId="6218" xr:uid="{B3880F98-EE7C-4D17-8D46-8CB61456D7DA}"/>
    <cellStyle name="20% - Ênfase2 15 8 5" xfId="6219" xr:uid="{4A7C2B26-D2E3-4660-B754-2F5EC9D3032A}"/>
    <cellStyle name="20% - Ênfase2 15 8 6" xfId="54800" xr:uid="{F1461055-B35F-4B47-91C2-3C43FA169F4E}"/>
    <cellStyle name="20% - Ênfase2 15 9" xfId="6220" xr:uid="{20591EAC-3BE8-432D-A6B4-DD1982C58BE8}"/>
    <cellStyle name="20% - Ênfase2 15 9 2" xfId="6221" xr:uid="{B4AB4D53-4E60-47B9-9CE0-0D5F1A794E7B}"/>
    <cellStyle name="20% - Ênfase2 15 9 2 2" xfId="6222" xr:uid="{9536BF7A-8C8B-4E06-8780-B3D2D93A3095}"/>
    <cellStyle name="20% - Ênfase2 15 9 2 3" xfId="6223" xr:uid="{B3B813C9-51EF-4DBD-9E5A-5435FCB2CF13}"/>
    <cellStyle name="20% - Ênfase2 15 9 2 4" xfId="6224" xr:uid="{37150854-F93C-4B02-BFC5-D5B7E57F594B}"/>
    <cellStyle name="20% - Ênfase2 15 9 3" xfId="6225" xr:uid="{717FF4B7-801D-4C82-B04D-D1D2EEDF7A54}"/>
    <cellStyle name="20% - Ênfase2 15 9 4" xfId="6226" xr:uid="{F8FE61B5-D695-403E-8528-698DF2E4DCFB}"/>
    <cellStyle name="20% - Ênfase2 15 9 5" xfId="6227" xr:uid="{73459754-8D3A-43B8-A194-009F08014D96}"/>
    <cellStyle name="20% - Ênfase2 15 9 6" xfId="55506" xr:uid="{92BC7840-69F6-4F22-A4CA-7166C41E262F}"/>
    <cellStyle name="20% - Ênfase2 16" xfId="453" xr:uid="{2145DD38-FEC6-4C5D-A53E-1C735407B0F3}"/>
    <cellStyle name="20% - Ênfase2 16 10" xfId="6228" xr:uid="{05B9AE69-54F0-408F-878F-1473FE193CED}"/>
    <cellStyle name="20% - Ênfase2 16 10 2" xfId="6229" xr:uid="{ECF2F5A9-1955-40FE-980E-959E4F1ECEF7}"/>
    <cellStyle name="20% - Ênfase2 16 10 2 2" xfId="6230" xr:uid="{DE597B5E-F848-4679-BF4B-523E3E5BE8B5}"/>
    <cellStyle name="20% - Ênfase2 16 10 2 3" xfId="6231" xr:uid="{E566FB7E-63BD-4034-BA64-195468559228}"/>
    <cellStyle name="20% - Ênfase2 16 10 2 4" xfId="6232" xr:uid="{15891F0F-D89F-44C2-95C4-6634F62ABB5E}"/>
    <cellStyle name="20% - Ênfase2 16 10 3" xfId="6233" xr:uid="{94FEA98B-1153-4127-9A36-8DC094D4EB40}"/>
    <cellStyle name="20% - Ênfase2 16 10 4" xfId="6234" xr:uid="{DBAEAA52-D87E-4324-A77F-21E5E66000F2}"/>
    <cellStyle name="20% - Ênfase2 16 10 5" xfId="6235" xr:uid="{44241A88-0D45-4640-BF51-054D46F78569}"/>
    <cellStyle name="20% - Ênfase2 16 10 6" xfId="47131" xr:uid="{38DE5BC6-D652-4CD9-AB36-04449BAE5A8F}"/>
    <cellStyle name="20% - Ênfase2 16 11" xfId="6236" xr:uid="{80A5D046-F460-44BA-9C1A-BF9BC368DC54}"/>
    <cellStyle name="20% - Ênfase2 16 11 2" xfId="6237" xr:uid="{6ED8C11F-EE40-4A7F-836E-93451AB5C19C}"/>
    <cellStyle name="20% - Ênfase2 16 11 2 2" xfId="6238" xr:uid="{3EA21A8B-9171-4807-9C96-042BD22E1FB9}"/>
    <cellStyle name="20% - Ênfase2 16 11 2 3" xfId="6239" xr:uid="{7F9D38AE-87F1-44F1-A032-9232AE7EE089}"/>
    <cellStyle name="20% - Ênfase2 16 11 2 4" xfId="6240" xr:uid="{2F9B4050-5022-4E3C-84E8-A6FFCBD068AF}"/>
    <cellStyle name="20% - Ênfase2 16 11 3" xfId="6241" xr:uid="{4EFB8E79-C809-4716-927A-D8D12643F2B9}"/>
    <cellStyle name="20% - Ênfase2 16 11 4" xfId="6242" xr:uid="{1A16FBCB-DEE2-4E9E-92EE-702AE6C021E6}"/>
    <cellStyle name="20% - Ênfase2 16 11 5" xfId="6243" xr:uid="{EB9EA65C-4B12-45EA-9524-57A11BDF5158}"/>
    <cellStyle name="20% - Ênfase2 16 12" xfId="6244" xr:uid="{E2A8D6BF-D489-4983-9410-611763F881DE}"/>
    <cellStyle name="20% - Ênfase2 16 12 2" xfId="6245" xr:uid="{2A81D042-2876-4F02-8BE4-073B57F00369}"/>
    <cellStyle name="20% - Ênfase2 16 12 3" xfId="6246" xr:uid="{E02A83AD-D8CD-425B-B626-3434CFDBAFAF}"/>
    <cellStyle name="20% - Ênfase2 16 12 4" xfId="6247" xr:uid="{6CAAC1ED-40EF-4333-9753-0C9DFA0EC939}"/>
    <cellStyle name="20% - Ênfase2 16 13" xfId="6248" xr:uid="{10AEE70C-EE31-4723-86FA-1BC8E81EE485}"/>
    <cellStyle name="20% - Ênfase2 16 14" xfId="6249" xr:uid="{B32098F5-462C-45CA-9F4A-826B9CCD0992}"/>
    <cellStyle name="20% - Ênfase2 16 15" xfId="6250" xr:uid="{7AFFB4D3-8070-4377-B04E-1DC42BE8518A}"/>
    <cellStyle name="20% - Ênfase2 16 16" xfId="45519" xr:uid="{0D7F2204-331A-41A4-82D0-42C72AABAACB}"/>
    <cellStyle name="20% - Ênfase2 16 2" xfId="454" xr:uid="{C1F53DDE-565A-45BE-AA07-A1287ED7D8D3}"/>
    <cellStyle name="20% - Ênfase2 16 2 2" xfId="6251" xr:uid="{63143D09-FE27-47B6-8AF7-E39E93AF5A93}"/>
    <cellStyle name="20% - Ênfase2 16 2 2 2" xfId="6252" xr:uid="{1B1A8543-A0A6-4157-B7C7-9E47EC5E3A96}"/>
    <cellStyle name="20% - Ênfase2 16 2 2 3" xfId="6253" xr:uid="{9B064336-5004-4137-AECC-5D692952A2DA}"/>
    <cellStyle name="20% - Ênfase2 16 2 2 4" xfId="6254" xr:uid="{3A34A3B6-A8C7-4F5E-B85C-8C3273F0ACA2}"/>
    <cellStyle name="20% - Ênfase2 16 2 2 5" xfId="48540" xr:uid="{264D985F-58D7-4F0C-A625-2A38CD028C5A}"/>
    <cellStyle name="20% - Ênfase2 16 2 3" xfId="6255" xr:uid="{8D084635-5AA7-4946-826C-115C8F7F0CF5}"/>
    <cellStyle name="20% - Ênfase2 16 2 4" xfId="6256" xr:uid="{C0883104-042E-46DA-B350-89FF14A8BE50}"/>
    <cellStyle name="20% - Ênfase2 16 2 5" xfId="6257" xr:uid="{EB775343-01D7-4D9D-AC5D-CE1FCC9D34A1}"/>
    <cellStyle name="20% - Ênfase2 16 2 6" xfId="47898" xr:uid="{BDEEA3EA-EA44-41BF-90FE-354C8AAD2A80}"/>
    <cellStyle name="20% - Ênfase2 16 3" xfId="6258" xr:uid="{19958948-1D62-40B8-968D-5D3F08F83510}"/>
    <cellStyle name="20% - Ênfase2 16 3 2" xfId="6259" xr:uid="{BF1341F9-9619-4D66-97EF-40D98923A8E2}"/>
    <cellStyle name="20% - Ênfase2 16 3 2 2" xfId="6260" xr:uid="{67E0CE86-9162-477D-93B5-62D767C2488D}"/>
    <cellStyle name="20% - Ênfase2 16 3 2 3" xfId="6261" xr:uid="{13361DAA-44BE-4B75-939D-3D5E6B5B2DDC}"/>
    <cellStyle name="20% - Ênfase2 16 3 2 4" xfId="6262" xr:uid="{F5E44261-2355-4151-B144-4FF2A1E85336}"/>
    <cellStyle name="20% - Ênfase2 16 3 3" xfId="6263" xr:uid="{B8359D20-7E51-44FA-A83E-F941E62D9723}"/>
    <cellStyle name="20% - Ênfase2 16 3 4" xfId="6264" xr:uid="{E79900CC-7A0A-4050-88B0-6DC7AA3B19E2}"/>
    <cellStyle name="20% - Ênfase2 16 3 5" xfId="6265" xr:uid="{9FC5141C-1EEE-4A9C-A33F-DC522596CD1F}"/>
    <cellStyle name="20% - Ênfase2 16 3 6" xfId="49054" xr:uid="{3980E42D-C78F-4454-B378-8C4B82BD18E9}"/>
    <cellStyle name="20% - Ênfase2 16 4" xfId="6266" xr:uid="{B4AE68A6-50EC-4B7A-9A36-F8F08D65C5AA}"/>
    <cellStyle name="20% - Ênfase2 16 4 2" xfId="6267" xr:uid="{B45F166F-EBA3-46C4-8FBF-3A0636B4E512}"/>
    <cellStyle name="20% - Ênfase2 16 4 2 2" xfId="6268" xr:uid="{FF7C30DE-16EF-4A40-B417-C919F4195445}"/>
    <cellStyle name="20% - Ênfase2 16 4 2 3" xfId="6269" xr:uid="{CF121EBB-EAA8-40C7-B375-B39D535842B0}"/>
    <cellStyle name="20% - Ênfase2 16 4 2 4" xfId="6270" xr:uid="{18F1795C-EB27-40B5-A89A-5BF22F3CCE16}"/>
    <cellStyle name="20% - Ênfase2 16 4 3" xfId="6271" xr:uid="{84E23169-9C60-42C4-9310-101934898952}"/>
    <cellStyle name="20% - Ênfase2 16 4 4" xfId="6272" xr:uid="{C76A0BFD-2340-4E93-A5E4-8682C90B9D85}"/>
    <cellStyle name="20% - Ênfase2 16 4 5" xfId="6273" xr:uid="{D3000440-3F6A-49A1-9E62-D06318FA73EE}"/>
    <cellStyle name="20% - Ênfase2 16 4 6" xfId="51370" xr:uid="{9BE035F1-5032-4035-9BF7-1D5F8EE17818}"/>
    <cellStyle name="20% - Ênfase2 16 5" xfId="6274" xr:uid="{2066CB41-752E-4428-AC6D-2D6A5D5D1CB1}"/>
    <cellStyle name="20% - Ênfase2 16 5 2" xfId="6275" xr:uid="{6EBA2050-5251-4CAF-B6CB-D76B268D6641}"/>
    <cellStyle name="20% - Ênfase2 16 5 2 2" xfId="6276" xr:uid="{C64DC545-E9A0-4A55-B30B-8174A024FCAE}"/>
    <cellStyle name="20% - Ênfase2 16 5 2 3" xfId="6277" xr:uid="{8EF5D39C-A531-489F-A613-266753483C85}"/>
    <cellStyle name="20% - Ênfase2 16 5 2 4" xfId="6278" xr:uid="{F8A8520A-7E9A-47E5-8970-788AC9F31F2F}"/>
    <cellStyle name="20% - Ênfase2 16 5 3" xfId="6279" xr:uid="{F69EE85C-C315-4894-91C4-FD2E924C3235}"/>
    <cellStyle name="20% - Ênfase2 16 5 4" xfId="6280" xr:uid="{5DE16F74-89F3-4CFB-AAA7-E44D25D0D9B1}"/>
    <cellStyle name="20% - Ênfase2 16 5 5" xfId="6281" xr:uid="{B6011BF7-FF65-4107-AFE8-C95BC63C920F}"/>
    <cellStyle name="20% - Ênfase2 16 5 6" xfId="52251" xr:uid="{2F4C0055-CBF6-4A17-BCD7-ECD07E0A82E6}"/>
    <cellStyle name="20% - Ênfase2 16 6" xfId="6282" xr:uid="{EB7F27DA-521D-436B-BD81-F2F0CE2ABDAF}"/>
    <cellStyle name="20% - Ênfase2 16 6 2" xfId="6283" xr:uid="{863E619C-EB08-46EA-8BB1-09CA3E60C7FF}"/>
    <cellStyle name="20% - Ênfase2 16 6 2 2" xfId="6284" xr:uid="{FC7B812C-4B3A-405A-91F0-F1F15A9089D3}"/>
    <cellStyle name="20% - Ênfase2 16 6 2 3" xfId="6285" xr:uid="{A8CB6682-37EA-4C8D-83C0-217EA65417DE}"/>
    <cellStyle name="20% - Ênfase2 16 6 2 4" xfId="6286" xr:uid="{74F7CEF2-E131-4B23-A7C4-B09A11FE753B}"/>
    <cellStyle name="20% - Ênfase2 16 6 3" xfId="6287" xr:uid="{20E35BD1-4235-46A3-A603-D010DD3C97A6}"/>
    <cellStyle name="20% - Ênfase2 16 6 4" xfId="6288" xr:uid="{24940D06-CF9D-4949-8344-E7E3F4F110D7}"/>
    <cellStyle name="20% - Ênfase2 16 6 5" xfId="6289" xr:uid="{25862417-65F0-41F8-85EE-4FA3B4AD5BD6}"/>
    <cellStyle name="20% - Ênfase2 16 6 6" xfId="53117" xr:uid="{AE583CD6-1F82-4A73-959E-0E593E055988}"/>
    <cellStyle name="20% - Ênfase2 16 7" xfId="6290" xr:uid="{C3640AAA-E31D-4054-AD86-77244B0F9010}"/>
    <cellStyle name="20% - Ênfase2 16 7 2" xfId="6291" xr:uid="{D7CD01A0-1241-4B30-814D-2F7EE117D11B}"/>
    <cellStyle name="20% - Ênfase2 16 7 2 2" xfId="6292" xr:uid="{9210B77F-BA17-45CB-87EE-5E11C964B979}"/>
    <cellStyle name="20% - Ênfase2 16 7 2 3" xfId="6293" xr:uid="{8BA7A7A9-9438-418B-8C75-FED197A59854}"/>
    <cellStyle name="20% - Ênfase2 16 7 2 4" xfId="6294" xr:uid="{4147C7A7-3039-47C5-B685-F32EFA3B9216}"/>
    <cellStyle name="20% - Ênfase2 16 7 3" xfId="6295" xr:uid="{46F2BA35-CFB2-46DE-A25B-7C16E5C1FF33}"/>
    <cellStyle name="20% - Ênfase2 16 7 4" xfId="6296" xr:uid="{A5F8611A-8069-4387-9792-26AB2E156DFD}"/>
    <cellStyle name="20% - Ênfase2 16 7 5" xfId="6297" xr:uid="{6BC5F97A-7C27-490F-A941-B31D5E05D766}"/>
    <cellStyle name="20% - Ênfase2 16 7 6" xfId="53964" xr:uid="{7490597A-FF2B-457E-87A5-9E096B04E0EE}"/>
    <cellStyle name="20% - Ênfase2 16 8" xfId="6298" xr:uid="{3158B55C-1166-4A15-BE6A-573F435ECAF2}"/>
    <cellStyle name="20% - Ênfase2 16 8 2" xfId="6299" xr:uid="{D80EE86A-80C3-425F-84BC-E0A5A78917A5}"/>
    <cellStyle name="20% - Ênfase2 16 8 2 2" xfId="6300" xr:uid="{2A8D5E1A-FE81-4B07-BDA9-34AA7E121328}"/>
    <cellStyle name="20% - Ênfase2 16 8 2 3" xfId="6301" xr:uid="{D8C22D3F-14C3-4961-9FD6-5B0642208944}"/>
    <cellStyle name="20% - Ênfase2 16 8 2 4" xfId="6302" xr:uid="{ABA33C02-E9BB-49B0-87F4-C0A448F3A7E2}"/>
    <cellStyle name="20% - Ênfase2 16 8 3" xfId="6303" xr:uid="{DC64ED02-4873-4541-A2DF-F88CC6BF643B}"/>
    <cellStyle name="20% - Ênfase2 16 8 4" xfId="6304" xr:uid="{69BA7C6C-2250-436D-A560-CCF22F6DACE0}"/>
    <cellStyle name="20% - Ênfase2 16 8 5" xfId="6305" xr:uid="{10BD825E-47AB-4835-A4F5-C08BB3322DE8}"/>
    <cellStyle name="20% - Ênfase2 16 8 6" xfId="54778" xr:uid="{65D82C87-4FE8-4737-83F9-4E36BB970AF9}"/>
    <cellStyle name="20% - Ênfase2 16 9" xfId="6306" xr:uid="{BCAA04E3-0D17-4F05-A802-FE4DFE7F7469}"/>
    <cellStyle name="20% - Ênfase2 16 9 2" xfId="6307" xr:uid="{D76BB7AE-6AD4-463D-BB1B-958E32323ABA}"/>
    <cellStyle name="20% - Ênfase2 16 9 2 2" xfId="6308" xr:uid="{5643525A-7FDF-4471-A649-6EAAEE2FB230}"/>
    <cellStyle name="20% - Ênfase2 16 9 2 3" xfId="6309" xr:uid="{2550ED5D-9633-49F8-A05A-49AFF2E030B5}"/>
    <cellStyle name="20% - Ênfase2 16 9 2 4" xfId="6310" xr:uid="{B2ACCE2A-10D6-4E0B-BDDB-F53DC7699AFA}"/>
    <cellStyle name="20% - Ênfase2 16 9 3" xfId="6311" xr:uid="{45904DD5-B464-4B1C-9FDE-8BDC537861EF}"/>
    <cellStyle name="20% - Ênfase2 16 9 4" xfId="6312" xr:uid="{33F86F10-A19F-474D-BB79-A3CBEA4F3EA4}"/>
    <cellStyle name="20% - Ênfase2 16 9 5" xfId="6313" xr:uid="{6405E434-7EA5-4484-A6DD-616B376BDA52}"/>
    <cellStyle name="20% - Ênfase2 16 9 6" xfId="55485" xr:uid="{12F8DD8E-5354-46C7-BF12-6A40C31F23E4}"/>
    <cellStyle name="20% - Ênfase2 17" xfId="455" xr:uid="{A2CD5202-92E6-4F74-BB3D-4DB97BA82DC4}"/>
    <cellStyle name="20% - Ênfase2 17 10" xfId="6314" xr:uid="{2B83871A-109B-4338-AF19-24D2109DA03F}"/>
    <cellStyle name="20% - Ênfase2 17 10 2" xfId="6315" xr:uid="{979B5B01-BE11-42BA-91FF-77D41A8469F2}"/>
    <cellStyle name="20% - Ênfase2 17 10 2 2" xfId="6316" xr:uid="{B59AF33B-65E5-4A88-91C4-1349F71D77FD}"/>
    <cellStyle name="20% - Ênfase2 17 10 2 3" xfId="6317" xr:uid="{F740C0CE-D101-4534-BC00-8F30070D4FB4}"/>
    <cellStyle name="20% - Ênfase2 17 10 2 4" xfId="6318" xr:uid="{2BF5736A-22C6-464C-975A-0CFDBC09B274}"/>
    <cellStyle name="20% - Ênfase2 17 10 3" xfId="6319" xr:uid="{86EE59CC-EB65-4544-BE46-E49727B4D1F8}"/>
    <cellStyle name="20% - Ênfase2 17 10 4" xfId="6320" xr:uid="{7586938C-F192-47BB-B895-897DB4DFE8F5}"/>
    <cellStyle name="20% - Ênfase2 17 10 5" xfId="6321" xr:uid="{4BE252EE-4A42-48FA-B047-309EBFB2BC63}"/>
    <cellStyle name="20% - Ênfase2 17 11" xfId="6322" xr:uid="{DAD003F8-C357-4CB8-99E5-6849A776E8C0}"/>
    <cellStyle name="20% - Ênfase2 17 11 2" xfId="6323" xr:uid="{87613619-3B1B-4E9C-807E-2A0AC284D745}"/>
    <cellStyle name="20% - Ênfase2 17 11 2 2" xfId="6324" xr:uid="{2796D23E-A839-4417-9C82-3C6B4ACA2AB6}"/>
    <cellStyle name="20% - Ênfase2 17 11 2 3" xfId="6325" xr:uid="{E4F712D3-A98D-4D35-AF67-02F83E7C478D}"/>
    <cellStyle name="20% - Ênfase2 17 11 2 4" xfId="6326" xr:uid="{053878C9-F915-447B-9AE0-9382E0E7201C}"/>
    <cellStyle name="20% - Ênfase2 17 11 3" xfId="6327" xr:uid="{A62AE200-7C55-402A-B8B3-6956AF1AC95F}"/>
    <cellStyle name="20% - Ênfase2 17 11 4" xfId="6328" xr:uid="{151D0B87-AE47-40C4-924E-DDD607835354}"/>
    <cellStyle name="20% - Ênfase2 17 11 5" xfId="6329" xr:uid="{C12DBE52-59E6-424D-8CEE-919C26657450}"/>
    <cellStyle name="20% - Ênfase2 17 12" xfId="6330" xr:uid="{D6C0AFB6-04AA-4C6F-B2E6-65CD11277DFA}"/>
    <cellStyle name="20% - Ênfase2 17 12 2" xfId="6331" xr:uid="{0E0AB65D-9BBF-4044-8A4D-1F1791E38C1D}"/>
    <cellStyle name="20% - Ênfase2 17 12 3" xfId="6332" xr:uid="{918C8F1B-BB1C-42B0-A2D0-4781D40406E7}"/>
    <cellStyle name="20% - Ênfase2 17 12 4" xfId="6333" xr:uid="{9FADCCEB-9357-4B68-8E7D-9D39A5A2B742}"/>
    <cellStyle name="20% - Ênfase2 17 13" xfId="6334" xr:uid="{B6D2BF7B-A0D9-42FF-B6C5-1959AC259B74}"/>
    <cellStyle name="20% - Ênfase2 17 14" xfId="6335" xr:uid="{A92088E8-656A-4F5E-9A5D-79A91694EDA1}"/>
    <cellStyle name="20% - Ênfase2 17 15" xfId="6336" xr:uid="{0276696A-E3BD-4EA0-B43B-49590C4913BB}"/>
    <cellStyle name="20% - Ênfase2 17 2" xfId="456" xr:uid="{E437A95E-6E09-4576-AAE1-18EFEEE3713F}"/>
    <cellStyle name="20% - Ênfase2 17 2 2" xfId="6337" xr:uid="{424E31E7-CC8C-43EF-9C7B-A758502EBAF7}"/>
    <cellStyle name="20% - Ênfase2 17 2 2 2" xfId="6338" xr:uid="{1F3AB6FC-BD84-45B6-8852-F36E9A105EC3}"/>
    <cellStyle name="20% - Ênfase2 17 2 2 3" xfId="6339" xr:uid="{4003FBEF-6A33-45C4-90D4-1379FFB1C7ED}"/>
    <cellStyle name="20% - Ênfase2 17 2 2 4" xfId="6340" xr:uid="{F21BC2C8-2AA9-48F2-915A-5FFE81CE2B59}"/>
    <cellStyle name="20% - Ênfase2 17 2 3" xfId="6341" xr:uid="{3A7FF518-F02B-4E68-8850-15F2396161F9}"/>
    <cellStyle name="20% - Ênfase2 17 2 4" xfId="6342" xr:uid="{1650449D-4F70-49FC-97FC-92E972DAF2B8}"/>
    <cellStyle name="20% - Ênfase2 17 2 5" xfId="6343" xr:uid="{18249C19-A4FF-4D4C-9DF3-B9C87DB27C41}"/>
    <cellStyle name="20% - Ênfase2 17 2 6" xfId="48542" xr:uid="{EC39E6D6-D535-4D77-9AAE-548B1623004D}"/>
    <cellStyle name="20% - Ênfase2 17 3" xfId="6344" xr:uid="{3B6657C2-DC34-4759-96EC-0E1BB435344A}"/>
    <cellStyle name="20% - Ênfase2 17 3 2" xfId="6345" xr:uid="{656C84B4-4110-44B9-B249-9914F189A819}"/>
    <cellStyle name="20% - Ênfase2 17 3 2 2" xfId="6346" xr:uid="{03D80011-F4B4-48D2-8F15-CE7470004699}"/>
    <cellStyle name="20% - Ênfase2 17 3 2 3" xfId="6347" xr:uid="{3182A199-848E-402A-A638-E9C41432EF50}"/>
    <cellStyle name="20% - Ênfase2 17 3 2 4" xfId="6348" xr:uid="{80D8D28D-53BF-4FF0-87AE-7788A63DEB8A}"/>
    <cellStyle name="20% - Ênfase2 17 3 3" xfId="6349" xr:uid="{19764BC2-FA48-434B-9B0D-61C07F042412}"/>
    <cellStyle name="20% - Ênfase2 17 3 4" xfId="6350" xr:uid="{792E34A7-2B87-48A7-8495-B4DB3987CFF9}"/>
    <cellStyle name="20% - Ênfase2 17 3 5" xfId="6351" xr:uid="{58A0D1CD-6A1D-4BD7-A67A-59EEA3F6D02A}"/>
    <cellStyle name="20% - Ênfase2 17 3 6" xfId="49050" xr:uid="{F05F9926-9E70-4670-AD6C-CBE9BF27685B}"/>
    <cellStyle name="20% - Ênfase2 17 4" xfId="6352" xr:uid="{EC6968C5-77B0-425E-9FB7-05506D596FC5}"/>
    <cellStyle name="20% - Ênfase2 17 4 2" xfId="6353" xr:uid="{F82E39BA-237A-41CE-8EB5-8F8527BC62C5}"/>
    <cellStyle name="20% - Ênfase2 17 4 2 2" xfId="6354" xr:uid="{76F1ED5B-E5F9-4303-9937-F3C84AB7B80B}"/>
    <cellStyle name="20% - Ênfase2 17 4 2 3" xfId="6355" xr:uid="{C1526421-6BE6-4885-A00B-F4359936F00B}"/>
    <cellStyle name="20% - Ênfase2 17 4 2 4" xfId="6356" xr:uid="{E1E1B22D-007D-4408-899B-BFB71EBA8BF1}"/>
    <cellStyle name="20% - Ênfase2 17 4 3" xfId="6357" xr:uid="{DF719E8B-6B67-4065-BA25-667EE179F252}"/>
    <cellStyle name="20% - Ênfase2 17 4 4" xfId="6358" xr:uid="{CEF3E17A-5893-49A8-B6B8-EBCA7CAF986C}"/>
    <cellStyle name="20% - Ênfase2 17 4 5" xfId="6359" xr:uid="{F3AD0403-DE67-473C-88B6-6E1D5BB98475}"/>
    <cellStyle name="20% - Ênfase2 17 4 6" xfId="51368" xr:uid="{403F9FAD-084A-4F4C-AD61-07EB27526F4B}"/>
    <cellStyle name="20% - Ênfase2 17 5" xfId="6360" xr:uid="{4F8B4334-D8BE-4F33-991D-38B3E9345562}"/>
    <cellStyle name="20% - Ênfase2 17 5 2" xfId="6361" xr:uid="{4B6CF7C6-E927-4863-85F5-F5612A7F8CE0}"/>
    <cellStyle name="20% - Ênfase2 17 5 2 2" xfId="6362" xr:uid="{5624D276-A143-4CEA-ACCF-233B75ECF0D8}"/>
    <cellStyle name="20% - Ênfase2 17 5 2 3" xfId="6363" xr:uid="{A6785799-7BB6-4DA3-B549-634E27774F64}"/>
    <cellStyle name="20% - Ênfase2 17 5 2 4" xfId="6364" xr:uid="{A873DCB2-1BB3-43D7-827D-8F7B207D52A6}"/>
    <cellStyle name="20% - Ênfase2 17 5 3" xfId="6365" xr:uid="{F6E068F7-599A-4064-B7C5-26E108DE19FB}"/>
    <cellStyle name="20% - Ênfase2 17 5 4" xfId="6366" xr:uid="{31C4A1D4-D29E-4C47-AC17-163D524083BB}"/>
    <cellStyle name="20% - Ênfase2 17 5 5" xfId="6367" xr:uid="{4CE40DC0-E65A-4B57-98EC-8212DC76CE60}"/>
    <cellStyle name="20% - Ênfase2 17 5 6" xfId="52249" xr:uid="{EFCD646B-0645-47B0-A414-8F1E1A77FADF}"/>
    <cellStyle name="20% - Ênfase2 17 6" xfId="6368" xr:uid="{372E3B56-0096-49C2-929E-E3D9B94F6F30}"/>
    <cellStyle name="20% - Ênfase2 17 6 2" xfId="6369" xr:uid="{5F3EE7D8-D259-49E2-81A3-8374C8B50E65}"/>
    <cellStyle name="20% - Ênfase2 17 6 2 2" xfId="6370" xr:uid="{02E5D40E-77CC-4180-889D-7969D53DB2DE}"/>
    <cellStyle name="20% - Ênfase2 17 6 2 3" xfId="6371" xr:uid="{C5A6E1BF-8B48-453F-9BA1-6B361C448606}"/>
    <cellStyle name="20% - Ênfase2 17 6 2 4" xfId="6372" xr:uid="{6E28AB90-FD94-4F6A-B939-A0CEE2839CF8}"/>
    <cellStyle name="20% - Ênfase2 17 6 3" xfId="6373" xr:uid="{3E8C93DE-52F7-4A93-AA8E-C409E36BBBA5}"/>
    <cellStyle name="20% - Ênfase2 17 6 4" xfId="6374" xr:uid="{587341BC-6D66-40F1-9055-3515E31F823F}"/>
    <cellStyle name="20% - Ênfase2 17 6 5" xfId="6375" xr:uid="{7DC240A4-11B0-4BEB-B09D-463002C35236}"/>
    <cellStyle name="20% - Ênfase2 17 6 6" xfId="53115" xr:uid="{0058034E-2824-4736-B380-AC41FC6219A4}"/>
    <cellStyle name="20% - Ênfase2 17 7" xfId="6376" xr:uid="{F0A70680-3114-4321-80FF-79AE56EECDBB}"/>
    <cellStyle name="20% - Ênfase2 17 7 2" xfId="6377" xr:uid="{8709D7DE-9241-4896-BEC1-49FEA8B29B52}"/>
    <cellStyle name="20% - Ênfase2 17 7 2 2" xfId="6378" xr:uid="{89630347-B6E0-46D1-96CD-BA6A5F60E122}"/>
    <cellStyle name="20% - Ênfase2 17 7 2 3" xfId="6379" xr:uid="{E57861A8-A0D7-4076-842D-7F90DB4F633D}"/>
    <cellStyle name="20% - Ênfase2 17 7 2 4" xfId="6380" xr:uid="{BACC0EE7-E5D8-4909-BD98-DFF033CC81A7}"/>
    <cellStyle name="20% - Ênfase2 17 7 3" xfId="6381" xr:uid="{5B3E3779-D0BD-4000-A242-E51B661803C7}"/>
    <cellStyle name="20% - Ênfase2 17 7 4" xfId="6382" xr:uid="{8C6DBDA6-E721-4986-8602-5450E40CF5CF}"/>
    <cellStyle name="20% - Ênfase2 17 7 5" xfId="6383" xr:uid="{39A799F6-2FE7-4C10-B12E-E70FF9771252}"/>
    <cellStyle name="20% - Ênfase2 17 7 6" xfId="53962" xr:uid="{76879152-B014-4D53-8539-2314A918A242}"/>
    <cellStyle name="20% - Ênfase2 17 8" xfId="6384" xr:uid="{EE19B0F9-D3EB-4B9C-AC84-02DB9C185DC8}"/>
    <cellStyle name="20% - Ênfase2 17 8 2" xfId="6385" xr:uid="{36F1FDC7-B92D-4DEA-A476-E12224A7D56B}"/>
    <cellStyle name="20% - Ênfase2 17 8 2 2" xfId="6386" xr:uid="{1952FC84-ADD0-47A8-96A5-3BC045CB4196}"/>
    <cellStyle name="20% - Ênfase2 17 8 2 3" xfId="6387" xr:uid="{3253082C-6A07-4485-B203-0EB9FA819E3E}"/>
    <cellStyle name="20% - Ênfase2 17 8 2 4" xfId="6388" xr:uid="{12EE7202-FE8D-4395-9F7E-E5D2852C1D03}"/>
    <cellStyle name="20% - Ênfase2 17 8 3" xfId="6389" xr:uid="{29A2BF25-12D9-463C-BC39-21E1D115BEF0}"/>
    <cellStyle name="20% - Ênfase2 17 8 4" xfId="6390" xr:uid="{D730F4E6-0394-4DAB-BFFA-06F3DE136192}"/>
    <cellStyle name="20% - Ênfase2 17 8 5" xfId="6391" xr:uid="{01CD48BC-1989-4EF1-9AE7-D68714BAD571}"/>
    <cellStyle name="20% - Ênfase2 17 8 6" xfId="54776" xr:uid="{1EBBF59A-2B2A-48A2-91A6-57BB53EA23AA}"/>
    <cellStyle name="20% - Ênfase2 17 9" xfId="6392" xr:uid="{B3966DEA-6D56-4CE7-8874-E2C94A4B54A0}"/>
    <cellStyle name="20% - Ênfase2 17 9 2" xfId="6393" xr:uid="{D4F34E60-FDAC-4DFA-9212-94F371CCF7A7}"/>
    <cellStyle name="20% - Ênfase2 17 9 2 2" xfId="6394" xr:uid="{13F47570-47B0-4271-B7FD-3B847400A093}"/>
    <cellStyle name="20% - Ênfase2 17 9 2 3" xfId="6395" xr:uid="{D458FD69-94B2-4560-B347-349F714B9573}"/>
    <cellStyle name="20% - Ênfase2 17 9 2 4" xfId="6396" xr:uid="{3FCB6ADE-1018-4557-A5B3-D220A5537856}"/>
    <cellStyle name="20% - Ênfase2 17 9 3" xfId="6397" xr:uid="{37909082-A40B-4F6F-AB7C-9789E25D5C47}"/>
    <cellStyle name="20% - Ênfase2 17 9 4" xfId="6398" xr:uid="{548A1691-4052-4A4E-BA41-906F672C901A}"/>
    <cellStyle name="20% - Ênfase2 17 9 5" xfId="6399" xr:uid="{9A0E2B8C-6E77-42FF-AC1A-028C765E45B5}"/>
    <cellStyle name="20% - Ênfase2 17 9 6" xfId="55484" xr:uid="{98F10663-C521-45DF-A0C1-9C37F9E4E1FA}"/>
    <cellStyle name="20% - Ênfase2 18" xfId="457" xr:uid="{0232BFBA-9F92-4FFB-A96B-ABA4EFD93888}"/>
    <cellStyle name="20% - Ênfase2 18 10" xfId="6400" xr:uid="{A783F880-66C7-4BCA-9C29-F6900B7AB0C8}"/>
    <cellStyle name="20% - Ênfase2 18 10 2" xfId="6401" xr:uid="{4B7108AA-7747-4DEA-9735-1E28BB69700F}"/>
    <cellStyle name="20% - Ênfase2 18 10 2 2" xfId="6402" xr:uid="{56152A9A-9C18-4417-8B2E-DB3B87BCC4E4}"/>
    <cellStyle name="20% - Ênfase2 18 10 2 3" xfId="6403" xr:uid="{63276965-5FF4-4D50-8DB3-1195A082747F}"/>
    <cellStyle name="20% - Ênfase2 18 10 2 4" xfId="6404" xr:uid="{F4D6B0F0-20F6-41DF-A80B-DB2C48997D95}"/>
    <cellStyle name="20% - Ênfase2 18 10 3" xfId="6405" xr:uid="{B1B12D33-E071-4B9C-989A-536BF6568251}"/>
    <cellStyle name="20% - Ênfase2 18 10 4" xfId="6406" xr:uid="{29CDCB14-0BE2-42E7-A448-F81DD3F42657}"/>
    <cellStyle name="20% - Ênfase2 18 10 5" xfId="6407" xr:uid="{532CC506-4A3E-47A6-B194-AAA77FF69AFE}"/>
    <cellStyle name="20% - Ênfase2 18 11" xfId="6408" xr:uid="{BB364E92-BC7F-44A8-A4F8-00F1AB77F9D2}"/>
    <cellStyle name="20% - Ênfase2 18 11 2" xfId="6409" xr:uid="{DB824D0A-BEFC-4736-8040-E79DCDA8ABB9}"/>
    <cellStyle name="20% - Ênfase2 18 11 2 2" xfId="6410" xr:uid="{F61EC609-0E54-4AF4-AF9B-8C5FA7B617EC}"/>
    <cellStyle name="20% - Ênfase2 18 11 2 3" xfId="6411" xr:uid="{3E8880E5-25A8-47B5-83D9-E4A4E3CFE7B6}"/>
    <cellStyle name="20% - Ênfase2 18 11 2 4" xfId="6412" xr:uid="{AB23ADDC-0B9C-4AB4-97DC-3F94482B7C24}"/>
    <cellStyle name="20% - Ênfase2 18 11 3" xfId="6413" xr:uid="{1170CD34-0B9D-455E-A3AF-3322546F0803}"/>
    <cellStyle name="20% - Ênfase2 18 11 4" xfId="6414" xr:uid="{AAE063B8-45CE-4BA5-8711-326DFE59A2B1}"/>
    <cellStyle name="20% - Ênfase2 18 11 5" xfId="6415" xr:uid="{7155A763-52B7-4EE7-BEAF-48E636D167AC}"/>
    <cellStyle name="20% - Ênfase2 18 12" xfId="6416" xr:uid="{82041395-EEE8-4AB3-8193-5EF45764838C}"/>
    <cellStyle name="20% - Ênfase2 18 12 2" xfId="6417" xr:uid="{C4BB1D2B-3792-4CFC-AE79-8AB12077070E}"/>
    <cellStyle name="20% - Ênfase2 18 12 3" xfId="6418" xr:uid="{DE3CDB31-4C6B-4054-A9F9-E7F34F5DA812}"/>
    <cellStyle name="20% - Ênfase2 18 12 4" xfId="6419" xr:uid="{6EF31124-BA68-46D0-841F-D76DF5056B8F}"/>
    <cellStyle name="20% - Ênfase2 18 13" xfId="6420" xr:uid="{C6C17B13-4C81-4719-B9BB-7DFF9750AB00}"/>
    <cellStyle name="20% - Ênfase2 18 14" xfId="6421" xr:uid="{85907F98-FB2D-4F4A-AE7A-CD52E2BF671B}"/>
    <cellStyle name="20% - Ênfase2 18 15" xfId="6422" xr:uid="{F5E196DE-992A-4277-92C7-BA702CC419E7}"/>
    <cellStyle name="20% - Ênfase2 18 2" xfId="458" xr:uid="{6A173DAE-0497-4FC8-8C95-31A2F5DF3DBB}"/>
    <cellStyle name="20% - Ênfase2 18 2 2" xfId="6423" xr:uid="{7593DDBF-18A1-4C30-9715-C39E90346EA7}"/>
    <cellStyle name="20% - Ênfase2 18 2 2 2" xfId="6424" xr:uid="{78480F53-A41D-43F9-AF2E-2AD9FEC78A33}"/>
    <cellStyle name="20% - Ênfase2 18 2 2 3" xfId="6425" xr:uid="{CDBD574E-6158-45C6-B48C-3C0184C65D7A}"/>
    <cellStyle name="20% - Ênfase2 18 2 2 4" xfId="6426" xr:uid="{D6CB9B07-EF3A-42D4-92EA-61F3DBF84C7A}"/>
    <cellStyle name="20% - Ênfase2 18 2 3" xfId="6427" xr:uid="{AD398A44-B7BE-4F3A-8E02-FF0DB46E15D1}"/>
    <cellStyle name="20% - Ênfase2 18 2 4" xfId="6428" xr:uid="{6E32DCE5-3856-43C6-8750-FFB3074851E3}"/>
    <cellStyle name="20% - Ênfase2 18 2 5" xfId="6429" xr:uid="{3FA62A17-E965-40D8-8A8A-29D98AC8E9D9}"/>
    <cellStyle name="20% - Ênfase2 18 2 6" xfId="48543" xr:uid="{E2C6D7D7-12E3-4549-B0CC-437D68558F06}"/>
    <cellStyle name="20% - Ênfase2 18 3" xfId="6430" xr:uid="{E1348E3B-5A3D-4A96-9312-47B754481EA4}"/>
    <cellStyle name="20% - Ênfase2 18 3 2" xfId="6431" xr:uid="{10CD6263-81F8-43CC-B257-86CA54E78122}"/>
    <cellStyle name="20% - Ênfase2 18 3 2 2" xfId="6432" xr:uid="{D80E5251-0016-452B-8340-61BBA990F33C}"/>
    <cellStyle name="20% - Ênfase2 18 3 2 3" xfId="6433" xr:uid="{7338F549-3A3A-4775-8CB2-26178DC91922}"/>
    <cellStyle name="20% - Ênfase2 18 3 2 4" xfId="6434" xr:uid="{7B77CC7E-ADDC-4048-83A7-51070878A2C6}"/>
    <cellStyle name="20% - Ênfase2 18 3 3" xfId="6435" xr:uid="{72192E81-A887-4C97-914B-6C766F4FCE94}"/>
    <cellStyle name="20% - Ênfase2 18 3 4" xfId="6436" xr:uid="{B625FD9D-6C34-493A-9E38-40596A383819}"/>
    <cellStyle name="20% - Ênfase2 18 3 5" xfId="6437" xr:uid="{749CF522-FF23-4D9F-A9BA-9BA2A23DFE02}"/>
    <cellStyle name="20% - Ênfase2 18 3 6" xfId="49046" xr:uid="{CD5032DA-34CE-4F86-8BB9-B061E27A493F}"/>
    <cellStyle name="20% - Ênfase2 18 4" xfId="6438" xr:uid="{1074EA0C-EF22-4656-99F5-E1A150DE7525}"/>
    <cellStyle name="20% - Ênfase2 18 4 2" xfId="6439" xr:uid="{240FEB1C-05BD-47CB-952C-24A4B7C90B83}"/>
    <cellStyle name="20% - Ênfase2 18 4 2 2" xfId="6440" xr:uid="{967DE32A-6304-41C3-88E0-FAA4FAA20E89}"/>
    <cellStyle name="20% - Ênfase2 18 4 2 3" xfId="6441" xr:uid="{E8D6B0CD-8643-4D15-99E1-EC3E9AF5065E}"/>
    <cellStyle name="20% - Ênfase2 18 4 2 4" xfId="6442" xr:uid="{73727BF6-2EF7-45D6-83C7-40EB9314C904}"/>
    <cellStyle name="20% - Ênfase2 18 4 3" xfId="6443" xr:uid="{32076507-BBA1-451E-9FD7-A6CF48A5F4D3}"/>
    <cellStyle name="20% - Ênfase2 18 4 4" xfId="6444" xr:uid="{C7BB8B6D-6490-4EB5-9BAB-B0B80192161A}"/>
    <cellStyle name="20% - Ênfase2 18 4 5" xfId="6445" xr:uid="{ECC7EE8F-0D82-44BC-9C83-EB4021754D57}"/>
    <cellStyle name="20% - Ênfase2 18 4 6" xfId="51366" xr:uid="{998AB2E7-A078-43C7-98BC-3AA34354F0B1}"/>
    <cellStyle name="20% - Ênfase2 18 5" xfId="6446" xr:uid="{9DD37B38-BDE0-4650-B331-278CFB01FDFE}"/>
    <cellStyle name="20% - Ênfase2 18 5 2" xfId="6447" xr:uid="{475D9074-EAF9-448E-BE87-CA6AE28B3DD1}"/>
    <cellStyle name="20% - Ênfase2 18 5 2 2" xfId="6448" xr:uid="{C59A5EB8-E99A-47F9-A36E-1716DDABFFFC}"/>
    <cellStyle name="20% - Ênfase2 18 5 2 3" xfId="6449" xr:uid="{BDBD33AD-8614-4B0D-9EED-1C45225E123A}"/>
    <cellStyle name="20% - Ênfase2 18 5 2 4" xfId="6450" xr:uid="{B9DB8FF3-D802-4295-9400-7717467C359F}"/>
    <cellStyle name="20% - Ênfase2 18 5 3" xfId="6451" xr:uid="{A52E6E22-71B5-4551-BD91-E7CE7033FFF2}"/>
    <cellStyle name="20% - Ênfase2 18 5 4" xfId="6452" xr:uid="{6AE5A65A-94E1-45CF-BE02-9387EFB2B334}"/>
    <cellStyle name="20% - Ênfase2 18 5 5" xfId="6453" xr:uid="{BC7A3C10-2939-41DA-B903-93728C11325F}"/>
    <cellStyle name="20% - Ênfase2 18 5 6" xfId="52247" xr:uid="{71B0A274-5A33-4907-92C6-2CBE73C14B9F}"/>
    <cellStyle name="20% - Ênfase2 18 6" xfId="6454" xr:uid="{9F8C3161-BBE8-4744-9CEC-6282AFA2D878}"/>
    <cellStyle name="20% - Ênfase2 18 6 2" xfId="6455" xr:uid="{BF72E815-0B79-453C-9D8E-D6DE48E8D589}"/>
    <cellStyle name="20% - Ênfase2 18 6 2 2" xfId="6456" xr:uid="{BDB878C1-7FA1-4AB2-8334-9DD54D19A188}"/>
    <cellStyle name="20% - Ênfase2 18 6 2 3" xfId="6457" xr:uid="{9ED1C5B5-7298-4F9D-8E96-F8982220DE3C}"/>
    <cellStyle name="20% - Ênfase2 18 6 2 4" xfId="6458" xr:uid="{AC298222-A55B-484A-8A54-130A1B0D38BD}"/>
    <cellStyle name="20% - Ênfase2 18 6 3" xfId="6459" xr:uid="{A9D3E32C-537B-49BB-A9FB-E113DDCD3236}"/>
    <cellStyle name="20% - Ênfase2 18 6 4" xfId="6460" xr:uid="{65833B26-D099-4642-ABD7-E4D322B66BEF}"/>
    <cellStyle name="20% - Ênfase2 18 6 5" xfId="6461" xr:uid="{42B8D5EB-FC74-415F-9759-BB996A5D60D6}"/>
    <cellStyle name="20% - Ênfase2 18 6 6" xfId="53113" xr:uid="{BF6A5990-8F77-4C06-9C1A-37947B575D80}"/>
    <cellStyle name="20% - Ênfase2 18 7" xfId="6462" xr:uid="{84718059-D26F-4EAF-9F40-2240ED2BC205}"/>
    <cellStyle name="20% - Ênfase2 18 7 2" xfId="6463" xr:uid="{D2C3F34C-59E7-41EF-9BF4-F4C1E4929053}"/>
    <cellStyle name="20% - Ênfase2 18 7 2 2" xfId="6464" xr:uid="{3E93B4C6-6878-4BED-8007-3057FE3EEB36}"/>
    <cellStyle name="20% - Ênfase2 18 7 2 3" xfId="6465" xr:uid="{AB32A125-EFC0-4567-81EC-46BAC1CB53A6}"/>
    <cellStyle name="20% - Ênfase2 18 7 2 4" xfId="6466" xr:uid="{4D814163-E31C-4436-869A-82FE17E15193}"/>
    <cellStyle name="20% - Ênfase2 18 7 3" xfId="6467" xr:uid="{17FC7715-C9F9-457B-BC40-672313AC8DF3}"/>
    <cellStyle name="20% - Ênfase2 18 7 4" xfId="6468" xr:uid="{E2752C05-BDE1-45FA-AD3A-7569CF6ACF50}"/>
    <cellStyle name="20% - Ênfase2 18 7 5" xfId="6469" xr:uid="{6E36506D-D4FA-4977-96B8-748CCBFA64F1}"/>
    <cellStyle name="20% - Ênfase2 18 7 6" xfId="53960" xr:uid="{DA4B10E8-9C7B-43B1-AEE8-985C59FD210F}"/>
    <cellStyle name="20% - Ênfase2 18 8" xfId="6470" xr:uid="{65328753-FC75-4DE0-B57B-A7F86492F0DB}"/>
    <cellStyle name="20% - Ênfase2 18 8 2" xfId="6471" xr:uid="{2AFCFA7B-8B13-4E3F-9A6E-85976EBA1004}"/>
    <cellStyle name="20% - Ênfase2 18 8 2 2" xfId="6472" xr:uid="{DF4AFBB0-8E77-4144-86F4-F2F51A820FE0}"/>
    <cellStyle name="20% - Ênfase2 18 8 2 3" xfId="6473" xr:uid="{2F018517-4F63-42CF-A189-61E5DB01E8F0}"/>
    <cellStyle name="20% - Ênfase2 18 8 2 4" xfId="6474" xr:uid="{FB504202-0AB4-46F6-A173-FFE786B466F8}"/>
    <cellStyle name="20% - Ênfase2 18 8 3" xfId="6475" xr:uid="{6AF08474-2551-4E00-812B-2E40A5CB74C4}"/>
    <cellStyle name="20% - Ênfase2 18 8 4" xfId="6476" xr:uid="{D5344D21-9DCE-4CBD-99CB-E3FC5B16AF9B}"/>
    <cellStyle name="20% - Ênfase2 18 8 5" xfId="6477" xr:uid="{2546EE5F-CA81-4502-ACFD-7D70F72EB0DB}"/>
    <cellStyle name="20% - Ênfase2 18 8 6" xfId="54774" xr:uid="{DCD3A990-428B-4D42-B0CD-BE0DE0A32D16}"/>
    <cellStyle name="20% - Ênfase2 18 9" xfId="6478" xr:uid="{18007643-59A2-44F5-B2C4-9C04241A8A04}"/>
    <cellStyle name="20% - Ênfase2 18 9 2" xfId="6479" xr:uid="{84B1A8CA-1CFE-4FCC-942F-0F0335DAAFDD}"/>
    <cellStyle name="20% - Ênfase2 18 9 2 2" xfId="6480" xr:uid="{F6DF7B02-3ED1-4210-9A20-4FAAC9095ABC}"/>
    <cellStyle name="20% - Ênfase2 18 9 2 3" xfId="6481" xr:uid="{F1481DB0-AC6E-426C-B072-052BFA514FE8}"/>
    <cellStyle name="20% - Ênfase2 18 9 2 4" xfId="6482" xr:uid="{A34930DD-6943-451D-B481-B1D23947079D}"/>
    <cellStyle name="20% - Ênfase2 18 9 3" xfId="6483" xr:uid="{BB19AD1F-D559-4A52-8D63-092C1B0444F4}"/>
    <cellStyle name="20% - Ênfase2 18 9 4" xfId="6484" xr:uid="{8E6E0979-4AE7-49A4-9F90-265D792689A1}"/>
    <cellStyle name="20% - Ênfase2 18 9 5" xfId="6485" xr:uid="{9986963B-E210-480A-9196-5851140EB65C}"/>
    <cellStyle name="20% - Ênfase2 18 9 6" xfId="55483" xr:uid="{F128DA10-B18E-4932-805F-A3550AB74C5B}"/>
    <cellStyle name="20% - Ênfase2 19" xfId="459" xr:uid="{2003786B-53CB-40A0-85D8-8B31D635351A}"/>
    <cellStyle name="20% - Ênfase2 19 10" xfId="6486" xr:uid="{C8B4B7ED-D7B7-40E1-974B-355E016BDA2B}"/>
    <cellStyle name="20% - Ênfase2 19 10 2" xfId="6487" xr:uid="{0F26C0F8-67F6-4C2C-8112-04A3BC046844}"/>
    <cellStyle name="20% - Ênfase2 19 10 2 2" xfId="6488" xr:uid="{871782B7-9D02-495D-A896-9AF234D72D70}"/>
    <cellStyle name="20% - Ênfase2 19 10 2 3" xfId="6489" xr:uid="{3D98994D-4088-485F-81E2-2A7237232862}"/>
    <cellStyle name="20% - Ênfase2 19 10 2 4" xfId="6490" xr:uid="{ED8DD912-230C-444D-B443-01427E68CF9D}"/>
    <cellStyle name="20% - Ênfase2 19 10 3" xfId="6491" xr:uid="{021FE6E5-7B17-44BE-95FB-8FD312AE341A}"/>
    <cellStyle name="20% - Ênfase2 19 10 4" xfId="6492" xr:uid="{18CEE519-08A3-4E5E-B2E9-E418CE4BBB62}"/>
    <cellStyle name="20% - Ênfase2 19 10 5" xfId="6493" xr:uid="{67E749B1-C809-4D57-8236-9F9D9F661B5B}"/>
    <cellStyle name="20% - Ênfase2 19 11" xfId="6494" xr:uid="{835049D0-4156-45E1-A4BD-B287BAEEA8F2}"/>
    <cellStyle name="20% - Ênfase2 19 11 2" xfId="6495" xr:uid="{450D6733-40A0-4B48-86E8-05A7B89941AF}"/>
    <cellStyle name="20% - Ênfase2 19 11 2 2" xfId="6496" xr:uid="{E9AC8178-FFE5-4BA8-BBC8-1F622679EE3E}"/>
    <cellStyle name="20% - Ênfase2 19 11 2 3" xfId="6497" xr:uid="{A153D26C-EB50-4BB6-AAC3-D597204AA40A}"/>
    <cellStyle name="20% - Ênfase2 19 11 2 4" xfId="6498" xr:uid="{6C86A005-BC51-4E6F-B9B7-55615107AE3B}"/>
    <cellStyle name="20% - Ênfase2 19 11 3" xfId="6499" xr:uid="{72B1A026-AB61-4F19-A82F-1A03E615DA56}"/>
    <cellStyle name="20% - Ênfase2 19 11 4" xfId="6500" xr:uid="{E2752940-F70E-4DC5-8345-0FF7D390A984}"/>
    <cellStyle name="20% - Ênfase2 19 11 5" xfId="6501" xr:uid="{FA398D18-D910-44A0-B0FA-0E3A159A22CB}"/>
    <cellStyle name="20% - Ênfase2 19 12" xfId="6502" xr:uid="{F1E8C76D-0ECD-409C-BB51-63B4413BF24A}"/>
    <cellStyle name="20% - Ênfase2 19 12 2" xfId="6503" xr:uid="{7CA93E36-CC34-49CB-A232-3D5F1583510A}"/>
    <cellStyle name="20% - Ênfase2 19 12 3" xfId="6504" xr:uid="{37C151E5-D0C6-49B0-8BAB-77FC306FEA92}"/>
    <cellStyle name="20% - Ênfase2 19 12 4" xfId="6505" xr:uid="{B8208797-2405-4289-8D73-49D0675AACA2}"/>
    <cellStyle name="20% - Ênfase2 19 13" xfId="6506" xr:uid="{6D7E70C1-6EFA-4CBC-89BB-D08E15D3161D}"/>
    <cellStyle name="20% - Ênfase2 19 14" xfId="6507" xr:uid="{43641753-EB84-4581-9618-75EC30F0C0E2}"/>
    <cellStyle name="20% - Ênfase2 19 15" xfId="6508" xr:uid="{51872044-A295-4E2F-A785-848725B2B58A}"/>
    <cellStyle name="20% - Ênfase2 19 2" xfId="460" xr:uid="{025B3DCE-8CD9-406B-8D3E-D299F077C664}"/>
    <cellStyle name="20% - Ênfase2 19 2 2" xfId="6509" xr:uid="{71990781-DD3C-4DC6-9322-7EBC5A1C71CC}"/>
    <cellStyle name="20% - Ênfase2 19 2 2 2" xfId="6510" xr:uid="{CDA615B9-0E6B-4062-8C4D-E97B207DE8F9}"/>
    <cellStyle name="20% - Ênfase2 19 2 2 3" xfId="6511" xr:uid="{86BD5C9A-971C-4B35-8D17-8ED8AC4FBF93}"/>
    <cellStyle name="20% - Ênfase2 19 2 2 4" xfId="6512" xr:uid="{EA061B2B-D9C5-4769-B136-E3DA8EDFB4A9}"/>
    <cellStyle name="20% - Ênfase2 19 2 3" xfId="6513" xr:uid="{0D1E59BF-15CD-48F1-B53D-A93417357A9D}"/>
    <cellStyle name="20% - Ênfase2 19 2 4" xfId="6514" xr:uid="{D8380CD5-E65E-4EF6-8250-A4F91D8E5D48}"/>
    <cellStyle name="20% - Ênfase2 19 2 5" xfId="6515" xr:uid="{5A3950EC-02F8-4698-8C13-4C435F2F2207}"/>
    <cellStyle name="20% - Ênfase2 19 2 6" xfId="48545" xr:uid="{1272E015-669A-48A2-9EF8-735CAED2B893}"/>
    <cellStyle name="20% - Ênfase2 19 3" xfId="6516" xr:uid="{4633D399-377C-4C7E-81FB-7AFC81E0F924}"/>
    <cellStyle name="20% - Ênfase2 19 3 2" xfId="6517" xr:uid="{F5007A31-2B84-4A44-A8B0-E4223AF381CD}"/>
    <cellStyle name="20% - Ênfase2 19 3 2 2" xfId="6518" xr:uid="{C2AB5613-008F-4974-92FF-A08E885B6BFB}"/>
    <cellStyle name="20% - Ênfase2 19 3 2 3" xfId="6519" xr:uid="{2D5951E4-8DAB-4B4B-BA3E-2FFF8CF3A150}"/>
    <cellStyle name="20% - Ênfase2 19 3 2 4" xfId="6520" xr:uid="{4499425B-6710-4D2A-85A1-FC787B3E058B}"/>
    <cellStyle name="20% - Ênfase2 19 3 3" xfId="6521" xr:uid="{731FFCB3-C581-4626-9658-05685563F54D}"/>
    <cellStyle name="20% - Ênfase2 19 3 4" xfId="6522" xr:uid="{A4303B90-BC56-4326-BA09-379F4174B254}"/>
    <cellStyle name="20% - Ênfase2 19 3 5" xfId="6523" xr:uid="{EA133FE4-05B6-468C-99A1-C98F3B61ACA4}"/>
    <cellStyle name="20% - Ênfase2 19 3 6" xfId="49042" xr:uid="{19DDE765-ADF6-46E1-B57C-BF7C20B187FD}"/>
    <cellStyle name="20% - Ênfase2 19 4" xfId="6524" xr:uid="{02F077E1-E6FD-4028-B272-BE87E1140E62}"/>
    <cellStyle name="20% - Ênfase2 19 4 2" xfId="6525" xr:uid="{6FC8DE38-60ED-40E0-ABFC-A4B1114FCD22}"/>
    <cellStyle name="20% - Ênfase2 19 4 2 2" xfId="6526" xr:uid="{1DD7C956-1510-4E46-AD18-7B8EACE4B095}"/>
    <cellStyle name="20% - Ênfase2 19 4 2 3" xfId="6527" xr:uid="{9774EFD1-381C-46B6-8B13-E4036D4E349E}"/>
    <cellStyle name="20% - Ênfase2 19 4 2 4" xfId="6528" xr:uid="{E651C9E1-2E43-42C3-986A-6BABAD30755E}"/>
    <cellStyle name="20% - Ênfase2 19 4 3" xfId="6529" xr:uid="{4B0D19A6-4C30-44C3-85B5-4ED0CE97DAC0}"/>
    <cellStyle name="20% - Ênfase2 19 4 4" xfId="6530" xr:uid="{2ED85D8B-959F-4FEF-B75D-72F3B5B5B63E}"/>
    <cellStyle name="20% - Ênfase2 19 4 5" xfId="6531" xr:uid="{FF308109-5B6A-432E-A246-4E8A6DACB958}"/>
    <cellStyle name="20% - Ênfase2 19 4 6" xfId="51364" xr:uid="{5BF12ADA-F772-4729-BDDE-FF5D2D7C4085}"/>
    <cellStyle name="20% - Ênfase2 19 5" xfId="6532" xr:uid="{7557305D-4C8A-4134-B213-BBDD768DD21A}"/>
    <cellStyle name="20% - Ênfase2 19 5 2" xfId="6533" xr:uid="{1A3BBADC-93FB-44AD-9244-31AE7AD61D81}"/>
    <cellStyle name="20% - Ênfase2 19 5 2 2" xfId="6534" xr:uid="{A00847A5-8D47-48E8-9474-AFA32B864641}"/>
    <cellStyle name="20% - Ênfase2 19 5 2 3" xfId="6535" xr:uid="{5C1626E6-659F-4C15-A495-224680BE2D2E}"/>
    <cellStyle name="20% - Ênfase2 19 5 2 4" xfId="6536" xr:uid="{F4097970-EE09-4584-A6C6-568DB6A8CF93}"/>
    <cellStyle name="20% - Ênfase2 19 5 3" xfId="6537" xr:uid="{4FD818C6-7508-472C-AE14-8DE9EAD45DC0}"/>
    <cellStyle name="20% - Ênfase2 19 5 4" xfId="6538" xr:uid="{7FB0CF73-C095-4804-ABEB-FC9D7BE4B32F}"/>
    <cellStyle name="20% - Ênfase2 19 5 5" xfId="6539" xr:uid="{4C61BBF8-4E37-4C3F-A43C-C7872F98D503}"/>
    <cellStyle name="20% - Ênfase2 19 5 6" xfId="52245" xr:uid="{E63E4E0D-22CC-4F8A-A53F-8B04D6FBCD68}"/>
    <cellStyle name="20% - Ênfase2 19 6" xfId="6540" xr:uid="{6D11EDC3-8CF4-4B49-B8AD-9911B120A4CB}"/>
    <cellStyle name="20% - Ênfase2 19 6 2" xfId="6541" xr:uid="{4E95EF30-CAAE-4753-945C-5B918E617173}"/>
    <cellStyle name="20% - Ênfase2 19 6 2 2" xfId="6542" xr:uid="{5879FB7C-F797-4C21-8A1D-57E8E635343F}"/>
    <cellStyle name="20% - Ênfase2 19 6 2 3" xfId="6543" xr:uid="{F74321A9-83F2-4C4F-9E76-547A2AE8D1E0}"/>
    <cellStyle name="20% - Ênfase2 19 6 2 4" xfId="6544" xr:uid="{90CE9738-7034-4CDE-BEBD-DC6E6EA5E677}"/>
    <cellStyle name="20% - Ênfase2 19 6 3" xfId="6545" xr:uid="{C99264EA-C73C-486D-9F65-6B01DF1C3D15}"/>
    <cellStyle name="20% - Ênfase2 19 6 4" xfId="6546" xr:uid="{DBEE6261-EA20-49FF-8B60-1EBA62A5B4D9}"/>
    <cellStyle name="20% - Ênfase2 19 6 5" xfId="6547" xr:uid="{30C69B22-BE0D-429A-B886-8BDE58971788}"/>
    <cellStyle name="20% - Ênfase2 19 6 6" xfId="53111" xr:uid="{6EE8C345-39BF-4836-85C5-9F59B0271729}"/>
    <cellStyle name="20% - Ênfase2 19 7" xfId="6548" xr:uid="{212CFBDF-6B2A-4F00-BDD8-8F82540DA89F}"/>
    <cellStyle name="20% - Ênfase2 19 7 2" xfId="6549" xr:uid="{8FE60028-6BAD-45EB-8BD3-8D57609BF436}"/>
    <cellStyle name="20% - Ênfase2 19 7 2 2" xfId="6550" xr:uid="{8981D570-11BD-4C68-8FD0-5CCD7966EFB7}"/>
    <cellStyle name="20% - Ênfase2 19 7 2 3" xfId="6551" xr:uid="{DA9EB8F1-C02A-4215-8914-7175D099E57C}"/>
    <cellStyle name="20% - Ênfase2 19 7 2 4" xfId="6552" xr:uid="{726983AB-BF21-485D-AEF3-1E0DB9179E1D}"/>
    <cellStyle name="20% - Ênfase2 19 7 3" xfId="6553" xr:uid="{7FE20D13-A8EF-44A8-8DE3-0FAE4C7A6ED6}"/>
    <cellStyle name="20% - Ênfase2 19 7 4" xfId="6554" xr:uid="{2E64BFB1-1BA9-4908-9031-EBA149491BF9}"/>
    <cellStyle name="20% - Ênfase2 19 7 5" xfId="6555" xr:uid="{DA4442D4-F21F-4B8D-98E7-97BB419CD543}"/>
    <cellStyle name="20% - Ênfase2 19 7 6" xfId="53958" xr:uid="{D45E3071-4F09-42DF-BFEA-28C6410AA0BB}"/>
    <cellStyle name="20% - Ênfase2 19 8" xfId="6556" xr:uid="{953A950E-816C-42CE-A6B7-B2ED2568DE68}"/>
    <cellStyle name="20% - Ênfase2 19 8 2" xfId="6557" xr:uid="{18FABA8A-2D69-4321-9A15-BEAD103F3AF6}"/>
    <cellStyle name="20% - Ênfase2 19 8 2 2" xfId="6558" xr:uid="{CFA68A77-1EAC-409A-BE7E-748C813F57EF}"/>
    <cellStyle name="20% - Ênfase2 19 8 2 3" xfId="6559" xr:uid="{DF5DAEAD-A65C-4119-B09D-8E13C400B78B}"/>
    <cellStyle name="20% - Ênfase2 19 8 2 4" xfId="6560" xr:uid="{7BC9FAEC-A2BC-47D5-8810-06057673BCB1}"/>
    <cellStyle name="20% - Ênfase2 19 8 3" xfId="6561" xr:uid="{DA1CDE83-CEC3-497E-BD5F-F5969BE984D9}"/>
    <cellStyle name="20% - Ênfase2 19 8 4" xfId="6562" xr:uid="{E3D8D334-E32D-4852-8027-B19CBB1EF493}"/>
    <cellStyle name="20% - Ênfase2 19 8 5" xfId="6563" xr:uid="{E0373B44-FEC1-4D0C-9C52-2BA94045FD75}"/>
    <cellStyle name="20% - Ênfase2 19 8 6" xfId="54772" xr:uid="{A8F67305-F89D-40FC-9E5B-C19DE1F52412}"/>
    <cellStyle name="20% - Ênfase2 19 9" xfId="6564" xr:uid="{C7A92FBE-D2FE-416A-B011-A2D7357B19D6}"/>
    <cellStyle name="20% - Ênfase2 19 9 2" xfId="6565" xr:uid="{1BE25338-296C-45AF-BFED-8BD01C2774D2}"/>
    <cellStyle name="20% - Ênfase2 19 9 2 2" xfId="6566" xr:uid="{4CB7DBC7-628E-4F0C-868C-DCECFA42702A}"/>
    <cellStyle name="20% - Ênfase2 19 9 2 3" xfId="6567" xr:uid="{9DE8842F-9FA6-47E3-88E8-26651222F84B}"/>
    <cellStyle name="20% - Ênfase2 19 9 2 4" xfId="6568" xr:uid="{4DD810E9-8C1B-4937-8300-E3AF8EA3AE86}"/>
    <cellStyle name="20% - Ênfase2 19 9 3" xfId="6569" xr:uid="{5C3CE79D-1097-418C-B06F-27A487949B79}"/>
    <cellStyle name="20% - Ênfase2 19 9 4" xfId="6570" xr:uid="{26F6F7FC-D2C1-410D-AB14-5E1B9C1CE7BB}"/>
    <cellStyle name="20% - Ênfase2 19 9 5" xfId="6571" xr:uid="{89A0F897-6ABF-497C-945B-37618A5D4339}"/>
    <cellStyle name="20% - Ênfase2 19 9 6" xfId="55482" xr:uid="{47A44558-D16D-4359-9F2F-85C22A74278C}"/>
    <cellStyle name="20% - Ênfase2 2" xfId="461" xr:uid="{34642609-68F5-4E06-A8A9-A49C9A511AEB}"/>
    <cellStyle name="20% - Ênfase2 2 10" xfId="6572" xr:uid="{C75CFE64-2A3C-47F2-9C65-C8D1E07580A5}"/>
    <cellStyle name="20% - Ênfase2 2 10 2" xfId="6573" xr:uid="{09B0244F-E9DA-4414-B8C7-6224E2EE8397}"/>
    <cellStyle name="20% - Ênfase2 2 10 2 2" xfId="6574" xr:uid="{8AEA6605-775D-4E9B-9848-C077C9FC3930}"/>
    <cellStyle name="20% - Ênfase2 2 10 2 3" xfId="6575" xr:uid="{79264F60-D55C-4DCB-85D9-E05A8DC128FC}"/>
    <cellStyle name="20% - Ênfase2 2 10 2 4" xfId="6576" xr:uid="{7DAE5D9B-BCC9-4F23-955A-4FAD52B3D382}"/>
    <cellStyle name="20% - Ênfase2 2 10 3" xfId="6577" xr:uid="{3D56C576-37CA-40C3-856F-4B02CDF828A5}"/>
    <cellStyle name="20% - Ênfase2 2 10 4" xfId="6578" xr:uid="{271D8A50-01CC-4B89-A446-EEE10F2FB49B}"/>
    <cellStyle name="20% - Ênfase2 2 10 5" xfId="6579" xr:uid="{178A3972-9E73-43C3-A499-666C17D5F72F}"/>
    <cellStyle name="20% - Ênfase2 2 10 6" xfId="52242" xr:uid="{8D1D50EE-E838-4B6E-AA2A-2E6AF52CCB02}"/>
    <cellStyle name="20% - Ênfase2 2 11" xfId="6580" xr:uid="{A1DFCC3B-7DEB-4174-B03C-51FB9BAE286E}"/>
    <cellStyle name="20% - Ênfase2 2 11 2" xfId="6581" xr:uid="{4123ADE5-8B35-4010-AC82-9685012771EB}"/>
    <cellStyle name="20% - Ênfase2 2 11 2 2" xfId="6582" xr:uid="{3222E627-FE06-433D-ADDC-693004CC7C6B}"/>
    <cellStyle name="20% - Ênfase2 2 11 2 3" xfId="6583" xr:uid="{7ADEDB52-2671-4BE9-BD81-58882ADABFA4}"/>
    <cellStyle name="20% - Ênfase2 2 11 2 4" xfId="6584" xr:uid="{5FBDB226-C477-4C58-969D-AD810107E445}"/>
    <cellStyle name="20% - Ênfase2 2 11 3" xfId="6585" xr:uid="{C66AFBB8-953D-485A-BEE2-35079C1A7209}"/>
    <cellStyle name="20% - Ênfase2 2 11 4" xfId="6586" xr:uid="{8C8CECED-D539-408D-929D-6723B71C8CC9}"/>
    <cellStyle name="20% - Ênfase2 2 11 5" xfId="6587" xr:uid="{4C52E337-D128-4239-B015-9C3FFD4B7D68}"/>
    <cellStyle name="20% - Ênfase2 2 11 6" xfId="53108" xr:uid="{5FCF38F2-6241-42B3-A3BD-D3FB6D8FEA8E}"/>
    <cellStyle name="20% - Ênfase2 2 12" xfId="6588" xr:uid="{B68E9459-9F7F-4CE1-96D8-27B3BC410E44}"/>
    <cellStyle name="20% - Ênfase2 2 12 2" xfId="6589" xr:uid="{C084E4F0-6734-4D90-8856-0CF8EFA29144}"/>
    <cellStyle name="20% - Ênfase2 2 12 2 2" xfId="6590" xr:uid="{19CBD995-EE77-4553-8C30-CA2BA1035CE5}"/>
    <cellStyle name="20% - Ênfase2 2 12 2 3" xfId="6591" xr:uid="{70D9C81C-B62C-4FA4-B53B-58A4FBD82003}"/>
    <cellStyle name="20% - Ênfase2 2 12 2 4" xfId="6592" xr:uid="{6F7996DA-C08A-4546-B4CC-805589E3775A}"/>
    <cellStyle name="20% - Ênfase2 2 12 3" xfId="6593" xr:uid="{3B81CBA2-611A-4FDB-B63D-1EDE26F09D0B}"/>
    <cellStyle name="20% - Ênfase2 2 12 4" xfId="6594" xr:uid="{5929268B-0A30-4237-B6B9-9D76C734600B}"/>
    <cellStyle name="20% - Ênfase2 2 12 5" xfId="6595" xr:uid="{7C45DF38-CE92-4356-93B2-07D4280675AB}"/>
    <cellStyle name="20% - Ênfase2 2 12 6" xfId="53955" xr:uid="{818BB36A-A869-4515-B126-430645040AE8}"/>
    <cellStyle name="20% - Ênfase2 2 13" xfId="6596" xr:uid="{F60CCFA9-C7D2-4861-8505-33A2570E94A5}"/>
    <cellStyle name="20% - Ênfase2 2 13 2" xfId="6597" xr:uid="{DB33D653-38DE-4D3B-A082-DD13D81D7815}"/>
    <cellStyle name="20% - Ênfase2 2 13 3" xfId="6598" xr:uid="{E497945D-B81B-476E-8C3C-0DF6FAF1E12A}"/>
    <cellStyle name="20% - Ênfase2 2 13 4" xfId="6599" xr:uid="{4B6E0C2B-5469-4121-A047-B9E5E10087F8}"/>
    <cellStyle name="20% - Ênfase2 2 13 5" xfId="54769" xr:uid="{AB993067-43A1-4314-B602-06CB33D6A5E2}"/>
    <cellStyle name="20% - Ênfase2 2 14" xfId="6600" xr:uid="{91F8B948-47CA-4EF5-A92E-0097E276F6F4}"/>
    <cellStyle name="20% - Ênfase2 2 14 2" xfId="6601" xr:uid="{62186670-5F60-4BC6-ACB8-0D368632FC00}"/>
    <cellStyle name="20% - Ênfase2 2 14 3" xfId="6602" xr:uid="{5E116E4E-83B1-4814-9BB6-DD70D2BFED61}"/>
    <cellStyle name="20% - Ênfase2 2 14 4" xfId="6603" xr:uid="{ADC3BC88-2E45-4B11-B79D-9D53318C3EBE}"/>
    <cellStyle name="20% - Ênfase2 2 14 5" xfId="55480" xr:uid="{92299233-1E67-488E-82DD-0FACDD553A57}"/>
    <cellStyle name="20% - Ênfase2 2 15" xfId="6604" xr:uid="{F0FABB28-84C4-41A1-A12E-78B17C404CE3}"/>
    <cellStyle name="20% - Ênfase2 2 15 2" xfId="6605" xr:uid="{629AD8F4-3043-4DB6-B176-050DF5326245}"/>
    <cellStyle name="20% - Ênfase2 2 15 3" xfId="6606" xr:uid="{48E70188-C9E6-472B-825D-4B2E0CBC2746}"/>
    <cellStyle name="20% - Ênfase2 2 16" xfId="6607" xr:uid="{219882A1-C738-448B-BFFE-E7AEA5093588}"/>
    <cellStyle name="20% - Ênfase2 2 16 2" xfId="6608" xr:uid="{ADF342CE-4CFA-4D99-A965-4A04E0C77284}"/>
    <cellStyle name="20% - Ênfase2 2 16 3" xfId="6609" xr:uid="{6B97B2D2-114E-46EA-8BBB-C0F627CB730B}"/>
    <cellStyle name="20% - Ênfase2 2 17" xfId="6610" xr:uid="{1A9C6D6B-6B9F-467A-9082-FFCB23E7C9B4}"/>
    <cellStyle name="20% - Ênfase2 2 17 2" xfId="6611" xr:uid="{9B947C66-6C38-43E0-906C-754F36E0D570}"/>
    <cellStyle name="20% - Ênfase2 2 17 3" xfId="6612" xr:uid="{9B560200-2242-4B48-8825-9C5AF68F85B8}"/>
    <cellStyle name="20% - Ênfase2 2 17 4" xfId="47132" xr:uid="{3972AC10-9F9A-476A-8049-63EAFA26F604}"/>
    <cellStyle name="20% - Ênfase2 2 18" xfId="6613" xr:uid="{15859DD9-7971-469F-BF20-5D7A0AA3EA1D}"/>
    <cellStyle name="20% - Ênfase2 2 18 2" xfId="6614" xr:uid="{C875E24A-30C8-483F-B483-A37FC770DF4C}"/>
    <cellStyle name="20% - Ênfase2 2 18 3" xfId="6615" xr:uid="{52672F26-6C7E-4870-A54F-A0A7CB73102B}"/>
    <cellStyle name="20% - Ênfase2 2 19" xfId="6616" xr:uid="{EE6ABF3D-F3C9-4A11-814E-234044D7E0E8}"/>
    <cellStyle name="20% - Ênfase2 2 19 2" xfId="6617" xr:uid="{D5D4C0AD-8493-4BF6-A2C8-8D50577ED0CF}"/>
    <cellStyle name="20% - Ênfase2 2 19 3" xfId="6618" xr:uid="{ACAA5CDB-78D9-4721-A504-9880EC1BD1DC}"/>
    <cellStyle name="20% - Ênfase2 2 2" xfId="462" xr:uid="{F80C063E-9750-46F4-93CD-81C86B11DCE2}"/>
    <cellStyle name="20% - Ênfase2 2 2 10" xfId="56199" xr:uid="{ECAD9157-1B3E-493B-903D-D46E01082547}"/>
    <cellStyle name="20% - Ênfase2 2 2 11" xfId="57656" xr:uid="{EAC130F3-6F1C-43EE-809D-B220ED176570}"/>
    <cellStyle name="20% - Ênfase2 2 2 12" xfId="45520" xr:uid="{2323239D-4422-46CD-9208-1360F03FE5FE}"/>
    <cellStyle name="20% - Ênfase2 2 2 2" xfId="463" xr:uid="{D165190A-6E2D-4806-8820-AC500C0B64FE}"/>
    <cellStyle name="20% - Ênfase2 2 2 2 10" xfId="56412" xr:uid="{7C955D47-8A9D-447F-BFB7-543540E76956}"/>
    <cellStyle name="20% - Ênfase2 2 2 2 11" xfId="58193" xr:uid="{FE58993F-AA3D-442A-BCEC-6A26314DB669}"/>
    <cellStyle name="20% - Ênfase2 2 2 2 12" xfId="48547" xr:uid="{44473929-9427-4126-A187-7E1D4E75AE46}"/>
    <cellStyle name="20% - Ênfase2 2 2 2 2" xfId="6619" xr:uid="{DAE498FB-4BFD-4D00-B58E-2548D48ACF74}"/>
    <cellStyle name="20% - Ênfase2 2 2 2 2 2" xfId="48549" xr:uid="{C0D48991-9C24-466D-BE52-510948F428B6}"/>
    <cellStyle name="20% - Ênfase2 2 2 2 2 2 2" xfId="57188" xr:uid="{3449F408-618C-4E28-AE26-6BF958C8052E}"/>
    <cellStyle name="20% - Ênfase2 2 2 2 2 2 2 2" xfId="57189" xr:uid="{63926D96-567B-4E83-BE76-00B714FE9524}"/>
    <cellStyle name="20% - Ênfase2 2 2 2 2 2 2 3" xfId="58040" xr:uid="{B1EEB810-E2DF-4A1D-9EB6-4A90A47E4481}"/>
    <cellStyle name="20% - Ênfase2 2 2 2 2 2 3" xfId="58147" xr:uid="{E7B79333-B6CF-43B7-80B7-40DDA7D86266}"/>
    <cellStyle name="20% - Ênfase2 2 2 2 2 3" xfId="56427" xr:uid="{9A6FC755-CEAA-4EC9-9541-9C85A91A64C1}"/>
    <cellStyle name="20% - Ênfase2 2 2 2 2 4" xfId="57618" xr:uid="{BA32298A-F118-459A-B5CE-3FE7E501D73D}"/>
    <cellStyle name="20% - Ênfase2 2 2 2 2 5" xfId="48548" xr:uid="{CC6AB40E-62CA-4543-B2ED-DA7AE2F0E344}"/>
    <cellStyle name="20% - Ênfase2 2 2 2 3" xfId="6620" xr:uid="{FF194D66-FAE0-407A-94CB-6294E565ACC4}"/>
    <cellStyle name="20% - Ênfase2 2 2 2 3 2" xfId="49034" xr:uid="{DE7B4F83-F52F-4FBA-913A-97EE69A4CAFD}"/>
    <cellStyle name="20% - Ênfase2 2 2 2 4" xfId="6621" xr:uid="{3D28A41D-CBB1-4A44-9C9F-0CE1663099A2}"/>
    <cellStyle name="20% - Ênfase2 2 2 2 4 2" xfId="51359" xr:uid="{FEAFFA39-DEDD-4797-95B5-DBB1488F5FD2}"/>
    <cellStyle name="20% - Ênfase2 2 2 2 5" xfId="52240" xr:uid="{9B4402D9-CCCB-4863-883A-012242D52EB4}"/>
    <cellStyle name="20% - Ênfase2 2 2 2 6" xfId="53106" xr:uid="{C534C148-6C19-4A93-88C0-A1C331DD66A1}"/>
    <cellStyle name="20% - Ênfase2 2 2 2 7" xfId="53953" xr:uid="{0B57C4F6-BE4B-4E0D-B5B1-41844A3ED6E0}"/>
    <cellStyle name="20% - Ênfase2 2 2 2 8" xfId="54767" xr:uid="{4342833B-A027-4A0E-BCEA-19F0D52747F3}"/>
    <cellStyle name="20% - Ênfase2 2 2 2 9" xfId="55478" xr:uid="{B30D95F2-9620-4168-BCC6-93D50FDEB630}"/>
    <cellStyle name="20% - Ênfase2 2 2 3" xfId="6622" xr:uid="{E03C6642-9E32-499C-86BD-125E0FE92A91}"/>
    <cellStyle name="20% - Ênfase2 2 2 3 2" xfId="56864" xr:uid="{1E7E92ED-C43B-472E-B436-2CF4E244CBE8}"/>
    <cellStyle name="20% - Ênfase2 2 2 3 2 2" xfId="57288" xr:uid="{23992A5F-EB0E-4BA0-82F0-E140CE6953E4}"/>
    <cellStyle name="20% - Ênfase2 2 2 3 2 3" xfId="57447" xr:uid="{4F5136B0-DE8A-49F9-853B-DFB32133D312}"/>
    <cellStyle name="20% - Ênfase2 2 2 3 3" xfId="57837" xr:uid="{1998CB77-119E-46D9-B1B8-DF14719613A1}"/>
    <cellStyle name="20% - Ênfase2 2 2 3 4" xfId="49036" xr:uid="{F0A30889-C3B5-473F-A972-FB9325BDA7A7}"/>
    <cellStyle name="20% - Ênfase2 2 2 4" xfId="6623" xr:uid="{B541C226-D865-477B-B648-C670EFE3F9E2}"/>
    <cellStyle name="20% - Ênfase2 2 2 4 2" xfId="51360" xr:uid="{12DE091B-B055-474D-8F45-3162E79905E4}"/>
    <cellStyle name="20% - Ênfase2 2 2 5" xfId="6624" xr:uid="{2D0E27C2-4175-4F6D-BC31-F96CF8ECF13C}"/>
    <cellStyle name="20% - Ênfase2 2 2 5 2" xfId="52241" xr:uid="{D717AE28-EE2A-493A-BAD6-13728A8050C2}"/>
    <cellStyle name="20% - Ênfase2 2 2 6" xfId="53107" xr:uid="{4888EF03-EE3D-478E-AB99-69715D16C869}"/>
    <cellStyle name="20% - Ênfase2 2 2 7" xfId="53954" xr:uid="{82813B86-1D79-4B57-B0AC-77EC8A89EC9C}"/>
    <cellStyle name="20% - Ênfase2 2 2 8" xfId="54768" xr:uid="{C2787887-AFA9-4E3E-8CDE-CCE39136E21A}"/>
    <cellStyle name="20% - Ênfase2 2 2 9" xfId="55479" xr:uid="{408897F6-2740-4E48-9A6F-3BFA87EA0040}"/>
    <cellStyle name="20% - Ênfase2 2 20" xfId="6625" xr:uid="{2AF48DCA-0EB6-401F-8047-12E3B116A236}"/>
    <cellStyle name="20% - Ênfase2 2 20 2" xfId="6626" xr:uid="{DE7C71B0-5682-4884-BF68-4EE9F6B2185C}"/>
    <cellStyle name="20% - Ênfase2 2 20 3" xfId="6627" xr:uid="{ADEEEEE9-9425-45A2-A5F2-84E8DC5AA0F0}"/>
    <cellStyle name="20% - Ênfase2 2 21" xfId="6628" xr:uid="{56D26DB0-9636-4534-9604-0106D0EC1BBA}"/>
    <cellStyle name="20% - Ênfase2 2 21 2" xfId="6629" xr:uid="{22F22EEB-7C7B-4342-80A7-D55066F747AE}"/>
    <cellStyle name="20% - Ênfase2 2 21 3" xfId="6630" xr:uid="{48ECA391-210F-4A2F-82F4-9AFDC7DE6334}"/>
    <cellStyle name="20% - Ênfase2 2 22" xfId="6631" xr:uid="{DD466440-0287-41B0-9748-D486C6DD59EB}"/>
    <cellStyle name="20% - Ênfase2 2 22 2" xfId="6632" xr:uid="{D16FCBE3-A536-451A-883B-622C5A552DAE}"/>
    <cellStyle name="20% - Ênfase2 2 22 3" xfId="6633" xr:uid="{1B4B4B3B-A49A-42CB-BD26-1A4A70D38594}"/>
    <cellStyle name="20% - Ênfase2 2 23" xfId="6634" xr:uid="{FCF98ABF-31C6-4F70-BA7A-1FFCFF209B3C}"/>
    <cellStyle name="20% - Ênfase2 2 24" xfId="6635" xr:uid="{969B7693-44D0-4730-8B98-7154FCF93A67}"/>
    <cellStyle name="20% - Ênfase2 2 25" xfId="45138" xr:uid="{D1DADF68-BDBD-4243-84EE-74F6C248A7F0}"/>
    <cellStyle name="20% - Ênfase2 2 3" xfId="464" xr:uid="{2B6BC7C8-C1AE-4F2F-BEC9-B96220FEFEF0}"/>
    <cellStyle name="20% - Ênfase2 2 3 2" xfId="465" xr:uid="{ACDD4208-2E92-492A-8D19-AE069EB94528}"/>
    <cellStyle name="20% - Ênfase2 2 3 2 2" xfId="6636" xr:uid="{FF2ABA2D-0494-48CB-9437-FF194BC55112}"/>
    <cellStyle name="20% - Ênfase2 2 3 2 2 2" xfId="57190" xr:uid="{CD0383C6-C68B-4D9D-8406-F8F436F6A023}"/>
    <cellStyle name="20% - Ênfase2 2 3 2 3" xfId="6637" xr:uid="{8FDE652D-98EA-4AB3-8ED2-D02B24531207}"/>
    <cellStyle name="20% - Ênfase2 2 3 2 3 2" xfId="57930" xr:uid="{B3A69A07-1CF0-4A00-93CD-8437E27C939C}"/>
    <cellStyle name="20% - Ênfase2 2 3 2 4" xfId="6638" xr:uid="{2C25D39E-771A-4A77-9FC0-D0DF80C51064}"/>
    <cellStyle name="20% - Ênfase2 2 3 2 5" xfId="56471" xr:uid="{06BFB03E-89CA-4991-ADBF-E94FA4962F58}"/>
    <cellStyle name="20% - Ênfase2 2 3 3" xfId="6639" xr:uid="{43C166C9-0B6B-4741-9A02-03A6481532AE}"/>
    <cellStyle name="20% - Ênfase2 2 3 3 2" xfId="58191" xr:uid="{2CC70872-A562-4845-99FB-48DB330C0EAC}"/>
    <cellStyle name="20% - Ênfase2 2 3 4" xfId="6640" xr:uid="{66D92C55-EB2F-42BF-B034-DC3A830E0024}"/>
    <cellStyle name="20% - Ênfase2 2 3 4 2" xfId="48550" xr:uid="{145F8BA5-F6D4-4DEE-A5CE-CE703D8B399C}"/>
    <cellStyle name="20% - Ênfase2 2 3 5" xfId="6641" xr:uid="{91682471-A97F-4D7E-A9EB-B5D827E819CD}"/>
    <cellStyle name="20% - Ênfase2 2 3 6" xfId="45521" xr:uid="{177FF905-4A42-4283-A853-A4E90A323A75}"/>
    <cellStyle name="20% - Ênfase2 2 4" xfId="466" xr:uid="{88CC8641-E576-499C-AE77-867B516552CF}"/>
    <cellStyle name="20% - Ênfase2 2 4 2" xfId="467" xr:uid="{D3D82BEE-FB90-4558-BE8B-FB38FD40BEFA}"/>
    <cellStyle name="20% - Ênfase2 2 4 2 2" xfId="6642" xr:uid="{3F4801FD-3F75-4E72-9968-6AC0B814BCB5}"/>
    <cellStyle name="20% - Ênfase2 2 4 2 2 2" xfId="57191" xr:uid="{D5C64D99-D1FE-44B1-844F-9AD5B816525A}"/>
    <cellStyle name="20% - Ênfase2 2 4 2 3" xfId="6643" xr:uid="{9AC13C99-B681-47AC-9BB0-E38E990E5E5D}"/>
    <cellStyle name="20% - Ênfase2 2 4 2 3 2" xfId="57819" xr:uid="{4AD4DB81-F9C6-42CF-A4DD-E6BB1CF18B9E}"/>
    <cellStyle name="20% - Ênfase2 2 4 2 4" xfId="6644" xr:uid="{4644FA43-63A5-467D-9297-51BE5401C9FA}"/>
    <cellStyle name="20% - Ênfase2 2 4 2 5" xfId="56488" xr:uid="{7F725884-1423-4D3F-B26C-C0C8E4CE6D3D}"/>
    <cellStyle name="20% - Ênfase2 2 4 3" xfId="6645" xr:uid="{39003B2D-75D2-44A9-B217-7E4F4DECD81C}"/>
    <cellStyle name="20% - Ênfase2 2 4 3 2" xfId="58411" xr:uid="{701225C5-B554-4196-A896-C4F1F36219C0}"/>
    <cellStyle name="20% - Ênfase2 2 4 4" xfId="6646" xr:uid="{71E27A08-F756-4181-BB55-40136F7B809F}"/>
    <cellStyle name="20% - Ênfase2 2 4 5" xfId="6647" xr:uid="{F8E317F1-5E7B-483F-A323-EA537DF4546B}"/>
    <cellStyle name="20% - Ênfase2 2 4 6" xfId="48551" xr:uid="{37D79F17-2081-42B9-AE3B-B18500EC69AB}"/>
    <cellStyle name="20% - Ênfase2 2 5" xfId="468" xr:uid="{335631C9-ED53-4701-89A8-E07758889D5B}"/>
    <cellStyle name="20% - Ênfase2 2 5 2" xfId="469" xr:uid="{957441D8-65D3-400E-AC46-F654E4EAED1C}"/>
    <cellStyle name="20% - Ênfase2 2 5 2 2" xfId="6648" xr:uid="{AEE8DB1A-11AA-4767-AA9A-9F6A9A644CED}"/>
    <cellStyle name="20% - Ênfase2 2 5 2 3" xfId="6649" xr:uid="{4F678348-0C02-4228-B64C-D4BCC14E216C}"/>
    <cellStyle name="20% - Ênfase2 2 5 2 4" xfId="6650" xr:uid="{A3554F4D-F9DF-4FC6-87A8-0CB1079299B8}"/>
    <cellStyle name="20% - Ênfase2 2 5 3" xfId="6651" xr:uid="{1E658551-2949-4A5E-A4EB-814B997C579F}"/>
    <cellStyle name="20% - Ênfase2 2 5 4" xfId="6652" xr:uid="{DC1F4556-7A70-4B1F-A06E-96689D9D54CE}"/>
    <cellStyle name="20% - Ênfase2 2 5 5" xfId="6653" xr:uid="{450643AE-856A-4A13-A79F-9BFF8AB99DCC}"/>
    <cellStyle name="20% - Ênfase2 2 5 6" xfId="48552" xr:uid="{711982D1-6C62-4A73-8AE6-EDB484581249}"/>
    <cellStyle name="20% - Ênfase2 2 6" xfId="470" xr:uid="{D6C3F97C-F0C7-4E66-9E6D-6D80F98D28DF}"/>
    <cellStyle name="20% - Ênfase2 2 6 2" xfId="471" xr:uid="{CB69A7D5-DDEC-49E1-A4AD-B0AA0E830CF6}"/>
    <cellStyle name="20% - Ênfase2 2 6 2 2" xfId="6654" xr:uid="{9EE173BB-F49C-4E92-AA22-25EA4ADC246E}"/>
    <cellStyle name="20% - Ênfase2 2 6 2 3" xfId="6655" xr:uid="{8906BDF9-550B-4AFF-B330-2C447D86FFDA}"/>
    <cellStyle name="20% - Ênfase2 2 6 2 4" xfId="6656" xr:uid="{1AFB0131-066C-4BBA-BCDF-0881DF1A0FA1}"/>
    <cellStyle name="20% - Ênfase2 2 6 3" xfId="6657" xr:uid="{CA6A9F3E-7942-4FE4-9C00-6B955BF3DD28}"/>
    <cellStyle name="20% - Ênfase2 2 6 4" xfId="6658" xr:uid="{B48018AC-6D55-4874-B548-0F810CCC13CB}"/>
    <cellStyle name="20% - Ênfase2 2 6 5" xfId="6659" xr:uid="{09A75589-ED93-42A5-8428-D5A3830412EE}"/>
    <cellStyle name="20% - Ênfase2 2 6 6" xfId="48553" xr:uid="{C746EB7B-0518-4310-8E27-94548B10EDCB}"/>
    <cellStyle name="20% - Ênfase2 2 7" xfId="472" xr:uid="{CD4EBCEA-6E92-449C-8282-A057AD03D1AF}"/>
    <cellStyle name="20% - Ênfase2 2 7 2" xfId="6660" xr:uid="{186B6A49-F421-45C6-83D7-F9DA810EC417}"/>
    <cellStyle name="20% - Ênfase2 2 7 2 2" xfId="6661" xr:uid="{A11FA22F-F5B2-47FF-86F6-5EEB7B2CE5D2}"/>
    <cellStyle name="20% - Ênfase2 2 7 2 3" xfId="6662" xr:uid="{0B507168-8C36-4BAE-AF13-7FD039F055A4}"/>
    <cellStyle name="20% - Ênfase2 2 7 2 4" xfId="6663" xr:uid="{5E8D8D77-57AD-458F-AE4B-FD4E0A2D61B4}"/>
    <cellStyle name="20% - Ênfase2 2 7 3" xfId="6664" xr:uid="{A0517EE3-C577-4C96-B41C-BBB035A08A0B}"/>
    <cellStyle name="20% - Ênfase2 2 7 4" xfId="6665" xr:uid="{B3AFFDA6-CD7C-428A-8903-BB5026C5048E}"/>
    <cellStyle name="20% - Ênfase2 2 7 5" xfId="6666" xr:uid="{C4FFC252-B54E-4782-A855-281F38B669DE}"/>
    <cellStyle name="20% - Ênfase2 2 7 6" xfId="48554" xr:uid="{823D351D-8D21-4BEF-814E-0411BEF9A4F2}"/>
    <cellStyle name="20% - Ênfase2 2 8" xfId="6667" xr:uid="{11427568-CA11-4A84-BD4F-94AA3A288D77}"/>
    <cellStyle name="20% - Ênfase2 2 8 2" xfId="6668" xr:uid="{62E6ABC6-61FE-4693-A3B2-A150A67B49B6}"/>
    <cellStyle name="20% - Ênfase2 2 8 2 2" xfId="6669" xr:uid="{F1B81A8D-9618-4E3D-A0CD-6DE8B4D4B456}"/>
    <cellStyle name="20% - Ênfase2 2 8 2 3" xfId="6670" xr:uid="{ABA7F1A3-4FE7-46EE-8779-62EEA103536B}"/>
    <cellStyle name="20% - Ênfase2 2 8 2 4" xfId="6671" xr:uid="{E6E2FBA0-2F80-4497-B37E-FC589F01AB8F}"/>
    <cellStyle name="20% - Ênfase2 2 8 3" xfId="6672" xr:uid="{4ED11B2A-0282-4C25-9BF1-977A70E3AA51}"/>
    <cellStyle name="20% - Ênfase2 2 8 4" xfId="6673" xr:uid="{4EAF1B06-55C9-4818-AF92-499B38CD7A8D}"/>
    <cellStyle name="20% - Ênfase2 2 8 5" xfId="6674" xr:uid="{6F50EF02-156F-447F-B8EA-AC6D256F0F9F}"/>
    <cellStyle name="20% - Ênfase2 2 8 6" xfId="49038" xr:uid="{039753AE-DE71-462D-B3F6-146EC4F26625}"/>
    <cellStyle name="20% - Ênfase2 2 9" xfId="6675" xr:uid="{9F7B35BB-6181-47E2-AC41-724E96ECBEDF}"/>
    <cellStyle name="20% - Ênfase2 2 9 2" xfId="6676" xr:uid="{C030B1A4-9572-4252-ACCE-36C649E9C2EA}"/>
    <cellStyle name="20% - Ênfase2 2 9 2 2" xfId="6677" xr:uid="{495EA8CC-1BE5-4668-BC07-802D0E89F091}"/>
    <cellStyle name="20% - Ênfase2 2 9 2 3" xfId="6678" xr:uid="{09F09273-1F7F-4382-9209-27418BBB2081}"/>
    <cellStyle name="20% - Ênfase2 2 9 2 4" xfId="6679" xr:uid="{C8261BBD-8FCA-4464-BD9B-426AE59EEB88}"/>
    <cellStyle name="20% - Ênfase2 2 9 3" xfId="6680" xr:uid="{51BE4D22-53C9-48D0-AAD0-1E85E596A0A9}"/>
    <cellStyle name="20% - Ênfase2 2 9 4" xfId="6681" xr:uid="{E24D0DA0-4989-4351-A25C-0BEF1544CCCB}"/>
    <cellStyle name="20% - Ênfase2 2 9 5" xfId="6682" xr:uid="{E75BC735-7E3D-4849-93C2-01E552BBB87C}"/>
    <cellStyle name="20% - Ênfase2 2 9 6" xfId="51361" xr:uid="{F46BB1D0-3E4E-4D52-8224-20E1FFAE9768}"/>
    <cellStyle name="20% - Ênfase2 20" xfId="473" xr:uid="{33C6EB2E-D0F7-4CA2-8D90-0584874EE9BF}"/>
    <cellStyle name="20% - Ênfase2 20 10" xfId="6683" xr:uid="{A3D07331-21BE-42A2-9418-615215352384}"/>
    <cellStyle name="20% - Ênfase2 20 10 2" xfId="6684" xr:uid="{002A9EAA-F025-4987-8C1F-3B3CA9F9809C}"/>
    <cellStyle name="20% - Ênfase2 20 10 2 2" xfId="6685" xr:uid="{B75C873E-7495-4022-B46C-E0EFF74682F0}"/>
    <cellStyle name="20% - Ênfase2 20 10 2 3" xfId="6686" xr:uid="{DB742AC2-DCD3-406C-A60E-8DEBC34132FB}"/>
    <cellStyle name="20% - Ênfase2 20 10 2 4" xfId="6687" xr:uid="{5AFDFEF6-4BFE-425E-A28F-9E237AADB7E4}"/>
    <cellStyle name="20% - Ênfase2 20 10 3" xfId="6688" xr:uid="{3594046F-2F3C-49FA-A097-9C98BC340980}"/>
    <cellStyle name="20% - Ênfase2 20 10 4" xfId="6689" xr:uid="{399C9934-7D51-4111-B938-97FAA72F3478}"/>
    <cellStyle name="20% - Ênfase2 20 10 5" xfId="6690" xr:uid="{2590562A-5DC0-467D-B5D6-B5C2E31B854A}"/>
    <cellStyle name="20% - Ênfase2 20 11" xfId="6691" xr:uid="{888439CF-2F4A-4403-9AAB-1D56C16E9367}"/>
    <cellStyle name="20% - Ênfase2 20 11 2" xfId="6692" xr:uid="{D6C09A0E-F96D-453F-98F8-4CF83E609E6C}"/>
    <cellStyle name="20% - Ênfase2 20 11 2 2" xfId="6693" xr:uid="{3A0B8466-2481-4152-B0C4-D0096BE86707}"/>
    <cellStyle name="20% - Ênfase2 20 11 2 3" xfId="6694" xr:uid="{3C80537D-53FF-4269-BCF4-AD5264547D41}"/>
    <cellStyle name="20% - Ênfase2 20 11 2 4" xfId="6695" xr:uid="{1EB6231E-C782-4C7B-B887-74CC00DDD43F}"/>
    <cellStyle name="20% - Ênfase2 20 11 3" xfId="6696" xr:uid="{38B5F595-BB22-4590-868D-17B934C24110}"/>
    <cellStyle name="20% - Ênfase2 20 11 4" xfId="6697" xr:uid="{5212296C-AC9D-49A8-BF39-FACAAF187A4B}"/>
    <cellStyle name="20% - Ênfase2 20 11 5" xfId="6698" xr:uid="{9F6D73C6-F48C-4FA4-A252-063FE001799E}"/>
    <cellStyle name="20% - Ênfase2 20 12" xfId="6699" xr:uid="{9A83AC9D-F612-4180-9CC3-EA1580E598A6}"/>
    <cellStyle name="20% - Ênfase2 20 12 2" xfId="6700" xr:uid="{239C5BC8-5BA4-4B20-AF00-893EC01E859F}"/>
    <cellStyle name="20% - Ênfase2 20 12 3" xfId="6701" xr:uid="{B7CB7924-4D93-4C46-B320-F9055338A963}"/>
    <cellStyle name="20% - Ênfase2 20 12 4" xfId="6702" xr:uid="{527B7A2B-0967-43B8-AA9E-24ABF59A7E8A}"/>
    <cellStyle name="20% - Ênfase2 20 13" xfId="6703" xr:uid="{1FFFB89C-DED2-4F96-A212-94994B566415}"/>
    <cellStyle name="20% - Ênfase2 20 14" xfId="6704" xr:uid="{1DD21ADA-D52F-4056-AA86-1FE24DD03705}"/>
    <cellStyle name="20% - Ênfase2 20 15" xfId="6705" xr:uid="{853B1488-C691-4CD8-8479-70B1BE9C4038}"/>
    <cellStyle name="20% - Ênfase2 20 2" xfId="474" xr:uid="{8B402B9A-0308-421E-BBE3-58223DDE6030}"/>
    <cellStyle name="20% - Ênfase2 20 2 2" xfId="6706" xr:uid="{8A81EA60-81AE-4399-8D06-BE2808D7B8D9}"/>
    <cellStyle name="20% - Ênfase2 20 2 2 2" xfId="6707" xr:uid="{964AFC4D-F646-4F9B-9A0A-87118B8AE300}"/>
    <cellStyle name="20% - Ênfase2 20 2 2 3" xfId="6708" xr:uid="{FA439A58-B8C2-4B1F-A087-60279551BF6B}"/>
    <cellStyle name="20% - Ênfase2 20 2 2 4" xfId="6709" xr:uid="{DD49BA32-92F8-44AB-8DA6-C0A4A7722AF9}"/>
    <cellStyle name="20% - Ênfase2 20 2 3" xfId="6710" xr:uid="{AFBF291F-5F83-42C0-8A5F-BB0F065F79DD}"/>
    <cellStyle name="20% - Ênfase2 20 2 4" xfId="6711" xr:uid="{51688D9D-6E37-4545-B0DE-2CCC2229B5D8}"/>
    <cellStyle name="20% - Ênfase2 20 2 5" xfId="6712" xr:uid="{162FD1CD-CE8C-405B-B9B6-41CCB74BA70D}"/>
    <cellStyle name="20% - Ênfase2 20 2 6" xfId="48555" xr:uid="{389CEFF1-6ED9-4E72-81F4-528574A1D953}"/>
    <cellStyle name="20% - Ênfase2 20 3" xfId="6713" xr:uid="{6B2D4E6B-DA3F-42A2-9CCD-97A19C478B98}"/>
    <cellStyle name="20% - Ênfase2 20 3 2" xfId="6714" xr:uid="{57252C9B-5B7A-4244-A0DE-2642CD4675AD}"/>
    <cellStyle name="20% - Ênfase2 20 3 2 2" xfId="6715" xr:uid="{76D7F96E-DB67-44C8-B65D-12275DF94D7A}"/>
    <cellStyle name="20% - Ênfase2 20 3 2 3" xfId="6716" xr:uid="{372A6FF8-4CF1-4A25-85D2-C829C902E4D3}"/>
    <cellStyle name="20% - Ênfase2 20 3 2 4" xfId="6717" xr:uid="{C90D3E84-1F8C-4EFC-B7F7-435FA5D88B2D}"/>
    <cellStyle name="20% - Ênfase2 20 3 3" xfId="6718" xr:uid="{E5BC9AB9-A894-4C3D-8D72-CA5A8788E94F}"/>
    <cellStyle name="20% - Ênfase2 20 3 4" xfId="6719" xr:uid="{0A211856-8D1C-4F17-A76D-C5DED823F03F}"/>
    <cellStyle name="20% - Ênfase2 20 3 5" xfId="6720" xr:uid="{8CD86C1B-EE44-4453-A76C-53FE8EA94393}"/>
    <cellStyle name="20% - Ênfase2 20 3 6" xfId="49006" xr:uid="{8C4606DB-9C85-4B3E-AF7E-B2BB26E7A08A}"/>
    <cellStyle name="20% - Ênfase2 20 4" xfId="6721" xr:uid="{F5A6B7EE-0FEF-414F-8389-C5D04BC97C45}"/>
    <cellStyle name="20% - Ênfase2 20 4 2" xfId="6722" xr:uid="{223D42ED-3C00-4AD4-952D-D32AAF238337}"/>
    <cellStyle name="20% - Ênfase2 20 4 2 2" xfId="6723" xr:uid="{EF5319F2-9941-4701-A8DA-7B877C5C0E02}"/>
    <cellStyle name="20% - Ênfase2 20 4 2 3" xfId="6724" xr:uid="{2B55DD6B-DC99-4D37-B31B-CA790B41668A}"/>
    <cellStyle name="20% - Ênfase2 20 4 2 4" xfId="6725" xr:uid="{6F7E8D8A-1BDD-45CC-A3E1-96660B130A39}"/>
    <cellStyle name="20% - Ênfase2 20 4 3" xfId="6726" xr:uid="{E6723D6D-846D-4A7C-BFA5-7922A20F54AD}"/>
    <cellStyle name="20% - Ênfase2 20 4 4" xfId="6727" xr:uid="{86F15039-B718-46FD-9F1B-9B93AFC11D16}"/>
    <cellStyle name="20% - Ênfase2 20 4 5" xfId="6728" xr:uid="{0D15CD19-F5BA-41F9-AE07-88E1B64B592F}"/>
    <cellStyle name="20% - Ênfase2 20 4 6" xfId="51333" xr:uid="{4565AE90-4ED8-4F37-A8C7-3A8EB838ABD5}"/>
    <cellStyle name="20% - Ênfase2 20 5" xfId="6729" xr:uid="{8D0F4783-D04C-4302-B4B6-2C65215FA43C}"/>
    <cellStyle name="20% - Ênfase2 20 5 2" xfId="6730" xr:uid="{2CC30827-65EB-45D0-BA01-D77C95CB3D0F}"/>
    <cellStyle name="20% - Ênfase2 20 5 2 2" xfId="6731" xr:uid="{0E0531B8-A754-47A8-8DB7-DFAA049B397B}"/>
    <cellStyle name="20% - Ênfase2 20 5 2 3" xfId="6732" xr:uid="{0C96CA6C-DFEC-4FEE-AF7B-3DD48BE5C988}"/>
    <cellStyle name="20% - Ênfase2 20 5 2 4" xfId="6733" xr:uid="{711CF4DE-0DC0-45EC-A665-EA3F86F6377E}"/>
    <cellStyle name="20% - Ênfase2 20 5 3" xfId="6734" xr:uid="{BF66D033-3DC2-4F62-B3CD-82A44829E084}"/>
    <cellStyle name="20% - Ênfase2 20 5 4" xfId="6735" xr:uid="{BCE95FFD-C5E4-4C15-B81E-80D00075A858}"/>
    <cellStyle name="20% - Ênfase2 20 5 5" xfId="6736" xr:uid="{78B0E972-A031-465C-94D2-DE8B49215C90}"/>
    <cellStyle name="20% - Ênfase2 20 5 6" xfId="52214" xr:uid="{1E8D4A99-9AA2-4811-9823-65FC0933473E}"/>
    <cellStyle name="20% - Ênfase2 20 6" xfId="6737" xr:uid="{E414DCC8-872B-41E5-8042-34EA191B66F1}"/>
    <cellStyle name="20% - Ênfase2 20 6 2" xfId="6738" xr:uid="{B7090EF8-3AD9-429C-AEB7-944DF9EFDC0C}"/>
    <cellStyle name="20% - Ênfase2 20 6 2 2" xfId="6739" xr:uid="{35C74032-C809-4015-AD78-A5E1619BC7E6}"/>
    <cellStyle name="20% - Ênfase2 20 6 2 3" xfId="6740" xr:uid="{BE6B7AD5-8099-423E-96AB-32A2809C7548}"/>
    <cellStyle name="20% - Ênfase2 20 6 2 4" xfId="6741" xr:uid="{56E4EB1A-2909-4175-ACEE-0961100D8BF5}"/>
    <cellStyle name="20% - Ênfase2 20 6 3" xfId="6742" xr:uid="{15422F2E-4B38-4875-9759-0EF657F530CD}"/>
    <cellStyle name="20% - Ênfase2 20 6 4" xfId="6743" xr:uid="{3C09F572-0AF8-4ACA-9669-3038219619B2}"/>
    <cellStyle name="20% - Ênfase2 20 6 5" xfId="6744" xr:uid="{43C130D3-F75F-4F02-A54D-6124E22DA010}"/>
    <cellStyle name="20% - Ênfase2 20 6 6" xfId="53080" xr:uid="{B82EAB9F-50D1-48DF-A8CC-F7DC1A732D81}"/>
    <cellStyle name="20% - Ênfase2 20 7" xfId="6745" xr:uid="{D08CBF9D-1AFF-46B4-B025-D7122FF1DA2B}"/>
    <cellStyle name="20% - Ênfase2 20 7 2" xfId="6746" xr:uid="{5A9DB344-F695-4B8D-BA6E-AC2808B217C4}"/>
    <cellStyle name="20% - Ênfase2 20 7 2 2" xfId="6747" xr:uid="{64646379-FE7C-4447-B87A-93F5164F7C37}"/>
    <cellStyle name="20% - Ênfase2 20 7 2 3" xfId="6748" xr:uid="{99F1D4FD-DA86-4B08-9FF6-4E9F841BF6D9}"/>
    <cellStyle name="20% - Ênfase2 20 7 2 4" xfId="6749" xr:uid="{71A8BC31-46B7-44C4-A24D-B40618B55F50}"/>
    <cellStyle name="20% - Ênfase2 20 7 3" xfId="6750" xr:uid="{474121F2-4D7A-4B05-B6DB-E81FAD36ADC7}"/>
    <cellStyle name="20% - Ênfase2 20 7 4" xfId="6751" xr:uid="{0F944DF2-0AD9-4499-8E11-75EA42CB5A43}"/>
    <cellStyle name="20% - Ênfase2 20 7 5" xfId="6752" xr:uid="{07A0DC0F-2E81-4F54-9BD7-B9C1BE68131D}"/>
    <cellStyle name="20% - Ênfase2 20 7 6" xfId="53928" xr:uid="{3C5F87C6-4734-49CA-83FC-8A1A95BD246B}"/>
    <cellStyle name="20% - Ênfase2 20 8" xfId="6753" xr:uid="{100BBCDF-B1CD-44F5-BDCA-F52CF6E88578}"/>
    <cellStyle name="20% - Ênfase2 20 8 2" xfId="6754" xr:uid="{28EADA16-C0A4-43C4-ABB5-3E39678311E2}"/>
    <cellStyle name="20% - Ênfase2 20 8 2 2" xfId="6755" xr:uid="{DDE70CFE-0EC8-4D6A-BA4E-FE764542DB01}"/>
    <cellStyle name="20% - Ênfase2 20 8 2 3" xfId="6756" xr:uid="{5FEA232A-190D-4EBE-8BB7-2B06FE84761A}"/>
    <cellStyle name="20% - Ênfase2 20 8 2 4" xfId="6757" xr:uid="{0739A493-0697-4488-B27C-51EC341C36C5}"/>
    <cellStyle name="20% - Ênfase2 20 8 3" xfId="6758" xr:uid="{D830D127-E9B0-4868-ABB8-B39858970818}"/>
    <cellStyle name="20% - Ênfase2 20 8 4" xfId="6759" xr:uid="{974B1479-D076-457E-B20A-B3A399849AFB}"/>
    <cellStyle name="20% - Ênfase2 20 8 5" xfId="6760" xr:uid="{4ADD3A1C-AC1E-4FF4-89ED-E045E98DDE74}"/>
    <cellStyle name="20% - Ênfase2 20 8 6" xfId="54744" xr:uid="{3B14351C-894D-499A-9DCB-375CD961E5B7}"/>
    <cellStyle name="20% - Ênfase2 20 9" xfId="6761" xr:uid="{38C8C848-8F0A-44A9-A1E8-8F5883165E5B}"/>
    <cellStyle name="20% - Ênfase2 20 9 2" xfId="6762" xr:uid="{EE55500E-EF31-432D-BC78-BBBF02D2CE28}"/>
    <cellStyle name="20% - Ênfase2 20 9 2 2" xfId="6763" xr:uid="{9B742CF7-4207-4EF3-961A-4F3E1D784C17}"/>
    <cellStyle name="20% - Ênfase2 20 9 2 3" xfId="6764" xr:uid="{E8ED2884-DFB0-4FAF-8C12-A81BF2FABCDD}"/>
    <cellStyle name="20% - Ênfase2 20 9 2 4" xfId="6765" xr:uid="{46BD2CCE-E789-40ED-887E-C77DFCAFE391}"/>
    <cellStyle name="20% - Ênfase2 20 9 3" xfId="6766" xr:uid="{92F85DB8-3AA2-4B30-9A0E-3D63097302EE}"/>
    <cellStyle name="20% - Ênfase2 20 9 4" xfId="6767" xr:uid="{CF297EDE-575F-4819-BF1C-01B97B5866B9}"/>
    <cellStyle name="20% - Ênfase2 20 9 5" xfId="6768" xr:uid="{7A364A52-DEFE-44C8-9979-5E5417E1A8D3}"/>
    <cellStyle name="20% - Ênfase2 20 9 6" xfId="55457" xr:uid="{158E00FF-6390-46FA-B926-009E3A31AAC1}"/>
    <cellStyle name="20% - Ênfase2 21" xfId="475" xr:uid="{BECFB4BC-C543-4A9D-A91C-7B34F3BF2D6D}"/>
    <cellStyle name="20% - Ênfase2 21 10" xfId="6769" xr:uid="{7AD2A583-FC63-48D9-97F4-B3F357035D44}"/>
    <cellStyle name="20% - Ênfase2 21 10 2" xfId="6770" xr:uid="{0558E290-23A1-416C-AB36-BE11BCB043FF}"/>
    <cellStyle name="20% - Ênfase2 21 10 2 2" xfId="6771" xr:uid="{F23C90E5-86AC-4E66-92D2-7D3144555F73}"/>
    <cellStyle name="20% - Ênfase2 21 10 2 3" xfId="6772" xr:uid="{0D15CBA3-2171-4089-A646-D596F4CF52B4}"/>
    <cellStyle name="20% - Ênfase2 21 10 2 4" xfId="6773" xr:uid="{7BEC15E8-30A9-473D-A133-A2159A32553F}"/>
    <cellStyle name="20% - Ênfase2 21 10 3" xfId="6774" xr:uid="{E7065736-0FCB-4F54-9209-EC5CF3EC76DF}"/>
    <cellStyle name="20% - Ênfase2 21 10 4" xfId="6775" xr:uid="{2F88D639-D4A4-44D9-9929-345D02E36193}"/>
    <cellStyle name="20% - Ênfase2 21 10 5" xfId="6776" xr:uid="{185481DA-E9AE-4F1F-992E-E0DA63E99BC4}"/>
    <cellStyle name="20% - Ênfase2 21 11" xfId="6777" xr:uid="{A0E6D40E-1E6C-4A07-A0B8-942AACCBD4E7}"/>
    <cellStyle name="20% - Ênfase2 21 11 2" xfId="6778" xr:uid="{5B49190A-615C-4497-AF08-65E49C834A4F}"/>
    <cellStyle name="20% - Ênfase2 21 11 2 2" xfId="6779" xr:uid="{F152685C-6DC6-450C-8C55-5B2804CBE24E}"/>
    <cellStyle name="20% - Ênfase2 21 11 2 3" xfId="6780" xr:uid="{D43CBD4B-2623-466C-8864-F38DCCA98640}"/>
    <cellStyle name="20% - Ênfase2 21 11 2 4" xfId="6781" xr:uid="{8F7B3325-F492-4095-8CB9-81DEF3804B41}"/>
    <cellStyle name="20% - Ênfase2 21 11 3" xfId="6782" xr:uid="{EC2110E7-5DC5-4843-8F11-4AA3B0216596}"/>
    <cellStyle name="20% - Ênfase2 21 11 4" xfId="6783" xr:uid="{22ACBA42-D824-4AC6-8784-15F2D4270FDC}"/>
    <cellStyle name="20% - Ênfase2 21 11 5" xfId="6784" xr:uid="{1C5E9527-0315-4BAE-8AA7-1AE16273AC24}"/>
    <cellStyle name="20% - Ênfase2 21 12" xfId="6785" xr:uid="{3BCE1F86-07C1-4B9D-A6E1-4DB23442E223}"/>
    <cellStyle name="20% - Ênfase2 21 12 2" xfId="6786" xr:uid="{EF610BFF-51B7-4C43-BEB6-719EA5DE2003}"/>
    <cellStyle name="20% - Ênfase2 21 12 3" xfId="6787" xr:uid="{C67B1ADD-37D3-4DB1-AB93-C3D588D35ED8}"/>
    <cellStyle name="20% - Ênfase2 21 12 4" xfId="6788" xr:uid="{8A828671-07B1-4DD4-A470-4C59A40B465F}"/>
    <cellStyle name="20% - Ênfase2 21 13" xfId="6789" xr:uid="{F5F40FB7-585D-408F-8B2B-0B5A73C70EE2}"/>
    <cellStyle name="20% - Ênfase2 21 14" xfId="6790" xr:uid="{EC2F8509-5B9A-4500-BED0-10C88CA0397D}"/>
    <cellStyle name="20% - Ênfase2 21 15" xfId="6791" xr:uid="{8E9AF9BB-0076-422F-8494-09E28933367F}"/>
    <cellStyle name="20% - Ênfase2 21 16" xfId="48557" xr:uid="{B423C919-331F-4572-A692-1AF638990CFF}"/>
    <cellStyle name="20% - Ênfase2 21 2" xfId="476" xr:uid="{D3C13F66-C3F5-4FCB-9067-061C91D7D290}"/>
    <cellStyle name="20% - Ênfase2 21 2 2" xfId="6792" xr:uid="{3C42BCC4-D9BC-45E3-8092-81F758B0E91B}"/>
    <cellStyle name="20% - Ênfase2 21 2 2 2" xfId="6793" xr:uid="{F4972E59-E4A4-4600-BC7D-37C9EFBFEE3C}"/>
    <cellStyle name="20% - Ênfase2 21 2 2 3" xfId="6794" xr:uid="{113D6224-422A-4465-A67B-4A156C188D59}"/>
    <cellStyle name="20% - Ênfase2 21 2 2 4" xfId="6795" xr:uid="{8273FD3B-C74D-4898-B202-65704CDB2ACE}"/>
    <cellStyle name="20% - Ênfase2 21 2 3" xfId="6796" xr:uid="{E27F4D0C-CB96-43B4-9C71-F904D756F8DE}"/>
    <cellStyle name="20% - Ênfase2 21 2 4" xfId="6797" xr:uid="{376AFA55-EAA0-4051-82DA-93A6F9CF6B87}"/>
    <cellStyle name="20% - Ênfase2 21 2 5" xfId="6798" xr:uid="{3F2B8C48-5FB7-4588-AFA3-5B935AABE067}"/>
    <cellStyle name="20% - Ênfase2 21 2 6" xfId="48558" xr:uid="{426600C3-7F78-4481-97E3-F70CA002F5FA}"/>
    <cellStyle name="20% - Ênfase2 21 3" xfId="6799" xr:uid="{568A6FA4-9B6B-4868-8BAE-C7FCD7E5572E}"/>
    <cellStyle name="20% - Ênfase2 21 3 2" xfId="6800" xr:uid="{BA697E20-6352-4E82-BD7F-B32A13B7ABA5}"/>
    <cellStyle name="20% - Ênfase2 21 3 2 2" xfId="6801" xr:uid="{C2F89A03-6052-48EB-BA8C-BF266355C6C9}"/>
    <cellStyle name="20% - Ênfase2 21 3 2 3" xfId="6802" xr:uid="{3FC8D6F1-23BF-4060-8AA4-04E57E9AF23C}"/>
    <cellStyle name="20% - Ênfase2 21 3 2 4" xfId="6803" xr:uid="{3E318EBF-2ABA-41D5-A92E-225A74721E6D}"/>
    <cellStyle name="20% - Ênfase2 21 3 3" xfId="6804" xr:uid="{2965EAFB-7799-40D7-AF5F-B6BD977F3CED}"/>
    <cellStyle name="20% - Ênfase2 21 3 4" xfId="6805" xr:uid="{A6306768-E2E1-4712-A2DF-7C0C829BCA6D}"/>
    <cellStyle name="20% - Ênfase2 21 3 5" xfId="6806" xr:uid="{1D41812E-5278-46F1-899A-52631963F17A}"/>
    <cellStyle name="20% - Ênfase2 21 4" xfId="6807" xr:uid="{4B1269B4-CA26-44C0-A325-B52FF4484553}"/>
    <cellStyle name="20% - Ênfase2 21 4 2" xfId="6808" xr:uid="{24664F58-7D94-4D97-99EC-89913090ADBE}"/>
    <cellStyle name="20% - Ênfase2 21 4 2 2" xfId="6809" xr:uid="{3C2C6F6C-39A4-4DF8-A7F6-0A5ECFC6B5EF}"/>
    <cellStyle name="20% - Ênfase2 21 4 2 3" xfId="6810" xr:uid="{69ED694A-CFE7-4643-997E-33F08DBB16B8}"/>
    <cellStyle name="20% - Ênfase2 21 4 2 4" xfId="6811" xr:uid="{C848C884-2A9F-4AF6-8ADC-A4856ECE86A4}"/>
    <cellStyle name="20% - Ênfase2 21 4 3" xfId="6812" xr:uid="{7A34AE53-6112-4E93-99FD-07CB86E023C8}"/>
    <cellStyle name="20% - Ênfase2 21 4 4" xfId="6813" xr:uid="{BE55DEBE-0C52-4B74-B5DC-1E2EE93BF8B6}"/>
    <cellStyle name="20% - Ênfase2 21 4 5" xfId="6814" xr:uid="{DE0BCCFA-693F-4FF4-BECE-68656136A518}"/>
    <cellStyle name="20% - Ênfase2 21 5" xfId="6815" xr:uid="{2B3732B7-7E48-4D5F-B2CC-628B81A07E55}"/>
    <cellStyle name="20% - Ênfase2 21 5 2" xfId="6816" xr:uid="{4C3C90DB-7301-4E47-B447-871407FFB2FA}"/>
    <cellStyle name="20% - Ênfase2 21 5 2 2" xfId="6817" xr:uid="{80FE2665-BE0E-4EA4-A614-B342E8A3854F}"/>
    <cellStyle name="20% - Ênfase2 21 5 2 3" xfId="6818" xr:uid="{AC11A014-C091-4AA0-81AD-3382C9AE4EB5}"/>
    <cellStyle name="20% - Ênfase2 21 5 2 4" xfId="6819" xr:uid="{1BA3FD12-CE38-4BD0-9FE4-3394BB52B083}"/>
    <cellStyle name="20% - Ênfase2 21 5 3" xfId="6820" xr:uid="{884B8469-EC1A-4A1E-8E31-1800930FE586}"/>
    <cellStyle name="20% - Ênfase2 21 5 4" xfId="6821" xr:uid="{56FE1A93-9ED7-405D-A649-7985EFC5FA23}"/>
    <cellStyle name="20% - Ênfase2 21 5 5" xfId="6822" xr:uid="{D671B108-9AF7-45AB-AE40-F3321B265DA4}"/>
    <cellStyle name="20% - Ênfase2 21 6" xfId="6823" xr:uid="{5277BB3F-585F-4EA2-96EC-B60AB7B070F4}"/>
    <cellStyle name="20% - Ênfase2 21 6 2" xfId="6824" xr:uid="{C9EF1070-4441-4F59-93D3-5330C3001656}"/>
    <cellStyle name="20% - Ênfase2 21 6 2 2" xfId="6825" xr:uid="{A33F4B20-47BC-4926-97A3-8045F792D75E}"/>
    <cellStyle name="20% - Ênfase2 21 6 2 3" xfId="6826" xr:uid="{D8588BDC-CD5C-4BB1-808F-5139D099AEDD}"/>
    <cellStyle name="20% - Ênfase2 21 6 2 4" xfId="6827" xr:uid="{FFE0D987-EBB4-449C-91E3-60BC97CBDDD7}"/>
    <cellStyle name="20% - Ênfase2 21 6 3" xfId="6828" xr:uid="{8ECE306E-C736-4952-BE74-21E36E18ED05}"/>
    <cellStyle name="20% - Ênfase2 21 6 4" xfId="6829" xr:uid="{601119E5-68CF-4E0C-94C2-5FEFE1B56EEE}"/>
    <cellStyle name="20% - Ênfase2 21 6 5" xfId="6830" xr:uid="{C24415B1-A8A1-48DF-B39B-40ECACA47A93}"/>
    <cellStyle name="20% - Ênfase2 21 7" xfId="6831" xr:uid="{955CF67B-AB2D-47F8-A6DA-49E343721D33}"/>
    <cellStyle name="20% - Ênfase2 21 7 2" xfId="6832" xr:uid="{CCC3653D-39E0-4448-98A6-0F59C7C9A48F}"/>
    <cellStyle name="20% - Ênfase2 21 7 2 2" xfId="6833" xr:uid="{4ABAB89C-9E56-4E1D-AFC4-D0F621D762F8}"/>
    <cellStyle name="20% - Ênfase2 21 7 2 3" xfId="6834" xr:uid="{A9302F06-763F-455D-81F6-1BBDCDED8BCD}"/>
    <cellStyle name="20% - Ênfase2 21 7 2 4" xfId="6835" xr:uid="{9E82775C-F45E-48C0-95AD-9ADFE90CF08E}"/>
    <cellStyle name="20% - Ênfase2 21 7 3" xfId="6836" xr:uid="{4E223A3E-79F0-495B-BC84-D7432A2AA715}"/>
    <cellStyle name="20% - Ênfase2 21 7 4" xfId="6837" xr:uid="{AFB9D922-090C-4EE0-9BB0-AE45148311AB}"/>
    <cellStyle name="20% - Ênfase2 21 7 5" xfId="6838" xr:uid="{79805FE5-00FC-4EEA-BAB6-1DB9BC7330F6}"/>
    <cellStyle name="20% - Ênfase2 21 8" xfId="6839" xr:uid="{ED94CEEC-06AE-4C80-977E-1761B4806D4B}"/>
    <cellStyle name="20% - Ênfase2 21 8 2" xfId="6840" xr:uid="{77E3C934-9621-4E72-947B-F2011D409235}"/>
    <cellStyle name="20% - Ênfase2 21 8 2 2" xfId="6841" xr:uid="{65D45C92-D104-4FB3-B7EC-5DFE1B6BEF32}"/>
    <cellStyle name="20% - Ênfase2 21 8 2 3" xfId="6842" xr:uid="{53A91669-A413-48C0-9D1F-BF73B0F1EE69}"/>
    <cellStyle name="20% - Ênfase2 21 8 2 4" xfId="6843" xr:uid="{646B6F86-59CF-4641-97B0-8CCD68B3C499}"/>
    <cellStyle name="20% - Ênfase2 21 8 3" xfId="6844" xr:uid="{3CAD8668-367B-44AD-B8F4-4A313F5EB7AB}"/>
    <cellStyle name="20% - Ênfase2 21 8 4" xfId="6845" xr:uid="{E9A455EC-02CE-4242-BBF7-062C6F6F4F9C}"/>
    <cellStyle name="20% - Ênfase2 21 8 5" xfId="6846" xr:uid="{DACA2B3E-CFD0-4F7A-B37E-64A16D485192}"/>
    <cellStyle name="20% - Ênfase2 21 9" xfId="6847" xr:uid="{0FA36849-E6D7-4A31-9890-B4036C6E386F}"/>
    <cellStyle name="20% - Ênfase2 21 9 2" xfId="6848" xr:uid="{548CB8C7-5DC3-45D6-AAAD-620C05C89575}"/>
    <cellStyle name="20% - Ênfase2 21 9 2 2" xfId="6849" xr:uid="{C23E96B7-8EA8-46B2-8E01-A5B80F4FE626}"/>
    <cellStyle name="20% - Ênfase2 21 9 2 3" xfId="6850" xr:uid="{242D07D0-4749-4D19-A12E-CD60F78FC9C1}"/>
    <cellStyle name="20% - Ênfase2 21 9 2 4" xfId="6851" xr:uid="{8989C1A3-464C-4C34-A00F-5E44F1B3DB9E}"/>
    <cellStyle name="20% - Ênfase2 21 9 3" xfId="6852" xr:uid="{AA6458C3-72C4-457F-8E99-E0EFDF01328E}"/>
    <cellStyle name="20% - Ênfase2 21 9 4" xfId="6853" xr:uid="{E2DC14CD-38D5-49B3-AA1E-2687729E4090}"/>
    <cellStyle name="20% - Ênfase2 21 9 5" xfId="6854" xr:uid="{16F02D8E-8712-472C-A765-EA9104B20B85}"/>
    <cellStyle name="20% - Ênfase2 22" xfId="477" xr:uid="{7D4307A6-E1D9-4357-8CFB-1D2969FA07B0}"/>
    <cellStyle name="20% - Ênfase2 22 10" xfId="6855" xr:uid="{8268EB73-42D1-4F61-846C-0BB8E2CA407D}"/>
    <cellStyle name="20% - Ênfase2 22 10 2" xfId="6856" xr:uid="{FC7F94F4-F9D3-41C0-8BC0-680529C5D749}"/>
    <cellStyle name="20% - Ênfase2 22 10 2 2" xfId="6857" xr:uid="{80F2FEAD-71DA-49BB-82F9-768620739DFA}"/>
    <cellStyle name="20% - Ênfase2 22 10 2 3" xfId="6858" xr:uid="{6BDB19C2-499C-49DC-AEE7-83C944875718}"/>
    <cellStyle name="20% - Ênfase2 22 10 2 4" xfId="6859" xr:uid="{B5C8E96D-8D32-449E-BBB1-FF96AF488638}"/>
    <cellStyle name="20% - Ênfase2 22 10 3" xfId="6860" xr:uid="{01A7CA5C-880B-4182-B20E-D2DAA04D71DD}"/>
    <cellStyle name="20% - Ênfase2 22 10 4" xfId="6861" xr:uid="{FFD31FB8-87EF-402A-B524-D16229DC7BA7}"/>
    <cellStyle name="20% - Ênfase2 22 10 5" xfId="6862" xr:uid="{1B32092B-D957-4A93-B1B3-5829D466C126}"/>
    <cellStyle name="20% - Ênfase2 22 11" xfId="6863" xr:uid="{0C1DA2BB-E0F6-4DEC-81A8-3C7977FBE0B8}"/>
    <cellStyle name="20% - Ênfase2 22 11 2" xfId="6864" xr:uid="{C1AC910C-25C9-4858-A284-8146263DC2FF}"/>
    <cellStyle name="20% - Ênfase2 22 11 2 2" xfId="6865" xr:uid="{806A255F-0150-4163-B36D-E9DF2F07822F}"/>
    <cellStyle name="20% - Ênfase2 22 11 2 3" xfId="6866" xr:uid="{C898B76C-E349-4539-AA03-72B708EE896A}"/>
    <cellStyle name="20% - Ênfase2 22 11 2 4" xfId="6867" xr:uid="{65DA4033-33DF-4AC8-8A97-6C474DA4EC48}"/>
    <cellStyle name="20% - Ênfase2 22 11 3" xfId="6868" xr:uid="{86D7611A-930F-4D81-B74B-CA30A0EC1545}"/>
    <cellStyle name="20% - Ênfase2 22 11 4" xfId="6869" xr:uid="{72FBA721-904C-442E-AF4D-5104427EEE5B}"/>
    <cellStyle name="20% - Ênfase2 22 11 5" xfId="6870" xr:uid="{959B9440-6084-4538-BCC4-7617C51A0969}"/>
    <cellStyle name="20% - Ênfase2 22 12" xfId="6871" xr:uid="{E9F76D9C-09EF-47AE-B95A-9FE91B95AB7A}"/>
    <cellStyle name="20% - Ênfase2 22 12 2" xfId="6872" xr:uid="{7A03E948-B6E9-4A04-AFCC-3B2000B8EA17}"/>
    <cellStyle name="20% - Ênfase2 22 12 3" xfId="6873" xr:uid="{AAEEBEC1-C1E3-4737-9A4F-540D57C3E1E8}"/>
    <cellStyle name="20% - Ênfase2 22 12 4" xfId="6874" xr:uid="{8D134D4B-03A0-4AB6-BD22-1CCF211E6B07}"/>
    <cellStyle name="20% - Ênfase2 22 13" xfId="6875" xr:uid="{5268E80A-DB86-4FB9-8141-916DA15B55FC}"/>
    <cellStyle name="20% - Ênfase2 22 14" xfId="6876" xr:uid="{3BA7BA07-6804-4A74-B09F-3E5E2652761F}"/>
    <cellStyle name="20% - Ênfase2 22 15" xfId="6877" xr:uid="{969FDF16-F536-4755-AE12-DCB6323ED1B9}"/>
    <cellStyle name="20% - Ênfase2 22 16" xfId="48559" xr:uid="{52E3CCCB-8AEA-4F91-947D-21B2A779C87E}"/>
    <cellStyle name="20% - Ênfase2 22 2" xfId="478" xr:uid="{F5C94D88-131C-44C0-8D38-32ABDCF6E5E0}"/>
    <cellStyle name="20% - Ênfase2 22 2 2" xfId="6878" xr:uid="{FB8CF0A8-3F41-46CA-84B1-96618BDCC748}"/>
    <cellStyle name="20% - Ênfase2 22 2 2 2" xfId="6879" xr:uid="{3DE581B6-E364-4053-AE39-EC08F762837A}"/>
    <cellStyle name="20% - Ênfase2 22 2 2 3" xfId="6880" xr:uid="{C2E011F0-B68D-44D1-AAE7-F860E7860CBE}"/>
    <cellStyle name="20% - Ênfase2 22 2 2 4" xfId="6881" xr:uid="{8D66C6C6-D676-4EAD-B7C3-18739DB7D73A}"/>
    <cellStyle name="20% - Ênfase2 22 2 3" xfId="6882" xr:uid="{C7141B73-6BDF-4D79-833B-FCFFFB8DE213}"/>
    <cellStyle name="20% - Ênfase2 22 2 4" xfId="6883" xr:uid="{0EB697F0-7182-49C6-AFF9-E3C437F9A2F1}"/>
    <cellStyle name="20% - Ênfase2 22 2 5" xfId="6884" xr:uid="{B82911B6-4715-48AC-94FB-1A43BF8BA758}"/>
    <cellStyle name="20% - Ênfase2 22 3" xfId="6885" xr:uid="{2CD51575-9ED2-42C7-ADFB-0DAC5C53149B}"/>
    <cellStyle name="20% - Ênfase2 22 3 2" xfId="6886" xr:uid="{533D0EAD-7426-4F16-902E-1731545C169B}"/>
    <cellStyle name="20% - Ênfase2 22 3 2 2" xfId="6887" xr:uid="{338C7F89-1567-4BD6-9A00-55E80434A380}"/>
    <cellStyle name="20% - Ênfase2 22 3 2 3" xfId="6888" xr:uid="{F85C3E84-C04D-42EE-BDBE-69FEA1B3C682}"/>
    <cellStyle name="20% - Ênfase2 22 3 2 4" xfId="6889" xr:uid="{09841A00-374C-4F71-AF7A-6F335BFC4661}"/>
    <cellStyle name="20% - Ênfase2 22 3 3" xfId="6890" xr:uid="{D7F624BA-191C-4D7C-B232-901467A87879}"/>
    <cellStyle name="20% - Ênfase2 22 3 4" xfId="6891" xr:uid="{B9904444-1D93-4779-A79E-169BD291507F}"/>
    <cellStyle name="20% - Ênfase2 22 3 5" xfId="6892" xr:uid="{ACF5A9AD-C43D-4E93-80EC-301ABBCB83CD}"/>
    <cellStyle name="20% - Ênfase2 22 4" xfId="6893" xr:uid="{1E088688-429E-43DC-80D3-CA9F708AE150}"/>
    <cellStyle name="20% - Ênfase2 22 4 2" xfId="6894" xr:uid="{7ADFBFE9-B447-4CF6-8481-94730BBCDD8C}"/>
    <cellStyle name="20% - Ênfase2 22 4 2 2" xfId="6895" xr:uid="{ACD2F1DA-2047-4DA5-91FB-0A1F3CE3C5A4}"/>
    <cellStyle name="20% - Ênfase2 22 4 2 3" xfId="6896" xr:uid="{72FBEA0E-0448-4DF0-9E9F-8994F49329E2}"/>
    <cellStyle name="20% - Ênfase2 22 4 2 4" xfId="6897" xr:uid="{24BBA480-6B1F-40EB-8971-5E462A0F54E4}"/>
    <cellStyle name="20% - Ênfase2 22 4 3" xfId="6898" xr:uid="{7877984B-3CD6-4B5D-9875-CCA5F4DB5D08}"/>
    <cellStyle name="20% - Ênfase2 22 4 4" xfId="6899" xr:uid="{13FD0F8A-A977-4C3C-9912-DAFD13B13B5C}"/>
    <cellStyle name="20% - Ênfase2 22 4 5" xfId="6900" xr:uid="{F5137EB8-9639-4213-AC29-C34C63C86D7C}"/>
    <cellStyle name="20% - Ênfase2 22 5" xfId="6901" xr:uid="{F0E9EDB4-B8D7-4534-96B0-2453C97B0DB6}"/>
    <cellStyle name="20% - Ênfase2 22 5 2" xfId="6902" xr:uid="{F2650079-06E6-4106-A0AC-91B09F958535}"/>
    <cellStyle name="20% - Ênfase2 22 5 2 2" xfId="6903" xr:uid="{14473C77-D778-4875-AB2F-6C0CA4614DCE}"/>
    <cellStyle name="20% - Ênfase2 22 5 2 3" xfId="6904" xr:uid="{48DCCCEC-421A-4010-A04F-A3C2032792A1}"/>
    <cellStyle name="20% - Ênfase2 22 5 2 4" xfId="6905" xr:uid="{B75B0845-5942-49A2-8BF0-DCAACFD9152E}"/>
    <cellStyle name="20% - Ênfase2 22 5 3" xfId="6906" xr:uid="{C334754C-152B-456A-B87E-D6EB79DFD951}"/>
    <cellStyle name="20% - Ênfase2 22 5 4" xfId="6907" xr:uid="{8D9001B0-412A-4A61-BFB3-42B8E132F9C4}"/>
    <cellStyle name="20% - Ênfase2 22 5 5" xfId="6908" xr:uid="{D59B030D-62AB-43CB-B989-ED89E59CB9DD}"/>
    <cellStyle name="20% - Ênfase2 22 6" xfId="6909" xr:uid="{9E0B444C-04E8-4BC3-A2BF-6770251584C6}"/>
    <cellStyle name="20% - Ênfase2 22 6 2" xfId="6910" xr:uid="{0E93E255-8BFC-4063-809C-25526237A7F0}"/>
    <cellStyle name="20% - Ênfase2 22 6 2 2" xfId="6911" xr:uid="{2C336A4A-C7C7-4530-8346-4646E39E3521}"/>
    <cellStyle name="20% - Ênfase2 22 6 2 3" xfId="6912" xr:uid="{CF28B8E1-83ED-412D-929F-43FB75F7E9B7}"/>
    <cellStyle name="20% - Ênfase2 22 6 2 4" xfId="6913" xr:uid="{4ABE3CF4-5C46-4DFF-B782-24C8397F88AE}"/>
    <cellStyle name="20% - Ênfase2 22 6 3" xfId="6914" xr:uid="{7DDE3CBA-C68F-4685-AC45-5A2C51443AE1}"/>
    <cellStyle name="20% - Ênfase2 22 6 4" xfId="6915" xr:uid="{70BF473A-1C76-4931-9C7C-F90E6CFBF7DF}"/>
    <cellStyle name="20% - Ênfase2 22 6 5" xfId="6916" xr:uid="{1487204C-3FDF-48E0-9E4C-7D0E12F63693}"/>
    <cellStyle name="20% - Ênfase2 22 7" xfId="6917" xr:uid="{C6BB9495-53D2-465D-9AA6-5235A6EFFD8A}"/>
    <cellStyle name="20% - Ênfase2 22 7 2" xfId="6918" xr:uid="{BE40272D-118A-4D66-88DE-D3EB1423ECDA}"/>
    <cellStyle name="20% - Ênfase2 22 7 2 2" xfId="6919" xr:uid="{1A5065B1-4998-4ECF-A586-D2717A4A57E8}"/>
    <cellStyle name="20% - Ênfase2 22 7 2 3" xfId="6920" xr:uid="{C7BFDCF5-6A7C-4E15-B28B-D136C5E196E3}"/>
    <cellStyle name="20% - Ênfase2 22 7 2 4" xfId="6921" xr:uid="{81E001D2-71FF-42EB-8397-C2CEB1990C23}"/>
    <cellStyle name="20% - Ênfase2 22 7 3" xfId="6922" xr:uid="{D5C5EBBB-570F-436E-9CA5-316F71D7B5BA}"/>
    <cellStyle name="20% - Ênfase2 22 7 4" xfId="6923" xr:uid="{BF31F8C0-68CA-49E4-8998-DDAA0B4FD9B1}"/>
    <cellStyle name="20% - Ênfase2 22 7 5" xfId="6924" xr:uid="{3B7581C3-5F8D-4696-90F2-DFCDE9C2F4B0}"/>
    <cellStyle name="20% - Ênfase2 22 8" xfId="6925" xr:uid="{5AD2BC17-3FE4-4861-9AA9-8D993CE67C54}"/>
    <cellStyle name="20% - Ênfase2 22 8 2" xfId="6926" xr:uid="{5F5676BB-3276-4D8D-8089-1FA36AF6D1FA}"/>
    <cellStyle name="20% - Ênfase2 22 8 2 2" xfId="6927" xr:uid="{22322288-3538-4745-A4C2-C80D0FCBDC35}"/>
    <cellStyle name="20% - Ênfase2 22 8 2 3" xfId="6928" xr:uid="{F95E8BEF-217D-41B5-9CA6-44C917F54866}"/>
    <cellStyle name="20% - Ênfase2 22 8 2 4" xfId="6929" xr:uid="{3F3C52BB-C487-447C-B637-7C5A97D0FEBA}"/>
    <cellStyle name="20% - Ênfase2 22 8 3" xfId="6930" xr:uid="{185B2D5C-80FD-46A4-86C5-7734DCB15056}"/>
    <cellStyle name="20% - Ênfase2 22 8 4" xfId="6931" xr:uid="{A60746E3-249F-4B1B-8B43-A0C207F7FC8A}"/>
    <cellStyle name="20% - Ênfase2 22 8 5" xfId="6932" xr:uid="{528153A9-1079-4D15-9C21-C628B91C6215}"/>
    <cellStyle name="20% - Ênfase2 22 9" xfId="6933" xr:uid="{BE6B7804-7A36-4343-BBC0-131759548EEC}"/>
    <cellStyle name="20% - Ênfase2 22 9 2" xfId="6934" xr:uid="{1C86BA92-79D0-4255-8733-7A9FB557D253}"/>
    <cellStyle name="20% - Ênfase2 22 9 2 2" xfId="6935" xr:uid="{30685E56-2E32-4A08-92E4-FFE44D20F76C}"/>
    <cellStyle name="20% - Ênfase2 22 9 2 3" xfId="6936" xr:uid="{AFAC686B-98AE-41E3-99DE-300B128C0135}"/>
    <cellStyle name="20% - Ênfase2 22 9 2 4" xfId="6937" xr:uid="{0174C532-3716-4A79-9ACC-F92028CC9EB4}"/>
    <cellStyle name="20% - Ênfase2 22 9 3" xfId="6938" xr:uid="{32A0E6C3-588F-4813-B2F9-8F7CB6EC07B8}"/>
    <cellStyle name="20% - Ênfase2 22 9 4" xfId="6939" xr:uid="{3B52101E-E0E7-4219-A80D-92FD5EACB236}"/>
    <cellStyle name="20% - Ênfase2 22 9 5" xfId="6940" xr:uid="{4D75E92B-0C09-458D-9D07-BB37F2BD3D2C}"/>
    <cellStyle name="20% - Ênfase2 23" xfId="479" xr:uid="{259D5406-6C1C-40E1-A98C-DC839B370205}"/>
    <cellStyle name="20% - Ênfase2 23 10" xfId="6941" xr:uid="{9F03E978-68A9-46CC-BAB0-0CD61F477C39}"/>
    <cellStyle name="20% - Ênfase2 23 10 2" xfId="6942" xr:uid="{3159EEAD-C498-48D1-9B6D-517176F283AE}"/>
    <cellStyle name="20% - Ênfase2 23 10 2 2" xfId="6943" xr:uid="{715532CD-3110-4AF1-8322-63504B8DB1EF}"/>
    <cellStyle name="20% - Ênfase2 23 10 2 3" xfId="6944" xr:uid="{D306BDB1-CE7B-4E1B-8AC9-E89F6B54D6E2}"/>
    <cellStyle name="20% - Ênfase2 23 10 2 4" xfId="6945" xr:uid="{C2F4F6E8-8B72-4A9A-83E0-0A789BF86F13}"/>
    <cellStyle name="20% - Ênfase2 23 10 3" xfId="6946" xr:uid="{03128710-42EF-496C-A999-C65D36A96278}"/>
    <cellStyle name="20% - Ênfase2 23 10 4" xfId="6947" xr:uid="{33AEFE3B-9C35-4F51-B6C8-394B1C194D7E}"/>
    <cellStyle name="20% - Ênfase2 23 10 5" xfId="6948" xr:uid="{5E067C4C-85D1-4EFC-9B8F-14236BFB0475}"/>
    <cellStyle name="20% - Ênfase2 23 11" xfId="6949" xr:uid="{84CC51BC-9521-4C73-9CC1-7C812B35418F}"/>
    <cellStyle name="20% - Ênfase2 23 11 2" xfId="6950" xr:uid="{E3D61010-5DEE-4553-A8B8-0CE8EA87CBAE}"/>
    <cellStyle name="20% - Ênfase2 23 11 2 2" xfId="6951" xr:uid="{9D7432B7-F8FE-4633-A9E6-73687E035558}"/>
    <cellStyle name="20% - Ênfase2 23 11 2 3" xfId="6952" xr:uid="{43321ABA-F8F1-4653-B13F-2D959BCA8D2C}"/>
    <cellStyle name="20% - Ênfase2 23 11 2 4" xfId="6953" xr:uid="{315E0FDE-C6E8-434F-9EF2-1F13DCBBB309}"/>
    <cellStyle name="20% - Ênfase2 23 11 3" xfId="6954" xr:uid="{138487C0-9121-4DCF-8CB0-D08815BE76BB}"/>
    <cellStyle name="20% - Ênfase2 23 11 4" xfId="6955" xr:uid="{B1D3B9CB-0F4F-4D9D-9441-4F88822C373A}"/>
    <cellStyle name="20% - Ênfase2 23 11 5" xfId="6956" xr:uid="{41E6DC80-455B-453D-B7CF-6A65A3052AE5}"/>
    <cellStyle name="20% - Ênfase2 23 12" xfId="6957" xr:uid="{991AD8D3-29E5-4B78-A6FF-5FB473EF4137}"/>
    <cellStyle name="20% - Ênfase2 23 12 2" xfId="6958" xr:uid="{CD1A9632-157B-4A34-82FF-09E63D072E04}"/>
    <cellStyle name="20% - Ênfase2 23 12 3" xfId="6959" xr:uid="{81CF225A-C8AF-4F1A-AF9C-87692095A77D}"/>
    <cellStyle name="20% - Ênfase2 23 12 4" xfId="6960" xr:uid="{D9920AF8-385D-41CC-834B-2DF60957C95D}"/>
    <cellStyle name="20% - Ênfase2 23 13" xfId="6961" xr:uid="{EFE8E586-4185-4B36-BA07-52959FF6C5F0}"/>
    <cellStyle name="20% - Ênfase2 23 14" xfId="6962" xr:uid="{4E6569AC-773E-4E0E-A3B1-6F5EED94F63D}"/>
    <cellStyle name="20% - Ênfase2 23 15" xfId="6963" xr:uid="{7EA427D7-5264-4C74-A82D-8F1FD1412915}"/>
    <cellStyle name="20% - Ênfase2 23 16" xfId="48560" xr:uid="{78BAA794-C6A0-4CF4-A683-FEF90F5F0679}"/>
    <cellStyle name="20% - Ênfase2 23 2" xfId="480" xr:uid="{F35F00BA-91C8-4061-BAE3-8B897D96707A}"/>
    <cellStyle name="20% - Ênfase2 23 2 2" xfId="6964" xr:uid="{6BFC7544-5ECF-4153-8819-B9B862B555B9}"/>
    <cellStyle name="20% - Ênfase2 23 2 2 2" xfId="6965" xr:uid="{C36DD4EA-564F-4B47-8ED4-A937D83930C7}"/>
    <cellStyle name="20% - Ênfase2 23 2 2 3" xfId="6966" xr:uid="{78875FA2-DC36-4C36-A00E-EC3E2AD7E067}"/>
    <cellStyle name="20% - Ênfase2 23 2 2 4" xfId="6967" xr:uid="{2A5BD4C6-7D5C-4063-ADA5-74531AD6302E}"/>
    <cellStyle name="20% - Ênfase2 23 2 3" xfId="6968" xr:uid="{A9449FDF-85D8-4AE0-BBF2-2B1A39894D7F}"/>
    <cellStyle name="20% - Ênfase2 23 2 4" xfId="6969" xr:uid="{3EC25882-0B5E-4BEC-8E21-0D355D52BDB6}"/>
    <cellStyle name="20% - Ênfase2 23 2 5" xfId="6970" xr:uid="{DB7DE99E-8749-433C-BD4F-DCD36B01821C}"/>
    <cellStyle name="20% - Ênfase2 23 3" xfId="6971" xr:uid="{BBAAA475-6623-4E33-BB7B-611A930D270C}"/>
    <cellStyle name="20% - Ênfase2 23 3 2" xfId="6972" xr:uid="{E5286DB0-F9CC-4237-B174-B50E603486A3}"/>
    <cellStyle name="20% - Ênfase2 23 3 2 2" xfId="6973" xr:uid="{3C5BD192-8754-4285-9DEF-1EB8AAA15B3A}"/>
    <cellStyle name="20% - Ênfase2 23 3 2 3" xfId="6974" xr:uid="{3088D15D-173E-41ED-BC52-B707711D0ED8}"/>
    <cellStyle name="20% - Ênfase2 23 3 2 4" xfId="6975" xr:uid="{EB35CB57-FCFD-497F-A432-9C66F600124F}"/>
    <cellStyle name="20% - Ênfase2 23 3 3" xfId="6976" xr:uid="{997C8035-389C-436B-B199-FE8BDA51C01B}"/>
    <cellStyle name="20% - Ênfase2 23 3 4" xfId="6977" xr:uid="{8AA2F191-D47A-458B-AE00-07C1C460ECD3}"/>
    <cellStyle name="20% - Ênfase2 23 3 5" xfId="6978" xr:uid="{66119F11-9350-4731-98B0-1F5AD73460D7}"/>
    <cellStyle name="20% - Ênfase2 23 4" xfId="6979" xr:uid="{8815835D-0655-4D38-A7AC-CD4C3B99CBDE}"/>
    <cellStyle name="20% - Ênfase2 23 4 2" xfId="6980" xr:uid="{58AF4465-767E-442D-A7D0-139C37E531D3}"/>
    <cellStyle name="20% - Ênfase2 23 4 2 2" xfId="6981" xr:uid="{23044888-A206-4A54-9888-F96B7B4C534E}"/>
    <cellStyle name="20% - Ênfase2 23 4 2 3" xfId="6982" xr:uid="{9EBED3AF-4D6A-477E-AE76-4182D972FCBA}"/>
    <cellStyle name="20% - Ênfase2 23 4 2 4" xfId="6983" xr:uid="{6C4B2EAF-1B6B-463B-A419-C3AB0658225B}"/>
    <cellStyle name="20% - Ênfase2 23 4 3" xfId="6984" xr:uid="{D4F43A01-5D80-4E84-B8D5-38447B7D083E}"/>
    <cellStyle name="20% - Ênfase2 23 4 4" xfId="6985" xr:uid="{BC305A9F-63D4-4710-8A91-AA7B78DD869A}"/>
    <cellStyle name="20% - Ênfase2 23 4 5" xfId="6986" xr:uid="{761BC1FA-BF40-4965-A1D6-06E04147262F}"/>
    <cellStyle name="20% - Ênfase2 23 5" xfId="6987" xr:uid="{FA8CF08C-828A-4A34-91AF-462141B57DD7}"/>
    <cellStyle name="20% - Ênfase2 23 5 2" xfId="6988" xr:uid="{1335C860-A977-420C-806D-9BFF19BEEED9}"/>
    <cellStyle name="20% - Ênfase2 23 5 2 2" xfId="6989" xr:uid="{DEEBF509-CE05-4460-8AE6-643C942E28F2}"/>
    <cellStyle name="20% - Ênfase2 23 5 2 3" xfId="6990" xr:uid="{557D2860-B13B-4015-AED6-E45764F347D0}"/>
    <cellStyle name="20% - Ênfase2 23 5 2 4" xfId="6991" xr:uid="{D402B0A2-34C6-48D0-8F5D-4A80AAE3D818}"/>
    <cellStyle name="20% - Ênfase2 23 5 3" xfId="6992" xr:uid="{F87B6846-6CA9-41CF-BF93-9DB25B6A29B8}"/>
    <cellStyle name="20% - Ênfase2 23 5 4" xfId="6993" xr:uid="{E1C261BC-00D2-499E-B65A-E59DD5E7A539}"/>
    <cellStyle name="20% - Ênfase2 23 5 5" xfId="6994" xr:uid="{CCB0D7C8-B81D-4F05-B0B9-12C0904493BD}"/>
    <cellStyle name="20% - Ênfase2 23 6" xfId="6995" xr:uid="{FFC0C771-1AA1-41AA-9838-CF8BE33DC41D}"/>
    <cellStyle name="20% - Ênfase2 23 6 2" xfId="6996" xr:uid="{A98A5377-D3A2-4704-AE48-C0B459CEBE92}"/>
    <cellStyle name="20% - Ênfase2 23 6 2 2" xfId="6997" xr:uid="{6063A813-15EA-4F1A-AEDF-0C27D71A7DA0}"/>
    <cellStyle name="20% - Ênfase2 23 6 2 3" xfId="6998" xr:uid="{E1C48851-86F0-42DA-A074-C090C80B4738}"/>
    <cellStyle name="20% - Ênfase2 23 6 2 4" xfId="6999" xr:uid="{ACFB05B2-61DC-45D2-BC46-AA611B10D9A4}"/>
    <cellStyle name="20% - Ênfase2 23 6 3" xfId="7000" xr:uid="{6F174E58-DE00-474D-B462-87E2ED51C82C}"/>
    <cellStyle name="20% - Ênfase2 23 6 4" xfId="7001" xr:uid="{C007F86E-7276-41C2-B3A4-1BD584742EFD}"/>
    <cellStyle name="20% - Ênfase2 23 6 5" xfId="7002" xr:uid="{2B6F9E8F-B71B-4399-A490-C60C43E53B14}"/>
    <cellStyle name="20% - Ênfase2 23 7" xfId="7003" xr:uid="{F303BDE1-8115-4AA4-9229-DB6FA03E6532}"/>
    <cellStyle name="20% - Ênfase2 23 7 2" xfId="7004" xr:uid="{C8581586-FB72-4839-BFBB-05521093B5C3}"/>
    <cellStyle name="20% - Ênfase2 23 7 2 2" xfId="7005" xr:uid="{5DF8D20B-1317-4E6D-AE82-9804C8E32F5D}"/>
    <cellStyle name="20% - Ênfase2 23 7 2 3" xfId="7006" xr:uid="{443B0DC8-CB7D-4309-B47A-668712B5CEC3}"/>
    <cellStyle name="20% - Ênfase2 23 7 2 4" xfId="7007" xr:uid="{FC03AD43-C5C0-4DA2-9E6C-F47B8780F289}"/>
    <cellStyle name="20% - Ênfase2 23 7 3" xfId="7008" xr:uid="{F294B212-A53D-4E67-96AE-0D24485D7925}"/>
    <cellStyle name="20% - Ênfase2 23 7 4" xfId="7009" xr:uid="{C4C5553D-1A5E-4244-B72C-C1E634E36649}"/>
    <cellStyle name="20% - Ênfase2 23 7 5" xfId="7010" xr:uid="{50A18357-9004-4945-9330-EE7FB9C07F7B}"/>
    <cellStyle name="20% - Ênfase2 23 8" xfId="7011" xr:uid="{1F1F817C-0EF7-4836-9D58-FC598B7BCB54}"/>
    <cellStyle name="20% - Ênfase2 23 8 2" xfId="7012" xr:uid="{862EC789-5DF8-4AEA-A514-F97B3E49E618}"/>
    <cellStyle name="20% - Ênfase2 23 8 2 2" xfId="7013" xr:uid="{8A9A3ADE-48C4-410D-A6D3-17AB9A1C0721}"/>
    <cellStyle name="20% - Ênfase2 23 8 2 3" xfId="7014" xr:uid="{53DEF8B3-1ADB-4E8E-B54C-550763C8BCBE}"/>
    <cellStyle name="20% - Ênfase2 23 8 2 4" xfId="7015" xr:uid="{E2641592-4D73-4CD5-8696-D3D19425A6A5}"/>
    <cellStyle name="20% - Ênfase2 23 8 3" xfId="7016" xr:uid="{4CCC5354-CA64-4EE7-A414-03F981513966}"/>
    <cellStyle name="20% - Ênfase2 23 8 4" xfId="7017" xr:uid="{EE18D7C5-C62C-436F-B2B8-FBE4296E06CF}"/>
    <cellStyle name="20% - Ênfase2 23 8 5" xfId="7018" xr:uid="{CAB16687-2B53-40A4-AB94-D4C722BD68AB}"/>
    <cellStyle name="20% - Ênfase2 23 9" xfId="7019" xr:uid="{DC366FBA-F251-43AF-A421-18EF86B08C19}"/>
    <cellStyle name="20% - Ênfase2 23 9 2" xfId="7020" xr:uid="{F45A0DCF-645D-49C5-B2F8-0EAB74B34961}"/>
    <cellStyle name="20% - Ênfase2 23 9 2 2" xfId="7021" xr:uid="{20A2A938-F045-48B4-97A7-4DCE7CE5F4F0}"/>
    <cellStyle name="20% - Ênfase2 23 9 2 3" xfId="7022" xr:uid="{40B324DF-7BB6-4EE3-AB5B-DC27BA7A3EB9}"/>
    <cellStyle name="20% - Ênfase2 23 9 2 4" xfId="7023" xr:uid="{62238224-E11D-43D6-BAD0-5AE515DEA35F}"/>
    <cellStyle name="20% - Ênfase2 23 9 3" xfId="7024" xr:uid="{FE70E1BD-92F0-425A-A842-319AB3C642E8}"/>
    <cellStyle name="20% - Ênfase2 23 9 4" xfId="7025" xr:uid="{855015D9-51FB-46E5-81CA-745D702ECB1D}"/>
    <cellStyle name="20% - Ênfase2 23 9 5" xfId="7026" xr:uid="{440A6589-2B8D-4FC7-8750-E14DAE2A12BA}"/>
    <cellStyle name="20% - Ênfase2 24" xfId="481" xr:uid="{6503B654-B5FE-4444-B771-4C15CBE18BD2}"/>
    <cellStyle name="20% - Ênfase2 24 10" xfId="7027" xr:uid="{AC7ABBFE-C10B-4DC2-B273-4F729C716904}"/>
    <cellStyle name="20% - Ênfase2 24 10 2" xfId="7028" xr:uid="{6C67D098-AD47-49F2-AAF0-57FF7892E063}"/>
    <cellStyle name="20% - Ênfase2 24 10 2 2" xfId="7029" xr:uid="{674B221B-792B-423F-9611-BE63BC2E2C2C}"/>
    <cellStyle name="20% - Ênfase2 24 10 2 3" xfId="7030" xr:uid="{48E0DAEE-792E-4067-952A-D87CFF2EE01D}"/>
    <cellStyle name="20% - Ênfase2 24 10 2 4" xfId="7031" xr:uid="{65A75E89-A29B-44D7-B394-34AB27B3236E}"/>
    <cellStyle name="20% - Ênfase2 24 10 3" xfId="7032" xr:uid="{4798D63E-6300-412E-A2D5-FB759C35F89A}"/>
    <cellStyle name="20% - Ênfase2 24 10 4" xfId="7033" xr:uid="{6AD4C01F-D023-4339-84B3-8FEE8EED3643}"/>
    <cellStyle name="20% - Ênfase2 24 10 5" xfId="7034" xr:uid="{72EEB459-8574-4180-8A1B-B2E344CB1436}"/>
    <cellStyle name="20% - Ênfase2 24 11" xfId="7035" xr:uid="{08C980F3-D0B6-40D0-9646-934664B85174}"/>
    <cellStyle name="20% - Ênfase2 24 11 2" xfId="7036" xr:uid="{E1176C1B-3F61-4A69-899F-70FA6B33A6AD}"/>
    <cellStyle name="20% - Ênfase2 24 11 2 2" xfId="7037" xr:uid="{93819D4D-3D90-4F34-A3C1-02A608073F2D}"/>
    <cellStyle name="20% - Ênfase2 24 11 2 3" xfId="7038" xr:uid="{D2BB9551-8D9B-4FE8-99FA-EC6DBB9D3E4C}"/>
    <cellStyle name="20% - Ênfase2 24 11 2 4" xfId="7039" xr:uid="{3493CD08-E508-42E8-BD33-0258ED888382}"/>
    <cellStyle name="20% - Ênfase2 24 11 3" xfId="7040" xr:uid="{8ABC18CD-9EE9-4993-8409-4053918BF875}"/>
    <cellStyle name="20% - Ênfase2 24 11 4" xfId="7041" xr:uid="{C1EBB6FA-595E-4D30-931A-4BB19C1610DD}"/>
    <cellStyle name="20% - Ênfase2 24 11 5" xfId="7042" xr:uid="{76BB86AA-32FD-4A5E-B302-21AB96022C46}"/>
    <cellStyle name="20% - Ênfase2 24 12" xfId="7043" xr:uid="{DB613005-4131-40C0-9D9D-EE0243DD464F}"/>
    <cellStyle name="20% - Ênfase2 24 12 2" xfId="7044" xr:uid="{3197FAF8-A455-49D7-864C-AFAF0C35BAF0}"/>
    <cellStyle name="20% - Ênfase2 24 12 3" xfId="7045" xr:uid="{161C2AF7-5C81-4173-A5B5-CAE59EFDF932}"/>
    <cellStyle name="20% - Ênfase2 24 12 4" xfId="7046" xr:uid="{F93D64C1-B042-4A77-AD85-506674194984}"/>
    <cellStyle name="20% - Ênfase2 24 13" xfId="7047" xr:uid="{FB6501E3-5E1F-4B3F-9C95-A046872CC5AD}"/>
    <cellStyle name="20% - Ênfase2 24 14" xfId="7048" xr:uid="{5E985329-66E8-4E39-AB3A-A6BA7EF418A8}"/>
    <cellStyle name="20% - Ênfase2 24 15" xfId="7049" xr:uid="{7F2AD315-003A-41F3-B0D9-999884C15C4C}"/>
    <cellStyle name="20% - Ênfase2 24 16" xfId="48561" xr:uid="{9B3C76CA-7C51-4D73-815C-C0510746E83B}"/>
    <cellStyle name="20% - Ênfase2 24 2" xfId="482" xr:uid="{34583C4D-C77E-4CA6-8337-F97339A0DFBE}"/>
    <cellStyle name="20% - Ênfase2 24 2 2" xfId="7050" xr:uid="{F318F9EF-14E9-427C-AB5D-FA9D51353D66}"/>
    <cellStyle name="20% - Ênfase2 24 2 2 2" xfId="7051" xr:uid="{F225DC55-9889-4316-8DA2-608490480D3E}"/>
    <cellStyle name="20% - Ênfase2 24 2 2 3" xfId="7052" xr:uid="{D8C40C48-8234-4A56-A02B-D531C3B9D577}"/>
    <cellStyle name="20% - Ênfase2 24 2 2 4" xfId="7053" xr:uid="{A63E6BDF-B159-49C4-8AFC-ED0FE6986012}"/>
    <cellStyle name="20% - Ênfase2 24 2 3" xfId="7054" xr:uid="{BD29452B-37BD-468E-A6C6-E7302B55FFB0}"/>
    <cellStyle name="20% - Ênfase2 24 2 4" xfId="7055" xr:uid="{371E43E2-35AF-449E-8AF9-5EE040534A62}"/>
    <cellStyle name="20% - Ênfase2 24 2 5" xfId="7056" xr:uid="{790F45B9-306A-4C90-9F32-B249CFC78C13}"/>
    <cellStyle name="20% - Ênfase2 24 3" xfId="7057" xr:uid="{DBF20134-77FE-4CB7-974F-60BEDF62D01A}"/>
    <cellStyle name="20% - Ênfase2 24 3 2" xfId="7058" xr:uid="{010E6836-79A7-44AA-842C-5E739259E5FB}"/>
    <cellStyle name="20% - Ênfase2 24 3 2 2" xfId="7059" xr:uid="{84C54664-9B78-4609-8F6A-6D3B2FC095A5}"/>
    <cellStyle name="20% - Ênfase2 24 3 2 3" xfId="7060" xr:uid="{03D8695E-F6A9-44C1-89A7-F92063E32DC0}"/>
    <cellStyle name="20% - Ênfase2 24 3 2 4" xfId="7061" xr:uid="{12071A28-23EC-46CA-9EF7-733229A2912B}"/>
    <cellStyle name="20% - Ênfase2 24 3 3" xfId="7062" xr:uid="{69D38F71-3ED0-42B4-9516-6D445A80834E}"/>
    <cellStyle name="20% - Ênfase2 24 3 4" xfId="7063" xr:uid="{2112ABE6-42E4-49E9-AA8D-76A32B4FD86C}"/>
    <cellStyle name="20% - Ênfase2 24 3 5" xfId="7064" xr:uid="{1C976E0B-0712-4E69-909F-0D0940A20903}"/>
    <cellStyle name="20% - Ênfase2 24 4" xfId="7065" xr:uid="{442EA2C5-DC5E-4A5C-8D65-C0260489576C}"/>
    <cellStyle name="20% - Ênfase2 24 4 2" xfId="7066" xr:uid="{6B6BEE4B-F475-447D-B8C5-7DA03BF5627E}"/>
    <cellStyle name="20% - Ênfase2 24 4 2 2" xfId="7067" xr:uid="{DF426F7A-2894-408A-813F-25F1063FA9B6}"/>
    <cellStyle name="20% - Ênfase2 24 4 2 3" xfId="7068" xr:uid="{34A5F0B3-79C0-47F8-8F83-DFD31E4942BF}"/>
    <cellStyle name="20% - Ênfase2 24 4 2 4" xfId="7069" xr:uid="{A2B9235B-CD41-4E0B-A7ED-428FFD482B7B}"/>
    <cellStyle name="20% - Ênfase2 24 4 3" xfId="7070" xr:uid="{9B52F38C-E877-4B34-BD66-9D1D43B54DA3}"/>
    <cellStyle name="20% - Ênfase2 24 4 4" xfId="7071" xr:uid="{2EA8F3C9-7C38-4644-B885-5960A4F73D1D}"/>
    <cellStyle name="20% - Ênfase2 24 4 5" xfId="7072" xr:uid="{F837D224-61EB-46C8-830C-44847F3737E6}"/>
    <cellStyle name="20% - Ênfase2 24 5" xfId="7073" xr:uid="{1029C594-BE48-434A-A8B2-C2232F5EF9BA}"/>
    <cellStyle name="20% - Ênfase2 24 5 2" xfId="7074" xr:uid="{89DD3CF0-043C-4278-B4F2-AF0E7666B48D}"/>
    <cellStyle name="20% - Ênfase2 24 5 2 2" xfId="7075" xr:uid="{B576A64C-02A0-4473-BA17-DBF7CFE26E3D}"/>
    <cellStyle name="20% - Ênfase2 24 5 2 3" xfId="7076" xr:uid="{422F42CF-705F-435C-BAB1-1A324CEC3B60}"/>
    <cellStyle name="20% - Ênfase2 24 5 2 4" xfId="7077" xr:uid="{783B43E4-52B3-4F30-AD26-D15FB86AFEFE}"/>
    <cellStyle name="20% - Ênfase2 24 5 3" xfId="7078" xr:uid="{81FE6469-4BFD-4753-9AA6-6F1B4FD91A9A}"/>
    <cellStyle name="20% - Ênfase2 24 5 4" xfId="7079" xr:uid="{BD25E404-EEEA-4CC8-A53F-D3D378B6CC58}"/>
    <cellStyle name="20% - Ênfase2 24 5 5" xfId="7080" xr:uid="{B65A2437-1D95-44CD-BEEF-70A30DC7B5CD}"/>
    <cellStyle name="20% - Ênfase2 24 6" xfId="7081" xr:uid="{A445DBD4-6B7D-4576-A7D1-186F2A5CF6BB}"/>
    <cellStyle name="20% - Ênfase2 24 6 2" xfId="7082" xr:uid="{B08C2CCD-F2B4-45DE-97B6-69C143001011}"/>
    <cellStyle name="20% - Ênfase2 24 6 2 2" xfId="7083" xr:uid="{6B07A8F1-21BD-487D-8DC0-2DEA166DF976}"/>
    <cellStyle name="20% - Ênfase2 24 6 2 3" xfId="7084" xr:uid="{275FBB85-FC72-46EC-89DE-7AABFFEB3DAB}"/>
    <cellStyle name="20% - Ênfase2 24 6 2 4" xfId="7085" xr:uid="{B81B717F-7338-460D-A02C-5C613F322382}"/>
    <cellStyle name="20% - Ênfase2 24 6 3" xfId="7086" xr:uid="{2DB7EE14-8BD8-4B19-8FA3-30C3B5A061E6}"/>
    <cellStyle name="20% - Ênfase2 24 6 4" xfId="7087" xr:uid="{A328BE98-C6AA-482D-829B-B22437CFE738}"/>
    <cellStyle name="20% - Ênfase2 24 6 5" xfId="7088" xr:uid="{8DB7F18C-C259-452B-ACEE-B9F1593C0F74}"/>
    <cellStyle name="20% - Ênfase2 24 7" xfId="7089" xr:uid="{2ADBE373-E681-4E76-B489-AA8CBBF67018}"/>
    <cellStyle name="20% - Ênfase2 24 7 2" xfId="7090" xr:uid="{8D5FEDDD-F462-452A-94E2-5D9E5D485B99}"/>
    <cellStyle name="20% - Ênfase2 24 7 2 2" xfId="7091" xr:uid="{46B97B49-14D2-48BB-B58B-EC7927B9106F}"/>
    <cellStyle name="20% - Ênfase2 24 7 2 3" xfId="7092" xr:uid="{60572DFC-9501-42E4-97B9-C4B170D8852C}"/>
    <cellStyle name="20% - Ênfase2 24 7 2 4" xfId="7093" xr:uid="{5C6FFF59-B4D0-4C52-BD0F-4D9917EC5E90}"/>
    <cellStyle name="20% - Ênfase2 24 7 3" xfId="7094" xr:uid="{5A2BE6F3-1CE1-4678-8D6F-7B4BDB0129B6}"/>
    <cellStyle name="20% - Ênfase2 24 7 4" xfId="7095" xr:uid="{9877CAD6-450B-44C4-A710-69781B43CB53}"/>
    <cellStyle name="20% - Ênfase2 24 7 5" xfId="7096" xr:uid="{73B8C3D6-DDDB-4B05-9EB0-ADC0CAA7222D}"/>
    <cellStyle name="20% - Ênfase2 24 8" xfId="7097" xr:uid="{5C5A9CC0-A232-49E2-9A96-E8397461963A}"/>
    <cellStyle name="20% - Ênfase2 24 8 2" xfId="7098" xr:uid="{767BE086-ADBB-4B75-8120-9C3AF1B515D6}"/>
    <cellStyle name="20% - Ênfase2 24 8 2 2" xfId="7099" xr:uid="{BE00BE99-D214-4F35-9833-FD2138B0EC2A}"/>
    <cellStyle name="20% - Ênfase2 24 8 2 3" xfId="7100" xr:uid="{887D6E3F-9C49-4DDE-83C8-DCCF0D1FBC91}"/>
    <cellStyle name="20% - Ênfase2 24 8 2 4" xfId="7101" xr:uid="{27A7F2EC-9254-4A68-A1F2-13B4433CE179}"/>
    <cellStyle name="20% - Ênfase2 24 8 3" xfId="7102" xr:uid="{F45BE3AD-9760-40E0-8EAC-189E0C08E116}"/>
    <cellStyle name="20% - Ênfase2 24 8 4" xfId="7103" xr:uid="{47842FE6-6B81-472E-816B-1ED7355750F7}"/>
    <cellStyle name="20% - Ênfase2 24 8 5" xfId="7104" xr:uid="{E4F1DEA6-3D1B-4B54-8DAF-9FFC379ADA46}"/>
    <cellStyle name="20% - Ênfase2 24 9" xfId="7105" xr:uid="{AD39DE6F-7DAC-4DC8-B1FF-F27B38D47F8A}"/>
    <cellStyle name="20% - Ênfase2 24 9 2" xfId="7106" xr:uid="{4FB59EDF-D9E6-4B36-A088-0431A6F3FB5E}"/>
    <cellStyle name="20% - Ênfase2 24 9 2 2" xfId="7107" xr:uid="{DA9ADC5D-FE55-480A-A3FB-3E8288BE45AC}"/>
    <cellStyle name="20% - Ênfase2 24 9 2 3" xfId="7108" xr:uid="{E6FED77E-0829-4BB7-98C0-9AB1049ADB3D}"/>
    <cellStyle name="20% - Ênfase2 24 9 2 4" xfId="7109" xr:uid="{68C65C26-B318-4EA7-B3A2-3FF25BBB80B1}"/>
    <cellStyle name="20% - Ênfase2 24 9 3" xfId="7110" xr:uid="{C34CE060-40C6-4AA8-8FB0-472846A4E000}"/>
    <cellStyle name="20% - Ênfase2 24 9 4" xfId="7111" xr:uid="{08A13B8A-D0D4-4D32-96DE-DB44B76C535D}"/>
    <cellStyle name="20% - Ênfase2 24 9 5" xfId="7112" xr:uid="{7BDA1E7B-D25E-47CD-9C61-9D4A8B8B6FF3}"/>
    <cellStyle name="20% - Ênfase2 25" xfId="483" xr:uid="{B20FAC9A-EB95-44F6-BA0B-64ACD45DE655}"/>
    <cellStyle name="20% - Ênfase2 25 10" xfId="7113" xr:uid="{07C16410-11C8-4894-9BED-4CEE692CF074}"/>
    <cellStyle name="20% - Ênfase2 25 10 2" xfId="7114" xr:uid="{D9C185FA-4104-4064-999F-2FE905A5B25E}"/>
    <cellStyle name="20% - Ênfase2 25 10 2 2" xfId="7115" xr:uid="{7C0CD6AD-0F6C-49DA-B514-10FE0914D5CD}"/>
    <cellStyle name="20% - Ênfase2 25 10 2 3" xfId="7116" xr:uid="{718B4031-2165-4B34-BF37-2E67742C58F8}"/>
    <cellStyle name="20% - Ênfase2 25 10 2 4" xfId="7117" xr:uid="{3CEA473A-BF2F-4F7A-9F5B-7F1536929B87}"/>
    <cellStyle name="20% - Ênfase2 25 10 3" xfId="7118" xr:uid="{A0480025-E133-4041-A1A9-BA1557B25574}"/>
    <cellStyle name="20% - Ênfase2 25 10 4" xfId="7119" xr:uid="{67F0177F-18C3-4ED6-94DE-1D7002F92014}"/>
    <cellStyle name="20% - Ênfase2 25 10 5" xfId="7120" xr:uid="{2F0E37F1-DB4F-4DEA-AC25-7BA17D85D33F}"/>
    <cellStyle name="20% - Ênfase2 25 11" xfId="7121" xr:uid="{B85D4AB1-2D15-4CC0-A077-27F50E066871}"/>
    <cellStyle name="20% - Ênfase2 25 11 2" xfId="7122" xr:uid="{211AB0BB-5115-4861-A11E-00D5953054DA}"/>
    <cellStyle name="20% - Ênfase2 25 11 2 2" xfId="7123" xr:uid="{8A88B3E3-DFFD-4AE7-88E6-38750786B0CF}"/>
    <cellStyle name="20% - Ênfase2 25 11 2 3" xfId="7124" xr:uid="{88AA0C3B-676A-4C21-A01D-D90EE5754591}"/>
    <cellStyle name="20% - Ênfase2 25 11 2 4" xfId="7125" xr:uid="{A033CDEF-F056-43FF-A855-FECCFB5A53B5}"/>
    <cellStyle name="20% - Ênfase2 25 11 3" xfId="7126" xr:uid="{C5036E83-E9C6-429B-88C0-155A2D0EE0A3}"/>
    <cellStyle name="20% - Ênfase2 25 11 4" xfId="7127" xr:uid="{AB052074-847C-46C9-B609-FDDD0A769E0F}"/>
    <cellStyle name="20% - Ênfase2 25 11 5" xfId="7128" xr:uid="{085DD4E6-5499-4BEB-8924-7721DACDBC65}"/>
    <cellStyle name="20% - Ênfase2 25 12" xfId="7129" xr:uid="{F1E43603-1FA4-4661-8B30-820FE20432E9}"/>
    <cellStyle name="20% - Ênfase2 25 12 2" xfId="7130" xr:uid="{69FF2C76-15F7-47B4-818B-B24FC1276C68}"/>
    <cellStyle name="20% - Ênfase2 25 12 3" xfId="7131" xr:uid="{9CC65D0C-45A9-41C2-A2CC-C599E48132EA}"/>
    <cellStyle name="20% - Ênfase2 25 12 4" xfId="7132" xr:uid="{B95584BD-A07E-43DF-B37B-F4AEEA457D22}"/>
    <cellStyle name="20% - Ênfase2 25 13" xfId="7133" xr:uid="{AA7D838C-C8DE-4FD5-A94B-C44D7042AC9E}"/>
    <cellStyle name="20% - Ênfase2 25 14" xfId="7134" xr:uid="{D11A13EE-2D86-4401-BB3B-1F4B669532DD}"/>
    <cellStyle name="20% - Ênfase2 25 15" xfId="7135" xr:uid="{F4BB4EE2-FCB7-4427-B79C-FEA168337E28}"/>
    <cellStyle name="20% - Ênfase2 25 16" xfId="48562" xr:uid="{108210A1-4379-4EEB-8655-5103E656867B}"/>
    <cellStyle name="20% - Ênfase2 25 2" xfId="484" xr:uid="{0ED44879-352F-412E-B5EC-310BEEE8F771}"/>
    <cellStyle name="20% - Ênfase2 25 2 2" xfId="7136" xr:uid="{BB9305E9-F3CD-4271-9BF6-F7CDDEB05587}"/>
    <cellStyle name="20% - Ênfase2 25 2 2 2" xfId="7137" xr:uid="{36DECF7B-1FB9-47A4-B064-1D6822E7049A}"/>
    <cellStyle name="20% - Ênfase2 25 2 2 3" xfId="7138" xr:uid="{B2CFC931-9D36-4A79-BE12-F3F75C217544}"/>
    <cellStyle name="20% - Ênfase2 25 2 2 4" xfId="7139" xr:uid="{FD87C2BE-4E7C-45B2-B1A6-DEE753C0F999}"/>
    <cellStyle name="20% - Ênfase2 25 2 3" xfId="7140" xr:uid="{77315932-8525-4E3A-9E94-56D5191355D8}"/>
    <cellStyle name="20% - Ênfase2 25 2 4" xfId="7141" xr:uid="{AC703030-9836-4975-A2FE-5C66D558B7F8}"/>
    <cellStyle name="20% - Ênfase2 25 2 5" xfId="7142" xr:uid="{FA4FC57A-7F45-4942-95A4-4058FA09F467}"/>
    <cellStyle name="20% - Ênfase2 25 3" xfId="7143" xr:uid="{5742E1D8-7CC9-4FD9-AAC6-688F1D703CC3}"/>
    <cellStyle name="20% - Ênfase2 25 3 2" xfId="7144" xr:uid="{CD879C12-7230-4B80-BB41-D754ADFA1D64}"/>
    <cellStyle name="20% - Ênfase2 25 3 2 2" xfId="7145" xr:uid="{86305F50-0305-48D4-9D26-0A24435B56A7}"/>
    <cellStyle name="20% - Ênfase2 25 3 2 3" xfId="7146" xr:uid="{7F299776-2A4A-4029-A669-B2ACC36169E6}"/>
    <cellStyle name="20% - Ênfase2 25 3 2 4" xfId="7147" xr:uid="{6F627A25-D7B6-4A79-8410-F8D38B796CF7}"/>
    <cellStyle name="20% - Ênfase2 25 3 3" xfId="7148" xr:uid="{22BEE6F4-2702-468A-9454-FA51F1BD2CC7}"/>
    <cellStyle name="20% - Ênfase2 25 3 4" xfId="7149" xr:uid="{99373792-07D4-4B84-864D-2BCF273BB7AC}"/>
    <cellStyle name="20% - Ênfase2 25 3 5" xfId="7150" xr:uid="{D1F1AEE4-6846-4B3B-A643-F27567045DD5}"/>
    <cellStyle name="20% - Ênfase2 25 4" xfId="7151" xr:uid="{B7C2A60A-4ED1-454D-A12E-85E5C26035D1}"/>
    <cellStyle name="20% - Ênfase2 25 4 2" xfId="7152" xr:uid="{F12CAA08-5097-4203-BD3B-F87E1767A891}"/>
    <cellStyle name="20% - Ênfase2 25 4 2 2" xfId="7153" xr:uid="{0F5877F7-3DB0-4E49-98E9-57B06E2D6231}"/>
    <cellStyle name="20% - Ênfase2 25 4 2 3" xfId="7154" xr:uid="{0D702659-66C0-4426-9D22-9B3E53EE0DC9}"/>
    <cellStyle name="20% - Ênfase2 25 4 2 4" xfId="7155" xr:uid="{FF075CCA-3E74-4ABE-AC56-838B460D6003}"/>
    <cellStyle name="20% - Ênfase2 25 4 3" xfId="7156" xr:uid="{C8435B5B-048C-4FA5-8CC6-161047A7BA26}"/>
    <cellStyle name="20% - Ênfase2 25 4 4" xfId="7157" xr:uid="{34BD465E-F64D-4C57-ABA8-47E7B0BD3441}"/>
    <cellStyle name="20% - Ênfase2 25 4 5" xfId="7158" xr:uid="{56CEA4C6-69F7-4533-8ADB-310BA0F03C4A}"/>
    <cellStyle name="20% - Ênfase2 25 5" xfId="7159" xr:uid="{1F626515-A161-4382-90F1-60BC2BAC36B4}"/>
    <cellStyle name="20% - Ênfase2 25 5 2" xfId="7160" xr:uid="{3435C775-7004-4E13-916D-FFC90D6D5827}"/>
    <cellStyle name="20% - Ênfase2 25 5 2 2" xfId="7161" xr:uid="{A1861A1F-87F3-41FC-BCA4-05A8C77CD7BA}"/>
    <cellStyle name="20% - Ênfase2 25 5 2 3" xfId="7162" xr:uid="{EDADDFB5-F36A-4B5E-B925-560C3067C9A5}"/>
    <cellStyle name="20% - Ênfase2 25 5 2 4" xfId="7163" xr:uid="{F81038E8-1CE3-46AB-A95D-9A7EBF84FC6D}"/>
    <cellStyle name="20% - Ênfase2 25 5 3" xfId="7164" xr:uid="{FCB0DF05-10EB-4FB1-897A-C27B57B3E74F}"/>
    <cellStyle name="20% - Ênfase2 25 5 4" xfId="7165" xr:uid="{D08C591D-F5EF-4A92-A494-D66B6FB177E6}"/>
    <cellStyle name="20% - Ênfase2 25 5 5" xfId="7166" xr:uid="{AE6C1085-17E1-45AE-BBAA-15B8BC2CAC56}"/>
    <cellStyle name="20% - Ênfase2 25 6" xfId="7167" xr:uid="{83243759-4284-4894-9249-5711AF923559}"/>
    <cellStyle name="20% - Ênfase2 25 6 2" xfId="7168" xr:uid="{6B6A0A78-ABBC-4465-AE87-6894B3BB430A}"/>
    <cellStyle name="20% - Ênfase2 25 6 2 2" xfId="7169" xr:uid="{9C96C8E1-7E8D-4DD9-BB07-046C05921219}"/>
    <cellStyle name="20% - Ênfase2 25 6 2 3" xfId="7170" xr:uid="{4D5A484A-2ADD-4332-A25C-9EDF8B089F41}"/>
    <cellStyle name="20% - Ênfase2 25 6 2 4" xfId="7171" xr:uid="{BEC3548C-8F33-46D3-9FC3-B54F8DF9D2DC}"/>
    <cellStyle name="20% - Ênfase2 25 6 3" xfId="7172" xr:uid="{42A9FD5F-E587-41D0-81EE-780A4061DB0B}"/>
    <cellStyle name="20% - Ênfase2 25 6 4" xfId="7173" xr:uid="{9EE1BBD1-882B-495B-8857-6076E277F94C}"/>
    <cellStyle name="20% - Ênfase2 25 6 5" xfId="7174" xr:uid="{5CFE7FA1-C155-43B0-B7F9-20809958F895}"/>
    <cellStyle name="20% - Ênfase2 25 7" xfId="7175" xr:uid="{623B7A1B-39A7-43BE-BB1E-79C0CA19002C}"/>
    <cellStyle name="20% - Ênfase2 25 7 2" xfId="7176" xr:uid="{7001388E-B934-4244-BF5D-DC2973E3C097}"/>
    <cellStyle name="20% - Ênfase2 25 7 2 2" xfId="7177" xr:uid="{A392F741-D8C7-49E6-A9F7-18BBD229D417}"/>
    <cellStyle name="20% - Ênfase2 25 7 2 3" xfId="7178" xr:uid="{A617563F-014F-4088-ABB1-A65CFFE6D23A}"/>
    <cellStyle name="20% - Ênfase2 25 7 2 4" xfId="7179" xr:uid="{5BE6CDBD-F3CA-4A92-8452-72CB47EBDC98}"/>
    <cellStyle name="20% - Ênfase2 25 7 3" xfId="7180" xr:uid="{B3336F38-C353-4869-80E0-D9457734EE66}"/>
    <cellStyle name="20% - Ênfase2 25 7 4" xfId="7181" xr:uid="{4D3FAC1D-F96A-403F-8A4A-DB9A83C386ED}"/>
    <cellStyle name="20% - Ênfase2 25 7 5" xfId="7182" xr:uid="{52166EF1-F263-47AE-BA8C-80D38B68D079}"/>
    <cellStyle name="20% - Ênfase2 25 8" xfId="7183" xr:uid="{D46E9987-4A6D-485A-8804-626B9418C4F6}"/>
    <cellStyle name="20% - Ênfase2 25 8 2" xfId="7184" xr:uid="{B7C641C0-19CF-4C47-8E9E-146725898CD9}"/>
    <cellStyle name="20% - Ênfase2 25 8 2 2" xfId="7185" xr:uid="{900A736E-E8E4-4AEC-8DD2-9F5185BFFA59}"/>
    <cellStyle name="20% - Ênfase2 25 8 2 3" xfId="7186" xr:uid="{2D84F4AD-1BF5-4A3E-99FD-FEE8F01662B9}"/>
    <cellStyle name="20% - Ênfase2 25 8 2 4" xfId="7187" xr:uid="{D94DDB76-7ED5-47A5-A2EB-AB93F90A57D5}"/>
    <cellStyle name="20% - Ênfase2 25 8 3" xfId="7188" xr:uid="{6B58821F-BA66-47B4-8061-85640C2E2201}"/>
    <cellStyle name="20% - Ênfase2 25 8 4" xfId="7189" xr:uid="{E7E23332-EE95-4515-9436-35C3A5D59339}"/>
    <cellStyle name="20% - Ênfase2 25 8 5" xfId="7190" xr:uid="{84AEF655-6C6E-4D4A-BD6A-41873F096E72}"/>
    <cellStyle name="20% - Ênfase2 25 9" xfId="7191" xr:uid="{0973DB57-7465-457D-9BE8-050CE814BE4D}"/>
    <cellStyle name="20% - Ênfase2 25 9 2" xfId="7192" xr:uid="{ACA6B311-DAC3-472A-8D49-56B0424D1C12}"/>
    <cellStyle name="20% - Ênfase2 25 9 2 2" xfId="7193" xr:uid="{FBC37082-DC36-425F-B41A-4D7F6D326E10}"/>
    <cellStyle name="20% - Ênfase2 25 9 2 3" xfId="7194" xr:uid="{31AA034B-1DF1-4CA8-8B16-55C79B1AF0BA}"/>
    <cellStyle name="20% - Ênfase2 25 9 2 4" xfId="7195" xr:uid="{78DB3BB4-7B47-4924-A788-FA87C5D34304}"/>
    <cellStyle name="20% - Ênfase2 25 9 3" xfId="7196" xr:uid="{6DEA12F1-A778-4D79-8109-8BB1267D309A}"/>
    <cellStyle name="20% - Ênfase2 25 9 4" xfId="7197" xr:uid="{63CD3E9A-884F-4E72-830B-F7EFF6A0E89E}"/>
    <cellStyle name="20% - Ênfase2 25 9 5" xfId="7198" xr:uid="{25B7FBC2-9CE4-461E-8C13-B204DD3C6689}"/>
    <cellStyle name="20% - Ênfase2 26" xfId="485" xr:uid="{7A0D5B5C-8C70-4E51-B3FD-537F365388B4}"/>
    <cellStyle name="20% - Ênfase2 26 10" xfId="7199" xr:uid="{75CBCBB8-5F40-4847-9C55-19C7E76068AB}"/>
    <cellStyle name="20% - Ênfase2 26 10 2" xfId="7200" xr:uid="{84CC3EF8-16AC-43B0-A1FB-DB5AA8EF2AF9}"/>
    <cellStyle name="20% - Ênfase2 26 10 2 2" xfId="7201" xr:uid="{E66E7576-06B6-4802-9F32-E47E37640F87}"/>
    <cellStyle name="20% - Ênfase2 26 10 2 3" xfId="7202" xr:uid="{297C4DB8-A6A1-4EA1-BDAA-0FAAEA792BB2}"/>
    <cellStyle name="20% - Ênfase2 26 10 2 4" xfId="7203" xr:uid="{5910B065-BCD3-4338-9513-A7979C9CE611}"/>
    <cellStyle name="20% - Ênfase2 26 10 3" xfId="7204" xr:uid="{BEA136E1-09ED-47A3-8F79-486831E70E03}"/>
    <cellStyle name="20% - Ênfase2 26 10 4" xfId="7205" xr:uid="{5428E3EB-F01F-42CE-8B13-4498E66BCCC7}"/>
    <cellStyle name="20% - Ênfase2 26 10 5" xfId="7206" xr:uid="{1CE90405-DE9F-4619-B406-E512F9181E8E}"/>
    <cellStyle name="20% - Ênfase2 26 11" xfId="7207" xr:uid="{F556CE14-8E54-41D0-9EBA-B4760011FB7C}"/>
    <cellStyle name="20% - Ênfase2 26 11 2" xfId="7208" xr:uid="{BA66DA85-794E-439B-8F2C-E1BF3F29E9FA}"/>
    <cellStyle name="20% - Ênfase2 26 11 2 2" xfId="7209" xr:uid="{00FB3CBE-3392-435B-B3F3-60E1A7904CC0}"/>
    <cellStyle name="20% - Ênfase2 26 11 2 3" xfId="7210" xr:uid="{3C95BE43-8A5E-4D2A-ACFC-FEE8931CAAB7}"/>
    <cellStyle name="20% - Ênfase2 26 11 2 4" xfId="7211" xr:uid="{3A267FAA-2E68-4A7E-9EF6-32A892B96F1D}"/>
    <cellStyle name="20% - Ênfase2 26 11 3" xfId="7212" xr:uid="{91C720EC-AA79-4B8C-95EB-2A1E2B703411}"/>
    <cellStyle name="20% - Ênfase2 26 11 4" xfId="7213" xr:uid="{492AE629-E740-4397-90C1-1D13245B795D}"/>
    <cellStyle name="20% - Ênfase2 26 11 5" xfId="7214" xr:uid="{827BA7AE-D40B-4621-8D07-F90B2CC4DDED}"/>
    <cellStyle name="20% - Ênfase2 26 12" xfId="7215" xr:uid="{8D14BE4C-E8FC-4E7C-995C-E63AF445CFFE}"/>
    <cellStyle name="20% - Ênfase2 26 12 2" xfId="7216" xr:uid="{57044020-2B59-430D-9C74-35C5C61D9A71}"/>
    <cellStyle name="20% - Ênfase2 26 12 3" xfId="7217" xr:uid="{E3355262-2FA2-47D3-8349-5903CB28D1D1}"/>
    <cellStyle name="20% - Ênfase2 26 12 4" xfId="7218" xr:uid="{AC2D2D15-0B7B-4748-8117-E3A6BDC8D723}"/>
    <cellStyle name="20% - Ênfase2 26 13" xfId="7219" xr:uid="{E94348C5-54E0-4E9C-BCC4-2C6A7027E9FD}"/>
    <cellStyle name="20% - Ênfase2 26 14" xfId="7220" xr:uid="{79E6A0EB-DFCA-400E-AD80-D14A7B54A618}"/>
    <cellStyle name="20% - Ênfase2 26 15" xfId="7221" xr:uid="{EEAA2053-BBF6-42AC-8DA0-C35393F71872}"/>
    <cellStyle name="20% - Ênfase2 26 16" xfId="48563" xr:uid="{CCB70448-8924-49B4-BC93-1D5A4F7F1F3A}"/>
    <cellStyle name="20% - Ênfase2 26 2" xfId="486" xr:uid="{F0D25961-2030-41D0-9597-C09A2A93F36D}"/>
    <cellStyle name="20% - Ênfase2 26 2 2" xfId="7222" xr:uid="{BCCD4519-101D-4921-B6AE-6DE769D4E807}"/>
    <cellStyle name="20% - Ênfase2 26 2 2 2" xfId="7223" xr:uid="{B6876405-B528-4EC7-8819-9699B476111D}"/>
    <cellStyle name="20% - Ênfase2 26 2 2 3" xfId="7224" xr:uid="{08192705-B2D1-4246-AB10-C68355B756F1}"/>
    <cellStyle name="20% - Ênfase2 26 2 2 4" xfId="7225" xr:uid="{32542DFC-6769-488C-A87E-B93E80AEBC6A}"/>
    <cellStyle name="20% - Ênfase2 26 2 3" xfId="7226" xr:uid="{2CB6CEB5-E500-496A-8483-7353F9F09675}"/>
    <cellStyle name="20% - Ênfase2 26 2 4" xfId="7227" xr:uid="{16872095-902D-4FA3-960E-B70657ED66E0}"/>
    <cellStyle name="20% - Ênfase2 26 2 5" xfId="7228" xr:uid="{90DCB13C-16BD-4EE4-B8FE-C3306446B796}"/>
    <cellStyle name="20% - Ênfase2 26 3" xfId="7229" xr:uid="{B76F8DD2-9D4B-476F-90B6-BC6324FF3C3E}"/>
    <cellStyle name="20% - Ênfase2 26 3 2" xfId="7230" xr:uid="{877E2959-ED54-431A-9E22-0228068E556A}"/>
    <cellStyle name="20% - Ênfase2 26 3 2 2" xfId="7231" xr:uid="{942CB10F-F55D-4EE3-A198-B25AF1FA7574}"/>
    <cellStyle name="20% - Ênfase2 26 3 2 3" xfId="7232" xr:uid="{0AE8CD00-173D-49C9-B26E-313F128BD86D}"/>
    <cellStyle name="20% - Ênfase2 26 3 2 4" xfId="7233" xr:uid="{673AC6B8-6152-4AB4-8DF7-6B57E8436193}"/>
    <cellStyle name="20% - Ênfase2 26 3 3" xfId="7234" xr:uid="{26E802E7-E59D-4DF1-AB60-8F3185140921}"/>
    <cellStyle name="20% - Ênfase2 26 3 4" xfId="7235" xr:uid="{87FC3E76-AF6B-4F20-9B88-0107677F0B01}"/>
    <cellStyle name="20% - Ênfase2 26 3 5" xfId="7236" xr:uid="{9A727CE3-8D17-4E15-8463-72BEBC615A2D}"/>
    <cellStyle name="20% - Ênfase2 26 4" xfId="7237" xr:uid="{6333BB58-CF1E-447E-8BEB-3B2B6882EE53}"/>
    <cellStyle name="20% - Ênfase2 26 4 2" xfId="7238" xr:uid="{D7BC4310-20A3-424D-8FDF-ACC7D3924350}"/>
    <cellStyle name="20% - Ênfase2 26 4 2 2" xfId="7239" xr:uid="{39DE3471-7E20-4BBD-B740-56DDACFDE9E8}"/>
    <cellStyle name="20% - Ênfase2 26 4 2 3" xfId="7240" xr:uid="{9A68B98B-E9B0-4FDD-94A9-A09D2A19832D}"/>
    <cellStyle name="20% - Ênfase2 26 4 2 4" xfId="7241" xr:uid="{E86B29CD-2021-426D-9C96-14AB6256FE23}"/>
    <cellStyle name="20% - Ênfase2 26 4 3" xfId="7242" xr:uid="{3AAB78C3-9D63-4D23-A256-AE1906181253}"/>
    <cellStyle name="20% - Ênfase2 26 4 4" xfId="7243" xr:uid="{8D6967E0-5DCA-4E76-974D-F905126BDAE1}"/>
    <cellStyle name="20% - Ênfase2 26 4 5" xfId="7244" xr:uid="{A1796B29-785B-46E6-86EB-23E23FC2DDF8}"/>
    <cellStyle name="20% - Ênfase2 26 5" xfId="7245" xr:uid="{A858965A-4F9A-4A91-A03A-5586939F85FF}"/>
    <cellStyle name="20% - Ênfase2 26 5 2" xfId="7246" xr:uid="{BC81D7A0-E126-45C8-9175-5DDAFD94052A}"/>
    <cellStyle name="20% - Ênfase2 26 5 2 2" xfId="7247" xr:uid="{7B961302-4B71-4EBC-8A6D-7CDCDF748261}"/>
    <cellStyle name="20% - Ênfase2 26 5 2 3" xfId="7248" xr:uid="{4AA9FE0B-A7B9-442F-96B8-FC7FC21C6D35}"/>
    <cellStyle name="20% - Ênfase2 26 5 2 4" xfId="7249" xr:uid="{7D09361F-9A95-4E35-8590-F0CC50C61F89}"/>
    <cellStyle name="20% - Ênfase2 26 5 3" xfId="7250" xr:uid="{675FC90B-2FD3-42F5-A1B0-CDEC7EAA3BAE}"/>
    <cellStyle name="20% - Ênfase2 26 5 4" xfId="7251" xr:uid="{737F52E7-66A0-4151-9F1F-2FDD53146A72}"/>
    <cellStyle name="20% - Ênfase2 26 5 5" xfId="7252" xr:uid="{4F858EA0-8C8C-43D5-9055-EAE573E339D3}"/>
    <cellStyle name="20% - Ênfase2 26 6" xfId="7253" xr:uid="{888583F3-1CCA-4726-B4FF-F1F693000327}"/>
    <cellStyle name="20% - Ênfase2 26 6 2" xfId="7254" xr:uid="{983C6A7F-4BCC-4895-A728-B9B1F300E66D}"/>
    <cellStyle name="20% - Ênfase2 26 6 2 2" xfId="7255" xr:uid="{1741247A-F948-4C6D-A014-22395AE74B9A}"/>
    <cellStyle name="20% - Ênfase2 26 6 2 3" xfId="7256" xr:uid="{ADFEC68F-2150-4D6B-B568-42A7457B92DA}"/>
    <cellStyle name="20% - Ênfase2 26 6 2 4" xfId="7257" xr:uid="{18974495-3884-4C04-85CA-B717565D6009}"/>
    <cellStyle name="20% - Ênfase2 26 6 3" xfId="7258" xr:uid="{0192FB42-790C-49FD-B768-626C356FF788}"/>
    <cellStyle name="20% - Ênfase2 26 6 4" xfId="7259" xr:uid="{2DBECDD7-822A-4E7F-BA2F-4E46D3E868C0}"/>
    <cellStyle name="20% - Ênfase2 26 6 5" xfId="7260" xr:uid="{71B5A3AB-A444-4DB6-85A0-75F738A97873}"/>
    <cellStyle name="20% - Ênfase2 26 7" xfId="7261" xr:uid="{61C57431-0C54-4F83-8239-72B08FA18AA1}"/>
    <cellStyle name="20% - Ênfase2 26 7 2" xfId="7262" xr:uid="{FCA8C0C4-082F-4B2F-B056-4321F38B1FF7}"/>
    <cellStyle name="20% - Ênfase2 26 7 2 2" xfId="7263" xr:uid="{845A9897-A2AB-418B-94E4-5ECDC025841F}"/>
    <cellStyle name="20% - Ênfase2 26 7 2 3" xfId="7264" xr:uid="{B96D716D-F46F-4F44-A25E-F4FF8CE7B099}"/>
    <cellStyle name="20% - Ênfase2 26 7 2 4" xfId="7265" xr:uid="{973E6F68-CE17-49D7-A745-3C6430DA4CC4}"/>
    <cellStyle name="20% - Ênfase2 26 7 3" xfId="7266" xr:uid="{770A4AAD-C179-4B90-95B9-25522F318405}"/>
    <cellStyle name="20% - Ênfase2 26 7 4" xfId="7267" xr:uid="{5C32CAF7-5121-4D34-BBB6-054761F8F37D}"/>
    <cellStyle name="20% - Ênfase2 26 7 5" xfId="7268" xr:uid="{B95B3E0A-81B8-403E-8653-8091E59BC329}"/>
    <cellStyle name="20% - Ênfase2 26 8" xfId="7269" xr:uid="{48011273-0627-4A52-9EEF-3B9A87F63865}"/>
    <cellStyle name="20% - Ênfase2 26 8 2" xfId="7270" xr:uid="{02441FDC-7ADD-4304-BF5F-4C1D3722C2B2}"/>
    <cellStyle name="20% - Ênfase2 26 8 2 2" xfId="7271" xr:uid="{7A4F969F-3C92-42F3-86DB-738202CA8B6D}"/>
    <cellStyle name="20% - Ênfase2 26 8 2 3" xfId="7272" xr:uid="{F714B058-4D09-43D4-8785-10CC5E02DB23}"/>
    <cellStyle name="20% - Ênfase2 26 8 2 4" xfId="7273" xr:uid="{DC025353-29EC-437B-B335-A8BE0A36863D}"/>
    <cellStyle name="20% - Ênfase2 26 8 3" xfId="7274" xr:uid="{020C39C3-EA08-40B7-816B-F706791BC883}"/>
    <cellStyle name="20% - Ênfase2 26 8 4" xfId="7275" xr:uid="{CAEE66F7-B2FB-49D6-9C0E-387D7E0229BF}"/>
    <cellStyle name="20% - Ênfase2 26 8 5" xfId="7276" xr:uid="{727F477D-E69A-4F62-95CE-2B55DE064EB6}"/>
    <cellStyle name="20% - Ênfase2 26 9" xfId="7277" xr:uid="{E0E89069-C7DC-438C-A53C-00A42B45E946}"/>
    <cellStyle name="20% - Ênfase2 26 9 2" xfId="7278" xr:uid="{9D09FAE5-6E55-4C04-A75A-103D7BD19F9A}"/>
    <cellStyle name="20% - Ênfase2 26 9 2 2" xfId="7279" xr:uid="{DB1CB7F2-627E-4956-A9A7-99B7E750C700}"/>
    <cellStyle name="20% - Ênfase2 26 9 2 3" xfId="7280" xr:uid="{039CEDD1-00AE-4CAC-85D8-B90D34E42E1F}"/>
    <cellStyle name="20% - Ênfase2 26 9 2 4" xfId="7281" xr:uid="{B80DB0E7-356A-4B68-B0A9-00FCA9B738A8}"/>
    <cellStyle name="20% - Ênfase2 26 9 3" xfId="7282" xr:uid="{43636D57-072C-4464-8A3E-513364EFE13D}"/>
    <cellStyle name="20% - Ênfase2 26 9 4" xfId="7283" xr:uid="{A5EA9DC6-72C9-4BB6-A434-4EF4D03F5B20}"/>
    <cellStyle name="20% - Ênfase2 26 9 5" xfId="7284" xr:uid="{E2463AEC-4D08-4E86-8E48-8DB9BD86E0CB}"/>
    <cellStyle name="20% - Ênfase2 27" xfId="487" xr:uid="{E1AED0B1-2A94-4A18-880E-89E0761368A7}"/>
    <cellStyle name="20% - Ênfase2 27 10" xfId="7285" xr:uid="{8C5325FD-777A-494C-9EAA-2A78A6E5D0CF}"/>
    <cellStyle name="20% - Ênfase2 27 10 2" xfId="7286" xr:uid="{C4A635B5-CFA0-42CF-8FC2-D301E7389AF7}"/>
    <cellStyle name="20% - Ênfase2 27 10 2 2" xfId="7287" xr:uid="{D5FC0738-521F-4CBE-A227-04674764C601}"/>
    <cellStyle name="20% - Ênfase2 27 10 2 3" xfId="7288" xr:uid="{8CEAF914-8FD7-4F64-AB6B-0BC2B163ABE9}"/>
    <cellStyle name="20% - Ênfase2 27 10 2 4" xfId="7289" xr:uid="{EAA489BA-2149-4637-BC2E-32DBD21FB8A9}"/>
    <cellStyle name="20% - Ênfase2 27 10 3" xfId="7290" xr:uid="{A42A149B-4465-4FB5-9058-50CFFAF5B069}"/>
    <cellStyle name="20% - Ênfase2 27 10 4" xfId="7291" xr:uid="{85C94E72-B2B6-45FF-AFBE-3DF35463B4DB}"/>
    <cellStyle name="20% - Ênfase2 27 10 5" xfId="7292" xr:uid="{1974C1F0-9693-420E-BFCE-CC5F4B878434}"/>
    <cellStyle name="20% - Ênfase2 27 11" xfId="7293" xr:uid="{34E8779C-C1FC-4321-A853-B84114758BC4}"/>
    <cellStyle name="20% - Ênfase2 27 11 2" xfId="7294" xr:uid="{9DB2E4EB-63D1-43AB-BDC7-2D68F8B8DF0C}"/>
    <cellStyle name="20% - Ênfase2 27 11 2 2" xfId="7295" xr:uid="{8F888E15-46AF-4D2F-BC97-45394D8BCF6F}"/>
    <cellStyle name="20% - Ênfase2 27 11 2 3" xfId="7296" xr:uid="{53FC5459-FDAB-4CA3-9C3F-F01EE7E6A8A2}"/>
    <cellStyle name="20% - Ênfase2 27 11 2 4" xfId="7297" xr:uid="{C508B0F1-C59C-41CC-B874-AE4A157647BE}"/>
    <cellStyle name="20% - Ênfase2 27 11 3" xfId="7298" xr:uid="{CA534E3A-CB92-4B4C-B9F0-34D863030F5D}"/>
    <cellStyle name="20% - Ênfase2 27 11 4" xfId="7299" xr:uid="{CB381FBF-77DC-473B-A5C7-553F020A9D60}"/>
    <cellStyle name="20% - Ênfase2 27 11 5" xfId="7300" xr:uid="{28BF1F3C-F574-4A39-872D-C70990701669}"/>
    <cellStyle name="20% - Ênfase2 27 12" xfId="7301" xr:uid="{84DD4534-C935-4721-84DE-02580DE557A7}"/>
    <cellStyle name="20% - Ênfase2 27 12 2" xfId="7302" xr:uid="{2F40175F-48F5-4137-BA5B-F2BB65F26D73}"/>
    <cellStyle name="20% - Ênfase2 27 12 3" xfId="7303" xr:uid="{9066318C-C06B-4D81-B4ED-93AAE45E234A}"/>
    <cellStyle name="20% - Ênfase2 27 12 4" xfId="7304" xr:uid="{B49DB557-FCFC-405A-9611-3507678B8ED1}"/>
    <cellStyle name="20% - Ênfase2 27 13" xfId="7305" xr:uid="{D0481E55-CB42-4EFC-98F1-272F31CC24C2}"/>
    <cellStyle name="20% - Ênfase2 27 14" xfId="7306" xr:uid="{11877BAF-8963-404C-B3B3-2B899CC453B4}"/>
    <cellStyle name="20% - Ênfase2 27 15" xfId="7307" xr:uid="{EFE90A8E-B346-42B1-86E4-FDE29276298A}"/>
    <cellStyle name="20% - Ênfase2 27 16" xfId="48564" xr:uid="{D18FB8C0-2E8E-4955-9F9E-3F3777783A49}"/>
    <cellStyle name="20% - Ênfase2 27 2" xfId="488" xr:uid="{86593F09-8240-4E52-858B-BC8714D5AD53}"/>
    <cellStyle name="20% - Ênfase2 27 2 2" xfId="7308" xr:uid="{6DB8BAED-D100-448A-8128-7A4A46936F39}"/>
    <cellStyle name="20% - Ênfase2 27 2 2 2" xfId="7309" xr:uid="{4D3A331E-86B1-4440-BE80-21E4B8843B6C}"/>
    <cellStyle name="20% - Ênfase2 27 2 2 3" xfId="7310" xr:uid="{CA10DF7E-A1BE-4E08-9FCF-5A49745D890E}"/>
    <cellStyle name="20% - Ênfase2 27 2 2 4" xfId="7311" xr:uid="{852985C2-208E-4C7B-8898-FDE3D9061ED3}"/>
    <cellStyle name="20% - Ênfase2 27 2 3" xfId="7312" xr:uid="{E4F4C52D-EDDD-4655-B9B0-A101A09517CC}"/>
    <cellStyle name="20% - Ênfase2 27 2 4" xfId="7313" xr:uid="{11C1FE62-B1DF-4D52-9224-D1BFF75FD4E3}"/>
    <cellStyle name="20% - Ênfase2 27 2 5" xfId="7314" xr:uid="{3F3BE267-B35D-4A8B-AD8D-A1612183ECAF}"/>
    <cellStyle name="20% - Ênfase2 27 3" xfId="7315" xr:uid="{206CA7F2-8855-4D14-85EF-EB9BDC8298A7}"/>
    <cellStyle name="20% - Ênfase2 27 3 2" xfId="7316" xr:uid="{35EAE358-0ABF-48B5-891C-3854F142D664}"/>
    <cellStyle name="20% - Ênfase2 27 3 2 2" xfId="7317" xr:uid="{A9F203A4-6C33-4FF3-A89E-D56FA0A137FD}"/>
    <cellStyle name="20% - Ênfase2 27 3 2 3" xfId="7318" xr:uid="{2F66D88C-65D0-4D7D-A599-279403CE15C0}"/>
    <cellStyle name="20% - Ênfase2 27 3 2 4" xfId="7319" xr:uid="{4F32EB83-A501-4515-9B63-0A5A3FE25610}"/>
    <cellStyle name="20% - Ênfase2 27 3 3" xfId="7320" xr:uid="{116DEC2A-B423-49C0-9F14-C0A054C0AA45}"/>
    <cellStyle name="20% - Ênfase2 27 3 4" xfId="7321" xr:uid="{6D53C558-F4E8-4889-99EB-57084168B277}"/>
    <cellStyle name="20% - Ênfase2 27 3 5" xfId="7322" xr:uid="{CB87BC3F-28F8-4A62-B0FD-F0367BEC59D1}"/>
    <cellStyle name="20% - Ênfase2 27 4" xfId="7323" xr:uid="{BFD8983D-9584-415A-8C61-50FDEC0BBB6E}"/>
    <cellStyle name="20% - Ênfase2 27 4 2" xfId="7324" xr:uid="{B4C64334-9BAD-4111-9DF8-8879588888E3}"/>
    <cellStyle name="20% - Ênfase2 27 4 2 2" xfId="7325" xr:uid="{0A32F9DC-66E2-4860-A4F2-AD74B2D3185C}"/>
    <cellStyle name="20% - Ênfase2 27 4 2 3" xfId="7326" xr:uid="{76B762AC-197E-4F95-9EDE-FF1EE7E0210F}"/>
    <cellStyle name="20% - Ênfase2 27 4 2 4" xfId="7327" xr:uid="{AED25CD4-8BCD-4771-85B2-287DDBB95607}"/>
    <cellStyle name="20% - Ênfase2 27 4 3" xfId="7328" xr:uid="{F1F352D8-BA55-41FB-91EC-DE7C1226B805}"/>
    <cellStyle name="20% - Ênfase2 27 4 4" xfId="7329" xr:uid="{BA1E2E90-F067-4292-8970-AB1AABC1972E}"/>
    <cellStyle name="20% - Ênfase2 27 4 5" xfId="7330" xr:uid="{A7B99526-0533-4663-B485-D9C81CD7F643}"/>
    <cellStyle name="20% - Ênfase2 27 5" xfId="7331" xr:uid="{E496D71B-EE00-4D03-81AD-B5899344557A}"/>
    <cellStyle name="20% - Ênfase2 27 5 2" xfId="7332" xr:uid="{D974C543-64A2-4C92-BE82-7A73AD6453CC}"/>
    <cellStyle name="20% - Ênfase2 27 5 2 2" xfId="7333" xr:uid="{158B8164-3EC7-4CA6-BB0A-B3D1A6969E0C}"/>
    <cellStyle name="20% - Ênfase2 27 5 2 3" xfId="7334" xr:uid="{BB6FCAA9-99BC-4ECA-83FB-F18E2E0F0F91}"/>
    <cellStyle name="20% - Ênfase2 27 5 2 4" xfId="7335" xr:uid="{36B0E647-DA94-4203-8D35-B87184CF9514}"/>
    <cellStyle name="20% - Ênfase2 27 5 3" xfId="7336" xr:uid="{37ACF4BB-361E-40C3-BF53-88CCDEA96255}"/>
    <cellStyle name="20% - Ênfase2 27 5 4" xfId="7337" xr:uid="{6979DDE2-287F-4D0A-B708-0D75800917C2}"/>
    <cellStyle name="20% - Ênfase2 27 5 5" xfId="7338" xr:uid="{3F8E56B6-0400-4DE5-98BF-C44D302A7550}"/>
    <cellStyle name="20% - Ênfase2 27 6" xfId="7339" xr:uid="{B7AEE8FF-A7B7-49D6-9B5D-755BE9931E87}"/>
    <cellStyle name="20% - Ênfase2 27 6 2" xfId="7340" xr:uid="{2F25224E-5273-41B2-BA17-1BF25CAFDEDB}"/>
    <cellStyle name="20% - Ênfase2 27 6 2 2" xfId="7341" xr:uid="{E88F2050-3B94-4F04-8497-B5B803AC90BD}"/>
    <cellStyle name="20% - Ênfase2 27 6 2 3" xfId="7342" xr:uid="{8003638D-BD78-4CA9-9928-34D115B1A117}"/>
    <cellStyle name="20% - Ênfase2 27 6 2 4" xfId="7343" xr:uid="{14466F8C-91C8-4DFA-B0B9-2B87218762B6}"/>
    <cellStyle name="20% - Ênfase2 27 6 3" xfId="7344" xr:uid="{FCCCCC36-C46C-4C11-B262-125214734EF8}"/>
    <cellStyle name="20% - Ênfase2 27 6 4" xfId="7345" xr:uid="{35DAC82C-86C5-47D8-B77C-2EBAEE0AB660}"/>
    <cellStyle name="20% - Ênfase2 27 6 5" xfId="7346" xr:uid="{A61814D1-266C-4C8E-AB4A-0C9A99401226}"/>
    <cellStyle name="20% - Ênfase2 27 7" xfId="7347" xr:uid="{BA4C068B-56CC-4F69-9653-CA2C88C39197}"/>
    <cellStyle name="20% - Ênfase2 27 7 2" xfId="7348" xr:uid="{3BBE41B8-980F-4E83-B6E9-220F2F5FBBEE}"/>
    <cellStyle name="20% - Ênfase2 27 7 2 2" xfId="7349" xr:uid="{A80A1B77-3153-437D-A749-2C7785D071C7}"/>
    <cellStyle name="20% - Ênfase2 27 7 2 3" xfId="7350" xr:uid="{73B0AF93-31E9-4ADF-AD4F-E49115FE8CB7}"/>
    <cellStyle name="20% - Ênfase2 27 7 2 4" xfId="7351" xr:uid="{21D6C976-4A91-494E-8C53-2C6E71EC710E}"/>
    <cellStyle name="20% - Ênfase2 27 7 3" xfId="7352" xr:uid="{6D3B8CC5-0809-441A-9885-79DA0A617F47}"/>
    <cellStyle name="20% - Ênfase2 27 7 4" xfId="7353" xr:uid="{B0E74FCB-ED36-409A-B942-3F23BF03B819}"/>
    <cellStyle name="20% - Ênfase2 27 7 5" xfId="7354" xr:uid="{82D593D6-D787-4402-AD61-799B9338A8A5}"/>
    <cellStyle name="20% - Ênfase2 27 8" xfId="7355" xr:uid="{97041E4A-49CD-465C-85C2-51E6F3B7A77A}"/>
    <cellStyle name="20% - Ênfase2 27 8 2" xfId="7356" xr:uid="{1B0D1163-73BE-49A8-8A74-667B6D56B8BF}"/>
    <cellStyle name="20% - Ênfase2 27 8 2 2" xfId="7357" xr:uid="{E33DA74A-477A-485D-938D-73F20E88E449}"/>
    <cellStyle name="20% - Ênfase2 27 8 2 3" xfId="7358" xr:uid="{68C2D0BD-9D6F-4B69-AF43-ABFC13D6FD7C}"/>
    <cellStyle name="20% - Ênfase2 27 8 2 4" xfId="7359" xr:uid="{4DA38BE0-A8D1-445B-8382-2D611CCE6BEC}"/>
    <cellStyle name="20% - Ênfase2 27 8 3" xfId="7360" xr:uid="{9DCD4558-2957-4902-8DC1-21F682AD42EE}"/>
    <cellStyle name="20% - Ênfase2 27 8 4" xfId="7361" xr:uid="{340F9B00-77C7-4180-AB93-9DCAC3ACC09E}"/>
    <cellStyle name="20% - Ênfase2 27 8 5" xfId="7362" xr:uid="{E6B354C2-C5BC-40A9-83E7-93BFA54E8E2E}"/>
    <cellStyle name="20% - Ênfase2 27 9" xfId="7363" xr:uid="{E873005C-9B29-45FC-A9FB-0FE82C096F1E}"/>
    <cellStyle name="20% - Ênfase2 27 9 2" xfId="7364" xr:uid="{659BB697-5DB9-4B7B-A763-A1E44F69C76F}"/>
    <cellStyle name="20% - Ênfase2 27 9 2 2" xfId="7365" xr:uid="{336A75A0-7B9E-4A41-AE56-B95ACEC70E61}"/>
    <cellStyle name="20% - Ênfase2 27 9 2 3" xfId="7366" xr:uid="{47BB9894-67F1-453A-8FF4-BE2EA09D62EC}"/>
    <cellStyle name="20% - Ênfase2 27 9 2 4" xfId="7367" xr:uid="{9857887E-6CCA-43E1-AA31-B41C0FB14E2A}"/>
    <cellStyle name="20% - Ênfase2 27 9 3" xfId="7368" xr:uid="{442BA121-DFAD-4399-BB69-71EB72FFEE01}"/>
    <cellStyle name="20% - Ênfase2 27 9 4" xfId="7369" xr:uid="{B9365CF5-9B60-4A81-B6BA-ED24634656F7}"/>
    <cellStyle name="20% - Ênfase2 27 9 5" xfId="7370" xr:uid="{15E097BE-D9E6-4405-8816-ED6C79B4D344}"/>
    <cellStyle name="20% - Ênfase2 28" xfId="489" xr:uid="{2B806E21-B572-4837-AAFF-A7E863E7B7F2}"/>
    <cellStyle name="20% - Ênfase2 28 10" xfId="7371" xr:uid="{511E650F-FFA7-4965-BD9E-CB80DC7FC49D}"/>
    <cellStyle name="20% - Ênfase2 28 10 2" xfId="7372" xr:uid="{65E50B59-0174-4A44-8BBA-EF9ADC2882F9}"/>
    <cellStyle name="20% - Ênfase2 28 10 2 2" xfId="7373" xr:uid="{2E0F4208-716B-425A-93F1-16CBAC3B5BD9}"/>
    <cellStyle name="20% - Ênfase2 28 10 2 3" xfId="7374" xr:uid="{D1657894-4084-4940-9803-EFD3AB70E2DD}"/>
    <cellStyle name="20% - Ênfase2 28 10 2 4" xfId="7375" xr:uid="{8E3B65D8-E1A6-4C95-A8E9-56731849C816}"/>
    <cellStyle name="20% - Ênfase2 28 10 3" xfId="7376" xr:uid="{1297F759-E287-47CB-AE2C-D281D0C3F2E1}"/>
    <cellStyle name="20% - Ênfase2 28 10 4" xfId="7377" xr:uid="{1DC67F76-5536-4014-9AC5-4983B2C64A47}"/>
    <cellStyle name="20% - Ênfase2 28 10 5" xfId="7378" xr:uid="{FE6035E5-58BA-45C3-AED9-A42928931D2C}"/>
    <cellStyle name="20% - Ênfase2 28 11" xfId="7379" xr:uid="{A047B3EA-D0FE-4FF2-B955-E05E68CD8DA5}"/>
    <cellStyle name="20% - Ênfase2 28 11 2" xfId="7380" xr:uid="{FB0F52A2-5C84-48C0-823D-0F3B723F8D38}"/>
    <cellStyle name="20% - Ênfase2 28 11 2 2" xfId="7381" xr:uid="{22840556-393E-46E8-B461-E5504F0171D6}"/>
    <cellStyle name="20% - Ênfase2 28 11 2 3" xfId="7382" xr:uid="{3F702F1A-3557-4F82-A3AA-9ED770C0EAFF}"/>
    <cellStyle name="20% - Ênfase2 28 11 2 4" xfId="7383" xr:uid="{667CA513-5207-4EE4-93BC-85C049A87CF9}"/>
    <cellStyle name="20% - Ênfase2 28 11 3" xfId="7384" xr:uid="{D8D5733E-7633-45E6-B9DD-37DD24FFB797}"/>
    <cellStyle name="20% - Ênfase2 28 11 4" xfId="7385" xr:uid="{1426AEBC-FB70-4BFA-91C3-82ED3D791631}"/>
    <cellStyle name="20% - Ênfase2 28 11 5" xfId="7386" xr:uid="{995F6963-1727-47D4-958D-F55AE7A429BB}"/>
    <cellStyle name="20% - Ênfase2 28 12" xfId="7387" xr:uid="{65A5C403-120F-4B55-8A9A-D9D65F68908F}"/>
    <cellStyle name="20% - Ênfase2 28 12 2" xfId="7388" xr:uid="{6A4E0364-D2F0-4288-8E8A-C83A9F95130B}"/>
    <cellStyle name="20% - Ênfase2 28 12 3" xfId="7389" xr:uid="{9596D545-7528-41C3-A937-9DE8BC0A5AFF}"/>
    <cellStyle name="20% - Ênfase2 28 12 4" xfId="7390" xr:uid="{0CF6F07D-A5AB-4421-A7C0-604F9C047FC9}"/>
    <cellStyle name="20% - Ênfase2 28 13" xfId="7391" xr:uid="{18977AAD-9E9A-48C6-B54A-E250E2BD753F}"/>
    <cellStyle name="20% - Ênfase2 28 14" xfId="7392" xr:uid="{46DE921A-2ECF-4B02-A8F0-0C5FEF813E20}"/>
    <cellStyle name="20% - Ênfase2 28 15" xfId="7393" xr:uid="{7E5DB35A-C4BB-437E-A3DD-6ABEE5904290}"/>
    <cellStyle name="20% - Ênfase2 28 2" xfId="490" xr:uid="{74A06E5B-F0A6-4EC3-B7BC-0A1BC762A907}"/>
    <cellStyle name="20% - Ênfase2 28 2 2" xfId="7394" xr:uid="{999482D5-11FF-423D-99ED-6CD61DAC4B81}"/>
    <cellStyle name="20% - Ênfase2 28 2 2 2" xfId="7395" xr:uid="{F344CCD7-38CC-4739-9C71-41A9A85F31E3}"/>
    <cellStyle name="20% - Ênfase2 28 2 2 3" xfId="7396" xr:uid="{C4D33493-2C97-4CEC-88F6-F620DF954C24}"/>
    <cellStyle name="20% - Ênfase2 28 2 2 4" xfId="7397" xr:uid="{3F2D9EE3-D1DB-4966-BCD2-0A52A73FC11E}"/>
    <cellStyle name="20% - Ênfase2 28 2 3" xfId="7398" xr:uid="{216C4731-8CAC-4727-989D-FE6AED4381D0}"/>
    <cellStyle name="20% - Ênfase2 28 2 4" xfId="7399" xr:uid="{BBCC52C8-E8AF-43DC-87B5-A779F9754081}"/>
    <cellStyle name="20% - Ênfase2 28 2 5" xfId="7400" xr:uid="{551F94B5-C7DB-46F3-8CBA-1CAECE07A377}"/>
    <cellStyle name="20% - Ênfase2 28 3" xfId="7401" xr:uid="{6E2F72F1-7483-43BA-B3F3-761A1F98FEC7}"/>
    <cellStyle name="20% - Ênfase2 28 3 2" xfId="7402" xr:uid="{5BB9B431-3D18-4C33-B779-09795D34A8C8}"/>
    <cellStyle name="20% - Ênfase2 28 3 2 2" xfId="7403" xr:uid="{6642D831-2C63-400C-8192-2AD7CB7075C8}"/>
    <cellStyle name="20% - Ênfase2 28 3 2 3" xfId="7404" xr:uid="{943B41A0-23CC-42C8-8705-8AA53D159872}"/>
    <cellStyle name="20% - Ênfase2 28 3 2 4" xfId="7405" xr:uid="{290BAEFA-0716-4076-8E2C-FDA8AE1668CE}"/>
    <cellStyle name="20% - Ênfase2 28 3 3" xfId="7406" xr:uid="{9EC8245B-9CEE-4AA0-8458-F8AA55FFACF6}"/>
    <cellStyle name="20% - Ênfase2 28 3 4" xfId="7407" xr:uid="{F1BAEC4A-EA83-4FB7-8078-B8F7A11F5040}"/>
    <cellStyle name="20% - Ênfase2 28 3 5" xfId="7408" xr:uid="{5DCE8B33-96D2-47D6-B503-28FF15EAF4C5}"/>
    <cellStyle name="20% - Ênfase2 28 4" xfId="7409" xr:uid="{49A6609A-AEE9-4433-A8C2-1E1C2E7779CA}"/>
    <cellStyle name="20% - Ênfase2 28 4 2" xfId="7410" xr:uid="{27395D25-4B9E-4868-82B9-EA9545A4A8E8}"/>
    <cellStyle name="20% - Ênfase2 28 4 2 2" xfId="7411" xr:uid="{439EE00D-26C7-466A-A283-E2B3E24A9FFE}"/>
    <cellStyle name="20% - Ênfase2 28 4 2 3" xfId="7412" xr:uid="{37C9C380-B98F-4CC8-B742-8925854918BD}"/>
    <cellStyle name="20% - Ênfase2 28 4 2 4" xfId="7413" xr:uid="{B2299DC4-47D0-48E1-B6B5-57BCC04D4E68}"/>
    <cellStyle name="20% - Ênfase2 28 4 3" xfId="7414" xr:uid="{3F03428A-3899-4CF6-8A55-32CDB3012C6C}"/>
    <cellStyle name="20% - Ênfase2 28 4 4" xfId="7415" xr:uid="{5A0C39DA-40ED-40A9-8398-A16A7245D6D5}"/>
    <cellStyle name="20% - Ênfase2 28 4 5" xfId="7416" xr:uid="{02B98A95-62EE-49BF-B4AB-DAE799A2D06E}"/>
    <cellStyle name="20% - Ênfase2 28 5" xfId="7417" xr:uid="{19FB9C89-487A-454B-969F-B69F91C56D24}"/>
    <cellStyle name="20% - Ênfase2 28 5 2" xfId="7418" xr:uid="{EC77A60D-1812-424A-AC31-2902EAFB0CCF}"/>
    <cellStyle name="20% - Ênfase2 28 5 2 2" xfId="7419" xr:uid="{3957264C-1BBD-4BD8-B5FD-96D08C1451F7}"/>
    <cellStyle name="20% - Ênfase2 28 5 2 3" xfId="7420" xr:uid="{FC2ADA98-81D3-4B20-A7B3-10B3E2188103}"/>
    <cellStyle name="20% - Ênfase2 28 5 2 4" xfId="7421" xr:uid="{D2EF774B-6726-4030-8149-539909DD1FCF}"/>
    <cellStyle name="20% - Ênfase2 28 5 3" xfId="7422" xr:uid="{16D7FAE4-4FC8-4F92-81B5-53A3B6930119}"/>
    <cellStyle name="20% - Ênfase2 28 5 4" xfId="7423" xr:uid="{C303331E-A76C-45F3-BACA-F94DE20CE57C}"/>
    <cellStyle name="20% - Ênfase2 28 5 5" xfId="7424" xr:uid="{971C021D-C063-443B-83C8-2117231712A4}"/>
    <cellStyle name="20% - Ênfase2 28 6" xfId="7425" xr:uid="{613F0468-1385-4654-853F-40B62C50E561}"/>
    <cellStyle name="20% - Ênfase2 28 6 2" xfId="7426" xr:uid="{74B4C71B-F755-4705-AA53-6B8639ADD5D4}"/>
    <cellStyle name="20% - Ênfase2 28 6 2 2" xfId="7427" xr:uid="{14B14AF0-2060-4187-8A31-AF5FEA7F8653}"/>
    <cellStyle name="20% - Ênfase2 28 6 2 3" xfId="7428" xr:uid="{7851896C-5F2E-47BF-9378-6C8D19177BAA}"/>
    <cellStyle name="20% - Ênfase2 28 6 2 4" xfId="7429" xr:uid="{792D3846-0BBE-4C4C-B59E-CDD9D5634EE1}"/>
    <cellStyle name="20% - Ênfase2 28 6 3" xfId="7430" xr:uid="{D2EF50F0-07D4-4D42-B436-976C62AD9BA4}"/>
    <cellStyle name="20% - Ênfase2 28 6 4" xfId="7431" xr:uid="{922CE6EF-4A14-4658-A1DB-DA45541D29AD}"/>
    <cellStyle name="20% - Ênfase2 28 6 5" xfId="7432" xr:uid="{274AFBDB-41CD-4ADD-978B-640DFFEBD46F}"/>
    <cellStyle name="20% - Ênfase2 28 7" xfId="7433" xr:uid="{D1170C56-97D0-4CE4-AAAF-D69B1F3E2583}"/>
    <cellStyle name="20% - Ênfase2 28 7 2" xfId="7434" xr:uid="{BD047627-D45D-45F7-BFE4-7397471CD2B1}"/>
    <cellStyle name="20% - Ênfase2 28 7 2 2" xfId="7435" xr:uid="{17A8019D-329F-442C-BA09-1A64951888C3}"/>
    <cellStyle name="20% - Ênfase2 28 7 2 3" xfId="7436" xr:uid="{19CD9BC8-BA07-48C2-B086-6194D627A1D5}"/>
    <cellStyle name="20% - Ênfase2 28 7 2 4" xfId="7437" xr:uid="{F29A5515-8D2F-4EBB-B621-B85F81E82B03}"/>
    <cellStyle name="20% - Ênfase2 28 7 3" xfId="7438" xr:uid="{8ACDB8AA-5668-421A-B3D2-349CAFA985A0}"/>
    <cellStyle name="20% - Ênfase2 28 7 4" xfId="7439" xr:uid="{AB411819-7344-4AA5-84A9-DABEF379A38E}"/>
    <cellStyle name="20% - Ênfase2 28 7 5" xfId="7440" xr:uid="{4464B8B7-0066-4592-843B-C8877A339E9C}"/>
    <cellStyle name="20% - Ênfase2 28 8" xfId="7441" xr:uid="{B521EB47-904E-44FB-B841-8CDE0E7E6979}"/>
    <cellStyle name="20% - Ênfase2 28 8 2" xfId="7442" xr:uid="{F40B84C1-40C9-4344-B491-79AFF8D98CB5}"/>
    <cellStyle name="20% - Ênfase2 28 8 2 2" xfId="7443" xr:uid="{B318646C-2704-4F22-9DFC-39CBD684C1A5}"/>
    <cellStyle name="20% - Ênfase2 28 8 2 3" xfId="7444" xr:uid="{0B37BDB7-E8F8-496E-9E85-A1495F83BFF0}"/>
    <cellStyle name="20% - Ênfase2 28 8 2 4" xfId="7445" xr:uid="{445AFF8B-4D0F-4EF7-BA99-A7BACE7B0E12}"/>
    <cellStyle name="20% - Ênfase2 28 8 3" xfId="7446" xr:uid="{B374B43F-E6DD-4B54-AC17-E9DB0D79C30E}"/>
    <cellStyle name="20% - Ênfase2 28 8 4" xfId="7447" xr:uid="{A3FB5F04-4A41-4501-9D5E-37DEE09885F1}"/>
    <cellStyle name="20% - Ênfase2 28 8 5" xfId="7448" xr:uid="{C74F8EE5-B658-4BFD-9239-C988AB6BECCC}"/>
    <cellStyle name="20% - Ênfase2 28 9" xfId="7449" xr:uid="{5B0A14C1-ACB7-4A67-B1A2-CA5B4E4470C3}"/>
    <cellStyle name="20% - Ênfase2 28 9 2" xfId="7450" xr:uid="{8D3BB7EA-EA40-4352-B4F4-3A102062F412}"/>
    <cellStyle name="20% - Ênfase2 28 9 2 2" xfId="7451" xr:uid="{1771E592-7DE5-4232-8B38-E6E2E5B3C7F0}"/>
    <cellStyle name="20% - Ênfase2 28 9 2 3" xfId="7452" xr:uid="{2D00B2CC-A82C-42DF-9049-93E028362AE1}"/>
    <cellStyle name="20% - Ênfase2 28 9 2 4" xfId="7453" xr:uid="{6FACF3C9-5BC5-4421-AA8E-633BBC6666B8}"/>
    <cellStyle name="20% - Ênfase2 28 9 3" xfId="7454" xr:uid="{0FCB712D-A021-4757-9EEE-2F57D837AEA1}"/>
    <cellStyle name="20% - Ênfase2 28 9 4" xfId="7455" xr:uid="{0332F1CC-CE15-45AB-A5F1-584DC73C7CA8}"/>
    <cellStyle name="20% - Ênfase2 28 9 5" xfId="7456" xr:uid="{D6FBB756-AA9F-4B51-9E0D-E8ABA2467288}"/>
    <cellStyle name="20% - Ênfase2 29" xfId="491" xr:uid="{7011092C-03BE-4E2C-8341-BDDECED55CA8}"/>
    <cellStyle name="20% - Ênfase2 29 10" xfId="7457" xr:uid="{A15277B7-E214-4A12-93A5-0B296C4EACD4}"/>
    <cellStyle name="20% - Ênfase2 29 10 2" xfId="7458" xr:uid="{E2F607C3-B50E-4E4E-9AB2-2947A67E3D24}"/>
    <cellStyle name="20% - Ênfase2 29 10 2 2" xfId="7459" xr:uid="{43C32BD8-9ADB-4DA2-B63B-AE2138020149}"/>
    <cellStyle name="20% - Ênfase2 29 10 2 3" xfId="7460" xr:uid="{DBD42911-99D7-4290-B7F1-50879AB5CFB3}"/>
    <cellStyle name="20% - Ênfase2 29 10 2 4" xfId="7461" xr:uid="{D6C62A25-67F5-41AD-A096-1831076313A9}"/>
    <cellStyle name="20% - Ênfase2 29 10 3" xfId="7462" xr:uid="{9848856C-24DE-49A1-A58A-07C09E2EA47E}"/>
    <cellStyle name="20% - Ênfase2 29 10 4" xfId="7463" xr:uid="{2FD9F1BB-F8CF-4AC7-B56A-62C1EE34684C}"/>
    <cellStyle name="20% - Ênfase2 29 10 5" xfId="7464" xr:uid="{9C1AC132-5312-48A6-804F-082E8FF67E0D}"/>
    <cellStyle name="20% - Ênfase2 29 11" xfId="7465" xr:uid="{16940A2E-A371-4802-BC19-4188AB859766}"/>
    <cellStyle name="20% - Ênfase2 29 11 2" xfId="7466" xr:uid="{03778DC9-82F9-445B-A7F3-8F6F7F406EDF}"/>
    <cellStyle name="20% - Ênfase2 29 11 2 2" xfId="7467" xr:uid="{8DEE6C9A-4F21-4CB4-A12E-C9E7DED58C20}"/>
    <cellStyle name="20% - Ênfase2 29 11 2 3" xfId="7468" xr:uid="{4F129DFF-BB8A-442F-9CA9-2E3333BAFD17}"/>
    <cellStyle name="20% - Ênfase2 29 11 2 4" xfId="7469" xr:uid="{53D4A724-BE57-4567-A818-D047CBBC020E}"/>
    <cellStyle name="20% - Ênfase2 29 11 3" xfId="7470" xr:uid="{A698D6F7-913B-4416-85AB-69E81991FAA0}"/>
    <cellStyle name="20% - Ênfase2 29 11 4" xfId="7471" xr:uid="{F1A586A7-38C1-4166-8FBE-744B0FFF3B6E}"/>
    <cellStyle name="20% - Ênfase2 29 11 5" xfId="7472" xr:uid="{EA334826-9E1D-40D1-9340-E064BFF19610}"/>
    <cellStyle name="20% - Ênfase2 29 12" xfId="7473" xr:uid="{563BA9D0-8CFE-4D66-B2F3-1D630ADBF46B}"/>
    <cellStyle name="20% - Ênfase2 29 12 2" xfId="7474" xr:uid="{06066606-CB5B-4696-B054-B9F86324F673}"/>
    <cellStyle name="20% - Ênfase2 29 12 3" xfId="7475" xr:uid="{F50078F7-E184-4870-A57E-96444BDF227A}"/>
    <cellStyle name="20% - Ênfase2 29 12 4" xfId="7476" xr:uid="{45B01A9C-53FA-42CE-A3A5-228000637CEF}"/>
    <cellStyle name="20% - Ênfase2 29 13" xfId="7477" xr:uid="{A647CEEB-8FB9-4B45-96B9-5F7CDEF116E8}"/>
    <cellStyle name="20% - Ênfase2 29 14" xfId="7478" xr:uid="{12F3A5E2-CEB7-4981-9CBE-733FFA6443F4}"/>
    <cellStyle name="20% - Ênfase2 29 15" xfId="7479" xr:uid="{C11E31A3-7500-4A26-AA3B-8732137CC80B}"/>
    <cellStyle name="20% - Ênfase2 29 2" xfId="492" xr:uid="{CEF71E90-5AE3-4409-A34A-3A370366634B}"/>
    <cellStyle name="20% - Ênfase2 29 2 2" xfId="7480" xr:uid="{711E4D24-F460-4FD5-A86B-E886DE98D09E}"/>
    <cellStyle name="20% - Ênfase2 29 2 2 2" xfId="7481" xr:uid="{BDAD87AB-53F5-449D-9E5C-5D23170AB5F4}"/>
    <cellStyle name="20% - Ênfase2 29 2 2 3" xfId="7482" xr:uid="{CE067F26-7EA4-4D6E-A541-979ECD6AC5D6}"/>
    <cellStyle name="20% - Ênfase2 29 2 2 4" xfId="7483" xr:uid="{FCA12339-CAEF-40A7-BB38-3135AA22B9CC}"/>
    <cellStyle name="20% - Ênfase2 29 2 3" xfId="7484" xr:uid="{1A053C5C-4686-46FB-A3F0-503A685D9CC6}"/>
    <cellStyle name="20% - Ênfase2 29 2 4" xfId="7485" xr:uid="{C5CECA9A-D697-43D0-8095-91B5F9148A54}"/>
    <cellStyle name="20% - Ênfase2 29 2 5" xfId="7486" xr:uid="{BD5D20A1-F91C-4AE0-8E85-4A6A9F32522E}"/>
    <cellStyle name="20% - Ênfase2 29 3" xfId="7487" xr:uid="{D7F945DC-505E-4661-A116-D99C6817606C}"/>
    <cellStyle name="20% - Ênfase2 29 3 2" xfId="7488" xr:uid="{09E83E1E-B375-44F1-BC8B-54B033177F74}"/>
    <cellStyle name="20% - Ênfase2 29 3 2 2" xfId="7489" xr:uid="{BBCB8F48-735E-48AD-8EE7-9D3F934534CF}"/>
    <cellStyle name="20% - Ênfase2 29 3 2 3" xfId="7490" xr:uid="{3FB102E7-930B-4983-B5ED-078AA77449A8}"/>
    <cellStyle name="20% - Ênfase2 29 3 2 4" xfId="7491" xr:uid="{034C8CC4-B336-4611-BBED-2880DF5C90BC}"/>
    <cellStyle name="20% - Ênfase2 29 3 3" xfId="7492" xr:uid="{D54A7CFA-0872-416C-B8A0-8550E4C9A793}"/>
    <cellStyle name="20% - Ênfase2 29 3 4" xfId="7493" xr:uid="{1E819B72-2BB2-4ABD-811C-9FB9D89D7865}"/>
    <cellStyle name="20% - Ênfase2 29 3 5" xfId="7494" xr:uid="{3A221F61-E1FA-4A0A-832D-D25A47F01CDE}"/>
    <cellStyle name="20% - Ênfase2 29 4" xfId="7495" xr:uid="{3DCB1706-04A2-43DC-9337-AFB21D0ED265}"/>
    <cellStyle name="20% - Ênfase2 29 4 2" xfId="7496" xr:uid="{E43D5A02-3027-4F3D-B548-A4EF3E7091DA}"/>
    <cellStyle name="20% - Ênfase2 29 4 2 2" xfId="7497" xr:uid="{268C0373-F36C-4C43-9A51-232147FAE97F}"/>
    <cellStyle name="20% - Ênfase2 29 4 2 3" xfId="7498" xr:uid="{F44304A0-EE31-4B43-BFAC-0116AABBFC7C}"/>
    <cellStyle name="20% - Ênfase2 29 4 2 4" xfId="7499" xr:uid="{A5EE42DF-2546-4806-8421-A0D51549FB89}"/>
    <cellStyle name="20% - Ênfase2 29 4 3" xfId="7500" xr:uid="{7574364F-C4D4-48DE-B7E1-F3F75EA40AD3}"/>
    <cellStyle name="20% - Ênfase2 29 4 4" xfId="7501" xr:uid="{B5FC985C-B4A8-4A6E-A115-49757289DC7F}"/>
    <cellStyle name="20% - Ênfase2 29 4 5" xfId="7502" xr:uid="{94D64818-FFDE-4F1A-9695-4813AE38A5E6}"/>
    <cellStyle name="20% - Ênfase2 29 5" xfId="7503" xr:uid="{AAA35AE2-8FF7-43A8-BEE0-5866D1F18CEE}"/>
    <cellStyle name="20% - Ênfase2 29 5 2" xfId="7504" xr:uid="{4BBFD64A-BFD7-46D0-AD9D-6D7BA5AB4557}"/>
    <cellStyle name="20% - Ênfase2 29 5 2 2" xfId="7505" xr:uid="{10D8F9FF-EB12-4144-BF6A-3B8E1C82BCDF}"/>
    <cellStyle name="20% - Ênfase2 29 5 2 3" xfId="7506" xr:uid="{2B6A4B50-41BA-4D51-AA95-2FDD82AF98F7}"/>
    <cellStyle name="20% - Ênfase2 29 5 2 4" xfId="7507" xr:uid="{F7E76F61-622C-44DA-9E58-882D1427DAD9}"/>
    <cellStyle name="20% - Ênfase2 29 5 3" xfId="7508" xr:uid="{9F53405A-8122-4C61-95EC-EFAC8925A7BB}"/>
    <cellStyle name="20% - Ênfase2 29 5 4" xfId="7509" xr:uid="{7D23E927-0F55-44B3-ABDD-3E1429B6FDBE}"/>
    <cellStyle name="20% - Ênfase2 29 5 5" xfId="7510" xr:uid="{DD973E51-62BC-47CB-8E17-8975A266A8FC}"/>
    <cellStyle name="20% - Ênfase2 29 6" xfId="7511" xr:uid="{FFB09775-7548-4B72-B41E-4C139D963414}"/>
    <cellStyle name="20% - Ênfase2 29 6 2" xfId="7512" xr:uid="{C4CD2B4E-E69F-48FF-BB40-4474A5F4BA32}"/>
    <cellStyle name="20% - Ênfase2 29 6 2 2" xfId="7513" xr:uid="{A06A911F-D556-4500-B53A-B27C33049F4F}"/>
    <cellStyle name="20% - Ênfase2 29 6 2 3" xfId="7514" xr:uid="{2944E82F-8407-4C21-9E64-AB3C8812AE2E}"/>
    <cellStyle name="20% - Ênfase2 29 6 2 4" xfId="7515" xr:uid="{005DA9AB-0FD7-40DB-A92A-6D1491FDEBED}"/>
    <cellStyle name="20% - Ênfase2 29 6 3" xfId="7516" xr:uid="{A1A77969-5741-4CF6-AE2E-57010EA94E51}"/>
    <cellStyle name="20% - Ênfase2 29 6 4" xfId="7517" xr:uid="{A92A19F9-89AA-4753-AE3E-9A411DF30EAD}"/>
    <cellStyle name="20% - Ênfase2 29 6 5" xfId="7518" xr:uid="{730211E3-E05A-429C-B2CD-6CFA52E5EDCC}"/>
    <cellStyle name="20% - Ênfase2 29 7" xfId="7519" xr:uid="{0ABA4B13-E3BC-4E4A-B9DA-7F4D687E0032}"/>
    <cellStyle name="20% - Ênfase2 29 7 2" xfId="7520" xr:uid="{4DC5E8AA-9FC3-45DE-97E9-CD7378F3DCD4}"/>
    <cellStyle name="20% - Ênfase2 29 7 2 2" xfId="7521" xr:uid="{6C840195-0492-4BE3-9A74-5DEBC4B44B36}"/>
    <cellStyle name="20% - Ênfase2 29 7 2 3" xfId="7522" xr:uid="{D5E2ACB9-4525-4091-8D65-753662A28F8D}"/>
    <cellStyle name="20% - Ênfase2 29 7 2 4" xfId="7523" xr:uid="{47905FDF-4B79-4481-B306-D7C826341072}"/>
    <cellStyle name="20% - Ênfase2 29 7 3" xfId="7524" xr:uid="{2C3724E4-1903-44CB-9A7F-942080346696}"/>
    <cellStyle name="20% - Ênfase2 29 7 4" xfId="7525" xr:uid="{0B13A682-9D54-46E8-8C0C-03566901C842}"/>
    <cellStyle name="20% - Ênfase2 29 7 5" xfId="7526" xr:uid="{C60776D8-E317-4A02-BA01-0A17AA94C82C}"/>
    <cellStyle name="20% - Ênfase2 29 8" xfId="7527" xr:uid="{1C468A15-CA83-4CC2-A71A-AC1B21145D1D}"/>
    <cellStyle name="20% - Ênfase2 29 8 2" xfId="7528" xr:uid="{F7BD6AE7-A1DA-4ADD-9CE6-D89DBD5CE122}"/>
    <cellStyle name="20% - Ênfase2 29 8 2 2" xfId="7529" xr:uid="{F15579F8-97B4-4D15-ABC4-637596F73EDC}"/>
    <cellStyle name="20% - Ênfase2 29 8 2 3" xfId="7530" xr:uid="{F1ED003A-4EDA-4E4E-A10F-AEAA70D5F36A}"/>
    <cellStyle name="20% - Ênfase2 29 8 2 4" xfId="7531" xr:uid="{D84911A3-50F1-4062-8AF3-1A1DCA0F41F1}"/>
    <cellStyle name="20% - Ênfase2 29 8 3" xfId="7532" xr:uid="{05FC2608-5663-43D6-902F-61602A3D766D}"/>
    <cellStyle name="20% - Ênfase2 29 8 4" xfId="7533" xr:uid="{349D73DC-5DA2-4EE7-B060-51C298BFEC02}"/>
    <cellStyle name="20% - Ênfase2 29 8 5" xfId="7534" xr:uid="{09698B9F-D1C7-44B4-B713-650FE321AF5D}"/>
    <cellStyle name="20% - Ênfase2 29 9" xfId="7535" xr:uid="{DDF5B5F6-1A17-44C5-8818-A6FC0802966C}"/>
    <cellStyle name="20% - Ênfase2 29 9 2" xfId="7536" xr:uid="{8A54601F-E2FA-4B7C-A40E-00F1371D9847}"/>
    <cellStyle name="20% - Ênfase2 29 9 2 2" xfId="7537" xr:uid="{DF3CA7CB-9E2B-41A3-8E27-4CBA708058D6}"/>
    <cellStyle name="20% - Ênfase2 29 9 2 3" xfId="7538" xr:uid="{FC25CF19-83D2-4740-A507-AB6768F1A052}"/>
    <cellStyle name="20% - Ênfase2 29 9 2 4" xfId="7539" xr:uid="{BBCBA9E1-1BC5-4C3D-85F2-D80AEB228D5F}"/>
    <cellStyle name="20% - Ênfase2 29 9 3" xfId="7540" xr:uid="{3083DA3F-1E6D-487F-823A-CEBF4DCF59B1}"/>
    <cellStyle name="20% - Ênfase2 29 9 4" xfId="7541" xr:uid="{74217EEC-2019-42F0-AE90-3C7B9E24E3DA}"/>
    <cellStyle name="20% - Ênfase2 29 9 5" xfId="7542" xr:uid="{1E3DD63D-BAD0-43DB-8143-93FAF8F11520}"/>
    <cellStyle name="20% - Ênfase2 3" xfId="493" xr:uid="{5673DC44-D9D9-447B-8048-B205C11BC2AF}"/>
    <cellStyle name="20% - Ênfase2 3 10" xfId="7543" xr:uid="{A2A36C01-89D2-44CF-A531-6AD1E365ADFC}"/>
    <cellStyle name="20% - Ênfase2 3 10 2" xfId="7544" xr:uid="{FBB63115-AF6E-4083-9EDB-ACC5748071A4}"/>
    <cellStyle name="20% - Ênfase2 3 10 2 2" xfId="7545" xr:uid="{B11C92A3-5878-41FB-A0CF-70AE9CB9E79E}"/>
    <cellStyle name="20% - Ênfase2 3 10 2 3" xfId="7546" xr:uid="{CA173234-36EE-40E5-8BF7-2F7CFB886FA3}"/>
    <cellStyle name="20% - Ênfase2 3 10 2 4" xfId="7547" xr:uid="{25BCA4DA-8932-499D-AB40-B9B6978F8E1B}"/>
    <cellStyle name="20% - Ênfase2 3 10 3" xfId="7548" xr:uid="{9CC31D0A-0A6E-4FB2-9013-C4254E41EDC9}"/>
    <cellStyle name="20% - Ênfase2 3 10 4" xfId="7549" xr:uid="{64C3CE10-ACD4-486F-B32F-95D588952495}"/>
    <cellStyle name="20% - Ênfase2 3 10 5" xfId="7550" xr:uid="{E787A335-6E20-4B85-A768-4C434F2FDCFF}"/>
    <cellStyle name="20% - Ênfase2 3 10 6" xfId="56239" xr:uid="{302ED042-3A27-4E9D-BE61-55D8311E034D}"/>
    <cellStyle name="20% - Ênfase2 3 11" xfId="7551" xr:uid="{58FC9682-4121-4FE0-AA25-9F27EA9C0C91}"/>
    <cellStyle name="20% - Ênfase2 3 11 2" xfId="7552" xr:uid="{C5A76AAC-482E-416D-B125-C413D868E4E1}"/>
    <cellStyle name="20% - Ênfase2 3 11 2 2" xfId="7553" xr:uid="{4D488EB9-09D3-4304-8BD9-471D61CAC2FB}"/>
    <cellStyle name="20% - Ênfase2 3 11 2 3" xfId="7554" xr:uid="{58BF31AE-BE42-4263-80B3-3BC74B12A1CB}"/>
    <cellStyle name="20% - Ênfase2 3 11 2 4" xfId="7555" xr:uid="{62962110-42C4-4B13-844A-FBB511D0BA74}"/>
    <cellStyle name="20% - Ênfase2 3 11 3" xfId="7556" xr:uid="{05702727-28BD-4EE3-8CEC-07A65CCC2A91}"/>
    <cellStyle name="20% - Ênfase2 3 11 4" xfId="7557" xr:uid="{BDC3CBBD-4BA8-416B-BA5C-B5B62CA85EF1}"/>
    <cellStyle name="20% - Ênfase2 3 11 5" xfId="7558" xr:uid="{35A899BB-A0A9-48D5-892B-812E46059421}"/>
    <cellStyle name="20% - Ênfase2 3 11 6" xfId="57168" xr:uid="{A98F91E1-DABD-4938-8CCC-965FCA649E36}"/>
    <cellStyle name="20% - Ênfase2 3 12" xfId="7559" xr:uid="{B2055799-6E10-43E0-8201-BC918E4CB9BE}"/>
    <cellStyle name="20% - Ênfase2 3 12 2" xfId="7560" xr:uid="{1D5B4F2E-1B8B-4A10-AE9E-8A98C4A91327}"/>
    <cellStyle name="20% - Ênfase2 3 12 2 2" xfId="7561" xr:uid="{7D2A1E82-D7C3-4E91-8079-C2945FD37471}"/>
    <cellStyle name="20% - Ênfase2 3 12 2 3" xfId="7562" xr:uid="{03B8F601-337F-46F4-8444-AC958B54FDB6}"/>
    <cellStyle name="20% - Ênfase2 3 12 2 4" xfId="7563" xr:uid="{699C702F-F59C-4F42-98A3-63F9E76EDE64}"/>
    <cellStyle name="20% - Ênfase2 3 12 3" xfId="7564" xr:uid="{019FFF42-443D-4DC9-90EC-6F8173AA40A5}"/>
    <cellStyle name="20% - Ênfase2 3 12 4" xfId="7565" xr:uid="{A7FF4E2C-E9E5-498C-AB8D-8426885BFB94}"/>
    <cellStyle name="20% - Ênfase2 3 12 5" xfId="7566" xr:uid="{C02877B1-4A9B-4594-894F-B0F652AB0BD9}"/>
    <cellStyle name="20% - Ênfase2 3 12 6" xfId="47133" xr:uid="{A18E6EF7-75B1-4736-9104-6BD557C2083C}"/>
    <cellStyle name="20% - Ênfase2 3 13" xfId="7567" xr:uid="{59BBEB6F-9709-4B6F-96DD-5655AB4F822E}"/>
    <cellStyle name="20% - Ênfase2 3 14" xfId="7568" xr:uid="{9DC9BF0E-A8CC-4DDB-AAB7-B7896D3E8136}"/>
    <cellStyle name="20% - Ênfase2 3 15" xfId="7569" xr:uid="{FB2FB5D5-F769-41D6-B0E0-F4E142EF38BC}"/>
    <cellStyle name="20% - Ênfase2 3 16" xfId="7570" xr:uid="{A1567239-D971-4750-9327-21E65297E865}"/>
    <cellStyle name="20% - Ênfase2 3 17" xfId="45139" xr:uid="{8F518492-20C1-4F14-BA96-63E9CAFF078A}"/>
    <cellStyle name="20% - Ênfase2 3 2" xfId="494" xr:uid="{934F2586-DFE2-43DA-BA58-380300BA8B83}"/>
    <cellStyle name="20% - Ênfase2 3 2 2" xfId="495" xr:uid="{3C80BEA3-95E2-4176-8EAF-8EA1A63596A9}"/>
    <cellStyle name="20% - Ênfase2 3 2 2 2" xfId="7571" xr:uid="{0DAC8578-1D6F-4FA7-A05C-6616E2E3B505}"/>
    <cellStyle name="20% - Ênfase2 3 2 2 2 2" xfId="57192" xr:uid="{D2ADFD0A-9E02-4CE5-8ABC-7E0F12892BA2}"/>
    <cellStyle name="20% - Ênfase2 3 2 2 2 3" xfId="58146" xr:uid="{91F4C801-3BD4-404A-A3D3-4B70F1BE1A3E}"/>
    <cellStyle name="20% - Ênfase2 3 2 2 2 4" xfId="56865" xr:uid="{FC80F43F-9B03-40A9-AD37-9929BBD98955}"/>
    <cellStyle name="20% - Ênfase2 3 2 2 3" xfId="7572" xr:uid="{D49F65A5-ADF2-4701-A000-FEF8CC7D97EA}"/>
    <cellStyle name="20% - Ênfase2 3 2 2 3 2" xfId="58377" xr:uid="{8E03B7D6-5C75-48AD-8A76-96BA6DE8C77C}"/>
    <cellStyle name="20% - Ênfase2 3 2 2 4" xfId="7573" xr:uid="{A5C55E92-2363-4658-8293-BD6D53E9EF70}"/>
    <cellStyle name="20% - Ênfase2 3 2 2 5" xfId="48565" xr:uid="{BD3AE1EA-D514-4813-880C-306B8A603D9E}"/>
    <cellStyle name="20% - Ênfase2 3 2 3" xfId="7574" xr:uid="{DE4B50DD-5B23-486D-B31B-BDAFCD43312A}"/>
    <cellStyle name="20% - Ênfase2 3 2 3 2" xfId="7575" xr:uid="{9F80CE12-370D-42C0-98FD-496083C7F769}"/>
    <cellStyle name="20% - Ênfase2 3 2 3 3" xfId="7576" xr:uid="{5104F58A-3F77-47C8-B375-4BA11CB791F4}"/>
    <cellStyle name="20% - Ênfase2 3 2 3 4" xfId="7577" xr:uid="{39B552B9-E871-418D-8522-D8357E089BED}"/>
    <cellStyle name="20% - Ênfase2 3 2 3 5" xfId="56489" xr:uid="{D24EF607-D7AA-4824-A031-5AD9D78016D3}"/>
    <cellStyle name="20% - Ênfase2 3 2 4" xfId="58296" xr:uid="{A8B5ED3B-16A7-4496-9E93-DC82830BFBBF}"/>
    <cellStyle name="20% - Ênfase2 3 2 5" xfId="45522" xr:uid="{ABE80753-B20B-4759-8700-14AB0E0ECE7A}"/>
    <cellStyle name="20% - Ênfase2 3 3" xfId="496" xr:uid="{544893FC-20D4-4AE0-B7CD-9C99BA16D125}"/>
    <cellStyle name="20% - Ênfase2 3 3 2" xfId="497" xr:uid="{E17CA81D-09B7-4C47-833F-32395FAFFFB1}"/>
    <cellStyle name="20% - Ênfase2 3 3 2 2" xfId="7578" xr:uid="{F8FFDE07-E554-4398-9EB0-F5EC666085DF}"/>
    <cellStyle name="20% - Ênfase2 3 3 2 3" xfId="7579" xr:uid="{A83D589B-26D1-47A4-A33F-5493420188BE}"/>
    <cellStyle name="20% - Ênfase2 3 3 2 4" xfId="7580" xr:uid="{1B30902E-241A-4B14-909D-7C3C8FFBA144}"/>
    <cellStyle name="20% - Ênfase2 3 3 2 5" xfId="48987" xr:uid="{AA4AED03-26EB-4BCC-BF98-2B5395BB004B}"/>
    <cellStyle name="20% - Ênfase2 3 3 3" xfId="7581" xr:uid="{EC84C368-9E8A-45ED-A5E5-8506447468C6}"/>
    <cellStyle name="20% - Ênfase2 3 3 4" xfId="7582" xr:uid="{E85D1E2A-1205-4A7C-9FE8-CAD790DC2C5A}"/>
    <cellStyle name="20% - Ênfase2 3 3 5" xfId="7583" xr:uid="{E7F460A8-95F7-4282-AA94-96A564CD4504}"/>
    <cellStyle name="20% - Ênfase2 3 3 6" xfId="45523" xr:uid="{711795D3-0026-49A8-9B21-2977F91F6F8D}"/>
    <cellStyle name="20% - Ênfase2 3 4" xfId="498" xr:uid="{B93377C7-2C14-4F22-9FC2-7F90FB421358}"/>
    <cellStyle name="20% - Ênfase2 3 4 2" xfId="499" xr:uid="{1FC8E31C-3AF6-4B03-9738-C09CA25EB4E9}"/>
    <cellStyle name="20% - Ênfase2 3 4 2 2" xfId="7584" xr:uid="{DEB96CBC-8B78-4362-AB8F-E96E2E4D9573}"/>
    <cellStyle name="20% - Ênfase2 3 4 2 3" xfId="7585" xr:uid="{07A22443-21AF-41C4-BD41-63F63D359DEC}"/>
    <cellStyle name="20% - Ênfase2 3 4 2 4" xfId="7586" xr:uid="{4A653E9F-EBB1-4433-B48C-D743ED31DA34}"/>
    <cellStyle name="20% - Ênfase2 3 4 3" xfId="7587" xr:uid="{2E587FA3-5A64-4469-B538-86BB32FEB312}"/>
    <cellStyle name="20% - Ênfase2 3 4 4" xfId="7588" xr:uid="{A3785963-316A-40B4-BF92-5C9C42E54290}"/>
    <cellStyle name="20% - Ênfase2 3 4 5" xfId="7589" xr:uid="{EF202C61-1571-4F25-9729-12FE95C0F768}"/>
    <cellStyle name="20% - Ênfase2 3 4 6" xfId="51306" xr:uid="{5CB5C93D-1973-4022-A6F8-6739F294CDEC}"/>
    <cellStyle name="20% - Ênfase2 3 5" xfId="500" xr:uid="{4FF1310F-63EB-4549-A156-E1AFE5EB31A1}"/>
    <cellStyle name="20% - Ênfase2 3 5 2" xfId="501" xr:uid="{09ED7A84-A253-4F5C-9DAF-4EBAA5756E71}"/>
    <cellStyle name="20% - Ênfase2 3 5 2 2" xfId="7590" xr:uid="{6958C26F-5537-4F87-853A-8FA0196BDCB9}"/>
    <cellStyle name="20% - Ênfase2 3 5 2 3" xfId="7591" xr:uid="{176EF17A-DA44-45BC-9209-29AD10391001}"/>
    <cellStyle name="20% - Ênfase2 3 5 2 4" xfId="7592" xr:uid="{556C1D23-F96C-40DE-9DB8-01BCC43C2259}"/>
    <cellStyle name="20% - Ênfase2 3 5 3" xfId="7593" xr:uid="{1E176498-0A54-48B4-AD94-319DF57B6751}"/>
    <cellStyle name="20% - Ênfase2 3 5 4" xfId="7594" xr:uid="{F17D39BE-3466-4A6A-BA25-6494033992EE}"/>
    <cellStyle name="20% - Ênfase2 3 5 5" xfId="7595" xr:uid="{581CEC22-8963-42E2-AFF7-B5A6453CA139}"/>
    <cellStyle name="20% - Ênfase2 3 5 6" xfId="52188" xr:uid="{FFFED0F6-69F5-4A32-9ADD-87DDE555ABA3}"/>
    <cellStyle name="20% - Ênfase2 3 6" xfId="502" xr:uid="{532C2770-490C-4FBB-8AC0-40C19FB31C4A}"/>
    <cellStyle name="20% - Ênfase2 3 6 2" xfId="503" xr:uid="{B5F744E5-0C7C-4F19-B445-34B63FCB6330}"/>
    <cellStyle name="20% - Ênfase2 3 6 2 2" xfId="7596" xr:uid="{A9D494C3-9859-4D30-B10F-50CF5D205AEF}"/>
    <cellStyle name="20% - Ênfase2 3 6 2 3" xfId="7597" xr:uid="{AC787555-781B-4F70-B842-010F8611E7CE}"/>
    <cellStyle name="20% - Ênfase2 3 6 2 4" xfId="7598" xr:uid="{9C6462FA-8D71-4DC8-B965-AE5B2B2A3957}"/>
    <cellStyle name="20% - Ênfase2 3 6 3" xfId="7599" xr:uid="{25FCB08E-8E76-4A1A-95F2-E709E91A8A4C}"/>
    <cellStyle name="20% - Ênfase2 3 6 4" xfId="7600" xr:uid="{08250233-6F5C-4035-B7B6-D3F3BD3384F9}"/>
    <cellStyle name="20% - Ênfase2 3 6 5" xfId="7601" xr:uid="{9FF56168-2214-4B51-9185-0F8A53A370B9}"/>
    <cellStyle name="20% - Ênfase2 3 6 6" xfId="53054" xr:uid="{E5C15CD9-8989-4705-A80D-9812698AA844}"/>
    <cellStyle name="20% - Ênfase2 3 7" xfId="504" xr:uid="{63A41877-9AD3-4E56-98ED-E7084421BC11}"/>
    <cellStyle name="20% - Ênfase2 3 7 2" xfId="7602" xr:uid="{E3DE71D1-0D26-46B1-9218-E8CFCA360AF8}"/>
    <cellStyle name="20% - Ênfase2 3 7 2 2" xfId="7603" xr:uid="{267C6869-2621-43C2-B61B-D7B8B6320BF4}"/>
    <cellStyle name="20% - Ênfase2 3 7 2 3" xfId="7604" xr:uid="{7353C4B4-A128-4858-99FC-93540C2A491D}"/>
    <cellStyle name="20% - Ênfase2 3 7 2 4" xfId="7605" xr:uid="{900447E7-5422-43D0-A421-C4AC3875D7A1}"/>
    <cellStyle name="20% - Ênfase2 3 7 3" xfId="7606" xr:uid="{D7076377-8E24-496A-B895-0396405753EA}"/>
    <cellStyle name="20% - Ênfase2 3 7 4" xfId="7607" xr:uid="{CD8C2DC5-6639-4078-80DD-4A1CE2E88648}"/>
    <cellStyle name="20% - Ênfase2 3 7 5" xfId="7608" xr:uid="{B2C4D25B-AE5E-478B-BF96-05BEEEDF67F0}"/>
    <cellStyle name="20% - Ênfase2 3 7 6" xfId="53905" xr:uid="{557C0B28-9507-4582-9334-C6B0D640EE85}"/>
    <cellStyle name="20% - Ênfase2 3 8" xfId="7609" xr:uid="{6F90479F-42DD-47F8-8AC4-227D93830BC5}"/>
    <cellStyle name="20% - Ênfase2 3 8 2" xfId="7610" xr:uid="{68258CC9-2710-44D9-9DD1-F8E74E44FE22}"/>
    <cellStyle name="20% - Ênfase2 3 8 2 2" xfId="7611" xr:uid="{F0655E23-8221-471B-BB1C-2562639873DC}"/>
    <cellStyle name="20% - Ênfase2 3 8 2 3" xfId="7612" xr:uid="{74E2D2F9-8690-4DC0-8470-4DA3216CA744}"/>
    <cellStyle name="20% - Ênfase2 3 8 2 4" xfId="7613" xr:uid="{963389A1-590B-464E-9CE0-57B7AF9BDC52}"/>
    <cellStyle name="20% - Ênfase2 3 8 3" xfId="7614" xr:uid="{F09491DE-5143-48C4-9A6C-86396DBAC3C4}"/>
    <cellStyle name="20% - Ênfase2 3 8 4" xfId="7615" xr:uid="{62C76EAD-3CA1-4AA0-8A59-A5282F2875A0}"/>
    <cellStyle name="20% - Ênfase2 3 8 5" xfId="7616" xr:uid="{0643E052-B5E6-4D13-9A38-6FD6E7F2AF61}"/>
    <cellStyle name="20% - Ênfase2 3 8 6" xfId="54724" xr:uid="{0A67D3C8-97DE-4DF7-B383-990ADA38D54C}"/>
    <cellStyle name="20% - Ênfase2 3 9" xfId="7617" xr:uid="{2E414814-7798-4E5E-A477-3D53EC8D3EC4}"/>
    <cellStyle name="20% - Ênfase2 3 9 2" xfId="7618" xr:uid="{D92AE7EB-E09F-431A-AC5A-7EDE4BDF1E14}"/>
    <cellStyle name="20% - Ênfase2 3 9 2 2" xfId="7619" xr:uid="{4878C497-CFF6-47D3-880D-8F2A940BC531}"/>
    <cellStyle name="20% - Ênfase2 3 9 2 3" xfId="7620" xr:uid="{26183727-512F-46B0-8D03-7AA439C011CF}"/>
    <cellStyle name="20% - Ênfase2 3 9 2 4" xfId="7621" xr:uid="{279040A9-1A1E-4991-BC92-BA784B76D058}"/>
    <cellStyle name="20% - Ênfase2 3 9 3" xfId="7622" xr:uid="{0C7D8C53-CC07-43CB-A4C9-650A60EE4B54}"/>
    <cellStyle name="20% - Ênfase2 3 9 4" xfId="7623" xr:uid="{7D795B1F-22C2-4DBA-B7ED-0AFD21D7BAC3}"/>
    <cellStyle name="20% - Ênfase2 3 9 5" xfId="7624" xr:uid="{FE272134-7770-4775-A8FD-5F67DB529905}"/>
    <cellStyle name="20% - Ênfase2 3 9 6" xfId="55438" xr:uid="{ED3A2E1C-1C35-49D2-884F-3E8673841025}"/>
    <cellStyle name="20% - Ênfase2 30" xfId="505" xr:uid="{6D66D9FE-39D6-4158-98D0-9C32386A170B}"/>
    <cellStyle name="20% - Ênfase2 30 10" xfId="7625" xr:uid="{0D008427-593B-41BA-BD18-FA68A139BA1A}"/>
    <cellStyle name="20% - Ênfase2 30 10 2" xfId="7626" xr:uid="{FB04F425-5B6A-4ECC-A29F-9CEF55DA5DC9}"/>
    <cellStyle name="20% - Ênfase2 30 10 2 2" xfId="7627" xr:uid="{160BE46F-EB74-4FCD-9E86-8428443CC2E1}"/>
    <cellStyle name="20% - Ênfase2 30 10 2 3" xfId="7628" xr:uid="{68DB9BAE-BB44-4D61-B197-764A04112B2F}"/>
    <cellStyle name="20% - Ênfase2 30 10 2 4" xfId="7629" xr:uid="{7B7130A2-DE02-4347-BA48-47C117269168}"/>
    <cellStyle name="20% - Ênfase2 30 10 3" xfId="7630" xr:uid="{4F80577E-FF16-42A0-AD2A-E0C762E8F7D3}"/>
    <cellStyle name="20% - Ênfase2 30 10 4" xfId="7631" xr:uid="{96ED64BD-0A3B-4697-9E19-BC2CE31DAA8F}"/>
    <cellStyle name="20% - Ênfase2 30 10 5" xfId="7632" xr:uid="{0C1A9876-F132-4E6C-8BDE-2196B989822E}"/>
    <cellStyle name="20% - Ênfase2 30 11" xfId="7633" xr:uid="{FDE4D5C0-8D2F-476F-B2FB-7B75E246843F}"/>
    <cellStyle name="20% - Ênfase2 30 11 2" xfId="7634" xr:uid="{C2B44046-A278-4C8A-BFB4-38B3A361E494}"/>
    <cellStyle name="20% - Ênfase2 30 11 2 2" xfId="7635" xr:uid="{94A8476D-C2A2-497F-9E8F-0792AA028EA3}"/>
    <cellStyle name="20% - Ênfase2 30 11 2 3" xfId="7636" xr:uid="{A1FAB64A-009D-47E1-B448-F0C8E5577BE4}"/>
    <cellStyle name="20% - Ênfase2 30 11 2 4" xfId="7637" xr:uid="{5757E4E1-82B5-44DF-BAC7-1F50BC6459FE}"/>
    <cellStyle name="20% - Ênfase2 30 11 3" xfId="7638" xr:uid="{E0B4FA06-A083-40ED-A65C-D8BE2CCF53D8}"/>
    <cellStyle name="20% - Ênfase2 30 11 4" xfId="7639" xr:uid="{6F4E354B-3401-4892-BF9E-0E088957E843}"/>
    <cellStyle name="20% - Ênfase2 30 11 5" xfId="7640" xr:uid="{8F8FCB78-804B-4791-9C30-1EE4CFA708C6}"/>
    <cellStyle name="20% - Ênfase2 30 12" xfId="7641" xr:uid="{6E14E695-B9BC-4E60-91D2-D6D4CBBB6494}"/>
    <cellStyle name="20% - Ênfase2 30 12 2" xfId="7642" xr:uid="{E8A35450-853C-4E95-AD2B-3B613F54EFC7}"/>
    <cellStyle name="20% - Ênfase2 30 12 3" xfId="7643" xr:uid="{F6F3ADA2-7CEF-46FA-A917-7A54D73FD0AC}"/>
    <cellStyle name="20% - Ênfase2 30 12 4" xfId="7644" xr:uid="{00D9BA89-1EDB-48C5-8D9C-5A398289837D}"/>
    <cellStyle name="20% - Ênfase2 30 13" xfId="7645" xr:uid="{E3116443-57A4-44C4-88A5-4EC735801B5F}"/>
    <cellStyle name="20% - Ênfase2 30 14" xfId="7646" xr:uid="{EA82B63B-F404-49E0-AA34-EAB2CEBCBF9D}"/>
    <cellStyle name="20% - Ênfase2 30 15" xfId="7647" xr:uid="{621C5999-0998-4D42-A431-1B4B88B2FEE0}"/>
    <cellStyle name="20% - Ênfase2 30 2" xfId="506" xr:uid="{FF5AC9B2-C98D-4F9D-8D27-E1372AA555D3}"/>
    <cellStyle name="20% - Ênfase2 30 2 2" xfId="7648" xr:uid="{149B0F7F-57A7-44F6-AC90-4D3CA4350B5A}"/>
    <cellStyle name="20% - Ênfase2 30 2 2 2" xfId="7649" xr:uid="{F1CA20A6-3034-4ECA-904C-5B04FFB545C6}"/>
    <cellStyle name="20% - Ênfase2 30 2 2 3" xfId="7650" xr:uid="{DFD296F9-FB7E-42C2-B2B1-21931F2FFE2F}"/>
    <cellStyle name="20% - Ênfase2 30 2 2 4" xfId="7651" xr:uid="{438005D6-E11A-457F-B814-8F40015604DB}"/>
    <cellStyle name="20% - Ênfase2 30 2 3" xfId="7652" xr:uid="{DDE22E5E-F99C-494F-B52C-C4AA37E380CC}"/>
    <cellStyle name="20% - Ênfase2 30 2 4" xfId="7653" xr:uid="{9AFEBC28-CF51-4ACF-8C7F-798B89887863}"/>
    <cellStyle name="20% - Ênfase2 30 2 5" xfId="7654" xr:uid="{8F7965D8-8CC1-403F-9562-AA671D77F08B}"/>
    <cellStyle name="20% - Ênfase2 30 3" xfId="7655" xr:uid="{403C2782-E9FE-4E06-9A2B-479433A224FA}"/>
    <cellStyle name="20% - Ênfase2 30 3 2" xfId="7656" xr:uid="{E62A7187-4B3A-443C-AAC6-8EE6861F20C1}"/>
    <cellStyle name="20% - Ênfase2 30 3 2 2" xfId="7657" xr:uid="{78DEC472-D4EA-4948-8EB8-1B28D5B168BC}"/>
    <cellStyle name="20% - Ênfase2 30 3 2 3" xfId="7658" xr:uid="{1FD98DCC-5556-4722-BB26-02D71BE8F7D9}"/>
    <cellStyle name="20% - Ênfase2 30 3 2 4" xfId="7659" xr:uid="{6DFA33F9-A39B-4329-9232-CBADA0056207}"/>
    <cellStyle name="20% - Ênfase2 30 3 3" xfId="7660" xr:uid="{2C921DF6-FC0C-4F89-B878-B4FBC311D231}"/>
    <cellStyle name="20% - Ênfase2 30 3 4" xfId="7661" xr:uid="{1116E0FE-0B72-4A80-AA7F-7DD14D79736B}"/>
    <cellStyle name="20% - Ênfase2 30 3 5" xfId="7662" xr:uid="{0283D144-74E9-47EC-B808-BDB4D39771C0}"/>
    <cellStyle name="20% - Ênfase2 30 4" xfId="7663" xr:uid="{5FC88EA7-1A69-4A9A-9772-5BFE039C7F9C}"/>
    <cellStyle name="20% - Ênfase2 30 4 2" xfId="7664" xr:uid="{D9A6F12F-BD5E-4AF0-BF01-7DECE023E775}"/>
    <cellStyle name="20% - Ênfase2 30 4 2 2" xfId="7665" xr:uid="{5BD787B6-B603-4F51-A3D4-2D7EA7CFB5BB}"/>
    <cellStyle name="20% - Ênfase2 30 4 2 3" xfId="7666" xr:uid="{A598D783-EB66-4BF9-84FF-AC9F865EEBE5}"/>
    <cellStyle name="20% - Ênfase2 30 4 2 4" xfId="7667" xr:uid="{CDA3D7FE-0B51-4423-B1EF-A12151B5661E}"/>
    <cellStyle name="20% - Ênfase2 30 4 3" xfId="7668" xr:uid="{0E8377F9-D7FD-46D4-9808-02FC28AC0B17}"/>
    <cellStyle name="20% - Ênfase2 30 4 4" xfId="7669" xr:uid="{826BAC41-2629-4F76-B505-E4359EC82044}"/>
    <cellStyle name="20% - Ênfase2 30 4 5" xfId="7670" xr:uid="{F7673A21-C2D4-478C-9D81-1B2D05021582}"/>
    <cellStyle name="20% - Ênfase2 30 5" xfId="7671" xr:uid="{49D236A8-E2F3-4819-BAA6-015EFC9216C4}"/>
    <cellStyle name="20% - Ênfase2 30 5 2" xfId="7672" xr:uid="{1A0C1CBD-235F-431E-BD70-1D983D42C6F2}"/>
    <cellStyle name="20% - Ênfase2 30 5 2 2" xfId="7673" xr:uid="{86D93873-AB2C-4283-80BB-0429EF0D902B}"/>
    <cellStyle name="20% - Ênfase2 30 5 2 3" xfId="7674" xr:uid="{EAFCC145-9E53-42EE-AF2A-BC42D13E45B7}"/>
    <cellStyle name="20% - Ênfase2 30 5 2 4" xfId="7675" xr:uid="{F3278FAE-B282-413B-ADAE-9EDB2D959B13}"/>
    <cellStyle name="20% - Ênfase2 30 5 3" xfId="7676" xr:uid="{82814E24-294A-4F5C-8202-18D988D52BCB}"/>
    <cellStyle name="20% - Ênfase2 30 5 4" xfId="7677" xr:uid="{BA2D85AB-718C-42C3-976F-97389DDCC6F4}"/>
    <cellStyle name="20% - Ênfase2 30 5 5" xfId="7678" xr:uid="{FBEB1583-2F02-4BCA-9B04-199A7AD3209E}"/>
    <cellStyle name="20% - Ênfase2 30 6" xfId="7679" xr:uid="{1AA9FC73-0394-4549-946F-D18699548A8C}"/>
    <cellStyle name="20% - Ênfase2 30 6 2" xfId="7680" xr:uid="{6BE6A7BF-B4AA-424A-8FFE-29DBCDD35079}"/>
    <cellStyle name="20% - Ênfase2 30 6 2 2" xfId="7681" xr:uid="{22400C1E-74FA-4137-BA4D-39C92D64CC6E}"/>
    <cellStyle name="20% - Ênfase2 30 6 2 3" xfId="7682" xr:uid="{47AAEC27-92B5-433B-8698-080311EAC8C1}"/>
    <cellStyle name="20% - Ênfase2 30 6 2 4" xfId="7683" xr:uid="{9F79A40D-24A6-4E2E-97C7-1E61244E03E7}"/>
    <cellStyle name="20% - Ênfase2 30 6 3" xfId="7684" xr:uid="{24363947-1E34-4289-AE2C-944F719EF0FF}"/>
    <cellStyle name="20% - Ênfase2 30 6 4" xfId="7685" xr:uid="{1D9F513A-61DF-4A86-BBB7-CB888A06FB7E}"/>
    <cellStyle name="20% - Ênfase2 30 6 5" xfId="7686" xr:uid="{B64E201E-4A30-4430-9152-6CCAF96BFA49}"/>
    <cellStyle name="20% - Ênfase2 30 7" xfId="7687" xr:uid="{BC8CD7F4-076C-4664-A14F-A421B8C4375F}"/>
    <cellStyle name="20% - Ênfase2 30 7 2" xfId="7688" xr:uid="{836AF6F7-109B-4A0F-A333-64ED1F064895}"/>
    <cellStyle name="20% - Ênfase2 30 7 2 2" xfId="7689" xr:uid="{FE4E4358-C1C3-47B0-B77C-C0D46C48F8E5}"/>
    <cellStyle name="20% - Ênfase2 30 7 2 3" xfId="7690" xr:uid="{5679783C-692E-4EA3-88B1-278EA45D2177}"/>
    <cellStyle name="20% - Ênfase2 30 7 2 4" xfId="7691" xr:uid="{33BB77A7-CA28-4D2C-8C69-423B295CF9BA}"/>
    <cellStyle name="20% - Ênfase2 30 7 3" xfId="7692" xr:uid="{B3B55E58-E00A-4A61-A4E4-FDDCF2DD2652}"/>
    <cellStyle name="20% - Ênfase2 30 7 4" xfId="7693" xr:uid="{195A5AD4-A2FD-4D31-9A66-10426365FFE5}"/>
    <cellStyle name="20% - Ênfase2 30 7 5" xfId="7694" xr:uid="{7C4FD356-E202-482E-9C68-810462439206}"/>
    <cellStyle name="20% - Ênfase2 30 8" xfId="7695" xr:uid="{8B1B5A03-2BBE-4277-B733-ABD9E3543F57}"/>
    <cellStyle name="20% - Ênfase2 30 8 2" xfId="7696" xr:uid="{61F0337C-21BB-4C04-B8C3-696B785A45F5}"/>
    <cellStyle name="20% - Ênfase2 30 8 2 2" xfId="7697" xr:uid="{C12DCF84-EAA3-470D-92D6-9BB8B6D19300}"/>
    <cellStyle name="20% - Ênfase2 30 8 2 3" xfId="7698" xr:uid="{BCAFFD27-93DC-491D-B7EB-621B2DF61E45}"/>
    <cellStyle name="20% - Ênfase2 30 8 2 4" xfId="7699" xr:uid="{27A457F1-BA1A-4D6B-B6D8-645CE50CC6C7}"/>
    <cellStyle name="20% - Ênfase2 30 8 3" xfId="7700" xr:uid="{15DCE348-0D82-4CFE-AA50-F5A6277CD880}"/>
    <cellStyle name="20% - Ênfase2 30 8 4" xfId="7701" xr:uid="{48A84036-B118-4642-A51A-885160140103}"/>
    <cellStyle name="20% - Ênfase2 30 8 5" xfId="7702" xr:uid="{2D802F8F-0D13-406B-852C-E0A7D2D5646E}"/>
    <cellStyle name="20% - Ênfase2 30 9" xfId="7703" xr:uid="{E0F149DF-14AB-46E0-A658-47EB9C4759FC}"/>
    <cellStyle name="20% - Ênfase2 30 9 2" xfId="7704" xr:uid="{7952CF34-A289-491C-9250-0607FCA68B67}"/>
    <cellStyle name="20% - Ênfase2 30 9 2 2" xfId="7705" xr:uid="{A99CEAF0-CCAE-4FC1-A358-7B0F7D2BF9AB}"/>
    <cellStyle name="20% - Ênfase2 30 9 2 3" xfId="7706" xr:uid="{F7D783C2-FE9F-4242-8367-5A0CAC1B1185}"/>
    <cellStyle name="20% - Ênfase2 30 9 2 4" xfId="7707" xr:uid="{247B0B11-891C-4AA3-AD18-4CDBDC720DB4}"/>
    <cellStyle name="20% - Ênfase2 30 9 3" xfId="7708" xr:uid="{E02E2A9A-9205-4620-86DB-FA11A61466BD}"/>
    <cellStyle name="20% - Ênfase2 30 9 4" xfId="7709" xr:uid="{0665D284-F92E-49D7-8CD9-6F3449E6AB6A}"/>
    <cellStyle name="20% - Ênfase2 30 9 5" xfId="7710" xr:uid="{45568A50-DC1E-4CC6-A1FD-ECDBE0B00F2F}"/>
    <cellStyle name="20% - Ênfase2 31" xfId="507" xr:uid="{F6F6BD44-DE0B-4BC1-85C8-44C359A888C4}"/>
    <cellStyle name="20% - Ênfase2 31 10" xfId="7711" xr:uid="{3943E08D-9548-4F34-B38A-D5034057E04D}"/>
    <cellStyle name="20% - Ênfase2 31 10 2" xfId="7712" xr:uid="{71BD6E04-FCA6-4654-ACFD-013458ED2647}"/>
    <cellStyle name="20% - Ênfase2 31 10 2 2" xfId="7713" xr:uid="{EF6C286F-4891-4EC1-94FE-F662438CDE57}"/>
    <cellStyle name="20% - Ênfase2 31 10 2 3" xfId="7714" xr:uid="{35584520-CE37-4DF4-9C5B-9753CFBD5E5D}"/>
    <cellStyle name="20% - Ênfase2 31 10 2 4" xfId="7715" xr:uid="{958440D9-CBBF-453F-B950-88437CAC38DA}"/>
    <cellStyle name="20% - Ênfase2 31 10 3" xfId="7716" xr:uid="{FA9D41EB-2D08-4262-B915-8BE8501B4CBB}"/>
    <cellStyle name="20% - Ênfase2 31 10 4" xfId="7717" xr:uid="{7DB1EC0E-1C62-4558-A3E2-B4CAC156F74F}"/>
    <cellStyle name="20% - Ênfase2 31 10 5" xfId="7718" xr:uid="{43329389-5CB9-4284-AC4F-6FA9C1CEF574}"/>
    <cellStyle name="20% - Ênfase2 31 11" xfId="7719" xr:uid="{46DD444B-BFBC-4486-BD8F-C91A103341A5}"/>
    <cellStyle name="20% - Ênfase2 31 11 2" xfId="7720" xr:uid="{FD7BE3A0-5DFB-4F05-9320-2C48730C47BF}"/>
    <cellStyle name="20% - Ênfase2 31 11 2 2" xfId="7721" xr:uid="{32D38051-ED2A-4A6A-A830-D969F59FBD60}"/>
    <cellStyle name="20% - Ênfase2 31 11 2 3" xfId="7722" xr:uid="{7D089E37-427D-40E1-ADAD-45E108E4B9FB}"/>
    <cellStyle name="20% - Ênfase2 31 11 2 4" xfId="7723" xr:uid="{B33164C2-5201-48D5-AE42-BE9218B48A32}"/>
    <cellStyle name="20% - Ênfase2 31 11 3" xfId="7724" xr:uid="{57616473-8249-4CF5-92B8-0348F2C65FFB}"/>
    <cellStyle name="20% - Ênfase2 31 11 4" xfId="7725" xr:uid="{CAD0FD1A-214D-4689-BDF8-EBC26ABFFB05}"/>
    <cellStyle name="20% - Ênfase2 31 11 5" xfId="7726" xr:uid="{66A36DF1-491D-4F0C-97EF-AFCEC26864B9}"/>
    <cellStyle name="20% - Ênfase2 31 12" xfId="7727" xr:uid="{BB999AF5-4338-4EBC-816D-2078A8E586B7}"/>
    <cellStyle name="20% - Ênfase2 31 12 2" xfId="7728" xr:uid="{AA048D8C-039E-4F50-9EE7-39DE1F021581}"/>
    <cellStyle name="20% - Ênfase2 31 12 3" xfId="7729" xr:uid="{6F6C4447-6B4B-4E9A-9574-E49DD38FE471}"/>
    <cellStyle name="20% - Ênfase2 31 12 4" xfId="7730" xr:uid="{55EB32C4-44C0-4E9D-B245-37C508238BBA}"/>
    <cellStyle name="20% - Ênfase2 31 13" xfId="7731" xr:uid="{0A7408A1-7D1A-4209-A367-883A70842EFB}"/>
    <cellStyle name="20% - Ênfase2 31 14" xfId="7732" xr:uid="{75163FF4-0D0A-4924-A8B8-668E003EAE3B}"/>
    <cellStyle name="20% - Ênfase2 31 15" xfId="7733" xr:uid="{BD2C34B4-EAC2-4EA4-A325-16036DFE1768}"/>
    <cellStyle name="20% - Ênfase2 31 2" xfId="508" xr:uid="{7829B4CD-89DF-487E-B0E7-DC849C146D92}"/>
    <cellStyle name="20% - Ênfase2 31 2 2" xfId="7734" xr:uid="{ED5B4BC9-2E6A-4DB8-8435-56D826B4356A}"/>
    <cellStyle name="20% - Ênfase2 31 2 2 2" xfId="7735" xr:uid="{8D22AABF-1505-427E-BA1A-B3F4F94C1248}"/>
    <cellStyle name="20% - Ênfase2 31 2 2 3" xfId="7736" xr:uid="{63D641C1-579A-4D23-BBD0-B4F3874A42F3}"/>
    <cellStyle name="20% - Ênfase2 31 2 2 4" xfId="7737" xr:uid="{19A6EDCB-09E0-4693-9719-3E909A81FCB1}"/>
    <cellStyle name="20% - Ênfase2 31 2 3" xfId="7738" xr:uid="{CC1BA4CD-7B40-42CA-868D-2472859C65AC}"/>
    <cellStyle name="20% - Ênfase2 31 2 4" xfId="7739" xr:uid="{CF8E93F8-8F93-4C79-9097-9EA4AE15632A}"/>
    <cellStyle name="20% - Ênfase2 31 2 5" xfId="7740" xr:uid="{D2CE51FC-0A39-4A6F-8C1C-FDB942A239CB}"/>
    <cellStyle name="20% - Ênfase2 31 3" xfId="7741" xr:uid="{B25A80EA-F13F-4063-AA99-334D390F7EDF}"/>
    <cellStyle name="20% - Ênfase2 31 3 2" xfId="7742" xr:uid="{64044809-EF60-47B2-8EE7-4CDF0B0917E8}"/>
    <cellStyle name="20% - Ênfase2 31 3 2 2" xfId="7743" xr:uid="{011B6DB4-4D29-444E-B409-2B51941EC879}"/>
    <cellStyle name="20% - Ênfase2 31 3 2 3" xfId="7744" xr:uid="{5561862F-CB1A-4918-A5F7-9D1C3F761B3C}"/>
    <cellStyle name="20% - Ênfase2 31 3 2 4" xfId="7745" xr:uid="{6DC5FACC-2133-455F-BA70-9EB9ADB95723}"/>
    <cellStyle name="20% - Ênfase2 31 3 3" xfId="7746" xr:uid="{F2A25A25-16CA-4213-B396-25F0AB4C0EC6}"/>
    <cellStyle name="20% - Ênfase2 31 3 4" xfId="7747" xr:uid="{4989585B-4C43-4EFE-AD9B-53CAEE692A0A}"/>
    <cellStyle name="20% - Ênfase2 31 3 5" xfId="7748" xr:uid="{9D46255A-FE59-4A7E-9AFF-F944FD406D02}"/>
    <cellStyle name="20% - Ênfase2 31 4" xfId="7749" xr:uid="{094DE2DB-9CF2-4468-87D4-D3EFB75841D4}"/>
    <cellStyle name="20% - Ênfase2 31 4 2" xfId="7750" xr:uid="{EB77514E-CB89-4B24-B109-3E0FCFB4E456}"/>
    <cellStyle name="20% - Ênfase2 31 4 2 2" xfId="7751" xr:uid="{C97F8DCD-9914-4123-8FD8-8503EE4B5476}"/>
    <cellStyle name="20% - Ênfase2 31 4 2 3" xfId="7752" xr:uid="{BDE0EC52-C884-4410-8E96-BA6B7410E27E}"/>
    <cellStyle name="20% - Ênfase2 31 4 2 4" xfId="7753" xr:uid="{535CC734-BD93-4A7D-BEBA-8AE011736215}"/>
    <cellStyle name="20% - Ênfase2 31 4 3" xfId="7754" xr:uid="{28754B70-922A-47DB-B72E-99D93000BADA}"/>
    <cellStyle name="20% - Ênfase2 31 4 4" xfId="7755" xr:uid="{2D6E2DE6-8697-4F7C-BE75-EFA09DE19447}"/>
    <cellStyle name="20% - Ênfase2 31 4 5" xfId="7756" xr:uid="{3D917490-7C5B-40A5-9429-1BC92865CEC3}"/>
    <cellStyle name="20% - Ênfase2 31 5" xfId="7757" xr:uid="{C894C337-7525-4757-83C8-92B1DE464F35}"/>
    <cellStyle name="20% - Ênfase2 31 5 2" xfId="7758" xr:uid="{118357E2-B61F-4B31-AA1E-27CFF4B3ED0C}"/>
    <cellStyle name="20% - Ênfase2 31 5 2 2" xfId="7759" xr:uid="{0936354A-6E3F-4E89-AAA9-21F05916834D}"/>
    <cellStyle name="20% - Ênfase2 31 5 2 3" xfId="7760" xr:uid="{B5BCD559-50DA-44B5-8C9D-68B3C29AEABD}"/>
    <cellStyle name="20% - Ênfase2 31 5 2 4" xfId="7761" xr:uid="{409E6227-632B-454F-ABE3-5F5EE7A2E519}"/>
    <cellStyle name="20% - Ênfase2 31 5 3" xfId="7762" xr:uid="{7683191C-F87E-4367-AEAC-728D5F258D91}"/>
    <cellStyle name="20% - Ênfase2 31 5 4" xfId="7763" xr:uid="{197DD30C-D109-45C9-B021-595AD2897A2C}"/>
    <cellStyle name="20% - Ênfase2 31 5 5" xfId="7764" xr:uid="{D1074AB1-D2F3-49BE-ABA1-59B7C550A16C}"/>
    <cellStyle name="20% - Ênfase2 31 6" xfId="7765" xr:uid="{A4AD9E6C-EA27-4228-8A21-6618CED41D41}"/>
    <cellStyle name="20% - Ênfase2 31 6 2" xfId="7766" xr:uid="{E690B095-20A9-4FBD-B634-5B99AEFC5068}"/>
    <cellStyle name="20% - Ênfase2 31 6 2 2" xfId="7767" xr:uid="{A5172F2D-460E-4961-9A13-377E130CD006}"/>
    <cellStyle name="20% - Ênfase2 31 6 2 3" xfId="7768" xr:uid="{CE31FB11-EE61-4417-A8B6-A54220618856}"/>
    <cellStyle name="20% - Ênfase2 31 6 2 4" xfId="7769" xr:uid="{C8A33810-9A42-47E6-B365-C25CB748FD23}"/>
    <cellStyle name="20% - Ênfase2 31 6 3" xfId="7770" xr:uid="{039D446D-F7D4-4BCA-BA1A-C87683D30997}"/>
    <cellStyle name="20% - Ênfase2 31 6 4" xfId="7771" xr:uid="{885642C6-7534-4602-A594-870585C34A89}"/>
    <cellStyle name="20% - Ênfase2 31 6 5" xfId="7772" xr:uid="{ACB57EF2-9148-4908-BD16-39B9B7FA0F9C}"/>
    <cellStyle name="20% - Ênfase2 31 7" xfId="7773" xr:uid="{B151FC85-8678-46A6-B883-0FA27661A87B}"/>
    <cellStyle name="20% - Ênfase2 31 7 2" xfId="7774" xr:uid="{7A4010AD-7B8E-4F36-8A1B-3AB31E862431}"/>
    <cellStyle name="20% - Ênfase2 31 7 2 2" xfId="7775" xr:uid="{B6A57EE2-781B-4847-A29C-B507B61B6604}"/>
    <cellStyle name="20% - Ênfase2 31 7 2 3" xfId="7776" xr:uid="{BD0959F5-2143-43C6-A111-E0D606BD6AA2}"/>
    <cellStyle name="20% - Ênfase2 31 7 2 4" xfId="7777" xr:uid="{3B07FC3D-3025-4FA1-856F-56597126A2FC}"/>
    <cellStyle name="20% - Ênfase2 31 7 3" xfId="7778" xr:uid="{3BD16FBE-B66C-46BF-9D9E-C09E05392945}"/>
    <cellStyle name="20% - Ênfase2 31 7 4" xfId="7779" xr:uid="{4D13376F-9A0D-4611-B8C3-57B370010A67}"/>
    <cellStyle name="20% - Ênfase2 31 7 5" xfId="7780" xr:uid="{29BDB139-DD4E-412E-A3D7-C313328859BD}"/>
    <cellStyle name="20% - Ênfase2 31 8" xfId="7781" xr:uid="{49513942-2C4B-420C-A1CF-E84E28BEB208}"/>
    <cellStyle name="20% - Ênfase2 31 8 2" xfId="7782" xr:uid="{69F40D29-24FA-4FC5-B7B7-CD6CB955A848}"/>
    <cellStyle name="20% - Ênfase2 31 8 2 2" xfId="7783" xr:uid="{8B41C4F8-6AF7-47B2-95A1-E93A4CB38717}"/>
    <cellStyle name="20% - Ênfase2 31 8 2 3" xfId="7784" xr:uid="{E75DF695-69FA-4C8F-9D46-DAE713D58EB2}"/>
    <cellStyle name="20% - Ênfase2 31 8 2 4" xfId="7785" xr:uid="{E5905763-B0BD-49D1-BD00-8D2B63ED025E}"/>
    <cellStyle name="20% - Ênfase2 31 8 3" xfId="7786" xr:uid="{983A8D3F-993F-4C6F-BBE5-4A16289D87C7}"/>
    <cellStyle name="20% - Ênfase2 31 8 4" xfId="7787" xr:uid="{73FF422A-D042-4CF7-BAB5-C591F743F5CB}"/>
    <cellStyle name="20% - Ênfase2 31 8 5" xfId="7788" xr:uid="{8F8FC775-DB3C-4979-8F98-AC50995159F9}"/>
    <cellStyle name="20% - Ênfase2 31 9" xfId="7789" xr:uid="{B5BFCCE1-5AA7-4FC7-B45C-7B33AD3E0335}"/>
    <cellStyle name="20% - Ênfase2 31 9 2" xfId="7790" xr:uid="{62298BB6-A2E6-4713-92E4-655AACE6B433}"/>
    <cellStyle name="20% - Ênfase2 31 9 2 2" xfId="7791" xr:uid="{83545BDD-5997-47B8-8651-53A778AF2F43}"/>
    <cellStyle name="20% - Ênfase2 31 9 2 3" xfId="7792" xr:uid="{6AC608E7-F385-4E1D-A84F-E347352CE84A}"/>
    <cellStyle name="20% - Ênfase2 31 9 2 4" xfId="7793" xr:uid="{CBD21744-C71E-44FA-BA78-A8679AAECB7F}"/>
    <cellStyle name="20% - Ênfase2 31 9 3" xfId="7794" xr:uid="{2A7F9E62-FF28-40DF-9565-3F6F922FB90D}"/>
    <cellStyle name="20% - Ênfase2 31 9 4" xfId="7795" xr:uid="{D8F14C7B-B787-4698-AA0A-BEDFB55485DD}"/>
    <cellStyle name="20% - Ênfase2 31 9 5" xfId="7796" xr:uid="{534114FB-D79A-4BEB-B2AF-A164D02F3DFB}"/>
    <cellStyle name="20% - Ênfase2 32" xfId="509" xr:uid="{6030BECD-0ECB-4936-991D-F57ECE82914B}"/>
    <cellStyle name="20% - Ênfase2 32 10" xfId="7797" xr:uid="{BA8F8331-5A86-4CBB-9E36-E0F625DC888A}"/>
    <cellStyle name="20% - Ênfase2 32 10 2" xfId="7798" xr:uid="{8FDE233A-B02B-4B4E-93E2-E21C6883D771}"/>
    <cellStyle name="20% - Ênfase2 32 10 2 2" xfId="7799" xr:uid="{294FDAE4-DDD2-4393-8B15-032CCEC068CF}"/>
    <cellStyle name="20% - Ênfase2 32 10 2 3" xfId="7800" xr:uid="{B666B0BC-1F7E-4703-8EE6-147E73CA31E9}"/>
    <cellStyle name="20% - Ênfase2 32 10 2 4" xfId="7801" xr:uid="{49FD7AF4-231F-49F4-A20F-A86C6C79181A}"/>
    <cellStyle name="20% - Ênfase2 32 10 3" xfId="7802" xr:uid="{9BED7C10-6FEE-40BF-B5A4-D6699B8826FE}"/>
    <cellStyle name="20% - Ênfase2 32 10 4" xfId="7803" xr:uid="{B8F44737-6081-45CA-8A6E-F68A26AD3E5F}"/>
    <cellStyle name="20% - Ênfase2 32 10 5" xfId="7804" xr:uid="{F947402C-6A76-47F2-8425-B606441D1838}"/>
    <cellStyle name="20% - Ênfase2 32 11" xfId="7805" xr:uid="{9204BFFD-B137-4DBA-9042-21B8EB4B8385}"/>
    <cellStyle name="20% - Ênfase2 32 11 2" xfId="7806" xr:uid="{095C5B5A-834D-45AE-9697-4CE4E905EE7C}"/>
    <cellStyle name="20% - Ênfase2 32 11 2 2" xfId="7807" xr:uid="{F6A412CC-FBEC-438B-A843-03A27C11C358}"/>
    <cellStyle name="20% - Ênfase2 32 11 2 3" xfId="7808" xr:uid="{229095C3-E3A9-4EC2-ADE3-9A1EAEB86540}"/>
    <cellStyle name="20% - Ênfase2 32 11 2 4" xfId="7809" xr:uid="{8C44C582-2498-410D-A6C7-022843AA881F}"/>
    <cellStyle name="20% - Ênfase2 32 11 3" xfId="7810" xr:uid="{41891792-401A-438E-A815-FE3C93DC218B}"/>
    <cellStyle name="20% - Ênfase2 32 11 4" xfId="7811" xr:uid="{FF137532-FD15-4B52-9EBB-F796FE31D09B}"/>
    <cellStyle name="20% - Ênfase2 32 11 5" xfId="7812" xr:uid="{2C878CFD-0E82-4459-ADCC-BD87F111C2C1}"/>
    <cellStyle name="20% - Ênfase2 32 12" xfId="7813" xr:uid="{DECBFFEC-2985-4EB6-BCFA-52B63A054C7F}"/>
    <cellStyle name="20% - Ênfase2 32 12 2" xfId="7814" xr:uid="{B94BE121-8C6C-4E32-BC98-14D8D0186385}"/>
    <cellStyle name="20% - Ênfase2 32 12 3" xfId="7815" xr:uid="{5E4B815C-F02A-4173-A43D-EB470A06BF77}"/>
    <cellStyle name="20% - Ênfase2 32 12 4" xfId="7816" xr:uid="{FDE46F5C-FDE2-4297-876A-756ED1D819D3}"/>
    <cellStyle name="20% - Ênfase2 32 13" xfId="7817" xr:uid="{EBBFFAEC-31A1-44CA-A489-133F9681A5C5}"/>
    <cellStyle name="20% - Ênfase2 32 14" xfId="7818" xr:uid="{F8F558EA-B3D5-4C0E-9319-F3CC149F5FE2}"/>
    <cellStyle name="20% - Ênfase2 32 15" xfId="7819" xr:uid="{DA62AABB-5BD3-4240-A2E2-A08AB8581D3E}"/>
    <cellStyle name="20% - Ênfase2 32 2" xfId="510" xr:uid="{A6B8B4BC-D172-4907-96E8-D2DE2833325C}"/>
    <cellStyle name="20% - Ênfase2 32 2 2" xfId="7820" xr:uid="{084D8625-0BD3-488A-A547-827B6A1E67FC}"/>
    <cellStyle name="20% - Ênfase2 32 2 2 2" xfId="7821" xr:uid="{754D2FE6-DD86-4373-B3E3-A267FC6ADD7B}"/>
    <cellStyle name="20% - Ênfase2 32 2 2 3" xfId="7822" xr:uid="{B67CE712-F257-49EE-90F9-B8DE63B132A6}"/>
    <cellStyle name="20% - Ênfase2 32 2 2 4" xfId="7823" xr:uid="{64D44BF0-BBD8-4CA7-BD3F-C64FB461CFAD}"/>
    <cellStyle name="20% - Ênfase2 32 2 3" xfId="7824" xr:uid="{0DFBD33B-A6A9-43F2-A477-2D91DA432B3D}"/>
    <cellStyle name="20% - Ênfase2 32 2 4" xfId="7825" xr:uid="{593B4B5B-D72D-4633-A012-BF75E5560E59}"/>
    <cellStyle name="20% - Ênfase2 32 2 5" xfId="7826" xr:uid="{591DD87D-7B7D-4597-B451-47AEFE66683B}"/>
    <cellStyle name="20% - Ênfase2 32 3" xfId="7827" xr:uid="{32684389-BD9A-4E9B-895A-4D1A31C65150}"/>
    <cellStyle name="20% - Ênfase2 32 3 2" xfId="7828" xr:uid="{F8B1213D-521A-4BB5-92B9-01157B836CA0}"/>
    <cellStyle name="20% - Ênfase2 32 3 2 2" xfId="7829" xr:uid="{2EB3D6D7-0C61-491C-8A5A-9DEF1CB7D09F}"/>
    <cellStyle name="20% - Ênfase2 32 3 2 3" xfId="7830" xr:uid="{80F2FA67-357C-4CE4-BA4A-38D2E09FE09B}"/>
    <cellStyle name="20% - Ênfase2 32 3 2 4" xfId="7831" xr:uid="{6DAED986-D0D9-4BF2-A9F5-1D4EBAAAD028}"/>
    <cellStyle name="20% - Ênfase2 32 3 3" xfId="7832" xr:uid="{F2B6DF6E-21A5-4828-BC36-1DFA92A70D6D}"/>
    <cellStyle name="20% - Ênfase2 32 3 4" xfId="7833" xr:uid="{61B940BB-E133-4765-8958-EC585D4701F4}"/>
    <cellStyle name="20% - Ênfase2 32 3 5" xfId="7834" xr:uid="{6C57809A-EC58-4FFE-AD2A-B42601F24E1D}"/>
    <cellStyle name="20% - Ênfase2 32 4" xfId="7835" xr:uid="{82D13FE1-833B-41E2-A1F4-4E83F5079F81}"/>
    <cellStyle name="20% - Ênfase2 32 4 2" xfId="7836" xr:uid="{3AF42FDB-5823-472A-AAC1-943B8471BBEA}"/>
    <cellStyle name="20% - Ênfase2 32 4 2 2" xfId="7837" xr:uid="{894F0DCA-8A38-48EE-A23E-3DA8F3F62DEA}"/>
    <cellStyle name="20% - Ênfase2 32 4 2 3" xfId="7838" xr:uid="{F3B8A2B0-F39D-4904-B73D-CA6B4D873620}"/>
    <cellStyle name="20% - Ênfase2 32 4 2 4" xfId="7839" xr:uid="{F6571C05-9EF8-42F5-B162-D15DDBDB0C24}"/>
    <cellStyle name="20% - Ênfase2 32 4 3" xfId="7840" xr:uid="{8372C1DD-BE02-4807-892A-B9852C30EBF7}"/>
    <cellStyle name="20% - Ênfase2 32 4 4" xfId="7841" xr:uid="{6374E6FB-B698-496F-9424-F9C67B63597C}"/>
    <cellStyle name="20% - Ênfase2 32 4 5" xfId="7842" xr:uid="{4997508E-B284-4059-8C6D-2BBEA6B1D3D8}"/>
    <cellStyle name="20% - Ênfase2 32 5" xfId="7843" xr:uid="{61AD629D-5411-44D5-90F1-05078D3EAD86}"/>
    <cellStyle name="20% - Ênfase2 32 5 2" xfId="7844" xr:uid="{AECAAADF-3850-4C9A-9289-32D73F3D184F}"/>
    <cellStyle name="20% - Ênfase2 32 5 2 2" xfId="7845" xr:uid="{237B39A9-4CBA-4EFE-8C6A-F233C3F8EF89}"/>
    <cellStyle name="20% - Ênfase2 32 5 2 3" xfId="7846" xr:uid="{0CB12D66-EF82-44E7-AF89-236FAE1A9D17}"/>
    <cellStyle name="20% - Ênfase2 32 5 2 4" xfId="7847" xr:uid="{0F267AB4-3588-47B2-85B2-5B9D95E8FAF7}"/>
    <cellStyle name="20% - Ênfase2 32 5 3" xfId="7848" xr:uid="{19722C7F-E539-4FC2-BF21-E0B2E1745133}"/>
    <cellStyle name="20% - Ênfase2 32 5 4" xfId="7849" xr:uid="{AF500F17-BF15-4D4E-B0FF-B3F1A493BD5A}"/>
    <cellStyle name="20% - Ênfase2 32 5 5" xfId="7850" xr:uid="{4C1FA7D3-C51F-4672-A7E0-F17528747BCF}"/>
    <cellStyle name="20% - Ênfase2 32 6" xfId="7851" xr:uid="{DC1B76CE-638B-4D1C-BD58-573E3EBB6A9E}"/>
    <cellStyle name="20% - Ênfase2 32 6 2" xfId="7852" xr:uid="{986E804C-BDD3-449E-AB34-36B3797DF531}"/>
    <cellStyle name="20% - Ênfase2 32 6 2 2" xfId="7853" xr:uid="{5C4B86FF-3C15-4A03-854C-14F2C7D00727}"/>
    <cellStyle name="20% - Ênfase2 32 6 2 3" xfId="7854" xr:uid="{44DCB6CD-085B-4B77-A7BF-C5F5FE94AEC2}"/>
    <cellStyle name="20% - Ênfase2 32 6 2 4" xfId="7855" xr:uid="{B4B96D3D-D26F-4831-9F4C-B03A4E3396BF}"/>
    <cellStyle name="20% - Ênfase2 32 6 3" xfId="7856" xr:uid="{78A2D83A-1497-47AB-BE35-C82A78B22629}"/>
    <cellStyle name="20% - Ênfase2 32 6 4" xfId="7857" xr:uid="{E97D582B-E4C1-4601-BC88-C7AD2DEB9E0A}"/>
    <cellStyle name="20% - Ênfase2 32 6 5" xfId="7858" xr:uid="{3477CBCB-18C7-4740-8416-8E863B37F0E8}"/>
    <cellStyle name="20% - Ênfase2 32 7" xfId="7859" xr:uid="{E2279AE5-5E7A-477D-AF36-D3020C585D09}"/>
    <cellStyle name="20% - Ênfase2 32 7 2" xfId="7860" xr:uid="{6478C961-6ECA-4D18-8190-9F432781250C}"/>
    <cellStyle name="20% - Ênfase2 32 7 2 2" xfId="7861" xr:uid="{BBE68FA7-E749-4253-AB86-723BE8C64393}"/>
    <cellStyle name="20% - Ênfase2 32 7 2 3" xfId="7862" xr:uid="{F779F214-8446-43B9-B08B-8915B7083F3B}"/>
    <cellStyle name="20% - Ênfase2 32 7 2 4" xfId="7863" xr:uid="{6ACFD9FB-F275-4576-9D6F-E58AD3819D50}"/>
    <cellStyle name="20% - Ênfase2 32 7 3" xfId="7864" xr:uid="{E592363D-2293-4D58-BE60-52467EFDD31A}"/>
    <cellStyle name="20% - Ênfase2 32 7 4" xfId="7865" xr:uid="{346AB08F-8A34-44F0-9357-7372F9D5F156}"/>
    <cellStyle name="20% - Ênfase2 32 7 5" xfId="7866" xr:uid="{0B585466-CE8E-4FCB-8CB4-574CEFDA7806}"/>
    <cellStyle name="20% - Ênfase2 32 8" xfId="7867" xr:uid="{F339E301-9A0B-49E3-93FF-B45617C2E637}"/>
    <cellStyle name="20% - Ênfase2 32 8 2" xfId="7868" xr:uid="{0423358B-1291-440D-A519-D19B2DAF6CE6}"/>
    <cellStyle name="20% - Ênfase2 32 8 2 2" xfId="7869" xr:uid="{0ADE154C-5F6D-476C-A7BC-2383C0899D11}"/>
    <cellStyle name="20% - Ênfase2 32 8 2 3" xfId="7870" xr:uid="{8B996B36-A07F-4BB5-A40A-8D1A3D3626EA}"/>
    <cellStyle name="20% - Ênfase2 32 8 2 4" xfId="7871" xr:uid="{B71334A8-A58F-42DB-90CA-3F725C80C6D5}"/>
    <cellStyle name="20% - Ênfase2 32 8 3" xfId="7872" xr:uid="{B85747DB-9A99-4F21-9133-2A7E19E93FE9}"/>
    <cellStyle name="20% - Ênfase2 32 8 4" xfId="7873" xr:uid="{FD3A1772-CDD6-49AA-AB79-120FA6DDA4AB}"/>
    <cellStyle name="20% - Ênfase2 32 8 5" xfId="7874" xr:uid="{F32F4278-0E07-49E3-B8D7-988905B2850F}"/>
    <cellStyle name="20% - Ênfase2 32 9" xfId="7875" xr:uid="{A11B3F42-8E72-45C0-BB4F-777DE0F6F54F}"/>
    <cellStyle name="20% - Ênfase2 32 9 2" xfId="7876" xr:uid="{5719CF79-C4B1-4B7B-ABB7-6C4A99C8A695}"/>
    <cellStyle name="20% - Ênfase2 32 9 2 2" xfId="7877" xr:uid="{070E97DA-AD63-4137-BED1-B6682A088E90}"/>
    <cellStyle name="20% - Ênfase2 32 9 2 3" xfId="7878" xr:uid="{53B91398-48DF-4FE9-9A83-A3ECF9F19170}"/>
    <cellStyle name="20% - Ênfase2 32 9 2 4" xfId="7879" xr:uid="{A2CCFD8B-8305-4005-BC1D-989F03A5ABB5}"/>
    <cellStyle name="20% - Ênfase2 32 9 3" xfId="7880" xr:uid="{ED46B341-42FF-4C91-93C0-538F745D1E12}"/>
    <cellStyle name="20% - Ênfase2 32 9 4" xfId="7881" xr:uid="{B73CA6BB-5B30-44BB-869A-BD0F6EE552E3}"/>
    <cellStyle name="20% - Ênfase2 32 9 5" xfId="7882" xr:uid="{44FFE89D-E5BC-4358-B37E-D157CF20B7D4}"/>
    <cellStyle name="20% - Ênfase2 33" xfId="511" xr:uid="{52344927-7837-4E04-9C10-FD5F37CC20C6}"/>
    <cellStyle name="20% - Ênfase2 33 10" xfId="7883" xr:uid="{BD53D26C-C3D1-4043-A7B0-0DBBDB3835FF}"/>
    <cellStyle name="20% - Ênfase2 33 10 2" xfId="7884" xr:uid="{89936CF1-0330-4765-A820-4D0EDC47CAD7}"/>
    <cellStyle name="20% - Ênfase2 33 10 2 2" xfId="7885" xr:uid="{1559BA1C-54F9-483D-B84C-8277D34D7FAD}"/>
    <cellStyle name="20% - Ênfase2 33 10 2 3" xfId="7886" xr:uid="{9A051BDE-D7AE-4F46-A706-24956C7C5A35}"/>
    <cellStyle name="20% - Ênfase2 33 10 2 4" xfId="7887" xr:uid="{6C65B2FA-01E5-47DD-A75C-D80D1F6AEBFC}"/>
    <cellStyle name="20% - Ênfase2 33 10 3" xfId="7888" xr:uid="{0E68C37D-A4B8-4289-8481-353105149620}"/>
    <cellStyle name="20% - Ênfase2 33 10 4" xfId="7889" xr:uid="{893EB7FF-183D-4A37-8D4C-228DC4FA53DD}"/>
    <cellStyle name="20% - Ênfase2 33 10 5" xfId="7890" xr:uid="{F5CF3536-C1F9-4355-B2DC-DB1E09A9C4BF}"/>
    <cellStyle name="20% - Ênfase2 33 11" xfId="7891" xr:uid="{89FB82F9-1278-4A56-8283-7D8CD4B0F3E1}"/>
    <cellStyle name="20% - Ênfase2 33 11 2" xfId="7892" xr:uid="{775AE266-96B5-4822-A12B-2C09C13ABF9E}"/>
    <cellStyle name="20% - Ênfase2 33 11 2 2" xfId="7893" xr:uid="{71BF1840-BD5B-4AEC-A8A6-C714A233CA0C}"/>
    <cellStyle name="20% - Ênfase2 33 11 2 3" xfId="7894" xr:uid="{28309C8D-AB16-4567-BB3B-1D8979874313}"/>
    <cellStyle name="20% - Ênfase2 33 11 2 4" xfId="7895" xr:uid="{AAEB6BE0-B164-4B5B-AB90-E3C021D91F07}"/>
    <cellStyle name="20% - Ênfase2 33 11 3" xfId="7896" xr:uid="{51E1B28D-CBAF-4A2E-AF58-9B2383F25A1F}"/>
    <cellStyle name="20% - Ênfase2 33 11 4" xfId="7897" xr:uid="{3A9A728D-6866-4A6B-A24E-B69D0B417343}"/>
    <cellStyle name="20% - Ênfase2 33 11 5" xfId="7898" xr:uid="{862A468E-B00B-4DB3-B3A6-333A78AA2C67}"/>
    <cellStyle name="20% - Ênfase2 33 12" xfId="7899" xr:uid="{4763573A-1583-47DD-A92B-0A5E7BE98E95}"/>
    <cellStyle name="20% - Ênfase2 33 12 2" xfId="7900" xr:uid="{337EDCEA-8A2A-40C2-8D4B-E8E08F9C48AC}"/>
    <cellStyle name="20% - Ênfase2 33 12 3" xfId="7901" xr:uid="{3AF80C6F-575D-454E-BB66-727A8B0769F7}"/>
    <cellStyle name="20% - Ênfase2 33 12 4" xfId="7902" xr:uid="{61E531A5-F483-40D4-B355-6128A6EB62A6}"/>
    <cellStyle name="20% - Ênfase2 33 13" xfId="7903" xr:uid="{92B78E27-0DC4-4EA0-97AD-7C896DE2EB8C}"/>
    <cellStyle name="20% - Ênfase2 33 14" xfId="7904" xr:uid="{C12140E7-FA62-43AB-ACC1-0EFA66868362}"/>
    <cellStyle name="20% - Ênfase2 33 15" xfId="7905" xr:uid="{8DD2D7BB-D32D-4C0F-9560-F7EF1F01421A}"/>
    <cellStyle name="20% - Ênfase2 33 2" xfId="512" xr:uid="{D3BC59BB-9244-491D-93AA-A8062505E9E0}"/>
    <cellStyle name="20% - Ênfase2 33 2 2" xfId="7906" xr:uid="{46F63BCE-B002-450A-B90A-C5ED39A58D10}"/>
    <cellStyle name="20% - Ênfase2 33 2 2 2" xfId="7907" xr:uid="{7B3931C7-11D0-406E-8D74-FA87056247B4}"/>
    <cellStyle name="20% - Ênfase2 33 2 2 3" xfId="7908" xr:uid="{DD0B8AEE-6B5D-4F0F-9FAD-265CEB7DEAC1}"/>
    <cellStyle name="20% - Ênfase2 33 2 2 4" xfId="7909" xr:uid="{37863093-15CA-43CE-8BFF-46FB65876C4C}"/>
    <cellStyle name="20% - Ênfase2 33 2 3" xfId="7910" xr:uid="{52217DE8-9801-4546-9529-D0A9E6DFA95C}"/>
    <cellStyle name="20% - Ênfase2 33 2 4" xfId="7911" xr:uid="{BF3710CC-E490-4077-B4E6-FB553F773D23}"/>
    <cellStyle name="20% - Ênfase2 33 2 5" xfId="7912" xr:uid="{65B82880-54B7-4F33-9816-D3A9449F8AB8}"/>
    <cellStyle name="20% - Ênfase2 33 3" xfId="7913" xr:uid="{E02D227B-A403-4DC0-A2A3-39D3F1E7556D}"/>
    <cellStyle name="20% - Ênfase2 33 3 2" xfId="7914" xr:uid="{D45626F9-FFF7-4AB2-9BE0-C39599C759CB}"/>
    <cellStyle name="20% - Ênfase2 33 3 2 2" xfId="7915" xr:uid="{2F0BBE00-042F-446A-96CD-6B72999D4929}"/>
    <cellStyle name="20% - Ênfase2 33 3 2 3" xfId="7916" xr:uid="{3488594F-41F6-40FA-9FC1-C09EBBC03FC4}"/>
    <cellStyle name="20% - Ênfase2 33 3 2 4" xfId="7917" xr:uid="{07007742-DC61-4F02-B0B2-8721A038912A}"/>
    <cellStyle name="20% - Ênfase2 33 3 3" xfId="7918" xr:uid="{38E10BBC-18D4-487D-889C-A4CDAAD199CF}"/>
    <cellStyle name="20% - Ênfase2 33 3 4" xfId="7919" xr:uid="{4934A2B7-5A0F-4E98-A8FB-A493377BC056}"/>
    <cellStyle name="20% - Ênfase2 33 3 5" xfId="7920" xr:uid="{F0EBE724-8240-49E0-81BE-0201CAE627CE}"/>
    <cellStyle name="20% - Ênfase2 33 4" xfId="7921" xr:uid="{AEA8B150-AECD-4D19-83D6-8A7C8C51589B}"/>
    <cellStyle name="20% - Ênfase2 33 4 2" xfId="7922" xr:uid="{219A7BDD-F90D-47B9-8216-35E3454D5AB7}"/>
    <cellStyle name="20% - Ênfase2 33 4 2 2" xfId="7923" xr:uid="{D0B63930-9F21-4628-A3B4-004622C4FCCB}"/>
    <cellStyle name="20% - Ênfase2 33 4 2 3" xfId="7924" xr:uid="{1205A433-4153-4C09-B54B-0901331023EA}"/>
    <cellStyle name="20% - Ênfase2 33 4 2 4" xfId="7925" xr:uid="{8180811A-0202-4457-A8E2-2EEE5F842220}"/>
    <cellStyle name="20% - Ênfase2 33 4 3" xfId="7926" xr:uid="{DC94F188-C455-4CDD-9472-CFFF1C33B9C8}"/>
    <cellStyle name="20% - Ênfase2 33 4 4" xfId="7927" xr:uid="{04755FF4-42BE-43F0-B2CB-3CF0B9EDF267}"/>
    <cellStyle name="20% - Ênfase2 33 4 5" xfId="7928" xr:uid="{7BEFC5F6-67CB-4831-A37D-BA6FF31C8291}"/>
    <cellStyle name="20% - Ênfase2 33 5" xfId="7929" xr:uid="{54D85725-C0FE-4196-B349-604CDB6AD3BF}"/>
    <cellStyle name="20% - Ênfase2 33 5 2" xfId="7930" xr:uid="{3DB2225B-79B0-417E-AF30-7CEA83F1A67E}"/>
    <cellStyle name="20% - Ênfase2 33 5 2 2" xfId="7931" xr:uid="{1A35E8AA-D172-4725-BBED-5F7319B4EA9B}"/>
    <cellStyle name="20% - Ênfase2 33 5 2 3" xfId="7932" xr:uid="{5840F3F9-39D2-4DAD-A2FE-FC0D26432A5C}"/>
    <cellStyle name="20% - Ênfase2 33 5 2 4" xfId="7933" xr:uid="{484BD868-DD3D-40D4-830B-BA8FF82279DC}"/>
    <cellStyle name="20% - Ênfase2 33 5 3" xfId="7934" xr:uid="{6E534C30-000E-48B6-AB74-B3E6D07FA997}"/>
    <cellStyle name="20% - Ênfase2 33 5 4" xfId="7935" xr:uid="{37A870F8-2B9B-4D18-8D51-634B33B18DFD}"/>
    <cellStyle name="20% - Ênfase2 33 5 5" xfId="7936" xr:uid="{B7BF7534-289B-4CE0-B2F4-389F2C193426}"/>
    <cellStyle name="20% - Ênfase2 33 6" xfId="7937" xr:uid="{1C8D7C2A-C780-4D4E-9694-B7FFF67D9BA6}"/>
    <cellStyle name="20% - Ênfase2 33 6 2" xfId="7938" xr:uid="{0A5578A0-ACE2-45BD-8D5D-F144459DDC25}"/>
    <cellStyle name="20% - Ênfase2 33 6 2 2" xfId="7939" xr:uid="{1AEF88C3-24D4-4CCE-821C-5BEF1D7A93F9}"/>
    <cellStyle name="20% - Ênfase2 33 6 2 3" xfId="7940" xr:uid="{C6DAC965-F0E5-45A4-932D-B50BEE765A98}"/>
    <cellStyle name="20% - Ênfase2 33 6 2 4" xfId="7941" xr:uid="{B62911DA-93E6-44FC-AEDC-E8C96889152C}"/>
    <cellStyle name="20% - Ênfase2 33 6 3" xfId="7942" xr:uid="{47642E72-40F3-4598-81EC-8A7C80598826}"/>
    <cellStyle name="20% - Ênfase2 33 6 4" xfId="7943" xr:uid="{C48250C0-31EE-418F-BD48-AD6C4EA28F16}"/>
    <cellStyle name="20% - Ênfase2 33 6 5" xfId="7944" xr:uid="{D296D750-0AF7-452D-B526-C08E76272418}"/>
    <cellStyle name="20% - Ênfase2 33 7" xfId="7945" xr:uid="{BBE506B4-1EED-40C9-A1F4-5A1048BCF1FB}"/>
    <cellStyle name="20% - Ênfase2 33 7 2" xfId="7946" xr:uid="{6B0F5BB5-D2A9-46C9-B90D-9427A40826A7}"/>
    <cellStyle name="20% - Ênfase2 33 7 2 2" xfId="7947" xr:uid="{462A27C8-26E6-4B4D-94BF-C35FFB1166E4}"/>
    <cellStyle name="20% - Ênfase2 33 7 2 3" xfId="7948" xr:uid="{598DABFD-B3F8-4E86-A638-43AABB2E004C}"/>
    <cellStyle name="20% - Ênfase2 33 7 2 4" xfId="7949" xr:uid="{D4813280-4822-418D-BE61-4357A0A07731}"/>
    <cellStyle name="20% - Ênfase2 33 7 3" xfId="7950" xr:uid="{107281DC-AF01-4D26-946B-7388E8462791}"/>
    <cellStyle name="20% - Ênfase2 33 7 4" xfId="7951" xr:uid="{71EA4DF2-46BC-4E35-BF93-7A160D70F56C}"/>
    <cellStyle name="20% - Ênfase2 33 7 5" xfId="7952" xr:uid="{A5186BA4-3E20-44AF-8F43-4AA58D5E5E3F}"/>
    <cellStyle name="20% - Ênfase2 33 8" xfId="7953" xr:uid="{89ED14F1-A3BF-4A2A-A949-9456140152E4}"/>
    <cellStyle name="20% - Ênfase2 33 8 2" xfId="7954" xr:uid="{D67E0B3F-4A00-4698-9E91-0F383D402CA5}"/>
    <cellStyle name="20% - Ênfase2 33 8 2 2" xfId="7955" xr:uid="{AB56BAA4-B30E-4A03-A72B-3F0300E73207}"/>
    <cellStyle name="20% - Ênfase2 33 8 2 3" xfId="7956" xr:uid="{D1D6FFAD-AB75-4294-A020-41DF6CD963B5}"/>
    <cellStyle name="20% - Ênfase2 33 8 2 4" xfId="7957" xr:uid="{B8F3304C-66DC-4D01-861E-B7655912C571}"/>
    <cellStyle name="20% - Ênfase2 33 8 3" xfId="7958" xr:uid="{012A8FED-CCB3-48EB-9738-B846A5846785}"/>
    <cellStyle name="20% - Ênfase2 33 8 4" xfId="7959" xr:uid="{13B554F9-90CF-422F-9B2F-404944271703}"/>
    <cellStyle name="20% - Ênfase2 33 8 5" xfId="7960" xr:uid="{CCAEBA78-0636-4F22-A0A2-44087CFBA057}"/>
    <cellStyle name="20% - Ênfase2 33 9" xfId="7961" xr:uid="{1DB3A375-3A4A-4D4B-B3CF-9255E3B0D999}"/>
    <cellStyle name="20% - Ênfase2 33 9 2" xfId="7962" xr:uid="{C1A51A4E-BD14-45F0-A427-A3FC31DD78F6}"/>
    <cellStyle name="20% - Ênfase2 33 9 2 2" xfId="7963" xr:uid="{23BF638A-2F84-467B-BD49-FF4255F3F1D9}"/>
    <cellStyle name="20% - Ênfase2 33 9 2 3" xfId="7964" xr:uid="{877A4595-69B1-486E-98C3-B7055132EB2B}"/>
    <cellStyle name="20% - Ênfase2 33 9 2 4" xfId="7965" xr:uid="{85236E5B-02E3-4145-B2E2-27D5D9C9BADF}"/>
    <cellStyle name="20% - Ênfase2 33 9 3" xfId="7966" xr:uid="{7401FD4C-B55A-41AB-9BD7-04A499ED327B}"/>
    <cellStyle name="20% - Ênfase2 33 9 4" xfId="7967" xr:uid="{26EDEB2F-9060-4784-8CCD-BA5EC4D41F3A}"/>
    <cellStyle name="20% - Ênfase2 33 9 5" xfId="7968" xr:uid="{17097C67-E5D1-47DB-BFB0-E0DBD61B32E6}"/>
    <cellStyle name="20% - Ênfase2 34" xfId="513" xr:uid="{51E1CD8A-36B2-4845-AD03-F7FDD216D4E7}"/>
    <cellStyle name="20% - Ênfase2 34 2" xfId="514" xr:uid="{CA8379FD-B04B-4055-8730-599884DAC172}"/>
    <cellStyle name="20% - Ênfase2 34 3" xfId="7969" xr:uid="{83DADE5D-CB30-4545-BF17-7238DDEFEB62}"/>
    <cellStyle name="20% - Ênfase2 34 4" xfId="7970" xr:uid="{D629941D-DF78-4AFF-A982-97E8B6352093}"/>
    <cellStyle name="20% - Ênfase2 34 5" xfId="7971" xr:uid="{0522363B-BE7B-4BF3-B95B-5027E32BAD10}"/>
    <cellStyle name="20% - Ênfase2 34 6" xfId="7972" xr:uid="{DE33574C-4595-4844-B7AE-7B87D75F5ADE}"/>
    <cellStyle name="20% - Ênfase2 35" xfId="515" xr:uid="{8BA66EF7-EF94-4F7C-A207-F43405FF25A0}"/>
    <cellStyle name="20% - Ênfase2 35 2" xfId="516" xr:uid="{ABA62EB9-8419-4D9F-A486-E4CAC366C2D2}"/>
    <cellStyle name="20% - Ênfase2 36" xfId="517" xr:uid="{81FA7E6B-5A7B-4F8C-BEAF-A4FA2B4E2A16}"/>
    <cellStyle name="20% - Ênfase2 36 2" xfId="518" xr:uid="{FDFC90E4-7A66-4666-87C0-AB8E8EFB048D}"/>
    <cellStyle name="20% - Ênfase2 37" xfId="519" xr:uid="{D4EC5D00-90A2-48D3-BC3C-6B4527811F6E}"/>
    <cellStyle name="20% - Ênfase2 37 2" xfId="520" xr:uid="{C97B9E55-4771-431A-B95E-54A7A8E9D3B6}"/>
    <cellStyle name="20% - Ênfase2 38" xfId="521" xr:uid="{6FB7F0E8-E467-4D27-AEAB-CA7519A182F1}"/>
    <cellStyle name="20% - Ênfase2 38 2" xfId="522" xr:uid="{66A61C71-7C92-4B74-9A0C-777FA0AB05F9}"/>
    <cellStyle name="20% - Ênfase2 39" xfId="523" xr:uid="{1D745738-E30E-45F5-BB9D-C634359F6955}"/>
    <cellStyle name="20% - Ênfase2 39 2" xfId="524" xr:uid="{05F984B3-5448-4D02-9FBC-B8F3C5BAE6BF}"/>
    <cellStyle name="20% - Ênfase2 4" xfId="525" xr:uid="{6AC5E41F-047A-47CC-8ABD-326D4FBB97CB}"/>
    <cellStyle name="20% - Ênfase2 4 10" xfId="7973" xr:uid="{9BB39609-6465-49CA-80FC-D05BCE608C1C}"/>
    <cellStyle name="20% - Ênfase2 4 10 2" xfId="7974" xr:uid="{8B07F0C2-7622-403D-A7F8-ED23B13A0C29}"/>
    <cellStyle name="20% - Ênfase2 4 10 2 2" xfId="7975" xr:uid="{B52DBCCC-E1B5-417B-94D8-0F70D49BAFA1}"/>
    <cellStyle name="20% - Ênfase2 4 10 2 3" xfId="7976" xr:uid="{2103A55A-95F2-4706-A77D-A7878B64DD5D}"/>
    <cellStyle name="20% - Ênfase2 4 10 2 4" xfId="7977" xr:uid="{8F921D06-A6F7-4592-A2E9-8B9C0AA183F0}"/>
    <cellStyle name="20% - Ênfase2 4 10 3" xfId="7978" xr:uid="{E2CFD47F-A3CC-4ED1-89AA-A01B58C093D1}"/>
    <cellStyle name="20% - Ênfase2 4 10 4" xfId="7979" xr:uid="{12F52BAA-EFC3-4A87-A022-C3B58CB999A1}"/>
    <cellStyle name="20% - Ênfase2 4 10 5" xfId="7980" xr:uid="{1360C3D5-F645-430F-9F1C-DD7F1D5ADC39}"/>
    <cellStyle name="20% - Ênfase2 4 10 6" xfId="56280" xr:uid="{1C33A796-8B54-49EC-AC26-BC0A89E56E67}"/>
    <cellStyle name="20% - Ênfase2 4 11" xfId="7981" xr:uid="{050DA9B1-68EC-43BC-9F8E-76077410A0EF}"/>
    <cellStyle name="20% - Ênfase2 4 11 2" xfId="7982" xr:uid="{A31B05EE-2B38-48D8-B660-B60F6916C5F2}"/>
    <cellStyle name="20% - Ênfase2 4 11 2 2" xfId="7983" xr:uid="{A82B7DB3-47AC-41FC-8337-18C6B2BFED90}"/>
    <cellStyle name="20% - Ênfase2 4 11 2 3" xfId="7984" xr:uid="{ED3789B7-8BC8-4DAE-8C89-503C9591E993}"/>
    <cellStyle name="20% - Ênfase2 4 11 2 4" xfId="7985" xr:uid="{302CB1A2-811B-4F72-945B-AD4D6FD1C719}"/>
    <cellStyle name="20% - Ênfase2 4 11 3" xfId="7986" xr:uid="{7BCA0AD7-7F92-4B51-B9A8-F7362F5DF8A3}"/>
    <cellStyle name="20% - Ênfase2 4 11 4" xfId="7987" xr:uid="{F57DBD9F-3291-4F11-ACB9-6F8EFA28615D}"/>
    <cellStyle name="20% - Ênfase2 4 11 5" xfId="7988" xr:uid="{121D88FC-3B68-4AB0-8C97-73C354E9B318}"/>
    <cellStyle name="20% - Ênfase2 4 11 6" xfId="58311" xr:uid="{5C42CB19-B7E9-4E8B-8D70-8CF1D0E0C4E1}"/>
    <cellStyle name="20% - Ênfase2 4 12" xfId="7989" xr:uid="{475BA0BE-8273-4733-A5F1-5D73FCDDC8F3}"/>
    <cellStyle name="20% - Ênfase2 4 12 2" xfId="7990" xr:uid="{021678EE-BF8F-4CB2-9F7D-73298C51986A}"/>
    <cellStyle name="20% - Ênfase2 4 12 3" xfId="7991" xr:uid="{84ACABEC-257F-4F0C-BD64-DDFE2DDC6A83}"/>
    <cellStyle name="20% - Ênfase2 4 12 4" xfId="7992" xr:uid="{B5575CF3-025D-4974-9C1B-1FFB9013EC4B}"/>
    <cellStyle name="20% - Ênfase2 4 12 5" xfId="47134" xr:uid="{73115D08-84E9-4424-BAB7-AF0D83BBB9BA}"/>
    <cellStyle name="20% - Ênfase2 4 13" xfId="7993" xr:uid="{1D0015C2-2AC4-47D0-B7AB-33DF50B1E6F9}"/>
    <cellStyle name="20% - Ênfase2 4 14" xfId="7994" xr:uid="{29650E53-D35A-4EC1-B1BA-2C39A73DADBD}"/>
    <cellStyle name="20% - Ênfase2 4 15" xfId="7995" xr:uid="{6D791ACA-213F-4486-B9EB-6118C52C1E70}"/>
    <cellStyle name="20% - Ênfase2 4 16" xfId="45140" xr:uid="{4B8BA30F-EA07-4CCD-8C5D-7F6BDD73592C}"/>
    <cellStyle name="20% - Ênfase2 4 2" xfId="526" xr:uid="{59AD3A64-A54C-4E7C-BD7A-96857F6CCECF}"/>
    <cellStyle name="20% - Ênfase2 4 2 2" xfId="527" xr:uid="{0BE57456-EC9F-4DDA-8A54-A247E7A2A426}"/>
    <cellStyle name="20% - Ênfase2 4 2 2 2" xfId="7996" xr:uid="{A8E615E1-E17E-463C-BD50-9BEA47D58AEA}"/>
    <cellStyle name="20% - Ênfase2 4 2 2 2 2" xfId="57193" xr:uid="{1B509EC3-CD5E-43CF-8E20-0CF0AD1AD4DA}"/>
    <cellStyle name="20% - Ênfase2 4 2 2 2 3" xfId="57929" xr:uid="{F8D7C0DF-A53A-4B64-A7E8-3E650DAA8384}"/>
    <cellStyle name="20% - Ênfase2 4 2 2 2 4" xfId="56866" xr:uid="{6901AC06-63C5-46E0-B791-6EFA41FEEE5B}"/>
    <cellStyle name="20% - Ênfase2 4 2 2 3" xfId="7997" xr:uid="{9287B0FE-104C-45C3-9617-45D008427373}"/>
    <cellStyle name="20% - Ênfase2 4 2 2 3 2" xfId="58268" xr:uid="{0A989D2A-C249-4C19-9B9D-496270393735}"/>
    <cellStyle name="20% - Ênfase2 4 2 2 4" xfId="7998" xr:uid="{6C7A44A7-C23B-4346-9F9A-15C7EB32BBB2}"/>
    <cellStyle name="20% - Ênfase2 4 2 2 5" xfId="48567" xr:uid="{27ACA413-10FC-4BCD-88D1-A148B51DEDE5}"/>
    <cellStyle name="20% - Ênfase2 4 2 3" xfId="7999" xr:uid="{CACED51C-706A-40FA-828F-65A12DDB174C}"/>
    <cellStyle name="20% - Ênfase2 4 2 3 2" xfId="56490" xr:uid="{399DA670-9A0E-4790-9B11-EED10BD08091}"/>
    <cellStyle name="20% - Ênfase2 4 2 4" xfId="8000" xr:uid="{1CEFC8AF-809D-4154-AA68-C35A81D907DE}"/>
    <cellStyle name="20% - Ênfase2 4 2 4 2" xfId="58190" xr:uid="{9DFCAD56-182F-4940-B4D9-2A1383BAAE78}"/>
    <cellStyle name="20% - Ênfase2 4 2 5" xfId="8001" xr:uid="{6B1D7222-1E01-409B-887F-E544D2382BF5}"/>
    <cellStyle name="20% - Ênfase2 4 2 6" xfId="45524" xr:uid="{C3C83B65-F353-4D95-B2EF-7D642CACF5A7}"/>
    <cellStyle name="20% - Ênfase2 4 3" xfId="528" xr:uid="{889D3BDA-81A9-4337-ACAF-F859D99F82D9}"/>
    <cellStyle name="20% - Ênfase2 4 3 2" xfId="529" xr:uid="{5A29FAAD-293A-4463-8594-A66F61B5B7F3}"/>
    <cellStyle name="20% - Ênfase2 4 3 2 2" xfId="8002" xr:uid="{9E85BD65-44B0-498C-8528-AE77ABE06587}"/>
    <cellStyle name="20% - Ênfase2 4 3 2 3" xfId="8003" xr:uid="{4965EF11-65F5-4A41-8CA7-B590364D1AFF}"/>
    <cellStyle name="20% - Ênfase2 4 3 2 4" xfId="8004" xr:uid="{E7404755-4D04-412F-BE61-8B40B92DEB4F}"/>
    <cellStyle name="20% - Ênfase2 4 3 2 5" xfId="48983" xr:uid="{15FEBF5B-B381-4206-B705-815515F98F86}"/>
    <cellStyle name="20% - Ênfase2 4 3 3" xfId="8005" xr:uid="{CB424321-6202-4AA6-8BE2-86E77E7B6381}"/>
    <cellStyle name="20% - Ênfase2 4 3 4" xfId="8006" xr:uid="{8A47BA3B-C227-4450-8F6C-9EB480A82557}"/>
    <cellStyle name="20% - Ênfase2 4 3 5" xfId="8007" xr:uid="{080C4612-CB95-4949-AE79-987649D00EF5}"/>
    <cellStyle name="20% - Ênfase2 4 3 6" xfId="45525" xr:uid="{25E3099D-7B74-43C4-BB15-958DEB890E50}"/>
    <cellStyle name="20% - Ênfase2 4 4" xfId="530" xr:uid="{8D30B3B4-DCC9-4928-882B-19FC54162BA3}"/>
    <cellStyle name="20% - Ênfase2 4 4 2" xfId="531" xr:uid="{276464DA-8FA0-474C-BE07-298BB85EFE01}"/>
    <cellStyle name="20% - Ênfase2 4 4 2 2" xfId="8008" xr:uid="{1F3F6A3E-5D2D-47B8-BA10-25CE2E8D1C3F}"/>
    <cellStyle name="20% - Ênfase2 4 4 2 3" xfId="8009" xr:uid="{8128270A-FB66-4949-8705-DC10AFCB5960}"/>
    <cellStyle name="20% - Ênfase2 4 4 2 4" xfId="8010" xr:uid="{7CBF81A6-66A1-41A9-B1B3-89128D129429}"/>
    <cellStyle name="20% - Ênfase2 4 4 3" xfId="8011" xr:uid="{AFEFBFE5-3430-40D4-B12B-6C82E3A736F8}"/>
    <cellStyle name="20% - Ênfase2 4 4 4" xfId="8012" xr:uid="{9D5BC1A6-9640-43D9-A8BA-0F0351A058E5}"/>
    <cellStyle name="20% - Ênfase2 4 4 5" xfId="8013" xr:uid="{CD3E6D21-D84D-448C-B5EE-B19537C0BB33}"/>
    <cellStyle name="20% - Ênfase2 4 4 6" xfId="48466" xr:uid="{CE1A14BE-BBB7-4BAD-B86F-D9B8015ED891}"/>
    <cellStyle name="20% - Ênfase2 4 5" xfId="532" xr:uid="{53605D5A-B721-46A4-A6BE-C9FE66B16B00}"/>
    <cellStyle name="20% - Ênfase2 4 5 2" xfId="533" xr:uid="{91479129-0C8A-4268-A795-75FF4B9B2631}"/>
    <cellStyle name="20% - Ênfase2 4 5 2 2" xfId="8014" xr:uid="{7A42435B-945E-4C3A-80D3-4103F4DE2DD3}"/>
    <cellStyle name="20% - Ênfase2 4 5 2 3" xfId="8015" xr:uid="{4883905E-F398-48C0-9D9B-111BCA04AEE8}"/>
    <cellStyle name="20% - Ênfase2 4 5 2 4" xfId="8016" xr:uid="{78882428-A81B-49E6-8BC3-8B455044FE73}"/>
    <cellStyle name="20% - Ênfase2 4 5 3" xfId="8017" xr:uid="{0B64E258-9517-4EB4-BA19-208A549CE260}"/>
    <cellStyle name="20% - Ênfase2 4 5 4" xfId="8018" xr:uid="{C5579D13-B538-4721-B673-08E3C50E98B3}"/>
    <cellStyle name="20% - Ênfase2 4 5 5" xfId="8019" xr:uid="{72CE91F5-15E5-42E5-BBD6-4A9D49384878}"/>
    <cellStyle name="20% - Ênfase2 4 5 6" xfId="51549" xr:uid="{27C3C8BD-468B-47E5-A772-9F83033EB4B7}"/>
    <cellStyle name="20% - Ênfase2 4 6" xfId="534" xr:uid="{B39FC300-C828-4DA0-B24E-C81A7915768B}"/>
    <cellStyle name="20% - Ênfase2 4 6 2" xfId="535" xr:uid="{15D5E429-D40F-4A29-ABB2-3E55099A6ABB}"/>
    <cellStyle name="20% - Ênfase2 4 6 2 2" xfId="8020" xr:uid="{3A13DA5C-2E89-47F7-990C-3575A7EF97CB}"/>
    <cellStyle name="20% - Ênfase2 4 6 2 3" xfId="8021" xr:uid="{F61BEB32-6F27-4FB1-A21C-CEDC21DBFBB6}"/>
    <cellStyle name="20% - Ênfase2 4 6 2 4" xfId="8022" xr:uid="{D3AFAE45-53B2-4EAA-BCCA-7A7FF63BF743}"/>
    <cellStyle name="20% - Ênfase2 4 6 3" xfId="8023" xr:uid="{0C48BED0-E46A-4328-94CF-E44BB2C997B6}"/>
    <cellStyle name="20% - Ênfase2 4 6 4" xfId="8024" xr:uid="{BCB580ED-7061-4CE0-AD24-C637CDFC3142}"/>
    <cellStyle name="20% - Ênfase2 4 6 5" xfId="8025" xr:uid="{AEDC4BB5-712B-4826-9996-E32D73FB7821}"/>
    <cellStyle name="20% - Ênfase2 4 6 6" xfId="52428" xr:uid="{7CFD6365-D68F-4A6A-9201-7CEBEB0DA0FD}"/>
    <cellStyle name="20% - Ênfase2 4 7" xfId="536" xr:uid="{BBE40677-9E5E-4172-9410-3E1F9FC00770}"/>
    <cellStyle name="20% - Ênfase2 4 7 2" xfId="8026" xr:uid="{A6A4401F-D21C-48BF-8CDE-17A3069618F9}"/>
    <cellStyle name="20% - Ênfase2 4 7 2 2" xfId="8027" xr:uid="{6ED92000-12AE-4F96-819C-8F24D516A6C9}"/>
    <cellStyle name="20% - Ênfase2 4 7 2 3" xfId="8028" xr:uid="{C26E570D-347A-4BCC-9CC9-A42C418AF671}"/>
    <cellStyle name="20% - Ênfase2 4 7 2 4" xfId="8029" xr:uid="{B40A0542-0CF0-4911-9B22-50BF98CA5C04}"/>
    <cellStyle name="20% - Ênfase2 4 7 3" xfId="8030" xr:uid="{E2DA367C-26C1-44EA-94C5-12664F5C5E43}"/>
    <cellStyle name="20% - Ênfase2 4 7 4" xfId="8031" xr:uid="{90530C5B-E8F7-4B9A-8830-1202ADB79F5B}"/>
    <cellStyle name="20% - Ênfase2 4 7 5" xfId="8032" xr:uid="{72288391-670F-4087-B3BC-E14A01F19E83}"/>
    <cellStyle name="20% - Ênfase2 4 7 6" xfId="53294" xr:uid="{7BA8CEAA-EA6B-4E3C-A9BB-8C4D97A17AB8}"/>
    <cellStyle name="20% - Ênfase2 4 8" xfId="8033" xr:uid="{3CCDA294-14E6-4821-ACFB-84FC4575B08A}"/>
    <cellStyle name="20% - Ênfase2 4 8 2" xfId="8034" xr:uid="{51B10456-6A09-4370-8F65-67A082260038}"/>
    <cellStyle name="20% - Ênfase2 4 8 2 2" xfId="8035" xr:uid="{641F65A9-315A-40CB-9CC9-9DF1526BD54C}"/>
    <cellStyle name="20% - Ênfase2 4 8 2 3" xfId="8036" xr:uid="{C2F6BB53-E99C-497B-8EB5-DEF6B2A6BC8A}"/>
    <cellStyle name="20% - Ênfase2 4 8 2 4" xfId="8037" xr:uid="{E6ED3105-4CFB-4C5A-AA06-ED31734267F6}"/>
    <cellStyle name="20% - Ênfase2 4 8 3" xfId="8038" xr:uid="{7A5006E1-C989-47C6-8C2D-81AC3EF57E16}"/>
    <cellStyle name="20% - Ênfase2 4 8 4" xfId="8039" xr:uid="{2483E270-A390-49BD-8015-E4172FA31BDD}"/>
    <cellStyle name="20% - Ênfase2 4 8 5" xfId="8040" xr:uid="{2E0384E2-F1FA-4237-AD9B-5D8C42C8935C}"/>
    <cellStyle name="20% - Ênfase2 4 8 6" xfId="54138" xr:uid="{4CE2532C-30DF-4686-9A92-F88EF3EB1171}"/>
    <cellStyle name="20% - Ênfase2 4 9" xfId="8041" xr:uid="{C8A10500-9E5D-4A8F-910C-9D827FB28AE5}"/>
    <cellStyle name="20% - Ênfase2 4 9 2" xfId="8042" xr:uid="{3FAFF09F-80BF-4F50-A4EC-B42E7015EFC5}"/>
    <cellStyle name="20% - Ênfase2 4 9 2 2" xfId="8043" xr:uid="{83DD9637-1D81-4328-8775-CFE44B9BF421}"/>
    <cellStyle name="20% - Ênfase2 4 9 2 3" xfId="8044" xr:uid="{372A4107-8AF9-49AF-AE12-0A9915ED98C0}"/>
    <cellStyle name="20% - Ênfase2 4 9 2 4" xfId="8045" xr:uid="{A73712EE-7AAF-4A35-8A37-E793057F2746}"/>
    <cellStyle name="20% - Ênfase2 4 9 3" xfId="8046" xr:uid="{747D86B5-40C5-4EB7-B942-359494EEE8F8}"/>
    <cellStyle name="20% - Ênfase2 4 9 4" xfId="8047" xr:uid="{D4C6D129-0074-4D70-8AF2-58574FED24DF}"/>
    <cellStyle name="20% - Ênfase2 4 9 5" xfId="8048" xr:uid="{3FAD6A69-F87B-4D55-8439-38E0299FA4C8}"/>
    <cellStyle name="20% - Ênfase2 4 9 6" xfId="54945" xr:uid="{E1203F0A-CA0D-494E-8122-2258DA55D37E}"/>
    <cellStyle name="20% - Ênfase2 40" xfId="537" xr:uid="{1C263376-26F7-4A67-AE14-9CA1B0923676}"/>
    <cellStyle name="20% - Ênfase2 40 2" xfId="538" xr:uid="{659D0573-888F-4973-A1B1-80BDFDE7A093}"/>
    <cellStyle name="20% - Ênfase2 41" xfId="539" xr:uid="{A31DDE27-15E7-4AC4-A6D1-F89F8E59AEF9}"/>
    <cellStyle name="20% - Ênfase2 41 2" xfId="540" xr:uid="{DC0238CB-8424-4E63-A360-B30BAB76C6A4}"/>
    <cellStyle name="20% - Ênfase2 42" xfId="541" xr:uid="{19941A3E-1FD5-4E5E-9203-9594EE794216}"/>
    <cellStyle name="20% - Ênfase2 42 2" xfId="542" xr:uid="{1E5BF1AA-420C-4535-80A6-4C4FDDDC9EC3}"/>
    <cellStyle name="20% - Ênfase2 43" xfId="543" xr:uid="{0489820D-7E91-461F-B0C1-F93185B811C2}"/>
    <cellStyle name="20% - Ênfase2 43 2" xfId="544" xr:uid="{2E8020CD-F351-4140-80B0-0DE6C6D2D784}"/>
    <cellStyle name="20% - Ênfase2 44" xfId="545" xr:uid="{35AF82ED-DE77-4567-B6E5-924AAD0E9272}"/>
    <cellStyle name="20% - Ênfase2 44 2" xfId="546" xr:uid="{5D4056F5-A512-4F5F-B136-697D669367F7}"/>
    <cellStyle name="20% - Ênfase2 44 3" xfId="8049" xr:uid="{9B83156F-CB7F-4B47-9631-9E73C745813C}"/>
    <cellStyle name="20% - Ênfase2 44 4" xfId="8050" xr:uid="{AFD09C59-27E3-400C-918D-3BDEF5C0F77E}"/>
    <cellStyle name="20% - Ênfase2 45" xfId="547" xr:uid="{57E59E1E-6CC8-4B37-8011-032F45C03B7B}"/>
    <cellStyle name="20% - Ênfase2 45 2" xfId="548" xr:uid="{70DBA5D0-955E-4E19-BD36-934B9E947D6B}"/>
    <cellStyle name="20% - Ênfase2 46" xfId="549" xr:uid="{337858B2-76FC-45C3-8C5C-4F247B94E316}"/>
    <cellStyle name="20% - Ênfase2 46 2" xfId="550" xr:uid="{093B6DAB-7011-49F2-A65A-D1C3C3F1667F}"/>
    <cellStyle name="20% - Ênfase2 47" xfId="551" xr:uid="{C040E7DA-EDF4-42F9-9AA4-11511EF2EE87}"/>
    <cellStyle name="20% - Ênfase2 47 2" xfId="552" xr:uid="{D5D4BD4E-3C74-4561-A117-18292AA900C2}"/>
    <cellStyle name="20% - Ênfase2 48" xfId="553" xr:uid="{A8B6C42C-A00F-4D2E-AB59-8FB03606273C}"/>
    <cellStyle name="20% - Ênfase2 48 2" xfId="554" xr:uid="{8FDA113F-26A5-4EC0-8965-9BAD52C3B502}"/>
    <cellStyle name="20% - Ênfase2 49" xfId="555" xr:uid="{D4EA51E0-D6C9-4B8B-855E-5E73DDE2D5DF}"/>
    <cellStyle name="20% - Ênfase2 49 2" xfId="556" xr:uid="{FD2CB375-F5B2-4D91-9922-AFCB53978461}"/>
    <cellStyle name="20% - Ênfase2 5" xfId="557" xr:uid="{71FA58AF-E463-4D29-98ED-A63A9330ACCE}"/>
    <cellStyle name="20% - Ênfase2 5 10" xfId="8051" xr:uid="{7C70170D-7AE7-4067-9DF5-6AB4D6B5DF6F}"/>
    <cellStyle name="20% - Ênfase2 5 10 2" xfId="8052" xr:uid="{E5B78667-D80B-40DD-BD38-CA080A66F226}"/>
    <cellStyle name="20% - Ênfase2 5 10 2 2" xfId="8053" xr:uid="{99178AC7-B86C-44D9-9F0D-05257A739EAC}"/>
    <cellStyle name="20% - Ênfase2 5 10 2 3" xfId="8054" xr:uid="{36445EB2-1C95-47DF-8D04-7BF97ECECBE5}"/>
    <cellStyle name="20% - Ênfase2 5 10 2 4" xfId="8055" xr:uid="{047B06D2-0D1D-4AD0-9C91-C4BEB581E50C}"/>
    <cellStyle name="20% - Ênfase2 5 10 3" xfId="8056" xr:uid="{91F5C496-AB47-4EB3-A1AD-38BD43176319}"/>
    <cellStyle name="20% - Ênfase2 5 10 4" xfId="8057" xr:uid="{09AC527C-A697-4E97-8AB5-7D2DFF8CE91F}"/>
    <cellStyle name="20% - Ênfase2 5 10 5" xfId="8058" xr:uid="{530F3222-84A5-4982-93A9-B0F1B866CF40}"/>
    <cellStyle name="20% - Ênfase2 5 10 6" xfId="56321" xr:uid="{7E1D4095-6485-4EB1-A032-600D247EE5CA}"/>
    <cellStyle name="20% - Ênfase2 5 11" xfId="8059" xr:uid="{B6D028B2-A86E-480E-ACC3-2D40732D3D7E}"/>
    <cellStyle name="20% - Ênfase2 5 11 2" xfId="8060" xr:uid="{38C4EE56-9DCD-4D02-ABDC-13BD03012A4F}"/>
    <cellStyle name="20% - Ênfase2 5 11 2 2" xfId="8061" xr:uid="{781A4B7F-86CC-4E79-9365-1D69D29D2A3B}"/>
    <cellStyle name="20% - Ênfase2 5 11 2 3" xfId="8062" xr:uid="{2A83737C-3BBE-4F0A-AAC3-CCCC2B5559A3}"/>
    <cellStyle name="20% - Ênfase2 5 11 2 4" xfId="8063" xr:uid="{63023865-FEDB-48CE-ACB3-82B04BCC5C90}"/>
    <cellStyle name="20% - Ênfase2 5 11 3" xfId="8064" xr:uid="{47715393-392F-4FF6-8495-095D3C424719}"/>
    <cellStyle name="20% - Ênfase2 5 11 4" xfId="8065" xr:uid="{BBC25076-38BA-4827-A9AF-7349DDF6F06B}"/>
    <cellStyle name="20% - Ênfase2 5 11 5" xfId="8066" xr:uid="{70431EDA-BD89-47FC-80D5-30339362C631}"/>
    <cellStyle name="20% - Ênfase2 5 11 6" xfId="56839" xr:uid="{3BFD6D1A-3675-4F8E-8D80-1DD5EB92AB59}"/>
    <cellStyle name="20% - Ênfase2 5 12" xfId="8067" xr:uid="{36EF3C62-554F-4B16-BFF0-DCBBC146F2B5}"/>
    <cellStyle name="20% - Ênfase2 5 12 2" xfId="8068" xr:uid="{5C4B1631-E631-4D70-A6EB-391E9D180E36}"/>
    <cellStyle name="20% - Ênfase2 5 12 3" xfId="8069" xr:uid="{E92F3F72-E33F-4961-B9F5-59D06E3175D9}"/>
    <cellStyle name="20% - Ênfase2 5 12 4" xfId="8070" xr:uid="{C291EE5F-1DB4-4EAC-965B-6AC1FB2A7B3D}"/>
    <cellStyle name="20% - Ênfase2 5 12 5" xfId="47135" xr:uid="{A920AED8-769F-45E9-A3EC-66FAF8A0C52D}"/>
    <cellStyle name="20% - Ênfase2 5 13" xfId="8071" xr:uid="{041A2885-03EB-489E-8AEC-EACAB0DA7AED}"/>
    <cellStyle name="20% - Ênfase2 5 14" xfId="8072" xr:uid="{8CD4445F-701F-4DC8-8A16-AEEF5A7886B4}"/>
    <cellStyle name="20% - Ênfase2 5 15" xfId="8073" xr:uid="{ACC32FB5-D71B-4FEF-85FB-34FED1BEE190}"/>
    <cellStyle name="20% - Ênfase2 5 16" xfId="45141" xr:uid="{49F08EFA-47E8-4BED-BD12-4892A806DA3C}"/>
    <cellStyle name="20% - Ênfase2 5 2" xfId="558" xr:uid="{B64BE7F5-2E3A-47A5-8240-67E83B11CA35}"/>
    <cellStyle name="20% - Ênfase2 5 2 2" xfId="559" xr:uid="{546697D2-FA54-49EA-913F-C3A67B32EABB}"/>
    <cellStyle name="20% - Ênfase2 5 2 2 2" xfId="8074" xr:uid="{EBE1A06B-E999-4553-8A87-EB9FCA9BE861}"/>
    <cellStyle name="20% - Ênfase2 5 2 2 2 2" xfId="57194" xr:uid="{179A2705-D992-4B45-99CC-BD2ED6DDC83F}"/>
    <cellStyle name="20% - Ênfase2 5 2 2 2 3" xfId="57710" xr:uid="{B33F9B89-D2F1-4FE3-A05B-E05F372D49BE}"/>
    <cellStyle name="20% - Ênfase2 5 2 2 2 4" xfId="56867" xr:uid="{C091E148-B7AF-4976-95F9-EDE87D726E79}"/>
    <cellStyle name="20% - Ênfase2 5 2 2 3" xfId="8075" xr:uid="{E0A5AFB9-6D7B-4ABE-B76E-ACAA2BBD42B0}"/>
    <cellStyle name="20% - Ênfase2 5 2 2 3 2" xfId="58164" xr:uid="{52E2AAE1-07C9-44C3-B173-3AFA82342506}"/>
    <cellStyle name="20% - Ênfase2 5 2 2 4" xfId="8076" xr:uid="{750EC889-7F91-449B-B540-9DADF5196307}"/>
    <cellStyle name="20% - Ênfase2 5 2 2 5" xfId="48569" xr:uid="{3608845A-1ABE-4E69-9803-519CEE1113C8}"/>
    <cellStyle name="20% - Ênfase2 5 2 3" xfId="8077" xr:uid="{782897BC-5B09-46D6-8B6C-8965FF088197}"/>
    <cellStyle name="20% - Ênfase2 5 2 3 2" xfId="56491" xr:uid="{43F0D394-C380-451F-A19D-590E90075DFB}"/>
    <cellStyle name="20% - Ênfase2 5 2 4" xfId="8078" xr:uid="{88EB6FBE-4227-4EBF-875E-133E2E218FB2}"/>
    <cellStyle name="20% - Ênfase2 5 2 4 2" xfId="58086" xr:uid="{E515CD77-06DB-4A72-B517-99B0E85F8591}"/>
    <cellStyle name="20% - Ênfase2 5 2 5" xfId="8079" xr:uid="{18DB5036-FBDC-4802-86D8-441D73EDE3F1}"/>
    <cellStyle name="20% - Ênfase2 5 2 6" xfId="47899" xr:uid="{8B617A2B-5BF7-45E8-B82E-CDB25834EEB0}"/>
    <cellStyle name="20% - Ênfase2 5 3" xfId="560" xr:uid="{BC14A66D-E380-4F72-8939-73514D3C0744}"/>
    <cellStyle name="20% - Ênfase2 5 3 2" xfId="561" xr:uid="{9C8EEC7C-E4E8-4EE4-BE6C-247521D3041C}"/>
    <cellStyle name="20% - Ênfase2 5 3 2 2" xfId="8080" xr:uid="{7F77AC66-30E5-473D-BC76-9B2556D5815C}"/>
    <cellStyle name="20% - Ênfase2 5 3 2 3" xfId="8081" xr:uid="{4DC9638B-227F-49AC-8D5E-9CB0611E25D4}"/>
    <cellStyle name="20% - Ênfase2 5 3 2 4" xfId="8082" xr:uid="{B205F053-A70F-4209-8E02-4D8E521D0917}"/>
    <cellStyle name="20% - Ênfase2 5 3 3" xfId="8083" xr:uid="{A641F08A-A58B-4E96-BF9B-00E907B948C1}"/>
    <cellStyle name="20% - Ênfase2 5 3 4" xfId="8084" xr:uid="{6A3204E0-1CCF-4F67-A5C0-74D9DB3E1C77}"/>
    <cellStyle name="20% - Ênfase2 5 3 5" xfId="8085" xr:uid="{B6183F6D-AD47-4E95-A9FC-17AFAB6EAB21}"/>
    <cellStyle name="20% - Ênfase2 5 3 6" xfId="48971" xr:uid="{3EE7BF12-3E3E-47DA-B9A1-5EAAEEA5B980}"/>
    <cellStyle name="20% - Ênfase2 5 4" xfId="562" xr:uid="{1878F590-4F8A-46E5-B366-4072B3B09F11}"/>
    <cellStyle name="20% - Ênfase2 5 4 2" xfId="563" xr:uid="{66E40827-3897-4BD7-AFE2-00A58578533E}"/>
    <cellStyle name="20% - Ênfase2 5 4 2 2" xfId="8086" xr:uid="{39DD120A-75EB-42CE-9565-A85D72579456}"/>
    <cellStyle name="20% - Ênfase2 5 4 2 3" xfId="8087" xr:uid="{554B141F-9DAE-48E4-9E32-A3CC85A21215}"/>
    <cellStyle name="20% - Ênfase2 5 4 2 4" xfId="8088" xr:uid="{4D286930-2A55-4354-BA9E-5DA1CB207B5E}"/>
    <cellStyle name="20% - Ênfase2 5 4 3" xfId="8089" xr:uid="{AA252EAF-5038-4205-A347-CABED6546C18}"/>
    <cellStyle name="20% - Ênfase2 5 4 4" xfId="8090" xr:uid="{608F80CE-8192-4E88-A2D1-7EBBCE4A0AC6}"/>
    <cellStyle name="20% - Ênfase2 5 4 5" xfId="8091" xr:uid="{65777325-5E15-488B-BCEB-51AB52B8B30F}"/>
    <cellStyle name="20% - Ênfase2 5 4 6" xfId="51303" xr:uid="{CCD94847-A4DE-42CE-A04F-E039594C64CC}"/>
    <cellStyle name="20% - Ênfase2 5 5" xfId="564" xr:uid="{BCB16FBC-5FB0-4C72-9DEB-F34E0CF40007}"/>
    <cellStyle name="20% - Ênfase2 5 5 2" xfId="565" xr:uid="{6C110C4A-9914-46B4-AD8C-3220E521AA11}"/>
    <cellStyle name="20% - Ênfase2 5 5 2 2" xfId="8092" xr:uid="{BC079769-2A24-4788-8DF3-3F183C4C8B68}"/>
    <cellStyle name="20% - Ênfase2 5 5 2 3" xfId="8093" xr:uid="{6E3FCD7C-43BC-42ED-8274-76AE65B58330}"/>
    <cellStyle name="20% - Ênfase2 5 5 2 4" xfId="8094" xr:uid="{9C6E4B8A-7B81-4D54-A6E0-C9F90C819512}"/>
    <cellStyle name="20% - Ênfase2 5 5 3" xfId="8095" xr:uid="{0286FE9F-2239-4ED6-BE05-C69CD5D2D8D4}"/>
    <cellStyle name="20% - Ênfase2 5 5 4" xfId="8096" xr:uid="{E9965457-C5B3-4349-B14D-5CF2BD25637F}"/>
    <cellStyle name="20% - Ênfase2 5 5 5" xfId="8097" xr:uid="{3A61E9B8-0A62-4F58-A678-A112CDDD498F}"/>
    <cellStyle name="20% - Ênfase2 5 5 6" xfId="52185" xr:uid="{3CF7D998-99A3-4BCF-9F23-EBAB0517507A}"/>
    <cellStyle name="20% - Ênfase2 5 6" xfId="566" xr:uid="{C6498731-666D-49DB-8A71-8AE487839DC1}"/>
    <cellStyle name="20% - Ênfase2 5 6 2" xfId="567" xr:uid="{40003AD3-FEE1-42BA-A08A-86F4F3A10646}"/>
    <cellStyle name="20% - Ênfase2 5 6 2 2" xfId="8098" xr:uid="{4E9D9FF3-86F2-442C-A2E7-1E1DE852A634}"/>
    <cellStyle name="20% - Ênfase2 5 6 2 3" xfId="8099" xr:uid="{BC18A89F-CC3D-4A5D-9189-5C77E366ABB8}"/>
    <cellStyle name="20% - Ênfase2 5 6 2 4" xfId="8100" xr:uid="{D8DD1FBE-B855-4CCD-83D0-65C6C68FD878}"/>
    <cellStyle name="20% - Ênfase2 5 6 3" xfId="8101" xr:uid="{1B238F93-7539-4C14-AE04-740133A38E8E}"/>
    <cellStyle name="20% - Ênfase2 5 6 4" xfId="8102" xr:uid="{4077922F-6CBF-4C4E-95AD-538996211481}"/>
    <cellStyle name="20% - Ênfase2 5 6 5" xfId="8103" xr:uid="{63605684-0F26-4BE7-A441-DD0E42135BE0}"/>
    <cellStyle name="20% - Ênfase2 5 6 6" xfId="53052" xr:uid="{13C81BE2-1BBF-4C65-8EBA-7951AF6EF6C2}"/>
    <cellStyle name="20% - Ênfase2 5 7" xfId="568" xr:uid="{0F762015-4950-438D-83F0-EA507C501561}"/>
    <cellStyle name="20% - Ênfase2 5 7 2" xfId="8104" xr:uid="{FEBC2B74-740B-4438-9920-2B85B8465302}"/>
    <cellStyle name="20% - Ênfase2 5 7 2 2" xfId="8105" xr:uid="{81D2C672-AF9D-4FC1-9D52-164F08A10684}"/>
    <cellStyle name="20% - Ênfase2 5 7 2 3" xfId="8106" xr:uid="{498AE760-3D3C-4F10-8C97-EBECD068D820}"/>
    <cellStyle name="20% - Ênfase2 5 7 2 4" xfId="8107" xr:uid="{FD933A47-DFDF-4195-B6BA-6724C71865E3}"/>
    <cellStyle name="20% - Ênfase2 5 7 3" xfId="8108" xr:uid="{BC4FBBFC-D456-4993-8C1D-BF6B71B9A51D}"/>
    <cellStyle name="20% - Ênfase2 5 7 4" xfId="8109" xr:uid="{5D45BF9F-52E1-49A9-B586-7B164A10EBEF}"/>
    <cellStyle name="20% - Ênfase2 5 7 5" xfId="8110" xr:uid="{4088EE67-2759-4D50-B29E-799EC362C347}"/>
    <cellStyle name="20% - Ênfase2 5 7 6" xfId="53903" xr:uid="{6B58EF24-DBB2-40DB-8664-0B9868341884}"/>
    <cellStyle name="20% - Ênfase2 5 8" xfId="8111" xr:uid="{A0F79D50-F403-4A00-ACB5-B2945157B974}"/>
    <cellStyle name="20% - Ênfase2 5 8 2" xfId="8112" xr:uid="{6BD494DB-90D0-46C1-B608-5771D4FEB4D6}"/>
    <cellStyle name="20% - Ênfase2 5 8 2 2" xfId="8113" xr:uid="{4947E1C0-6D3B-469C-BC1E-765E3916EE2F}"/>
    <cellStyle name="20% - Ênfase2 5 8 2 3" xfId="8114" xr:uid="{BD8D7483-12C8-483C-A63B-423B4008A151}"/>
    <cellStyle name="20% - Ênfase2 5 8 2 4" xfId="8115" xr:uid="{1C88487E-DAD9-4A15-BEF4-F84E6D77576F}"/>
    <cellStyle name="20% - Ênfase2 5 8 3" xfId="8116" xr:uid="{486EDFA4-1EC5-4A79-9199-10C0058513B2}"/>
    <cellStyle name="20% - Ênfase2 5 8 4" xfId="8117" xr:uid="{D56211B7-926C-4B23-B546-40AF1B463940}"/>
    <cellStyle name="20% - Ênfase2 5 8 5" xfId="8118" xr:uid="{F4980F71-1D76-4AB5-AE09-18EC48E1FABE}"/>
    <cellStyle name="20% - Ênfase2 5 8 6" xfId="54722" xr:uid="{4388A9F2-9F72-4FBF-89DA-091BF538302E}"/>
    <cellStyle name="20% - Ênfase2 5 9" xfId="8119" xr:uid="{0358B758-01D3-4AD8-9880-54BACF4037C5}"/>
    <cellStyle name="20% - Ênfase2 5 9 2" xfId="8120" xr:uid="{88ECF991-7834-4C25-AB1A-F3BED9ED02FD}"/>
    <cellStyle name="20% - Ênfase2 5 9 2 2" xfId="8121" xr:uid="{E0581805-972B-4FA3-A255-C29F92A492BD}"/>
    <cellStyle name="20% - Ênfase2 5 9 2 3" xfId="8122" xr:uid="{C7865A55-DFEE-4946-8359-353CDC5F3BD4}"/>
    <cellStyle name="20% - Ênfase2 5 9 2 4" xfId="8123" xr:uid="{3D7EE239-92E9-479B-8190-DACB08ACCD68}"/>
    <cellStyle name="20% - Ênfase2 5 9 3" xfId="8124" xr:uid="{CA35B1A7-EF7B-45DF-ACFA-D246A25B9A75}"/>
    <cellStyle name="20% - Ênfase2 5 9 4" xfId="8125" xr:uid="{34DB7A63-8645-4853-8532-8E540C6894DA}"/>
    <cellStyle name="20% - Ênfase2 5 9 5" xfId="8126" xr:uid="{59D23F28-5ACD-44EB-AFEE-D0CB53D2AE35}"/>
    <cellStyle name="20% - Ênfase2 5 9 6" xfId="55437" xr:uid="{94EEE070-D9F0-4EE1-A39D-6D0D350D870C}"/>
    <cellStyle name="20% - Ênfase2 50" xfId="569" xr:uid="{32611801-B5BF-47A4-A65D-ABF2EE09E640}"/>
    <cellStyle name="20% - Ênfase2 50 2" xfId="570" xr:uid="{013F4298-A8C6-4E3D-A243-273A0BF96FF4}"/>
    <cellStyle name="20% - Ênfase2 51" xfId="571" xr:uid="{8ADEEE24-1544-4FB1-A6EE-65FF7EA9DE15}"/>
    <cellStyle name="20% - Ênfase2 51 2" xfId="572" xr:uid="{D7EC4DE4-AF50-4438-8762-A560A702E34F}"/>
    <cellStyle name="20% - Ênfase2 52" xfId="573" xr:uid="{F9043E4B-EB22-4E5B-9BF3-FE2D6194C3EC}"/>
    <cellStyle name="20% - Ênfase2 52 2" xfId="574" xr:uid="{246A9023-F908-43B1-94C4-7986286C6A53}"/>
    <cellStyle name="20% - Ênfase2 53" xfId="575" xr:uid="{8B757EA8-B880-4B9A-AFBE-437AC68ABA04}"/>
    <cellStyle name="20% - Ênfase2 53 2" xfId="576" xr:uid="{AF0BBA1D-93A5-4CC9-941E-39A409A2107A}"/>
    <cellStyle name="20% - Ênfase2 54" xfId="577" xr:uid="{2B5FB78C-525F-4EC0-9202-003A80B898AB}"/>
    <cellStyle name="20% - Ênfase2 54 2" xfId="578" xr:uid="{8F137154-3E7E-45DC-A6C6-07D1754CB2C7}"/>
    <cellStyle name="20% - Ênfase2 55" xfId="579" xr:uid="{4F976352-3751-4E38-B906-DBFD756E78F3}"/>
    <cellStyle name="20% - Ênfase2 55 2" xfId="580" xr:uid="{C794035E-AAB0-43B6-B861-2B68293A32ED}"/>
    <cellStyle name="20% - Ênfase2 56" xfId="581" xr:uid="{776A76F2-F3B5-453F-9B5A-6B65A3009477}"/>
    <cellStyle name="20% - Ênfase2 56 2" xfId="582" xr:uid="{6D97948E-B35F-47E8-924B-4C49C87DD811}"/>
    <cellStyle name="20% - Ênfase2 57" xfId="583" xr:uid="{E83E3DA4-F28A-451E-9B75-B9AB79C88B26}"/>
    <cellStyle name="20% - Ênfase2 57 2" xfId="584" xr:uid="{27307678-60C2-4CEC-8C56-9149CE18FFBE}"/>
    <cellStyle name="20% - Ênfase2 58" xfId="585" xr:uid="{6B3BCAB0-D69F-4AA5-99B5-367FDA3090FC}"/>
    <cellStyle name="20% - Ênfase2 58 2" xfId="586" xr:uid="{A90494CD-3898-4527-AC85-E38546D1A621}"/>
    <cellStyle name="20% - Ênfase2 59" xfId="587" xr:uid="{48255B16-E73E-4B8C-BF76-E26DA834E7EA}"/>
    <cellStyle name="20% - Ênfase2 59 2" xfId="588" xr:uid="{B2ECC563-6E0E-42B5-93A2-D4C349E222E3}"/>
    <cellStyle name="20% - Ênfase2 6" xfId="589" xr:uid="{41644048-89DC-4934-8714-D9D3EE3362B1}"/>
    <cellStyle name="20% - Ênfase2 6 10" xfId="8127" xr:uid="{7B31916D-69FE-4EB5-83AA-0A5ABC3BF9A0}"/>
    <cellStyle name="20% - Ênfase2 6 10 2" xfId="8128" xr:uid="{9804D14C-21E2-43C4-BA8C-89F3F694C5C9}"/>
    <cellStyle name="20% - Ênfase2 6 10 2 2" xfId="8129" xr:uid="{32C1071C-EA3E-4B06-873F-7F47CEE16A47}"/>
    <cellStyle name="20% - Ênfase2 6 10 2 3" xfId="8130" xr:uid="{C3C627DF-9B75-469F-9FC2-71333BF1AB4E}"/>
    <cellStyle name="20% - Ênfase2 6 10 2 4" xfId="8131" xr:uid="{78517E0B-4EC1-46C2-AA26-8C51021EEA47}"/>
    <cellStyle name="20% - Ênfase2 6 10 3" xfId="8132" xr:uid="{F5231F01-99F1-4230-B09B-C72279E12E18}"/>
    <cellStyle name="20% - Ênfase2 6 10 4" xfId="8133" xr:uid="{00D196AE-4BE9-443C-947C-F284EA37D215}"/>
    <cellStyle name="20% - Ênfase2 6 10 5" xfId="8134" xr:uid="{04521689-2762-4FDF-AF8E-E92FC33FAA91}"/>
    <cellStyle name="20% - Ênfase2 6 10 6" xfId="56361" xr:uid="{D5FF1C55-A9C8-4901-AC51-2B7D8D006BDD}"/>
    <cellStyle name="20% - Ênfase2 6 11" xfId="8135" xr:uid="{B3E5258D-AC93-4BED-ADBA-1E708B2B9DC0}"/>
    <cellStyle name="20% - Ênfase2 6 11 2" xfId="8136" xr:uid="{8AEF80AC-F177-496E-8C46-36718BF2ED8F}"/>
    <cellStyle name="20% - Ênfase2 6 11 2 2" xfId="8137" xr:uid="{F24088CB-A034-4462-921C-7DFE0EFA29B1}"/>
    <cellStyle name="20% - Ênfase2 6 11 2 3" xfId="8138" xr:uid="{206793F6-D879-43A8-B8D1-A2BED56589D8}"/>
    <cellStyle name="20% - Ênfase2 6 11 2 4" xfId="8139" xr:uid="{62860789-B9FE-48D0-ACA4-1B22E4F66740}"/>
    <cellStyle name="20% - Ênfase2 6 11 3" xfId="8140" xr:uid="{5F8270DA-CEC7-4637-B0BD-DBC3B6A79C5F}"/>
    <cellStyle name="20% - Ênfase2 6 11 4" xfId="8141" xr:uid="{AD0A073A-6241-412F-B866-8A4A1776A274}"/>
    <cellStyle name="20% - Ênfase2 6 11 5" xfId="8142" xr:uid="{4D2D24E7-DA92-4F3B-AA09-929D6B8C888A}"/>
    <cellStyle name="20% - Ênfase2 6 11 6" xfId="58421" xr:uid="{344CE835-7659-478D-BB0A-5CBFE25B1B7E}"/>
    <cellStyle name="20% - Ênfase2 6 12" xfId="8143" xr:uid="{C143E0B7-C87E-4F99-B92C-63129176B849}"/>
    <cellStyle name="20% - Ênfase2 6 12 2" xfId="8144" xr:uid="{F22B91BB-76CB-40CB-8862-75A345D74759}"/>
    <cellStyle name="20% - Ênfase2 6 12 3" xfId="8145" xr:uid="{B12FE12A-C13B-4BFA-84B4-751E71ED98F6}"/>
    <cellStyle name="20% - Ênfase2 6 12 4" xfId="8146" xr:uid="{E7122970-270A-4E0E-ABFE-13921E51A1D9}"/>
    <cellStyle name="20% - Ênfase2 6 12 5" xfId="47136" xr:uid="{9B5C12CC-98A8-4F48-8739-843BA97F0B6C}"/>
    <cellStyle name="20% - Ênfase2 6 13" xfId="8147" xr:uid="{9867797B-6904-4512-AA4A-33905502D10C}"/>
    <cellStyle name="20% - Ênfase2 6 14" xfId="8148" xr:uid="{F7035EDB-50D4-4749-9B5B-2960EC8E2AC0}"/>
    <cellStyle name="20% - Ênfase2 6 15" xfId="8149" xr:uid="{C68DD672-F35C-4621-A2C9-65EE19A6AC3C}"/>
    <cellStyle name="20% - Ênfase2 6 16" xfId="45142" xr:uid="{F5AD3409-7C13-461C-AEEE-F8736873D287}"/>
    <cellStyle name="20% - Ênfase2 6 2" xfId="590" xr:uid="{A2999593-302C-454C-8518-17B46362D30D}"/>
    <cellStyle name="20% - Ênfase2 6 2 2" xfId="591" xr:uid="{460BDD8A-ADFE-4DD6-97B6-6361FA0702A2}"/>
    <cellStyle name="20% - Ênfase2 6 2 2 2" xfId="8150" xr:uid="{B3195A4E-F243-4359-AF4B-045F4B01B3A9}"/>
    <cellStyle name="20% - Ênfase2 6 2 2 2 2" xfId="57195" xr:uid="{135F69FF-7934-4281-8BF6-5B9C711C81B0}"/>
    <cellStyle name="20% - Ênfase2 6 2 2 2 3" xfId="58351" xr:uid="{E38FE513-1483-4CDE-A6F1-67FB1FB6F3F6}"/>
    <cellStyle name="20% - Ênfase2 6 2 2 2 4" xfId="56868" xr:uid="{2EB83899-2F02-4BB9-B761-182138F0A434}"/>
    <cellStyle name="20% - Ênfase2 6 2 2 3" xfId="8151" xr:uid="{BD85F7A9-EE16-4B80-967E-6AA653332484}"/>
    <cellStyle name="20% - Ênfase2 6 2 2 3 2" xfId="58056" xr:uid="{12563ACB-B51C-4DD2-8366-06CD976D1589}"/>
    <cellStyle name="20% - Ênfase2 6 2 2 4" xfId="8152" xr:uid="{E66FF9FE-5C8E-4A60-8C34-D04A34D5268A}"/>
    <cellStyle name="20% - Ênfase2 6 2 2 5" xfId="48571" xr:uid="{D68A191A-78E2-4EDD-B248-A397958920C2}"/>
    <cellStyle name="20% - Ênfase2 6 2 3" xfId="8153" xr:uid="{BD359BC0-577A-4454-AEAD-49654AF119A5}"/>
    <cellStyle name="20% - Ênfase2 6 2 3 2" xfId="56492" xr:uid="{00A3A30C-3CF4-4BD9-B534-605BBA576F6F}"/>
    <cellStyle name="20% - Ênfase2 6 2 4" xfId="8154" xr:uid="{1A36EAB6-C498-45A4-AA8E-2D2A74C9C7EE}"/>
    <cellStyle name="20% - Ênfase2 6 2 4 2" xfId="57973" xr:uid="{A201C5D1-C998-49E0-86AB-6EF6FBE88FE0}"/>
    <cellStyle name="20% - Ênfase2 6 2 5" xfId="8155" xr:uid="{2CCF325A-A06C-4013-982B-CAC5C7A901B8}"/>
    <cellStyle name="20% - Ênfase2 6 2 6" xfId="47900" xr:uid="{AC980453-FA1A-47F0-8C9A-C95F62088B77}"/>
    <cellStyle name="20% - Ênfase2 6 3" xfId="592" xr:uid="{D464FE2C-975B-4CB3-9E54-5ACDF172D110}"/>
    <cellStyle name="20% - Ênfase2 6 3 2" xfId="593" xr:uid="{1332E452-D5F5-4D08-8371-2E371F075CBA}"/>
    <cellStyle name="20% - Ênfase2 6 3 2 2" xfId="8156" xr:uid="{4F6E23FD-2C61-419C-871A-4BC2A0386999}"/>
    <cellStyle name="20% - Ênfase2 6 3 2 3" xfId="8157" xr:uid="{16A35356-38B3-496B-8ACD-B43E991ACC1A}"/>
    <cellStyle name="20% - Ênfase2 6 3 2 4" xfId="8158" xr:uid="{FF6C51C5-8ED7-44C9-95C9-AE80E0CAEA57}"/>
    <cellStyle name="20% - Ênfase2 6 3 3" xfId="8159" xr:uid="{0236173E-25B2-4C94-8F9A-0DDF98175DE9}"/>
    <cellStyle name="20% - Ênfase2 6 3 4" xfId="8160" xr:uid="{6534259E-3EC2-44FB-8098-1F02EC5275DA}"/>
    <cellStyle name="20% - Ênfase2 6 3 5" xfId="8161" xr:uid="{645489C5-782F-4A7E-B789-897A3A72A314}"/>
    <cellStyle name="20% - Ênfase2 6 3 6" xfId="48959" xr:uid="{AEE0B556-3388-4D64-99E6-34A2D59E9F91}"/>
    <cellStyle name="20% - Ênfase2 6 4" xfId="594" xr:uid="{0209BD7A-D613-456E-A343-4838971E0790}"/>
    <cellStyle name="20% - Ênfase2 6 4 2" xfId="595" xr:uid="{DAFB4AB0-A571-49DD-8B51-71C166DA7DDE}"/>
    <cellStyle name="20% - Ênfase2 6 4 2 2" xfId="8162" xr:uid="{2CCB787E-258E-4378-87E7-78FE9FB97911}"/>
    <cellStyle name="20% - Ênfase2 6 4 2 3" xfId="8163" xr:uid="{76D8505B-3E57-4328-A443-F2EAB1FCCF03}"/>
    <cellStyle name="20% - Ênfase2 6 4 2 4" xfId="8164" xr:uid="{D2481B87-AE3A-4215-8F5A-1566E0261975}"/>
    <cellStyle name="20% - Ênfase2 6 4 3" xfId="8165" xr:uid="{58F8C4DA-2AAF-47C5-A4D3-4C0F023BC2CB}"/>
    <cellStyle name="20% - Ênfase2 6 4 4" xfId="8166" xr:uid="{2D32BDF0-79CB-423F-AE64-324DD965E3DA}"/>
    <cellStyle name="20% - Ênfase2 6 4 5" xfId="8167" xr:uid="{EF76141F-0631-49AD-A497-7F26F76594F5}"/>
    <cellStyle name="20% - Ênfase2 6 4 6" xfId="51300" xr:uid="{BCEEA55F-4A5A-48D6-BAE6-AD41742EAB24}"/>
    <cellStyle name="20% - Ênfase2 6 5" xfId="596" xr:uid="{3B215C0C-E0FE-45CD-B199-B3BFA05CF015}"/>
    <cellStyle name="20% - Ênfase2 6 5 2" xfId="597" xr:uid="{553741B8-A1D2-4900-9FB8-88D0094FAD73}"/>
    <cellStyle name="20% - Ênfase2 6 5 2 2" xfId="8168" xr:uid="{2219A235-3A64-47CE-A6B7-63E9329C7994}"/>
    <cellStyle name="20% - Ênfase2 6 5 2 3" xfId="8169" xr:uid="{5C5AE768-57FB-4AD9-9351-E90BF53FF33B}"/>
    <cellStyle name="20% - Ênfase2 6 5 2 4" xfId="8170" xr:uid="{3D032FF8-D954-46E1-8BD8-A78C6371D7F9}"/>
    <cellStyle name="20% - Ênfase2 6 5 3" xfId="8171" xr:uid="{2C7D1AD8-A002-42AA-BB7E-4FCA062DBA96}"/>
    <cellStyle name="20% - Ênfase2 6 5 4" xfId="8172" xr:uid="{98E068AA-8F8C-45A0-BC2D-BCD4BC44E8C7}"/>
    <cellStyle name="20% - Ênfase2 6 5 5" xfId="8173" xr:uid="{14418CC0-DC1B-49AA-9C53-D3B24500FA8E}"/>
    <cellStyle name="20% - Ênfase2 6 5 6" xfId="52182" xr:uid="{3014B1BF-D555-45D7-BF30-D18A3039EFCC}"/>
    <cellStyle name="20% - Ênfase2 6 6" xfId="598" xr:uid="{A5ECBC96-0C25-4F42-93B9-AEDB66C9B03A}"/>
    <cellStyle name="20% - Ênfase2 6 6 2" xfId="599" xr:uid="{0CCCDFF9-D25F-4D3B-A16F-69A4B842D7A9}"/>
    <cellStyle name="20% - Ênfase2 6 6 2 2" xfId="8174" xr:uid="{3BCA69BE-09FA-4F81-B12A-8C267B00CA65}"/>
    <cellStyle name="20% - Ênfase2 6 6 2 3" xfId="8175" xr:uid="{49CD3DD9-1A2E-4210-99C7-9347CA8FE3DF}"/>
    <cellStyle name="20% - Ênfase2 6 6 2 4" xfId="8176" xr:uid="{EEA883B6-8BEE-4E7C-B55E-6D7B8DB50AB1}"/>
    <cellStyle name="20% - Ênfase2 6 6 3" xfId="8177" xr:uid="{1D42165C-95C6-4AF7-BA1B-56C3FFD2D7F9}"/>
    <cellStyle name="20% - Ênfase2 6 6 4" xfId="8178" xr:uid="{6DABB76C-0D30-4F84-AB59-105FA5FFBDA2}"/>
    <cellStyle name="20% - Ênfase2 6 6 5" xfId="8179" xr:uid="{BA6DD999-A88F-46B4-AC1A-1954B3D25ED6}"/>
    <cellStyle name="20% - Ênfase2 6 6 6" xfId="53049" xr:uid="{FBB89FFE-9D29-452D-BEE9-D584E78C2070}"/>
    <cellStyle name="20% - Ênfase2 6 7" xfId="600" xr:uid="{B456D004-A165-4CEE-84E4-C73D227522A8}"/>
    <cellStyle name="20% - Ênfase2 6 7 2" xfId="8180" xr:uid="{60D383E9-B6C2-4A06-8390-F81FA6604B67}"/>
    <cellStyle name="20% - Ênfase2 6 7 2 2" xfId="8181" xr:uid="{EEE90811-3901-4271-AE54-3D3CEC560C6A}"/>
    <cellStyle name="20% - Ênfase2 6 7 2 3" xfId="8182" xr:uid="{21622155-C1B8-4ED4-BE7E-BBA6F92F6591}"/>
    <cellStyle name="20% - Ênfase2 6 7 2 4" xfId="8183" xr:uid="{18FF0073-30A8-4955-BBD6-BA1EF6D4868F}"/>
    <cellStyle name="20% - Ênfase2 6 7 3" xfId="8184" xr:uid="{87DF0E1D-FEA2-46E0-912D-5396EF09AFF6}"/>
    <cellStyle name="20% - Ênfase2 6 7 4" xfId="8185" xr:uid="{B02D2077-E6C9-4356-8769-D3263E2F00AB}"/>
    <cellStyle name="20% - Ênfase2 6 7 5" xfId="8186" xr:uid="{D511F133-84CB-4205-AFC8-C789143BDE6D}"/>
    <cellStyle name="20% - Ênfase2 6 7 6" xfId="53900" xr:uid="{D3DD496C-A288-4B22-955F-B3F86427DA3C}"/>
    <cellStyle name="20% - Ênfase2 6 8" xfId="8187" xr:uid="{631D74AC-AA2D-4680-B312-C00634C4E7FC}"/>
    <cellStyle name="20% - Ênfase2 6 8 2" xfId="8188" xr:uid="{09997B9D-5256-441F-94D6-EADC59ACFFD0}"/>
    <cellStyle name="20% - Ênfase2 6 8 2 2" xfId="8189" xr:uid="{D0468B87-3865-42FD-9EBC-BB33CE64EC6E}"/>
    <cellStyle name="20% - Ênfase2 6 8 2 3" xfId="8190" xr:uid="{1DE3916E-C745-4054-BDB3-B976D1AD5DA1}"/>
    <cellStyle name="20% - Ênfase2 6 8 2 4" xfId="8191" xr:uid="{5D270C38-6511-4BAB-AB82-DCD7FFEDC38C}"/>
    <cellStyle name="20% - Ênfase2 6 8 3" xfId="8192" xr:uid="{406E9BC6-AEBC-4E38-AA05-E6D04C92E97D}"/>
    <cellStyle name="20% - Ênfase2 6 8 4" xfId="8193" xr:uid="{9E989462-71A4-4F42-AD1A-E6E4890A981A}"/>
    <cellStyle name="20% - Ênfase2 6 8 5" xfId="8194" xr:uid="{6D4369DB-88E2-4C55-9608-DE4C5A47085B}"/>
    <cellStyle name="20% - Ênfase2 6 8 6" xfId="54719" xr:uid="{99ABAC74-BE1C-4E90-9857-AA9DE19E7CB4}"/>
    <cellStyle name="20% - Ênfase2 6 9" xfId="8195" xr:uid="{8610B335-EA95-45F0-9E9F-B3AF6A74DCBE}"/>
    <cellStyle name="20% - Ênfase2 6 9 2" xfId="8196" xr:uid="{7C0FA5F1-7B0A-4098-B1CD-78D83DDEA8CB}"/>
    <cellStyle name="20% - Ênfase2 6 9 2 2" xfId="8197" xr:uid="{CEF2B4CD-DC37-4C19-BCDB-22B733C81FC0}"/>
    <cellStyle name="20% - Ênfase2 6 9 2 3" xfId="8198" xr:uid="{55CDC09E-CCB3-4434-A49B-179A0735DD9A}"/>
    <cellStyle name="20% - Ênfase2 6 9 2 4" xfId="8199" xr:uid="{390FB739-EBF2-40F0-8C9B-844764FDF574}"/>
    <cellStyle name="20% - Ênfase2 6 9 3" xfId="8200" xr:uid="{01E2D1C6-A19C-470F-95EA-0FD3734B34AE}"/>
    <cellStyle name="20% - Ênfase2 6 9 4" xfId="8201" xr:uid="{60A487C3-4B4D-4C10-8611-F93B4B99E608}"/>
    <cellStyle name="20% - Ênfase2 6 9 5" xfId="8202" xr:uid="{745F9F0C-CD55-48F8-A0E0-8FF2875350AB}"/>
    <cellStyle name="20% - Ênfase2 6 9 6" xfId="55435" xr:uid="{ACA21F08-0CB3-4F82-9A86-5815D32857D9}"/>
    <cellStyle name="20% - Ênfase2 60" xfId="601" xr:uid="{42E59BDD-EF0D-47FA-9667-E0BA8CF42134}"/>
    <cellStyle name="20% - Ênfase2 60 2" xfId="602" xr:uid="{D7A03BF4-8AF0-40D2-B95B-B756967F0968}"/>
    <cellStyle name="20% - Ênfase2 61" xfId="603" xr:uid="{1B7EFE9A-58F2-4986-8D97-843BB81C0884}"/>
    <cellStyle name="20% - Ênfase2 61 2" xfId="604" xr:uid="{3AC904E5-6C94-4F0D-8CDB-D7D15BFF7BC8}"/>
    <cellStyle name="20% - Ênfase2 62" xfId="605" xr:uid="{0492BA96-3E4C-4A3A-9DEB-E52D2FF7565B}"/>
    <cellStyle name="20% - Ênfase2 62 2" xfId="606" xr:uid="{BCED1CCB-0685-4593-8C49-014B57E65867}"/>
    <cellStyle name="20% - Ênfase2 63" xfId="607" xr:uid="{9CB7EA88-1FBB-4072-BADC-D6E840BA6FFD}"/>
    <cellStyle name="20% - Ênfase2 63 2" xfId="608" xr:uid="{46B4215A-A495-4BDE-8945-921CCB8BFA16}"/>
    <cellStyle name="20% - Ênfase2 64" xfId="609" xr:uid="{E0774E87-18FD-4EBA-A62C-8F27634BF859}"/>
    <cellStyle name="20% - Ênfase2 65" xfId="8203" xr:uid="{0206B8A6-59FC-477D-BDA5-5ED3BF513A99}"/>
    <cellStyle name="20% - Ênfase2 66" xfId="8204" xr:uid="{56792ECC-D990-4357-A060-391A21480019}"/>
    <cellStyle name="20% - Ênfase2 67" xfId="8205" xr:uid="{BC49D3C5-3945-4F8F-9072-C24D6E1A4A85}"/>
    <cellStyle name="20% - Ênfase2 68" xfId="8206" xr:uid="{5ED742D8-93C0-4B74-BE16-51E2FD9C0054}"/>
    <cellStyle name="20% - Ênfase2 69" xfId="8207" xr:uid="{46A77996-8DAA-422C-B83D-0E49802052C7}"/>
    <cellStyle name="20% - Ênfase2 7" xfId="610" xr:uid="{5C59B414-E17D-4AA0-B688-6E5732CFD543}"/>
    <cellStyle name="20% - Ênfase2 7 10" xfId="8208" xr:uid="{C24C23E9-EA61-4677-96D8-D6B8E295A6C9}"/>
    <cellStyle name="20% - Ênfase2 7 10 2" xfId="8209" xr:uid="{5B816E6E-3BB6-4555-96AC-D8A711D53F7C}"/>
    <cellStyle name="20% - Ênfase2 7 10 2 2" xfId="8210" xr:uid="{493BA0A2-E290-443D-AABD-C7E91194A3DD}"/>
    <cellStyle name="20% - Ênfase2 7 10 2 3" xfId="8211" xr:uid="{528F7189-55D4-4485-BAE0-145DFAA16BED}"/>
    <cellStyle name="20% - Ênfase2 7 10 2 4" xfId="8212" xr:uid="{690D9332-C2C6-4629-A7B4-CB9FF38DFB03}"/>
    <cellStyle name="20% - Ênfase2 7 10 3" xfId="8213" xr:uid="{D538FBFC-D9A2-471D-852B-EB3AD0E29E59}"/>
    <cellStyle name="20% - Ênfase2 7 10 4" xfId="8214" xr:uid="{1A17869A-02FD-442A-B543-9A370B83DE57}"/>
    <cellStyle name="20% - Ênfase2 7 10 5" xfId="8215" xr:uid="{25A25129-E181-430B-8040-5A738C33DE88}"/>
    <cellStyle name="20% - Ênfase2 7 11" xfId="8216" xr:uid="{AB9A0ED2-A0C0-45F0-B99F-A11251A6861A}"/>
    <cellStyle name="20% - Ênfase2 7 11 2" xfId="8217" xr:uid="{F16266C4-2291-4A49-8FE7-3068A7CC2570}"/>
    <cellStyle name="20% - Ênfase2 7 11 2 2" xfId="8218" xr:uid="{F346389A-2AB7-4D63-B147-A8029E2815E3}"/>
    <cellStyle name="20% - Ênfase2 7 11 2 3" xfId="8219" xr:uid="{030FCB6B-0954-47FF-86D8-9E9BB51BD431}"/>
    <cellStyle name="20% - Ênfase2 7 11 2 4" xfId="8220" xr:uid="{1C62F5C7-8211-4A86-B050-8E3960D0DC3A}"/>
    <cellStyle name="20% - Ênfase2 7 11 3" xfId="8221" xr:uid="{2B782DB4-B33E-43E7-A562-EAB205BFA399}"/>
    <cellStyle name="20% - Ênfase2 7 11 4" xfId="8222" xr:uid="{5760B476-EBBE-45E2-BDFC-4989BFA369B9}"/>
    <cellStyle name="20% - Ênfase2 7 11 5" xfId="8223" xr:uid="{80212C90-AA88-433A-80CB-11D046EE208A}"/>
    <cellStyle name="20% - Ênfase2 7 12" xfId="8224" xr:uid="{8693F6F0-205B-4A7F-8270-327F305FAB7A}"/>
    <cellStyle name="20% - Ênfase2 7 12 2" xfId="8225" xr:uid="{5CBE2754-FF01-4BCF-9F5F-2A4CBFE15BE7}"/>
    <cellStyle name="20% - Ênfase2 7 12 3" xfId="8226" xr:uid="{602F4598-C65D-4CA8-81F7-7EF2C324DB6A}"/>
    <cellStyle name="20% - Ênfase2 7 12 4" xfId="8227" xr:uid="{D349928B-7CD7-46E6-B820-DC731F311EDA}"/>
    <cellStyle name="20% - Ênfase2 7 12 5" xfId="47137" xr:uid="{E0C0ACD7-A53D-4E3D-8098-E870F2744710}"/>
    <cellStyle name="20% - Ênfase2 7 13" xfId="8228" xr:uid="{5B135028-5DBC-40C1-A117-F41F05F2CBFD}"/>
    <cellStyle name="20% - Ênfase2 7 14" xfId="8229" xr:uid="{588C2231-DA0A-40DD-B243-BAD034C2305E}"/>
    <cellStyle name="20% - Ênfase2 7 15" xfId="8230" xr:uid="{AF13A15D-F63F-44BD-B333-F97C9D799C0C}"/>
    <cellStyle name="20% - Ênfase2 7 16" xfId="45143" xr:uid="{88BDFF6E-D7D0-4301-8A62-31482D86195D}"/>
    <cellStyle name="20% - Ênfase2 7 2" xfId="611" xr:uid="{66AA1349-DCC5-4E64-B8D5-AF73D84A9524}"/>
    <cellStyle name="20% - Ênfase2 7 2 2" xfId="612" xr:uid="{3D9D0B19-370C-477C-A4AA-5465A1F38D7F}"/>
    <cellStyle name="20% - Ênfase2 7 2 2 2" xfId="8231" xr:uid="{B4A02A1C-A780-48AF-9318-2D83EE3A94B7}"/>
    <cellStyle name="20% - Ênfase2 7 2 2 2 2" xfId="57196" xr:uid="{C426F559-0B1C-460C-B8DB-CD43172204CA}"/>
    <cellStyle name="20% - Ênfase2 7 2 2 2 3" xfId="58145" xr:uid="{E96D97F1-B56B-4413-8B6B-604BD96A952A}"/>
    <cellStyle name="20% - Ênfase2 7 2 2 2 4" xfId="56869" xr:uid="{1E1BA07D-741C-476D-B9BC-12625A8726DC}"/>
    <cellStyle name="20% - Ênfase2 7 2 2 3" xfId="8232" xr:uid="{F70DEDBC-D19D-477F-91AF-00D285603FF1}"/>
    <cellStyle name="20% - Ênfase2 7 2 2 3 2" xfId="57948" xr:uid="{8BED0E5D-08B1-4D3B-8F81-5EAE534565FD}"/>
    <cellStyle name="20% - Ênfase2 7 2 2 4" xfId="8233" xr:uid="{16E77765-2AE9-42B8-803B-E651AB891A73}"/>
    <cellStyle name="20% - Ênfase2 7 2 2 5" xfId="48573" xr:uid="{914E4792-5A32-4646-8DC7-80FE137A4722}"/>
    <cellStyle name="20% - Ênfase2 7 2 3" xfId="8234" xr:uid="{ED0DDA86-BD0F-45E5-B2B5-E28D4E638185}"/>
    <cellStyle name="20% - Ênfase2 7 2 3 2" xfId="56493" xr:uid="{6D6BCAB5-82B5-4EB6-AF56-EADEC087BDC7}"/>
    <cellStyle name="20% - Ênfase2 7 2 4" xfId="8235" xr:uid="{8E4300E7-9506-496D-87DC-6B580A3DA684}"/>
    <cellStyle name="20% - Ênfase2 7 2 4 2" xfId="57865" xr:uid="{C6F6ADDF-40D8-4657-B746-5829462A7697}"/>
    <cellStyle name="20% - Ênfase2 7 2 5" xfId="8236" xr:uid="{0FCFA209-561A-4F3F-A046-0F92F0ABBA1D}"/>
    <cellStyle name="20% - Ênfase2 7 2 6" xfId="47901" xr:uid="{75ECAD50-C7CA-484B-B74B-9AC8F92DBF52}"/>
    <cellStyle name="20% - Ênfase2 7 3" xfId="613" xr:uid="{5623912D-DE8B-47B5-9250-9BBD3034D91B}"/>
    <cellStyle name="20% - Ênfase2 7 3 2" xfId="614" xr:uid="{4DE7E7AA-47F0-4F14-97D8-123EA153268E}"/>
    <cellStyle name="20% - Ênfase2 7 3 2 2" xfId="8237" xr:uid="{F63746CC-992A-4B1E-95C0-27BB16A1BE7D}"/>
    <cellStyle name="20% - Ênfase2 7 3 2 3" xfId="8238" xr:uid="{E4D7753F-B05A-4897-BC69-93B2147A77F2}"/>
    <cellStyle name="20% - Ênfase2 7 3 2 4" xfId="8239" xr:uid="{F0028F87-348E-47F2-9C85-B1D592382CB6}"/>
    <cellStyle name="20% - Ênfase2 7 3 3" xfId="8240" xr:uid="{6A4D73D1-4406-40D6-A45E-DDD50351935D}"/>
    <cellStyle name="20% - Ênfase2 7 3 4" xfId="8241" xr:uid="{A677A336-0F1E-4696-BC6C-5F71091528AA}"/>
    <cellStyle name="20% - Ênfase2 7 3 5" xfId="8242" xr:uid="{0D619250-4205-4235-9B62-D6DA61475F24}"/>
    <cellStyle name="20% - Ênfase2 7 3 6" xfId="48955" xr:uid="{8B02816B-C3EA-4C39-BBC7-1ACA39C21FA7}"/>
    <cellStyle name="20% - Ênfase2 7 4" xfId="615" xr:uid="{E54D3DEE-1292-484A-BBAE-D038C56622C3}"/>
    <cellStyle name="20% - Ênfase2 7 4 2" xfId="616" xr:uid="{7D1FCAF5-BD9A-44A8-B98B-A2C469AB0075}"/>
    <cellStyle name="20% - Ênfase2 7 4 2 2" xfId="8243" xr:uid="{C22BB49C-3FBE-44F3-926A-66B1B92590F4}"/>
    <cellStyle name="20% - Ênfase2 7 4 2 3" xfId="8244" xr:uid="{E87889A3-3AC1-4044-9227-5241008A05D9}"/>
    <cellStyle name="20% - Ênfase2 7 4 2 4" xfId="8245" xr:uid="{7D6BB6AF-587A-44B3-B808-4250C9130769}"/>
    <cellStyle name="20% - Ênfase2 7 4 3" xfId="8246" xr:uid="{6BEB44E5-46B6-4125-90D6-ED6F52898B7D}"/>
    <cellStyle name="20% - Ênfase2 7 4 4" xfId="8247" xr:uid="{80B122C8-6B08-4818-905A-8E90FA359286}"/>
    <cellStyle name="20% - Ênfase2 7 4 5" xfId="8248" xr:uid="{F33F75BE-998E-4254-B373-BDAEDBB7B520}"/>
    <cellStyle name="20% - Ênfase2 7 4 6" xfId="51297" xr:uid="{C2C4753E-367B-4A97-926F-38725BFAC84D}"/>
    <cellStyle name="20% - Ênfase2 7 5" xfId="617" xr:uid="{8D6AADB6-D6EF-4E63-856F-B556D3A3C6C4}"/>
    <cellStyle name="20% - Ênfase2 7 5 2" xfId="618" xr:uid="{3BD41CCB-36F0-4DA9-B040-5744208CD3F2}"/>
    <cellStyle name="20% - Ênfase2 7 5 2 2" xfId="8249" xr:uid="{04C51709-12D3-4B68-8210-3FFF84D1DEDE}"/>
    <cellStyle name="20% - Ênfase2 7 5 2 3" xfId="8250" xr:uid="{E441FB72-E9AE-4549-8F89-D6C278D6EB74}"/>
    <cellStyle name="20% - Ênfase2 7 5 2 4" xfId="8251" xr:uid="{450669B6-6CDB-4DCC-8133-396116540154}"/>
    <cellStyle name="20% - Ênfase2 7 5 3" xfId="8252" xr:uid="{41F4BAD3-8266-4A2C-8565-0BE8CB98972B}"/>
    <cellStyle name="20% - Ênfase2 7 5 4" xfId="8253" xr:uid="{92AB34E9-397C-4EFB-A60B-D4B90B922B31}"/>
    <cellStyle name="20% - Ênfase2 7 5 5" xfId="8254" xr:uid="{B4FD84B1-9BCD-48E0-BCDF-9C168BD573FC}"/>
    <cellStyle name="20% - Ênfase2 7 5 6" xfId="52179" xr:uid="{840E7A08-DA6F-4A8B-9974-0C361907395A}"/>
    <cellStyle name="20% - Ênfase2 7 6" xfId="619" xr:uid="{D31DADA8-01BD-4066-A46C-E26BD12A2A62}"/>
    <cellStyle name="20% - Ênfase2 7 6 2" xfId="620" xr:uid="{5BCABEEF-C229-444E-9147-05657E6632D8}"/>
    <cellStyle name="20% - Ênfase2 7 6 2 2" xfId="8255" xr:uid="{6C9545C3-3AB4-46A6-8355-A49593006F56}"/>
    <cellStyle name="20% - Ênfase2 7 6 2 3" xfId="8256" xr:uid="{4F978354-2999-4466-A9A6-490FCF9AAAC0}"/>
    <cellStyle name="20% - Ênfase2 7 6 2 4" xfId="8257" xr:uid="{4B2E52F7-6E90-4BE2-A4EE-813FC4F9F1BF}"/>
    <cellStyle name="20% - Ênfase2 7 6 3" xfId="8258" xr:uid="{01FE7A12-68AF-43DC-BFC7-B737FD63E32A}"/>
    <cellStyle name="20% - Ênfase2 7 6 4" xfId="8259" xr:uid="{D9961916-2F9E-4CD5-AB00-357080796B74}"/>
    <cellStyle name="20% - Ênfase2 7 6 5" xfId="8260" xr:uid="{FDB65C03-AB3A-4128-AFB1-7623219E277B}"/>
    <cellStyle name="20% - Ênfase2 7 6 6" xfId="53046" xr:uid="{285D237A-096E-41CF-8406-4FF5C95969C4}"/>
    <cellStyle name="20% - Ênfase2 7 7" xfId="621" xr:uid="{42568198-C392-447B-BE11-B670F67F80EE}"/>
    <cellStyle name="20% - Ênfase2 7 7 2" xfId="8261" xr:uid="{AA1C88D3-6B8A-40FE-B055-4EDB4EC46747}"/>
    <cellStyle name="20% - Ênfase2 7 7 2 2" xfId="8262" xr:uid="{0BCD82CB-8370-4BDF-9056-ABF349A67AD4}"/>
    <cellStyle name="20% - Ênfase2 7 7 2 3" xfId="8263" xr:uid="{269DD209-CEC0-4715-A53A-53C2E0FCD25D}"/>
    <cellStyle name="20% - Ênfase2 7 7 2 4" xfId="8264" xr:uid="{3EB14104-8AAE-48E0-B54F-953AF02B748D}"/>
    <cellStyle name="20% - Ênfase2 7 7 3" xfId="8265" xr:uid="{34D9EE0F-9B46-4977-9E64-AC7F0DFA0B1C}"/>
    <cellStyle name="20% - Ênfase2 7 7 4" xfId="8266" xr:uid="{447839C5-615E-4353-92D4-1FC5FC44FB85}"/>
    <cellStyle name="20% - Ênfase2 7 7 5" xfId="8267" xr:uid="{8B7419AD-D643-483B-BCD7-1AA1709CDA9F}"/>
    <cellStyle name="20% - Ênfase2 7 7 6" xfId="53897" xr:uid="{05A0C04C-F17B-44E2-89DC-AAFCF4BB5731}"/>
    <cellStyle name="20% - Ênfase2 7 8" xfId="8268" xr:uid="{E6DE3AB3-73CA-42C2-957C-4C804A97E1C9}"/>
    <cellStyle name="20% - Ênfase2 7 8 2" xfId="8269" xr:uid="{D96A1F9B-6E5A-4525-A55A-EB329E68457E}"/>
    <cellStyle name="20% - Ênfase2 7 8 2 2" xfId="8270" xr:uid="{2BE63859-542E-4B64-9E51-39280E696B8A}"/>
    <cellStyle name="20% - Ênfase2 7 8 2 3" xfId="8271" xr:uid="{E5D9EB0F-E5B3-4C48-8720-D265E0B3C791}"/>
    <cellStyle name="20% - Ênfase2 7 8 2 4" xfId="8272" xr:uid="{251CA52E-0ECE-4441-BA92-DCC9853FDFA3}"/>
    <cellStyle name="20% - Ênfase2 7 8 3" xfId="8273" xr:uid="{833AF4C1-1869-4140-A6FA-8AFB320825B1}"/>
    <cellStyle name="20% - Ênfase2 7 8 4" xfId="8274" xr:uid="{1176E9F3-836D-4BE9-8DB1-DD57C2EC01B0}"/>
    <cellStyle name="20% - Ênfase2 7 8 5" xfId="8275" xr:uid="{B6D55DC5-AA1C-4BA4-A799-7B815A9640B8}"/>
    <cellStyle name="20% - Ênfase2 7 8 6" xfId="54716" xr:uid="{B61B0823-E5C3-4C6C-BB7D-31AE3A981D5F}"/>
    <cellStyle name="20% - Ênfase2 7 9" xfId="8276" xr:uid="{EE39E9BE-57E1-4550-BEEA-50EEFD54A77E}"/>
    <cellStyle name="20% - Ênfase2 7 9 2" xfId="8277" xr:uid="{5A3D3580-1F26-43BF-9DA5-EA0C57D972A6}"/>
    <cellStyle name="20% - Ênfase2 7 9 2 2" xfId="8278" xr:uid="{609033A5-92B3-4233-9CF9-3524040053A8}"/>
    <cellStyle name="20% - Ênfase2 7 9 2 3" xfId="8279" xr:uid="{E3506E9D-7A04-47C0-A6A2-67EAAF3719D3}"/>
    <cellStyle name="20% - Ênfase2 7 9 2 4" xfId="8280" xr:uid="{69296D5A-8A16-45C9-A596-5E0803CB3D1A}"/>
    <cellStyle name="20% - Ênfase2 7 9 3" xfId="8281" xr:uid="{EB9DAE49-A279-4E1E-AE6C-38A795D4B2E0}"/>
    <cellStyle name="20% - Ênfase2 7 9 4" xfId="8282" xr:uid="{1280EFE0-87FA-45E7-9764-7897601B458C}"/>
    <cellStyle name="20% - Ênfase2 7 9 5" xfId="8283" xr:uid="{A0220783-2E7F-438F-8679-E40A0DCA5238}"/>
    <cellStyle name="20% - Ênfase2 7 9 6" xfId="55433" xr:uid="{234823FC-12DE-4F10-B70C-CC4F449AE3B1}"/>
    <cellStyle name="20% - Ênfase2 70" xfId="8284" xr:uid="{D8440B73-432F-4AF2-9E3C-6A7438C6CD92}"/>
    <cellStyle name="20% - Ênfase2 71" xfId="8285" xr:uid="{3ED77CA4-4651-4B9D-9F76-6F6D3DA9AFE9}"/>
    <cellStyle name="20% - Ênfase2 72" xfId="8286" xr:uid="{C18586A1-C7A3-44D2-8B3C-864EFEDC8DD5}"/>
    <cellStyle name="20% - Ênfase2 73" xfId="8287" xr:uid="{90082332-F4C8-47BC-9112-F80AF2362BFE}"/>
    <cellStyle name="20% - Ênfase2 74" xfId="8288" xr:uid="{77370081-DFD8-455A-9CAD-166BC886601F}"/>
    <cellStyle name="20% - Ênfase2 75" xfId="8289" xr:uid="{20DCF26C-32B2-4C30-922D-D3CB4424CAE5}"/>
    <cellStyle name="20% - Ênfase2 76" xfId="8290" xr:uid="{EC7E22B2-9756-4442-A399-234C4FE19C4C}"/>
    <cellStyle name="20% - Ênfase2 77" xfId="8291" xr:uid="{62ACBF99-1EDF-41ED-9018-3D6A2FD7A5B1}"/>
    <cellStyle name="20% - Ênfase2 78" xfId="8292" xr:uid="{283B6E30-ED4E-4EEE-9971-006B5A4F40DA}"/>
    <cellStyle name="20% - Ênfase2 79" xfId="8293" xr:uid="{E412017E-76F7-46B6-A1D3-104ABCFD3479}"/>
    <cellStyle name="20% - Ênfase2 8" xfId="622" xr:uid="{F96372FD-18F7-40D6-83DF-19337FE6AEF3}"/>
    <cellStyle name="20% - Ênfase2 8 10" xfId="8294" xr:uid="{158FD1A1-A224-4CC5-98FC-2E5D08A2F509}"/>
    <cellStyle name="20% - Ênfase2 8 10 2" xfId="8295" xr:uid="{5C94BC64-70BA-42CA-9D9A-B768497E14FC}"/>
    <cellStyle name="20% - Ênfase2 8 10 2 2" xfId="8296" xr:uid="{BA6E870A-3470-45FC-B03A-8BBA1EE8B50C}"/>
    <cellStyle name="20% - Ênfase2 8 10 2 3" xfId="8297" xr:uid="{9A42F399-9D71-4F35-BF8F-436BEEC10B1A}"/>
    <cellStyle name="20% - Ênfase2 8 10 2 4" xfId="8298" xr:uid="{4F4F6B93-DB77-470F-A4C4-8365A495A627}"/>
    <cellStyle name="20% - Ênfase2 8 10 3" xfId="8299" xr:uid="{D4796996-7B27-4F19-BDDD-7A7168C7880F}"/>
    <cellStyle name="20% - Ênfase2 8 10 4" xfId="8300" xr:uid="{71D6F61E-6850-4113-9FBF-21D82342694C}"/>
    <cellStyle name="20% - Ênfase2 8 10 5" xfId="8301" xr:uid="{B75347DE-CFF6-442E-A4F9-03F271694845}"/>
    <cellStyle name="20% - Ênfase2 8 11" xfId="8302" xr:uid="{B3A4ACF5-25EA-4805-9048-BF114FD7F014}"/>
    <cellStyle name="20% - Ênfase2 8 11 2" xfId="8303" xr:uid="{C6C09476-C0C5-4D4B-BCDC-4F3475C7EFBB}"/>
    <cellStyle name="20% - Ênfase2 8 11 2 2" xfId="8304" xr:uid="{F8908AB3-A52C-48BE-9479-CC34F3298407}"/>
    <cellStyle name="20% - Ênfase2 8 11 2 3" xfId="8305" xr:uid="{4155D96A-BDF4-4761-89F7-BB65E4757CAB}"/>
    <cellStyle name="20% - Ênfase2 8 11 2 4" xfId="8306" xr:uid="{F29F0012-1BFA-43BB-A3AA-024A4B30B3B0}"/>
    <cellStyle name="20% - Ênfase2 8 11 3" xfId="8307" xr:uid="{0382E15F-2EB0-4F0B-A880-702E1DF34584}"/>
    <cellStyle name="20% - Ênfase2 8 11 4" xfId="8308" xr:uid="{08EA4027-169C-4590-A84B-D562BBF9C6AE}"/>
    <cellStyle name="20% - Ênfase2 8 11 5" xfId="8309" xr:uid="{A8C8B100-E0F5-4215-A367-3534E348A92E}"/>
    <cellStyle name="20% - Ênfase2 8 12" xfId="8310" xr:uid="{D003EB5D-CC9F-4C4F-903A-92C6A5D7429C}"/>
    <cellStyle name="20% - Ênfase2 8 12 2" xfId="8311" xr:uid="{AE2EAA5D-8E15-492B-BC43-2EEF63168598}"/>
    <cellStyle name="20% - Ênfase2 8 12 3" xfId="8312" xr:uid="{0616300E-2315-428B-AEE0-4B37DC801CEB}"/>
    <cellStyle name="20% - Ênfase2 8 12 4" xfId="8313" xr:uid="{9966F3D1-AB1F-4CA4-AD2E-5AAB50F47E4F}"/>
    <cellStyle name="20% - Ênfase2 8 12 5" xfId="47138" xr:uid="{56C85ADF-7B6C-4C5E-85C7-ACE09ACA819C}"/>
    <cellStyle name="20% - Ênfase2 8 13" xfId="8314" xr:uid="{D52263A3-FB87-4080-95BF-0D48A7463863}"/>
    <cellStyle name="20% - Ênfase2 8 14" xfId="8315" xr:uid="{B97730A6-F18B-4C46-BC54-B5595121CAF7}"/>
    <cellStyle name="20% - Ênfase2 8 15" xfId="8316" xr:uid="{929C7F29-6F44-4735-805A-54FD35016B13}"/>
    <cellStyle name="20% - Ênfase2 8 16" xfId="45526" xr:uid="{32FB3A87-3563-4D36-812E-C54A8A68FBAD}"/>
    <cellStyle name="20% - Ênfase2 8 2" xfId="623" xr:uid="{A59F02D5-DF78-41F8-B482-DE0B20C42A88}"/>
    <cellStyle name="20% - Ênfase2 8 2 2" xfId="624" xr:uid="{B58E0578-F0E0-42E5-8436-7769DF21AC1A}"/>
    <cellStyle name="20% - Ênfase2 8 2 2 2" xfId="8317" xr:uid="{0EB29854-C8B0-456D-95C2-D6682DD95E64}"/>
    <cellStyle name="20% - Ênfase2 8 2 2 2 2" xfId="57197" xr:uid="{AEBAD8FC-B816-4F52-8B6B-9F46673B9C57}"/>
    <cellStyle name="20% - Ênfase2 8 2 2 2 3" xfId="57928" xr:uid="{D489E261-3547-4CCC-A541-BC646E18E151}"/>
    <cellStyle name="20% - Ênfase2 8 2 2 2 4" xfId="56870" xr:uid="{CD6ED195-1E7B-4D91-9899-04D6ACBC9E72}"/>
    <cellStyle name="20% - Ênfase2 8 2 2 3" xfId="8318" xr:uid="{82D2E10B-4886-4637-AE05-2FF28058C8B7}"/>
    <cellStyle name="20% - Ênfase2 8 2 2 3 2" xfId="57836" xr:uid="{796B532C-4A74-4879-9071-9B43F2CD45EE}"/>
    <cellStyle name="20% - Ênfase2 8 2 2 4" xfId="8319" xr:uid="{686B69EF-1CF7-4101-8DAB-07F61A6CF0B4}"/>
    <cellStyle name="20% - Ênfase2 8 2 2 5" xfId="48575" xr:uid="{023FD68B-8665-4570-BD02-B0A2F3DD0D7D}"/>
    <cellStyle name="20% - Ênfase2 8 2 3" xfId="8320" xr:uid="{D9D1BAF8-73C6-4643-81E8-5712A448C251}"/>
    <cellStyle name="20% - Ênfase2 8 2 3 2" xfId="56494" xr:uid="{E2004D2D-AABB-41E7-8F64-67E0D7F89250}"/>
    <cellStyle name="20% - Ênfase2 8 2 4" xfId="8321" xr:uid="{DE106F7C-F06C-49E7-896E-71566B5A31AA}"/>
    <cellStyle name="20% - Ênfase2 8 2 4 2" xfId="57751" xr:uid="{17987CBF-1E59-408A-A609-3DE4CB5A5A7A}"/>
    <cellStyle name="20% - Ênfase2 8 2 5" xfId="8322" xr:uid="{81D02A56-2041-4DAC-86FB-394BAC8BB807}"/>
    <cellStyle name="20% - Ênfase2 8 2 6" xfId="47902" xr:uid="{AE199366-4569-4A75-8ACD-3AFC25B46A81}"/>
    <cellStyle name="20% - Ênfase2 8 3" xfId="625" xr:uid="{10153C14-4A15-4428-B1BB-B051CC3B6059}"/>
    <cellStyle name="20% - Ênfase2 8 3 2" xfId="626" xr:uid="{1D407A2A-BB0E-46A6-AB24-220C416F4920}"/>
    <cellStyle name="20% - Ênfase2 8 3 2 2" xfId="8323" xr:uid="{D6858344-FCBD-4642-815D-5CB7854405D3}"/>
    <cellStyle name="20% - Ênfase2 8 3 2 3" xfId="8324" xr:uid="{6D5055C6-8EBE-4B38-8C7F-9E0EFD778B70}"/>
    <cellStyle name="20% - Ênfase2 8 3 2 4" xfId="8325" xr:uid="{7EBFA150-B781-4706-88A4-F40751510B1F}"/>
    <cellStyle name="20% - Ênfase2 8 3 3" xfId="8326" xr:uid="{5322A376-7238-4631-8DBB-2211627AFF26}"/>
    <cellStyle name="20% - Ênfase2 8 3 4" xfId="8327" xr:uid="{FC7C1DDD-19D5-448C-A66C-95A11A16064A}"/>
    <cellStyle name="20% - Ênfase2 8 3 5" xfId="8328" xr:uid="{697073F8-72F7-4CD8-BD0C-CD5274F6F7BA}"/>
    <cellStyle name="20% - Ênfase2 8 3 6" xfId="48951" xr:uid="{D965328C-B866-4548-AB4E-2CAC6F29BF3A}"/>
    <cellStyle name="20% - Ênfase2 8 4" xfId="627" xr:uid="{D33B306F-22E2-4E8B-9080-0E6D8DFC2EB3}"/>
    <cellStyle name="20% - Ênfase2 8 4 2" xfId="628" xr:uid="{B60D9E71-7336-48F1-9192-50CD76868CB8}"/>
    <cellStyle name="20% - Ênfase2 8 4 2 2" xfId="8329" xr:uid="{88932425-6F88-4E3D-9662-29639E3E8012}"/>
    <cellStyle name="20% - Ênfase2 8 4 2 3" xfId="8330" xr:uid="{56040A49-BEBF-4B99-A362-64A9745E8AFC}"/>
    <cellStyle name="20% - Ênfase2 8 4 2 4" xfId="8331" xr:uid="{547EF394-B6DE-436F-B61E-F398BCF4C402}"/>
    <cellStyle name="20% - Ênfase2 8 4 3" xfId="8332" xr:uid="{1AAED5A5-461D-40C3-900A-70ECA2200125}"/>
    <cellStyle name="20% - Ênfase2 8 4 4" xfId="8333" xr:uid="{4E4E15C0-5A7F-4720-92BA-B78B1FB91170}"/>
    <cellStyle name="20% - Ênfase2 8 4 5" xfId="8334" xr:uid="{4283BB85-DD03-40A4-883D-28BFD9AC9122}"/>
    <cellStyle name="20% - Ênfase2 8 4 6" xfId="51295" xr:uid="{8EA3AAC7-AA63-4620-A3FC-2DE48EB052A7}"/>
    <cellStyle name="20% - Ênfase2 8 5" xfId="629" xr:uid="{F4A613A6-D5BC-425B-AB5A-F4BFEAE26E1F}"/>
    <cellStyle name="20% - Ênfase2 8 5 2" xfId="630" xr:uid="{93B951CD-323E-4351-A30D-621A598DA704}"/>
    <cellStyle name="20% - Ênfase2 8 5 2 2" xfId="8335" xr:uid="{757F4B25-94A5-4DCE-9479-780E5DFB4CF1}"/>
    <cellStyle name="20% - Ênfase2 8 5 2 3" xfId="8336" xr:uid="{B1A76CAB-DFAD-427E-A25B-28E4B5131F17}"/>
    <cellStyle name="20% - Ênfase2 8 5 2 4" xfId="8337" xr:uid="{86422D1F-F6C1-48FF-B481-D5B60D6C824E}"/>
    <cellStyle name="20% - Ênfase2 8 5 3" xfId="8338" xr:uid="{E83F83E6-BD4A-4961-9461-98DD0944BBFA}"/>
    <cellStyle name="20% - Ênfase2 8 5 4" xfId="8339" xr:uid="{86C02D23-7547-4E2C-993A-DF7782631234}"/>
    <cellStyle name="20% - Ênfase2 8 5 5" xfId="8340" xr:uid="{4556C463-C069-4907-8EF7-88A9C149E67A}"/>
    <cellStyle name="20% - Ênfase2 8 5 6" xfId="52177" xr:uid="{856BB57D-8FFC-45A7-949C-4EFF25A45912}"/>
    <cellStyle name="20% - Ênfase2 8 6" xfId="631" xr:uid="{D1A50066-A119-42AB-8A4A-12BA576C464A}"/>
    <cellStyle name="20% - Ênfase2 8 6 2" xfId="632" xr:uid="{4A4F7EDB-7007-4065-ACCD-7BA6E1CA776D}"/>
    <cellStyle name="20% - Ênfase2 8 6 2 2" xfId="8341" xr:uid="{0EA2ABD1-521E-4074-A89E-1BE1BFA51F19}"/>
    <cellStyle name="20% - Ênfase2 8 6 2 3" xfId="8342" xr:uid="{1762D653-C29F-44F3-9CC4-25DF9AE3E9A9}"/>
    <cellStyle name="20% - Ênfase2 8 6 2 4" xfId="8343" xr:uid="{FAA714E5-5E04-49C1-8521-5C8429FAFFC6}"/>
    <cellStyle name="20% - Ênfase2 8 6 3" xfId="8344" xr:uid="{60A0E579-EA21-441C-93F3-C7D2AAAF4A3D}"/>
    <cellStyle name="20% - Ênfase2 8 6 4" xfId="8345" xr:uid="{05E15C30-0EE1-43C3-BF1C-D92EE88262A5}"/>
    <cellStyle name="20% - Ênfase2 8 6 5" xfId="8346" xr:uid="{B76AFF46-ED10-4856-BDC4-A2C5F36D37AA}"/>
    <cellStyle name="20% - Ênfase2 8 6 6" xfId="53044" xr:uid="{EF36F0D5-1239-4A02-8B4A-7B5895A6FF12}"/>
    <cellStyle name="20% - Ênfase2 8 7" xfId="633" xr:uid="{8008C2BD-6118-4812-A1C0-DDFE51F0C00A}"/>
    <cellStyle name="20% - Ênfase2 8 7 2" xfId="8347" xr:uid="{CE971EEE-9CDB-42D3-B26B-F85EAA9EF380}"/>
    <cellStyle name="20% - Ênfase2 8 7 2 2" xfId="8348" xr:uid="{0B502E27-D2CB-4042-BED2-6849A9FC8178}"/>
    <cellStyle name="20% - Ênfase2 8 7 2 3" xfId="8349" xr:uid="{3DB14F4B-AB2D-4F97-963F-82D12B812B6A}"/>
    <cellStyle name="20% - Ênfase2 8 7 2 4" xfId="8350" xr:uid="{743D6004-63E4-4190-B7D4-DCFDF0435B42}"/>
    <cellStyle name="20% - Ênfase2 8 7 3" xfId="8351" xr:uid="{1E25D5B6-4A6F-48C2-90C5-F55384D691AA}"/>
    <cellStyle name="20% - Ênfase2 8 7 4" xfId="8352" xr:uid="{2244134A-43BB-4C6B-8341-F8A5EDD379E8}"/>
    <cellStyle name="20% - Ênfase2 8 7 5" xfId="8353" xr:uid="{70F3982F-29A9-4288-98F2-C2EE42739ECC}"/>
    <cellStyle name="20% - Ênfase2 8 7 6" xfId="53895" xr:uid="{97CF07D6-0484-4157-B720-535D65F74D78}"/>
    <cellStyle name="20% - Ênfase2 8 8" xfId="8354" xr:uid="{F5018F16-6DF0-4447-9D60-12FFFAD43986}"/>
    <cellStyle name="20% - Ênfase2 8 8 2" xfId="8355" xr:uid="{7D0D3E51-D0AD-4786-B891-71DF4882615D}"/>
    <cellStyle name="20% - Ênfase2 8 8 2 2" xfId="8356" xr:uid="{1EC845C5-B4BD-4396-BE82-1B49F53CFAA5}"/>
    <cellStyle name="20% - Ênfase2 8 8 2 3" xfId="8357" xr:uid="{800BA87A-2BB0-4C13-9646-D5BFE8B7FEA2}"/>
    <cellStyle name="20% - Ênfase2 8 8 2 4" xfId="8358" xr:uid="{0357A5C0-0301-4338-B55B-867BD7CDCEC0}"/>
    <cellStyle name="20% - Ênfase2 8 8 3" xfId="8359" xr:uid="{54729F9F-E51F-43E0-8191-77D74E64D578}"/>
    <cellStyle name="20% - Ênfase2 8 8 4" xfId="8360" xr:uid="{CC935042-0C09-41CB-BC9D-633C01634C17}"/>
    <cellStyle name="20% - Ênfase2 8 8 5" xfId="8361" xr:uid="{FC35C309-E698-4925-B63F-5BC01A21FE1B}"/>
    <cellStyle name="20% - Ênfase2 8 8 6" xfId="54714" xr:uid="{F6B68FA5-21C5-4F3E-839D-A396FD750D29}"/>
    <cellStyle name="20% - Ênfase2 8 9" xfId="8362" xr:uid="{C08B6474-067E-4C04-86C4-7A422A3A0482}"/>
    <cellStyle name="20% - Ênfase2 8 9 2" xfId="8363" xr:uid="{99BE179B-11E5-4203-8724-0A5564D183D4}"/>
    <cellStyle name="20% - Ênfase2 8 9 2 2" xfId="8364" xr:uid="{7A2AA42F-F751-4CD5-9C61-82F581A41B40}"/>
    <cellStyle name="20% - Ênfase2 8 9 2 3" xfId="8365" xr:uid="{DCFEEAC4-E4B7-44DE-BF95-683E9FBE95C1}"/>
    <cellStyle name="20% - Ênfase2 8 9 2 4" xfId="8366" xr:uid="{840C4E1C-6FD8-47E8-994F-C10DD42DB53C}"/>
    <cellStyle name="20% - Ênfase2 8 9 3" xfId="8367" xr:uid="{6C81CCDD-0E2C-4500-A8FC-7D6E9D71C69B}"/>
    <cellStyle name="20% - Ênfase2 8 9 4" xfId="8368" xr:uid="{047726AD-756D-4A2A-9909-EC12903A5C65}"/>
    <cellStyle name="20% - Ênfase2 8 9 5" xfId="8369" xr:uid="{B80585AC-A141-44DE-BF19-BD7A0453D77E}"/>
    <cellStyle name="20% - Ênfase2 8 9 6" xfId="55432" xr:uid="{1F375F45-ADD2-44A9-B163-73EE9B38D725}"/>
    <cellStyle name="20% - Ênfase2 80" xfId="8370" xr:uid="{A03655B8-483C-4C76-B096-1383D764EC18}"/>
    <cellStyle name="20% - Ênfase2 81" xfId="8371" xr:uid="{B51C78EC-AC26-43E7-BE1B-725201E316E0}"/>
    <cellStyle name="20% - Ênfase2 82" xfId="8372" xr:uid="{387C1FFA-27A4-46A6-835D-BE2CED9D6B7F}"/>
    <cellStyle name="20% - Ênfase2 83" xfId="8373" xr:uid="{494E5BA7-D5B7-405F-957E-032157059828}"/>
    <cellStyle name="20% - Ênfase2 84" xfId="8374" xr:uid="{5743339D-BFB1-41C5-A732-31AC61ACEF3E}"/>
    <cellStyle name="20% - Ênfase2 85" xfId="8375" xr:uid="{3D574C82-3E63-430C-AC33-C3CE04794F5B}"/>
    <cellStyle name="20% - Ênfase2 86" xfId="8376" xr:uid="{03B3AA18-2D38-40EF-8AEB-14302B11450E}"/>
    <cellStyle name="20% - Ênfase2 87" xfId="8377" xr:uid="{34634118-3B81-498E-8A6B-EE4F33A799BC}"/>
    <cellStyle name="20% - Ênfase2 88" xfId="8378" xr:uid="{4CEED786-AE97-42C9-96D9-5D5C46C2E105}"/>
    <cellStyle name="20% - Ênfase2 89" xfId="8379" xr:uid="{7759E75A-A58E-4843-8EF7-5B2198C717A2}"/>
    <cellStyle name="20% - Ênfase2 9" xfId="634" xr:uid="{C688A2C2-D72E-445F-9B68-2C98AED57741}"/>
    <cellStyle name="20% - Ênfase2 9 10" xfId="8380" xr:uid="{837E9CC9-B170-4B7D-9AE5-24F94C678AEE}"/>
    <cellStyle name="20% - Ênfase2 9 10 2" xfId="8381" xr:uid="{75E3D66C-5291-43D2-824C-7BA5960778C5}"/>
    <cellStyle name="20% - Ênfase2 9 10 2 2" xfId="8382" xr:uid="{F5D1C249-371C-4A66-8153-3F09AFA15488}"/>
    <cellStyle name="20% - Ênfase2 9 10 2 3" xfId="8383" xr:uid="{D53B08BF-9888-48BF-ACF7-8A3FBBAB4E33}"/>
    <cellStyle name="20% - Ênfase2 9 10 2 4" xfId="8384" xr:uid="{4EE46E79-2C53-447E-9BE6-0EADFD51167F}"/>
    <cellStyle name="20% - Ênfase2 9 10 3" xfId="8385" xr:uid="{92E980BC-4E84-4B5B-BF16-13AA6007C0B1}"/>
    <cellStyle name="20% - Ênfase2 9 10 4" xfId="8386" xr:uid="{53153F0E-2401-4503-B9C7-E368593F7AF8}"/>
    <cellStyle name="20% - Ênfase2 9 10 5" xfId="8387" xr:uid="{6956942D-C8D1-444D-B0E9-348754FE95C8}"/>
    <cellStyle name="20% - Ênfase2 9 10 6" xfId="47139" xr:uid="{9A5C643E-C682-4716-95EA-5F1928F5C28B}"/>
    <cellStyle name="20% - Ênfase2 9 11" xfId="8388" xr:uid="{1C82A8A1-0C60-45E6-8D3C-9B270A38B440}"/>
    <cellStyle name="20% - Ênfase2 9 11 2" xfId="8389" xr:uid="{509D7B5D-9D94-420D-BB66-9212251429A3}"/>
    <cellStyle name="20% - Ênfase2 9 11 2 2" xfId="8390" xr:uid="{EF7790C1-89EC-4461-BAA5-1383D013AEC6}"/>
    <cellStyle name="20% - Ênfase2 9 11 2 3" xfId="8391" xr:uid="{568DC21B-0E58-499E-BFB5-C3146FEA3CBF}"/>
    <cellStyle name="20% - Ênfase2 9 11 2 4" xfId="8392" xr:uid="{FFCE0B64-6682-466B-936C-0435CBADAED3}"/>
    <cellStyle name="20% - Ênfase2 9 11 3" xfId="8393" xr:uid="{E196D0CA-572C-4C53-B865-DD5D582A9FA9}"/>
    <cellStyle name="20% - Ênfase2 9 11 4" xfId="8394" xr:uid="{A4B2D50B-871A-4A48-9C5A-910A154DFED5}"/>
    <cellStyle name="20% - Ênfase2 9 11 5" xfId="8395" xr:uid="{E321AFF3-6465-4EEB-AEF0-B4439651A3D2}"/>
    <cellStyle name="20% - Ênfase2 9 12" xfId="8396" xr:uid="{A481553A-9CCA-4BB6-AD22-EB1D88558EC1}"/>
    <cellStyle name="20% - Ênfase2 9 12 2" xfId="8397" xr:uid="{6E636832-47A8-4D01-A6DB-279287CCAB7B}"/>
    <cellStyle name="20% - Ênfase2 9 12 3" xfId="8398" xr:uid="{294B9001-D1D7-477C-81B9-4A245DBE6F0F}"/>
    <cellStyle name="20% - Ênfase2 9 12 4" xfId="8399" xr:uid="{199F911E-C480-4830-9754-38D4BBD79BAD}"/>
    <cellStyle name="20% - Ênfase2 9 13" xfId="8400" xr:uid="{79439465-93D2-4F38-8B5D-78A7FB24684B}"/>
    <cellStyle name="20% - Ênfase2 9 14" xfId="8401" xr:uid="{CC85920F-520B-4111-B32C-4D7577D3B7C8}"/>
    <cellStyle name="20% - Ênfase2 9 15" xfId="8402" xr:uid="{65DA31F6-A67B-408F-B42E-36656DA04941}"/>
    <cellStyle name="20% - Ênfase2 9 16" xfId="45527" xr:uid="{984DDEB6-B5A0-4C86-9E02-8EF48DDD7D39}"/>
    <cellStyle name="20% - Ênfase2 9 2" xfId="635" xr:uid="{A897D008-D5FF-4367-BA31-33C67E52E2E4}"/>
    <cellStyle name="20% - Ênfase2 9 2 2" xfId="8403" xr:uid="{EEC77E49-6D4A-472C-8FC7-8B5500BA87C9}"/>
    <cellStyle name="20% - Ênfase2 9 2 2 2" xfId="8404" xr:uid="{20DACFF2-7725-4747-B22D-EA78E91311E0}"/>
    <cellStyle name="20% - Ênfase2 9 2 2 3" xfId="8405" xr:uid="{30FDCFD9-2D0B-4A42-86FC-2804B5F03BB3}"/>
    <cellStyle name="20% - Ênfase2 9 2 2 4" xfId="8406" xr:uid="{C250292E-13B2-4769-9BBF-8F84599C0546}"/>
    <cellStyle name="20% - Ênfase2 9 2 2 5" xfId="48577" xr:uid="{E540F93C-25DF-4771-B2AA-0B265776EA42}"/>
    <cellStyle name="20% - Ênfase2 9 2 3" xfId="8407" xr:uid="{7E0B2B8E-D068-41F0-AD3C-ED578D46652E}"/>
    <cellStyle name="20% - Ênfase2 9 2 4" xfId="8408" xr:uid="{D06D096E-47B5-4763-B3AA-D46D23DDB7B7}"/>
    <cellStyle name="20% - Ênfase2 9 2 5" xfId="8409" xr:uid="{6BDC1635-7159-46AB-BBC5-26A015884132}"/>
    <cellStyle name="20% - Ênfase2 9 2 6" xfId="47903" xr:uid="{BB122DBF-4FD8-42AF-917E-6CC0E1EB0D7A}"/>
    <cellStyle name="20% - Ênfase2 9 3" xfId="8410" xr:uid="{B1AF8B79-48D3-4632-A3D0-48A88E11CA99}"/>
    <cellStyle name="20% - Ênfase2 9 3 2" xfId="8411" xr:uid="{5BC4871F-5394-4FDB-A945-F151F9AA5E72}"/>
    <cellStyle name="20% - Ênfase2 9 3 2 2" xfId="8412" xr:uid="{DAF67F1A-6CC9-49BD-85D9-0FD6BF813256}"/>
    <cellStyle name="20% - Ênfase2 9 3 2 3" xfId="8413" xr:uid="{D7063C1C-15F9-4692-8B4A-B9E469166D0F}"/>
    <cellStyle name="20% - Ênfase2 9 3 2 4" xfId="8414" xr:uid="{F9D49DA6-9199-4B7A-A968-C2A52E4087BE}"/>
    <cellStyle name="20% - Ênfase2 9 3 3" xfId="8415" xr:uid="{D37DB3D4-3C16-41F7-A619-1B26DD5AEA2A}"/>
    <cellStyle name="20% - Ênfase2 9 3 4" xfId="8416" xr:uid="{AE531603-3347-438F-8BA5-99CF29C08CAD}"/>
    <cellStyle name="20% - Ênfase2 9 3 5" xfId="8417" xr:uid="{303DA60F-1977-49C2-A8F2-C1E70C31A731}"/>
    <cellStyle name="20% - Ênfase2 9 3 6" xfId="48947" xr:uid="{37AB5096-E4FC-4244-8D60-CD5A83B3A07B}"/>
    <cellStyle name="20% - Ênfase2 9 4" xfId="8418" xr:uid="{9F428BC1-407B-4A86-8411-9310F0F6682C}"/>
    <cellStyle name="20% - Ênfase2 9 4 2" xfId="8419" xr:uid="{A410EE16-6548-4AFF-A59D-20C70C353FC3}"/>
    <cellStyle name="20% - Ênfase2 9 4 2 2" xfId="8420" xr:uid="{63B70ED9-A0F3-4B6E-8083-7CC6D19DDA82}"/>
    <cellStyle name="20% - Ênfase2 9 4 2 3" xfId="8421" xr:uid="{28652396-8AB7-4BC6-909E-3084AFC025B7}"/>
    <cellStyle name="20% - Ênfase2 9 4 2 4" xfId="8422" xr:uid="{887C73D0-C1C9-4627-A19C-DC95687D4BE7}"/>
    <cellStyle name="20% - Ênfase2 9 4 3" xfId="8423" xr:uid="{DCC659FD-5BAA-4BC5-9068-1702A7E82E9F}"/>
    <cellStyle name="20% - Ênfase2 9 4 4" xfId="8424" xr:uid="{0C2B4003-98F2-46C1-981E-99132984D4C6}"/>
    <cellStyle name="20% - Ênfase2 9 4 5" xfId="8425" xr:uid="{F41194CE-2962-48F8-923A-508FD5448B20}"/>
    <cellStyle name="20% - Ênfase2 9 4 6" xfId="51292" xr:uid="{7DFA27F7-8BB8-492E-8033-D448A8768B72}"/>
    <cellStyle name="20% - Ênfase2 9 5" xfId="8426" xr:uid="{0DD95863-4DCC-4F3A-9259-DBE6C2A1E09F}"/>
    <cellStyle name="20% - Ênfase2 9 5 2" xfId="8427" xr:uid="{28C93B30-FF5E-4605-9023-563AC7A94F86}"/>
    <cellStyle name="20% - Ênfase2 9 5 2 2" xfId="8428" xr:uid="{C0D481FE-1846-4F43-B8CB-C2539FDFBB28}"/>
    <cellStyle name="20% - Ênfase2 9 5 2 3" xfId="8429" xr:uid="{AA64D0CA-61CE-4087-9885-763BAA5B9B9C}"/>
    <cellStyle name="20% - Ênfase2 9 5 2 4" xfId="8430" xr:uid="{DEAF8023-2A15-4F97-8DCB-E75EA3563CDC}"/>
    <cellStyle name="20% - Ênfase2 9 5 3" xfId="8431" xr:uid="{2B54D89E-8A69-4B11-9C43-BBBB37E4E4D4}"/>
    <cellStyle name="20% - Ênfase2 9 5 4" xfId="8432" xr:uid="{444B19D6-56E6-47F3-B76C-91007F0CF7F7}"/>
    <cellStyle name="20% - Ênfase2 9 5 5" xfId="8433" xr:uid="{8D8025B3-7F52-439C-B6AB-6CE0E2F20BA6}"/>
    <cellStyle name="20% - Ênfase2 9 5 6" xfId="52174" xr:uid="{A353C16F-A10B-4AA1-A31F-D50BE625390B}"/>
    <cellStyle name="20% - Ênfase2 9 6" xfId="8434" xr:uid="{F79642E9-2649-40E6-939F-6FD2D4F6947F}"/>
    <cellStyle name="20% - Ênfase2 9 6 2" xfId="8435" xr:uid="{958B85E0-0E87-4327-A1C3-DDE0E822BD95}"/>
    <cellStyle name="20% - Ênfase2 9 6 2 2" xfId="8436" xr:uid="{5B19F7BA-3AEB-4513-A0B0-8F1D4555399A}"/>
    <cellStyle name="20% - Ênfase2 9 6 2 3" xfId="8437" xr:uid="{E190B782-09BC-40A3-B62F-CD9D6ADCE28E}"/>
    <cellStyle name="20% - Ênfase2 9 6 2 4" xfId="8438" xr:uid="{EC87483A-E2C5-44D9-895A-1BBD97B8D57E}"/>
    <cellStyle name="20% - Ênfase2 9 6 3" xfId="8439" xr:uid="{4A145798-1D21-44CB-91B4-6D0DF7F0A817}"/>
    <cellStyle name="20% - Ênfase2 9 6 4" xfId="8440" xr:uid="{EDE0B38A-CDB8-4D14-B746-A90C08560D0F}"/>
    <cellStyle name="20% - Ênfase2 9 6 5" xfId="8441" xr:uid="{E3AA6A5F-BD69-48A3-B864-D3E271012F97}"/>
    <cellStyle name="20% - Ênfase2 9 6 6" xfId="53041" xr:uid="{910DADCE-7AA9-4437-A264-11B7A71B0670}"/>
    <cellStyle name="20% - Ênfase2 9 7" xfId="8442" xr:uid="{2BE8CF16-F4D9-4EA3-AF3B-B5F5A1DB0E47}"/>
    <cellStyle name="20% - Ênfase2 9 7 2" xfId="8443" xr:uid="{1E489C2D-9A23-4185-81C7-8A5DA2F96311}"/>
    <cellStyle name="20% - Ênfase2 9 7 2 2" xfId="8444" xr:uid="{B790631F-F8A1-4195-A3E1-F8EEFF5EB2E6}"/>
    <cellStyle name="20% - Ênfase2 9 7 2 3" xfId="8445" xr:uid="{BCC003E3-ABB5-4A19-9C1F-2BCCCCD7BD69}"/>
    <cellStyle name="20% - Ênfase2 9 7 2 4" xfId="8446" xr:uid="{A3881ACE-A774-400D-BE9B-64E7EA4049C2}"/>
    <cellStyle name="20% - Ênfase2 9 7 3" xfId="8447" xr:uid="{DA2A3B70-87F0-4120-89F9-A17E247878F1}"/>
    <cellStyle name="20% - Ênfase2 9 7 4" xfId="8448" xr:uid="{5952AA15-C227-43C7-9E73-E747F9215310}"/>
    <cellStyle name="20% - Ênfase2 9 7 5" xfId="8449" xr:uid="{EA645AC6-91DC-4F63-B98F-ED9335CA5100}"/>
    <cellStyle name="20% - Ênfase2 9 7 6" xfId="53892" xr:uid="{4A36A25D-9CED-455D-A448-27C0FE1E048B}"/>
    <cellStyle name="20% - Ênfase2 9 8" xfId="8450" xr:uid="{FCC4A31B-2FF5-4718-8BF3-EF3B41FEA53F}"/>
    <cellStyle name="20% - Ênfase2 9 8 2" xfId="8451" xr:uid="{D3B1E1AC-B385-48AC-A2FB-129356E25043}"/>
    <cellStyle name="20% - Ênfase2 9 8 2 2" xfId="8452" xr:uid="{AAF62AE2-5876-42C0-8132-6B39014F3B41}"/>
    <cellStyle name="20% - Ênfase2 9 8 2 3" xfId="8453" xr:uid="{A1AAD334-FAF7-4D5E-8692-EB5EAD41C3BC}"/>
    <cellStyle name="20% - Ênfase2 9 8 2 4" xfId="8454" xr:uid="{1DB9E69A-7189-493E-B5AF-93D4B5B0A30A}"/>
    <cellStyle name="20% - Ênfase2 9 8 3" xfId="8455" xr:uid="{FCAF7FB3-5645-4D70-92AA-50B942F86907}"/>
    <cellStyle name="20% - Ênfase2 9 8 4" xfId="8456" xr:uid="{36FA8339-7B9C-44DE-B0F0-C454530E164D}"/>
    <cellStyle name="20% - Ênfase2 9 8 5" xfId="8457" xr:uid="{8493E6CB-7094-4501-A86A-C8B5F69E9825}"/>
    <cellStyle name="20% - Ênfase2 9 8 6" xfId="54711" xr:uid="{176D7777-D88C-4261-9EBA-2CF2E9D68779}"/>
    <cellStyle name="20% - Ênfase2 9 9" xfId="8458" xr:uid="{B5E4B7C1-BF32-4DE9-9E8D-A3A41646324D}"/>
    <cellStyle name="20% - Ênfase2 9 9 2" xfId="8459" xr:uid="{16611DA8-E265-42E9-97BF-10FC3FDED745}"/>
    <cellStyle name="20% - Ênfase2 9 9 2 2" xfId="8460" xr:uid="{9C77F6C7-724E-44CB-AF32-781280346758}"/>
    <cellStyle name="20% - Ênfase2 9 9 2 3" xfId="8461" xr:uid="{782807F4-6C0B-4FE3-A1BB-7C589EF2F826}"/>
    <cellStyle name="20% - Ênfase2 9 9 2 4" xfId="8462" xr:uid="{AF76EB8C-3E3D-483B-A05A-218C5B819203}"/>
    <cellStyle name="20% - Ênfase2 9 9 3" xfId="8463" xr:uid="{F620A38B-069E-4421-8B59-D5E7F9E170C4}"/>
    <cellStyle name="20% - Ênfase2 9 9 4" xfId="8464" xr:uid="{9A3AF768-0CFC-4268-B754-4562F7415279}"/>
    <cellStyle name="20% - Ênfase2 9 9 5" xfId="8465" xr:uid="{BB81E9F0-9784-4690-9508-BAD783030A89}"/>
    <cellStyle name="20% - Ênfase2 9 9 6" xfId="55430" xr:uid="{F3AFA7F5-362C-4D34-A9DC-DCF606177E40}"/>
    <cellStyle name="20% - Ênfase2 90" xfId="8466" xr:uid="{6D9D3BFB-B1C4-45E1-AB70-E2FB4802F78F}"/>
    <cellStyle name="20% - Ênfase2 91" xfId="8467" xr:uid="{2A75DEA5-368E-4F6A-B950-958BE94E40BB}"/>
    <cellStyle name="20% - Ênfase2 92" xfId="8468" xr:uid="{EA3C5719-8D0F-483D-A2AF-3FCF1E5A84D3}"/>
    <cellStyle name="20% - Ênfase2 93" xfId="8469" xr:uid="{8492F244-9B47-4E8A-A6EC-289B5DCF9D0C}"/>
    <cellStyle name="20% - Ênfase2 94" xfId="8470" xr:uid="{D4E0EA6F-230C-4E98-B254-3B8F1A0400AB}"/>
    <cellStyle name="20% - Ênfase2 95" xfId="8471" xr:uid="{2392CAB9-273A-45C8-BB44-33D3892F51B4}"/>
    <cellStyle name="20% - Ênfase2 96" xfId="8472" xr:uid="{5E3A1FB3-8A17-46C6-9A75-131E90A32643}"/>
    <cellStyle name="20% - Ênfase2 97" xfId="8473" xr:uid="{A90CB74E-F752-4B2A-A61A-7E641D2DE1BC}"/>
    <cellStyle name="20% - Ênfase2 98" xfId="8474" xr:uid="{7E0D763B-40DD-4AEA-934C-27984B62EDEC}"/>
    <cellStyle name="20% - Ênfase2 99" xfId="8475" xr:uid="{613B84D1-95EF-47D4-94EF-FF99BFBE7D76}"/>
    <cellStyle name="20% - Ênfase3 10" xfId="636" xr:uid="{9F2BA511-D749-44DE-9949-A0BDA257B5C3}"/>
    <cellStyle name="20% - Ênfase3 10 10" xfId="8476" xr:uid="{C16DD8BD-0AFE-4BC6-820A-F57D56B3B8EB}"/>
    <cellStyle name="20% - Ênfase3 10 10 2" xfId="8477" xr:uid="{C8A3B949-7517-431F-A9EA-732A0BCD345D}"/>
    <cellStyle name="20% - Ênfase3 10 10 2 2" xfId="8478" xr:uid="{C2297E51-5A50-4FFC-815C-4307F17D9719}"/>
    <cellStyle name="20% - Ênfase3 10 10 2 3" xfId="8479" xr:uid="{BCC12157-CF7C-456C-91A5-0A855A6E7227}"/>
    <cellStyle name="20% - Ênfase3 10 10 2 4" xfId="8480" xr:uid="{5FF3304F-CAA2-446B-8D56-BF7BD58552AB}"/>
    <cellStyle name="20% - Ênfase3 10 10 3" xfId="8481" xr:uid="{6EAAA532-B9D6-44C3-8163-247EDD3DA37A}"/>
    <cellStyle name="20% - Ênfase3 10 10 4" xfId="8482" xr:uid="{389A4869-FFC1-4EE7-8934-803A9C7804CD}"/>
    <cellStyle name="20% - Ênfase3 10 10 5" xfId="8483" xr:uid="{033122DF-908D-40DA-A761-DDDCDA01586E}"/>
    <cellStyle name="20% - Ênfase3 10 10 6" xfId="47140" xr:uid="{CCC42CE7-71C6-45DB-838A-A3C548A6E5E9}"/>
    <cellStyle name="20% - Ênfase3 10 11" xfId="8484" xr:uid="{E1701AAD-B536-45AA-B32B-31504A117985}"/>
    <cellStyle name="20% - Ênfase3 10 11 2" xfId="8485" xr:uid="{3DEB9C8C-AF18-497E-A6A6-DC882126453A}"/>
    <cellStyle name="20% - Ênfase3 10 11 2 2" xfId="8486" xr:uid="{A6E8B320-89D7-49B7-BB71-3D0BDD3F7EEA}"/>
    <cellStyle name="20% - Ênfase3 10 11 2 3" xfId="8487" xr:uid="{C3486FBB-30B6-4A6A-B7BE-8733D7CC1E61}"/>
    <cellStyle name="20% - Ênfase3 10 11 2 4" xfId="8488" xr:uid="{F9696A59-5DDD-41F0-85FD-C6A19C4F84AA}"/>
    <cellStyle name="20% - Ênfase3 10 11 3" xfId="8489" xr:uid="{5C139E77-1FB3-4C8C-AF08-FE0DE803E0A1}"/>
    <cellStyle name="20% - Ênfase3 10 11 4" xfId="8490" xr:uid="{215C6FBB-4DB0-4D72-AFFA-0F296E79217D}"/>
    <cellStyle name="20% - Ênfase3 10 11 5" xfId="8491" xr:uid="{56292FF8-4A6B-4C40-B395-170148FA8CDC}"/>
    <cellStyle name="20% - Ênfase3 10 12" xfId="8492" xr:uid="{D9E4D78D-E968-47F4-8DED-5C21F0560535}"/>
    <cellStyle name="20% - Ênfase3 10 12 2" xfId="8493" xr:uid="{A15A1CED-F2BC-418B-9356-0C751FA1451F}"/>
    <cellStyle name="20% - Ênfase3 10 12 3" xfId="8494" xr:uid="{92D0CCDC-BBAB-4ECF-9FCA-4D7418A11442}"/>
    <cellStyle name="20% - Ênfase3 10 12 4" xfId="8495" xr:uid="{24C354EC-5E7B-44CE-AD4A-F32054622502}"/>
    <cellStyle name="20% - Ênfase3 10 13" xfId="8496" xr:uid="{DD65DF07-F81D-43AD-8183-940A8CE5F48B}"/>
    <cellStyle name="20% - Ênfase3 10 14" xfId="8497" xr:uid="{15B38BFA-E4B4-4780-870B-B77756FF4F0D}"/>
    <cellStyle name="20% - Ênfase3 10 15" xfId="8498" xr:uid="{5113B9D5-6021-4E12-AD67-AC5195847AE6}"/>
    <cellStyle name="20% - Ênfase3 10 16" xfId="45528" xr:uid="{EF04D810-0C02-4534-B853-C6A8B57C9416}"/>
    <cellStyle name="20% - Ênfase3 10 2" xfId="637" xr:uid="{28CAA8A5-DF69-41CD-A0AE-672376887D87}"/>
    <cellStyle name="20% - Ênfase3 10 2 2" xfId="8499" xr:uid="{55B8288A-BC06-4B31-8D1C-17C3ECED4504}"/>
    <cellStyle name="20% - Ênfase3 10 2 2 2" xfId="8500" xr:uid="{D62F216E-633C-437D-A85D-A24339CB8DE5}"/>
    <cellStyle name="20% - Ênfase3 10 2 2 3" xfId="8501" xr:uid="{67749358-F78D-442D-AE55-314F3F2689AF}"/>
    <cellStyle name="20% - Ênfase3 10 2 2 4" xfId="8502" xr:uid="{EB453591-18F0-42C2-A741-65127C7FC90D}"/>
    <cellStyle name="20% - Ênfase3 10 2 2 5" xfId="48579" xr:uid="{39526D40-226C-4287-BA29-C14825AF19C1}"/>
    <cellStyle name="20% - Ênfase3 10 2 3" xfId="8503" xr:uid="{736E2656-0F1A-4BCA-B617-3EF43FEED16E}"/>
    <cellStyle name="20% - Ênfase3 10 2 4" xfId="8504" xr:uid="{142BF1E3-F55C-4A8B-93D5-1C5CF2F69345}"/>
    <cellStyle name="20% - Ênfase3 10 2 5" xfId="8505" xr:uid="{81388342-1332-4120-A17C-0320932BF995}"/>
    <cellStyle name="20% - Ênfase3 10 2 6" xfId="47904" xr:uid="{1B2F8628-A75E-4480-8D61-17B9CF488590}"/>
    <cellStyle name="20% - Ênfase3 10 3" xfId="8506" xr:uid="{370B183D-1C16-4854-922F-8328AF3B617F}"/>
    <cellStyle name="20% - Ênfase3 10 3 2" xfId="8507" xr:uid="{FE83085A-A05A-4855-9453-3F1B25D9B308}"/>
    <cellStyle name="20% - Ênfase3 10 3 2 2" xfId="8508" xr:uid="{C744E8A4-C5E1-4783-9104-71AB6088F348}"/>
    <cellStyle name="20% - Ênfase3 10 3 2 3" xfId="8509" xr:uid="{F7C980F9-BA81-4A26-A32B-0BB86E082E88}"/>
    <cellStyle name="20% - Ênfase3 10 3 2 4" xfId="8510" xr:uid="{3F595A0F-FAF5-4AC7-9577-392517B48E26}"/>
    <cellStyle name="20% - Ênfase3 10 3 3" xfId="8511" xr:uid="{4B7B8DA3-9081-40F3-92DD-B562F02A74D4}"/>
    <cellStyle name="20% - Ênfase3 10 3 4" xfId="8512" xr:uid="{4BFA06BB-8EA1-4475-A59F-E1E1DD4AA124}"/>
    <cellStyle name="20% - Ênfase3 10 3 5" xfId="8513" xr:uid="{84459C33-5F93-4E8E-A0B7-0F996C8E2B8E}"/>
    <cellStyle name="20% - Ênfase3 10 3 6" xfId="48943" xr:uid="{18A07166-3573-4821-AA75-FBB9590D653C}"/>
    <cellStyle name="20% - Ênfase3 10 4" xfId="8514" xr:uid="{EE11A8EC-0DDB-49ED-BE4B-54B76B4E407E}"/>
    <cellStyle name="20% - Ênfase3 10 4 2" xfId="8515" xr:uid="{842D5B5B-3FAF-4C28-9031-56CAD1E68924}"/>
    <cellStyle name="20% - Ênfase3 10 4 2 2" xfId="8516" xr:uid="{B094C614-CF6E-4B6C-8655-F05AF1F8B487}"/>
    <cellStyle name="20% - Ênfase3 10 4 2 3" xfId="8517" xr:uid="{1FBFCCE6-B77D-4982-9905-CE4CB31CC788}"/>
    <cellStyle name="20% - Ênfase3 10 4 2 4" xfId="8518" xr:uid="{D74F387E-B310-4670-9683-C3DC7F76CFD2}"/>
    <cellStyle name="20% - Ênfase3 10 4 3" xfId="8519" xr:uid="{A373ADCA-A10A-4D55-873E-98BE7172E5D5}"/>
    <cellStyle name="20% - Ênfase3 10 4 4" xfId="8520" xr:uid="{13C28A52-1F3D-40B5-AEDD-EF56BBC53F5A}"/>
    <cellStyle name="20% - Ênfase3 10 4 5" xfId="8521" xr:uid="{17AC4799-5322-4FD8-B3B8-0D9C2CF46056}"/>
    <cellStyle name="20% - Ênfase3 10 4 6" xfId="51288" xr:uid="{9A7672AD-556A-4D9C-96D7-307D46447690}"/>
    <cellStyle name="20% - Ênfase3 10 5" xfId="8522" xr:uid="{D1B0BB22-4A2C-4B8A-B629-5EEE07C6D3D9}"/>
    <cellStyle name="20% - Ênfase3 10 5 2" xfId="8523" xr:uid="{CAF6E7BF-430B-4598-8CC8-DB8C9E72B08F}"/>
    <cellStyle name="20% - Ênfase3 10 5 2 2" xfId="8524" xr:uid="{B6DE1D0F-7A7A-47AE-B2F8-06F43650E325}"/>
    <cellStyle name="20% - Ênfase3 10 5 2 3" xfId="8525" xr:uid="{6C22B1BD-E237-41D2-BB21-A0EE33A91E75}"/>
    <cellStyle name="20% - Ênfase3 10 5 2 4" xfId="8526" xr:uid="{44640759-085C-4974-894F-29D675D76355}"/>
    <cellStyle name="20% - Ênfase3 10 5 3" xfId="8527" xr:uid="{33A7B3B1-2CB7-4EE9-BDC2-42AF00ABF7EF}"/>
    <cellStyle name="20% - Ênfase3 10 5 4" xfId="8528" xr:uid="{241082E7-6603-41AE-A239-F0770EC936CF}"/>
    <cellStyle name="20% - Ênfase3 10 5 5" xfId="8529" xr:uid="{24077364-3274-4EE2-B64F-58013B6525F5}"/>
    <cellStyle name="20% - Ênfase3 10 5 6" xfId="52170" xr:uid="{ADCD039C-E0C4-48E6-9CE4-76C1DA585BB1}"/>
    <cellStyle name="20% - Ênfase3 10 6" xfId="8530" xr:uid="{865CADCF-054F-41DA-BA3E-DA639AC22C9A}"/>
    <cellStyle name="20% - Ênfase3 10 6 2" xfId="8531" xr:uid="{F6C140D3-3A7B-4DB6-8BAC-807F6A9AC7F3}"/>
    <cellStyle name="20% - Ênfase3 10 6 2 2" xfId="8532" xr:uid="{1F7847D1-0D99-474A-B01B-D748CFA7DD2A}"/>
    <cellStyle name="20% - Ênfase3 10 6 2 3" xfId="8533" xr:uid="{B76E3602-297B-4A56-8B77-761569EEDD7E}"/>
    <cellStyle name="20% - Ênfase3 10 6 2 4" xfId="8534" xr:uid="{2FE2B499-B2B8-47EB-B7E2-09EAB82018C8}"/>
    <cellStyle name="20% - Ênfase3 10 6 3" xfId="8535" xr:uid="{AD3B9E74-E194-44ED-B857-F854759EB2BE}"/>
    <cellStyle name="20% - Ênfase3 10 6 4" xfId="8536" xr:uid="{74957C91-7BED-4104-892C-4ED2AE6FDCCB}"/>
    <cellStyle name="20% - Ênfase3 10 6 5" xfId="8537" xr:uid="{36D75690-7EC3-430A-A18B-A0A1447E19D2}"/>
    <cellStyle name="20% - Ênfase3 10 6 6" xfId="53037" xr:uid="{5CCCB063-8252-4A97-B0B0-D642C58B2BBB}"/>
    <cellStyle name="20% - Ênfase3 10 7" xfId="8538" xr:uid="{BAD6929D-A8E7-4511-AE77-EC66E9090C56}"/>
    <cellStyle name="20% - Ênfase3 10 7 2" xfId="8539" xr:uid="{B4A17E68-26AC-41C8-A17B-71C73F187274}"/>
    <cellStyle name="20% - Ênfase3 10 7 2 2" xfId="8540" xr:uid="{34ED6FA9-C0E6-4D56-BCF2-965B11427C8A}"/>
    <cellStyle name="20% - Ênfase3 10 7 2 3" xfId="8541" xr:uid="{6A67246A-4CE9-4B51-8B78-9C03B92152C8}"/>
    <cellStyle name="20% - Ênfase3 10 7 2 4" xfId="8542" xr:uid="{68E02959-5ECE-4D96-82CA-541709451347}"/>
    <cellStyle name="20% - Ênfase3 10 7 3" xfId="8543" xr:uid="{5A176892-BD80-41FA-A05A-50EB047797F8}"/>
    <cellStyle name="20% - Ênfase3 10 7 4" xfId="8544" xr:uid="{922B7107-1BE2-470F-BC2E-916909D06A1D}"/>
    <cellStyle name="20% - Ênfase3 10 7 5" xfId="8545" xr:uid="{20BB2C25-E7B0-4A6E-BA5F-4045BA4EE0F3}"/>
    <cellStyle name="20% - Ênfase3 10 7 6" xfId="53888" xr:uid="{07A12B3E-0A78-4C27-B89E-E0B4A5849A50}"/>
    <cellStyle name="20% - Ênfase3 10 8" xfId="8546" xr:uid="{DDAD0FD0-4878-4041-A273-5EF668DD9B12}"/>
    <cellStyle name="20% - Ênfase3 10 8 2" xfId="8547" xr:uid="{3330B051-2308-4CF1-B4C1-419C776E82C6}"/>
    <cellStyle name="20% - Ênfase3 10 8 2 2" xfId="8548" xr:uid="{6C4CC1EC-9CA9-4B9E-93D8-DAA486F39513}"/>
    <cellStyle name="20% - Ênfase3 10 8 2 3" xfId="8549" xr:uid="{87356659-0C90-44F3-9850-B920EE1DE086}"/>
    <cellStyle name="20% - Ênfase3 10 8 2 4" xfId="8550" xr:uid="{A49F9811-9A32-42E3-B015-41B1FF7ECB62}"/>
    <cellStyle name="20% - Ênfase3 10 8 3" xfId="8551" xr:uid="{B935EC37-DC0F-4DE9-A640-73A9C4F12F73}"/>
    <cellStyle name="20% - Ênfase3 10 8 4" xfId="8552" xr:uid="{BD7E0B62-5AEC-4D6D-9C6E-EBF088CAFEB1}"/>
    <cellStyle name="20% - Ênfase3 10 8 5" xfId="8553" xr:uid="{7F3152E5-39C2-4ADC-921C-29992B71F4AA}"/>
    <cellStyle name="20% - Ênfase3 10 8 6" xfId="54707" xr:uid="{D82CC27D-376E-4BF4-B7F2-7A48B86E5407}"/>
    <cellStyle name="20% - Ênfase3 10 9" xfId="8554" xr:uid="{23D5B5F6-0EC2-4C64-91F5-02E0FD1C65DC}"/>
    <cellStyle name="20% - Ênfase3 10 9 2" xfId="8555" xr:uid="{2CB1B35E-D967-4752-9ECA-102BE91B4490}"/>
    <cellStyle name="20% - Ênfase3 10 9 2 2" xfId="8556" xr:uid="{6E00F1D3-7485-4DE2-B82B-CB4119126CAE}"/>
    <cellStyle name="20% - Ênfase3 10 9 2 3" xfId="8557" xr:uid="{E137E7D7-80D2-41C4-924F-8F60454E17F6}"/>
    <cellStyle name="20% - Ênfase3 10 9 2 4" xfId="8558" xr:uid="{7611D0B1-80B1-49CF-9C94-B959D56E31CE}"/>
    <cellStyle name="20% - Ênfase3 10 9 3" xfId="8559" xr:uid="{F3B75FDC-613A-48E9-A972-9D3161BBDB86}"/>
    <cellStyle name="20% - Ênfase3 10 9 4" xfId="8560" xr:uid="{F975D6B4-189C-4A7D-A9F3-3360096F5420}"/>
    <cellStyle name="20% - Ênfase3 10 9 5" xfId="8561" xr:uid="{06D5A836-4D13-4464-BDF5-0F20127E2962}"/>
    <cellStyle name="20% - Ênfase3 10 9 6" xfId="55427" xr:uid="{BD132543-6984-44DD-B518-71A9A2618E9B}"/>
    <cellStyle name="20% - Ênfase3 100" xfId="8562" xr:uid="{AC4F10BC-CC04-4F69-8B49-620A46381BB3}"/>
    <cellStyle name="20% - Ênfase3 101" xfId="8563" xr:uid="{6318686A-EDCD-466C-8CC5-4A5382AE3658}"/>
    <cellStyle name="20% - Ênfase3 102" xfId="8564" xr:uid="{6015B0D2-EDD7-4DCA-A409-AEF6AE99D64C}"/>
    <cellStyle name="20% - Ênfase3 103" xfId="8565" xr:uid="{80B82DDB-148E-4400-AB0B-D3A94A6FD32A}"/>
    <cellStyle name="20% - Ênfase3 104" xfId="8566" xr:uid="{06D769BD-C387-4417-8B0D-EBF7443DD5F9}"/>
    <cellStyle name="20% - Ênfase3 105" xfId="8567" xr:uid="{7A3EC416-BFCF-4E01-B145-839E4FB02917}"/>
    <cellStyle name="20% - Ênfase3 106" xfId="8568" xr:uid="{9EEB7F15-0864-4941-B197-A0D362AA111B}"/>
    <cellStyle name="20% - Ênfase3 107" xfId="8569" xr:uid="{70A70AA3-87D0-4E08-BA85-53F9BA7F3848}"/>
    <cellStyle name="20% - Ênfase3 108" xfId="8570" xr:uid="{B4CF5F1B-4FA1-4248-8666-26C99E8585A2}"/>
    <cellStyle name="20% - Ênfase3 109" xfId="8571" xr:uid="{107E9992-3E05-4CB7-B7AD-D5EC9BC3521C}"/>
    <cellStyle name="20% - Ênfase3 11" xfId="638" xr:uid="{65201850-B80B-4D3D-B05F-1AB03D65925A}"/>
    <cellStyle name="20% - Ênfase3 11 10" xfId="8572" xr:uid="{9176B6A4-5DDC-42FD-9310-F081D014B721}"/>
    <cellStyle name="20% - Ênfase3 11 10 2" xfId="8573" xr:uid="{44EA2A46-6B55-4BF1-852A-F238C90D60DE}"/>
    <cellStyle name="20% - Ênfase3 11 10 2 2" xfId="8574" xr:uid="{9ACA4BE9-E1A8-4C05-8325-4FEC799F8CC9}"/>
    <cellStyle name="20% - Ênfase3 11 10 2 3" xfId="8575" xr:uid="{F29D35B3-1299-461D-AB83-A2A5A1947FC3}"/>
    <cellStyle name="20% - Ênfase3 11 10 2 4" xfId="8576" xr:uid="{ACF830E1-1A54-41DC-90BE-76CA5ABB9FC7}"/>
    <cellStyle name="20% - Ênfase3 11 10 3" xfId="8577" xr:uid="{B31C9051-C5DE-4EF3-A20D-69F58726F8D2}"/>
    <cellStyle name="20% - Ênfase3 11 10 4" xfId="8578" xr:uid="{AB1E5918-1B1D-4F94-B8BF-4544124AC01A}"/>
    <cellStyle name="20% - Ênfase3 11 10 5" xfId="8579" xr:uid="{5A5C75E7-D375-4356-809E-B1CCC7DB1B85}"/>
    <cellStyle name="20% - Ênfase3 11 10 6" xfId="47141" xr:uid="{E2E5D63E-EB48-419E-8D41-4055251CCF49}"/>
    <cellStyle name="20% - Ênfase3 11 11" xfId="8580" xr:uid="{C478BE62-5784-4EF6-A08F-CF27A10E9F6F}"/>
    <cellStyle name="20% - Ênfase3 11 11 2" xfId="8581" xr:uid="{984C6716-CE49-403C-917E-2096F05FAA0B}"/>
    <cellStyle name="20% - Ênfase3 11 11 2 2" xfId="8582" xr:uid="{3534C376-1EA7-4E4D-87FB-E1C88A79F0D1}"/>
    <cellStyle name="20% - Ênfase3 11 11 2 3" xfId="8583" xr:uid="{2213E6C5-8ADB-4E26-922D-BFB416F90140}"/>
    <cellStyle name="20% - Ênfase3 11 11 2 4" xfId="8584" xr:uid="{F712B9BD-E32B-440A-8429-FCA027EF06E1}"/>
    <cellStyle name="20% - Ênfase3 11 11 3" xfId="8585" xr:uid="{8DB2FF0A-5960-499F-AA3C-FCB2447B0029}"/>
    <cellStyle name="20% - Ênfase3 11 11 4" xfId="8586" xr:uid="{998DFA0D-E151-4755-8738-E56A4585F503}"/>
    <cellStyle name="20% - Ênfase3 11 11 5" xfId="8587" xr:uid="{332EE09D-8996-4E82-8BFF-F580ABAE96AF}"/>
    <cellStyle name="20% - Ênfase3 11 12" xfId="8588" xr:uid="{8937EADF-5B79-4293-911E-9ADA907F853F}"/>
    <cellStyle name="20% - Ênfase3 11 12 2" xfId="8589" xr:uid="{7E67AF88-C68F-49BE-8ACF-0DD25D435916}"/>
    <cellStyle name="20% - Ênfase3 11 12 3" xfId="8590" xr:uid="{DFBACA97-EED0-4911-BF54-9D5817A7E5EE}"/>
    <cellStyle name="20% - Ênfase3 11 12 4" xfId="8591" xr:uid="{07A93D46-2B72-4E9C-AB27-D8FAB6F61DAE}"/>
    <cellStyle name="20% - Ênfase3 11 13" xfId="8592" xr:uid="{0AF4B5CB-F5A9-48D4-93E2-2C352B9E0B70}"/>
    <cellStyle name="20% - Ênfase3 11 14" xfId="8593" xr:uid="{7E9E5AE7-96C7-4796-87E0-91CE4C4A3C87}"/>
    <cellStyle name="20% - Ênfase3 11 15" xfId="8594" xr:uid="{BA031229-6F90-4F82-8B99-1286946EC127}"/>
    <cellStyle name="20% - Ênfase3 11 16" xfId="45529" xr:uid="{F2015A5C-00DE-46F4-8DEB-EDD5F21F4527}"/>
    <cellStyle name="20% - Ênfase3 11 2" xfId="639" xr:uid="{BCFA8254-DE8A-4CE6-8A64-85C90E8420AC}"/>
    <cellStyle name="20% - Ênfase3 11 2 2" xfId="8595" xr:uid="{22826F07-98B2-41EB-B577-4884AA845D4F}"/>
    <cellStyle name="20% - Ênfase3 11 2 2 2" xfId="8596" xr:uid="{0D72021D-88E7-41E3-B2F2-6E1228E429AE}"/>
    <cellStyle name="20% - Ênfase3 11 2 2 3" xfId="8597" xr:uid="{52C4DC20-5323-44C9-B3EA-7F514E1EABB4}"/>
    <cellStyle name="20% - Ênfase3 11 2 2 4" xfId="8598" xr:uid="{DE73BAC2-07A1-4E7D-9EF5-3D208E55AEE1}"/>
    <cellStyle name="20% - Ênfase3 11 2 2 5" xfId="48581" xr:uid="{601B49B6-F6D1-4E8C-8725-BCFE3FFA30A5}"/>
    <cellStyle name="20% - Ênfase3 11 2 3" xfId="8599" xr:uid="{9CF3D71E-EEC6-4353-B2A0-5B01627A15B7}"/>
    <cellStyle name="20% - Ênfase3 11 2 4" xfId="8600" xr:uid="{56443252-E762-4A26-8FDF-BB8539A00A73}"/>
    <cellStyle name="20% - Ênfase3 11 2 5" xfId="8601" xr:uid="{DE163569-0561-4ADF-AD66-D6DB2C36C6E3}"/>
    <cellStyle name="20% - Ênfase3 11 2 6" xfId="47905" xr:uid="{A161CDF3-0964-44F7-8794-7011E8C91977}"/>
    <cellStyle name="20% - Ênfase3 11 3" xfId="8602" xr:uid="{229EC18F-19EC-44DC-856E-B3F5B44327C0}"/>
    <cellStyle name="20% - Ênfase3 11 3 2" xfId="8603" xr:uid="{B1E23259-25D6-4982-A310-F9E27993F001}"/>
    <cellStyle name="20% - Ênfase3 11 3 2 2" xfId="8604" xr:uid="{A6FE505A-7D31-4848-8AF6-CAF651BA3D56}"/>
    <cellStyle name="20% - Ênfase3 11 3 2 3" xfId="8605" xr:uid="{D1A95351-594B-481E-BBA3-E14936618321}"/>
    <cellStyle name="20% - Ênfase3 11 3 2 4" xfId="8606" xr:uid="{B55E765F-192F-40F5-860A-0DE186445951}"/>
    <cellStyle name="20% - Ênfase3 11 3 3" xfId="8607" xr:uid="{81A15022-815F-468B-A4CC-C71EAC0E51B4}"/>
    <cellStyle name="20% - Ênfase3 11 3 4" xfId="8608" xr:uid="{E684A337-9B3D-44A2-930B-114FA1F5943A}"/>
    <cellStyle name="20% - Ênfase3 11 3 5" xfId="8609" xr:uid="{88D7149E-E424-4095-94AB-5E06CD36F8DE}"/>
    <cellStyle name="20% - Ênfase3 11 3 6" xfId="48939" xr:uid="{C34F76E6-92A0-4F84-89EB-A2D068460CC4}"/>
    <cellStyle name="20% - Ênfase3 11 4" xfId="8610" xr:uid="{8784577D-81CA-4B18-810C-8EF7D72F2B0F}"/>
    <cellStyle name="20% - Ênfase3 11 4 2" xfId="8611" xr:uid="{F95A3765-F5D5-49C0-83D3-23D511D49775}"/>
    <cellStyle name="20% - Ênfase3 11 4 2 2" xfId="8612" xr:uid="{CFDBE644-0E23-4B1C-97B2-044A2550CC03}"/>
    <cellStyle name="20% - Ênfase3 11 4 2 3" xfId="8613" xr:uid="{CBADB7E4-41C5-4571-B53F-60DFF647CF5D}"/>
    <cellStyle name="20% - Ênfase3 11 4 2 4" xfId="8614" xr:uid="{3E894746-100A-4751-8FF5-515B9D515D64}"/>
    <cellStyle name="20% - Ênfase3 11 4 3" xfId="8615" xr:uid="{5CC50A1A-51E3-4FA2-A9B6-5ED3E01C83B2}"/>
    <cellStyle name="20% - Ênfase3 11 4 4" xfId="8616" xr:uid="{BF392F92-AD7C-42C1-9AE8-E65348A84233}"/>
    <cellStyle name="20% - Ênfase3 11 4 5" xfId="8617" xr:uid="{66B7F0BC-2A59-4721-9085-0529628865D6}"/>
    <cellStyle name="20% - Ênfase3 11 4 6" xfId="51284" xr:uid="{97730ABC-49FF-4D73-BDDE-980D923FCC16}"/>
    <cellStyle name="20% - Ênfase3 11 5" xfId="8618" xr:uid="{9294AE56-A677-4CDA-892E-743D3E7DBCC1}"/>
    <cellStyle name="20% - Ênfase3 11 5 2" xfId="8619" xr:uid="{782E02F6-510B-4030-B2FF-0C02D33FAFD2}"/>
    <cellStyle name="20% - Ênfase3 11 5 2 2" xfId="8620" xr:uid="{BF2369CA-ED2A-47D5-B3C4-F739357BED5C}"/>
    <cellStyle name="20% - Ênfase3 11 5 2 3" xfId="8621" xr:uid="{9279E034-5E15-410A-929A-278D7C9D7BDA}"/>
    <cellStyle name="20% - Ênfase3 11 5 2 4" xfId="8622" xr:uid="{F2190E06-2E8D-47B7-924D-1F6AEBC46951}"/>
    <cellStyle name="20% - Ênfase3 11 5 3" xfId="8623" xr:uid="{1A1D3A3D-909E-4BF0-B304-D89647DF277A}"/>
    <cellStyle name="20% - Ênfase3 11 5 4" xfId="8624" xr:uid="{6F82D27F-89B2-4B83-880B-8B5B30D07411}"/>
    <cellStyle name="20% - Ênfase3 11 5 5" xfId="8625" xr:uid="{97A2CDDC-DEB2-48EB-96DB-E3BC87116A5A}"/>
    <cellStyle name="20% - Ênfase3 11 5 6" xfId="52166" xr:uid="{073F79A6-D098-4EC1-A3B2-DD86437422B4}"/>
    <cellStyle name="20% - Ênfase3 11 6" xfId="8626" xr:uid="{DF89765F-599C-4251-9D09-F27929420F24}"/>
    <cellStyle name="20% - Ênfase3 11 6 2" xfId="8627" xr:uid="{3A2A8231-0C6C-4B72-A7D4-080B28E570BA}"/>
    <cellStyle name="20% - Ênfase3 11 6 2 2" xfId="8628" xr:uid="{01D6DC6F-27B2-4CCF-B57B-DE03C9B7479A}"/>
    <cellStyle name="20% - Ênfase3 11 6 2 3" xfId="8629" xr:uid="{25A4C0F0-18B4-4A00-A5E9-1F685F4B0979}"/>
    <cellStyle name="20% - Ênfase3 11 6 2 4" xfId="8630" xr:uid="{121E96FA-E964-4A44-AD81-6F9518970DFA}"/>
    <cellStyle name="20% - Ênfase3 11 6 3" xfId="8631" xr:uid="{2977FBB3-F6E1-4FD0-A250-ECA1A9D7792D}"/>
    <cellStyle name="20% - Ênfase3 11 6 4" xfId="8632" xr:uid="{2D733AC3-F05A-4BD8-92E9-5B1378029D0E}"/>
    <cellStyle name="20% - Ênfase3 11 6 5" xfId="8633" xr:uid="{B969EDAE-8826-458C-AF7A-A2DED1A91255}"/>
    <cellStyle name="20% - Ênfase3 11 6 6" xfId="53033" xr:uid="{848882CF-06A8-46B4-88BC-F9954E960C86}"/>
    <cellStyle name="20% - Ênfase3 11 7" xfId="8634" xr:uid="{E9DE6E89-2F90-4C75-B680-C25CD83B6CE0}"/>
    <cellStyle name="20% - Ênfase3 11 7 2" xfId="8635" xr:uid="{1104E9C5-2F45-48D2-8BF1-D4861BD002B4}"/>
    <cellStyle name="20% - Ênfase3 11 7 2 2" xfId="8636" xr:uid="{3FF63E7B-08E3-400F-ABD6-0AB8D8F06177}"/>
    <cellStyle name="20% - Ênfase3 11 7 2 3" xfId="8637" xr:uid="{9A598250-D044-49B0-B61E-1B925A8F8C81}"/>
    <cellStyle name="20% - Ênfase3 11 7 2 4" xfId="8638" xr:uid="{6F5ABECE-FB81-4587-B4E8-F9BF19EACA29}"/>
    <cellStyle name="20% - Ênfase3 11 7 3" xfId="8639" xr:uid="{42FB41C0-2363-49F7-B2E3-F070E5C24969}"/>
    <cellStyle name="20% - Ênfase3 11 7 4" xfId="8640" xr:uid="{3FBC8283-FE69-4648-9C4C-9716A6127BC5}"/>
    <cellStyle name="20% - Ênfase3 11 7 5" xfId="8641" xr:uid="{575847BF-0A89-41C3-AE8D-4D632C5715C1}"/>
    <cellStyle name="20% - Ênfase3 11 7 6" xfId="53884" xr:uid="{5492F888-0D4D-43FF-B4D9-85AD8715B23B}"/>
    <cellStyle name="20% - Ênfase3 11 8" xfId="8642" xr:uid="{AB1854B4-2388-47A9-9FA3-8193150B112F}"/>
    <cellStyle name="20% - Ênfase3 11 8 2" xfId="8643" xr:uid="{3DD51A94-424B-484B-AA48-82CEA4974320}"/>
    <cellStyle name="20% - Ênfase3 11 8 2 2" xfId="8644" xr:uid="{B521A26C-4F67-45F5-9EAC-C885F8524B1B}"/>
    <cellStyle name="20% - Ênfase3 11 8 2 3" xfId="8645" xr:uid="{24F67BA9-0E38-46DB-9C86-3793901CDF63}"/>
    <cellStyle name="20% - Ênfase3 11 8 2 4" xfId="8646" xr:uid="{39A805BF-575D-44BE-ADC8-5CADF3C0E008}"/>
    <cellStyle name="20% - Ênfase3 11 8 3" xfId="8647" xr:uid="{3BF3AB81-C694-4788-8FF4-33AB1B9D0938}"/>
    <cellStyle name="20% - Ênfase3 11 8 4" xfId="8648" xr:uid="{76B055F1-0991-459E-9C86-FDBDF9D74BF1}"/>
    <cellStyle name="20% - Ênfase3 11 8 5" xfId="8649" xr:uid="{47EDB25B-24F6-4D68-8519-ED8378DF6E48}"/>
    <cellStyle name="20% - Ênfase3 11 8 6" xfId="54703" xr:uid="{5B8D8FBC-F62E-49B0-935F-7CDB0CC8D7E6}"/>
    <cellStyle name="20% - Ênfase3 11 9" xfId="8650" xr:uid="{925A481B-AAF7-4CBC-BDBB-EEA71F40BE60}"/>
    <cellStyle name="20% - Ênfase3 11 9 2" xfId="8651" xr:uid="{192D5425-D897-456B-B64F-B9649160175B}"/>
    <cellStyle name="20% - Ênfase3 11 9 2 2" xfId="8652" xr:uid="{F6DB6DD8-6BDB-4957-9CAE-23D2B63B11E6}"/>
    <cellStyle name="20% - Ênfase3 11 9 2 3" xfId="8653" xr:uid="{6C7EC5AA-5571-4757-821E-4B6F436AB314}"/>
    <cellStyle name="20% - Ênfase3 11 9 2 4" xfId="8654" xr:uid="{1152E451-00D5-426B-BF79-6247442B9FB7}"/>
    <cellStyle name="20% - Ênfase3 11 9 3" xfId="8655" xr:uid="{8BA2A811-C43D-4DA0-B6CD-72BB8878B961}"/>
    <cellStyle name="20% - Ênfase3 11 9 4" xfId="8656" xr:uid="{4A0C1F9A-14B1-4B6D-924B-E251592CFB0E}"/>
    <cellStyle name="20% - Ênfase3 11 9 5" xfId="8657" xr:uid="{588FC274-1361-4BC2-8C93-5B7BDD64C0ED}"/>
    <cellStyle name="20% - Ênfase3 11 9 6" xfId="55424" xr:uid="{F4986E96-61E5-43FB-B697-195C263BEB04}"/>
    <cellStyle name="20% - Ênfase3 110" xfId="8658" xr:uid="{B87B9E21-7A98-495D-AC4D-2A25A6C40B44}"/>
    <cellStyle name="20% - Ênfase3 111" xfId="8659" xr:uid="{C1C6A9C8-612B-4F01-AD04-EFA70B14760F}"/>
    <cellStyle name="20% - Ênfase3 112" xfId="8660" xr:uid="{A09EFF57-CF33-4F56-822B-38CBE6E85A45}"/>
    <cellStyle name="20% - Ênfase3 113" xfId="8661" xr:uid="{C7404895-6D61-471C-86F7-034817439027}"/>
    <cellStyle name="20% - Ênfase3 114" xfId="8662" xr:uid="{94AEC9DE-16FC-481E-9050-4287CA7BC4AE}"/>
    <cellStyle name="20% - Ênfase3 115" xfId="8663" xr:uid="{874988F3-8F97-4360-ACD1-A702EB7BE994}"/>
    <cellStyle name="20% - Ênfase3 116" xfId="8664" xr:uid="{9E57E8E8-BABB-45EA-BD49-08383F70703D}"/>
    <cellStyle name="20% - Ênfase3 117" xfId="8665" xr:uid="{21D2483D-6BB8-4E1A-B438-9D51BC5093E5}"/>
    <cellStyle name="20% - Ênfase3 118" xfId="8666" xr:uid="{755EF9DA-11C5-42E0-80A8-2A50304177A1}"/>
    <cellStyle name="20% - Ênfase3 119" xfId="8667" xr:uid="{9347DF93-A69D-445C-935D-A137C304FB7B}"/>
    <cellStyle name="20% - Ênfase3 12" xfId="640" xr:uid="{39E9F1C8-68B6-46D3-8EEB-963A22AF68CE}"/>
    <cellStyle name="20% - Ênfase3 12 10" xfId="8668" xr:uid="{3880A588-760C-4689-BCCE-D61A7B472245}"/>
    <cellStyle name="20% - Ênfase3 12 10 2" xfId="8669" xr:uid="{48EF7CB9-138F-4777-88F7-30EC9588E221}"/>
    <cellStyle name="20% - Ênfase3 12 10 2 2" xfId="8670" xr:uid="{3BE22294-F6D0-4E87-8A72-647FE0A23C03}"/>
    <cellStyle name="20% - Ênfase3 12 10 2 3" xfId="8671" xr:uid="{C6E8175F-BFE6-4629-A0A2-B1C909FFDD82}"/>
    <cellStyle name="20% - Ênfase3 12 10 2 4" xfId="8672" xr:uid="{05F0EA90-B518-46DB-A0FE-ABC8A0062682}"/>
    <cellStyle name="20% - Ênfase3 12 10 3" xfId="8673" xr:uid="{189941DE-8ED5-449D-A0BD-1A2FA609158A}"/>
    <cellStyle name="20% - Ênfase3 12 10 4" xfId="8674" xr:uid="{6FB1282F-78AB-4412-9F5E-29E4A4E91553}"/>
    <cellStyle name="20% - Ênfase3 12 10 5" xfId="8675" xr:uid="{EF38E878-1810-48FD-88A6-E998A742BFEA}"/>
    <cellStyle name="20% - Ênfase3 12 10 6" xfId="47142" xr:uid="{CAA75B5F-8CD1-46F7-B09B-B812112E70D8}"/>
    <cellStyle name="20% - Ênfase3 12 11" xfId="8676" xr:uid="{25E7D02D-9B1D-48BD-98AD-73BCF9FC61E4}"/>
    <cellStyle name="20% - Ênfase3 12 11 2" xfId="8677" xr:uid="{18E7170D-16D1-482E-BC1B-00D71A693A6B}"/>
    <cellStyle name="20% - Ênfase3 12 11 2 2" xfId="8678" xr:uid="{6089D783-BC3B-4C17-B93F-C8F4525A6E59}"/>
    <cellStyle name="20% - Ênfase3 12 11 2 3" xfId="8679" xr:uid="{BC1CA816-3CBD-4FAD-93BD-5EA79765632D}"/>
    <cellStyle name="20% - Ênfase3 12 11 2 4" xfId="8680" xr:uid="{AB7098B4-0A72-44C6-A460-AAA8036E33C3}"/>
    <cellStyle name="20% - Ênfase3 12 11 3" xfId="8681" xr:uid="{A2714A78-BDE7-462A-A6E0-07E62BE167D6}"/>
    <cellStyle name="20% - Ênfase3 12 11 4" xfId="8682" xr:uid="{F9BDEFC6-D912-415B-8F0C-5901D7E82857}"/>
    <cellStyle name="20% - Ênfase3 12 11 5" xfId="8683" xr:uid="{C502922C-FE6B-469F-A7ED-6A4F28B78C72}"/>
    <cellStyle name="20% - Ênfase3 12 12" xfId="8684" xr:uid="{2ABD33A8-C9BD-4699-B745-EB02B28FD8B4}"/>
    <cellStyle name="20% - Ênfase3 12 12 2" xfId="8685" xr:uid="{93C2240E-EE5A-40E2-B515-E7F85E8DF70B}"/>
    <cellStyle name="20% - Ênfase3 12 12 3" xfId="8686" xr:uid="{57099EE8-845B-4582-9FC6-8BB498221D91}"/>
    <cellStyle name="20% - Ênfase3 12 12 4" xfId="8687" xr:uid="{042459D3-697F-448B-9900-677B736D5B61}"/>
    <cellStyle name="20% - Ênfase3 12 13" xfId="8688" xr:uid="{1FA30202-8314-449C-A8E7-63FD80C9A808}"/>
    <cellStyle name="20% - Ênfase3 12 14" xfId="8689" xr:uid="{F5DC523E-3E19-42DC-9E3C-2029902CA3DF}"/>
    <cellStyle name="20% - Ênfase3 12 15" xfId="8690" xr:uid="{9713A148-7125-459A-A0CE-DB239E971D48}"/>
    <cellStyle name="20% - Ênfase3 12 16" xfId="45530" xr:uid="{80285021-4214-4CB2-9D25-C768FB739981}"/>
    <cellStyle name="20% - Ênfase3 12 2" xfId="641" xr:uid="{7D1EFF01-53DA-4021-8E34-97D0D34307E0}"/>
    <cellStyle name="20% - Ênfase3 12 2 2" xfId="8691" xr:uid="{E2C3289E-A522-4D10-B9EF-A20970E0D9A4}"/>
    <cellStyle name="20% - Ênfase3 12 2 2 2" xfId="8692" xr:uid="{5CEAE542-A472-4689-864F-D0DA87A7D24F}"/>
    <cellStyle name="20% - Ênfase3 12 2 2 3" xfId="8693" xr:uid="{CFF1064B-76A1-4069-9B36-6FFAF0159398}"/>
    <cellStyle name="20% - Ênfase3 12 2 2 4" xfId="8694" xr:uid="{6B309439-AE20-4A34-8186-F719148C4E98}"/>
    <cellStyle name="20% - Ênfase3 12 2 2 5" xfId="48583" xr:uid="{BE23C430-8EAB-4145-AA7D-FE992D48FF17}"/>
    <cellStyle name="20% - Ênfase3 12 2 3" xfId="8695" xr:uid="{B26CC504-7D13-4573-8BB2-82618FB8B3D2}"/>
    <cellStyle name="20% - Ênfase3 12 2 4" xfId="8696" xr:uid="{E0AEEF2E-BDC2-4DD9-9C94-295018EF5A67}"/>
    <cellStyle name="20% - Ênfase3 12 2 5" xfId="8697" xr:uid="{A4140B8A-9398-4CDC-9855-06CD88B79621}"/>
    <cellStyle name="20% - Ênfase3 12 2 6" xfId="47906" xr:uid="{CC227911-3399-4D55-B76E-A703EE9173DA}"/>
    <cellStyle name="20% - Ênfase3 12 3" xfId="8698" xr:uid="{CC3E296D-E258-402E-94C4-50A955F20142}"/>
    <cellStyle name="20% - Ênfase3 12 3 2" xfId="8699" xr:uid="{BAD617C2-F284-47C8-8F89-4EF8B0F5A0E0}"/>
    <cellStyle name="20% - Ênfase3 12 3 2 2" xfId="8700" xr:uid="{82E4FC63-612B-4FF6-BEEA-01DFDBA6A52C}"/>
    <cellStyle name="20% - Ênfase3 12 3 2 3" xfId="8701" xr:uid="{C73BD244-2012-4114-BCC6-9FAF861A9D0E}"/>
    <cellStyle name="20% - Ênfase3 12 3 2 4" xfId="8702" xr:uid="{3D3F20D3-2067-4691-8023-7581B10EDBE5}"/>
    <cellStyle name="20% - Ênfase3 12 3 3" xfId="8703" xr:uid="{8765C81F-E021-49D7-8415-097DE2E49947}"/>
    <cellStyle name="20% - Ênfase3 12 3 4" xfId="8704" xr:uid="{5954BA50-DAA0-4407-A509-3DA1B4206175}"/>
    <cellStyle name="20% - Ênfase3 12 3 5" xfId="8705" xr:uid="{2BBAD537-AE04-4F19-8BBD-C4E56BFC31EE}"/>
    <cellStyle name="20% - Ênfase3 12 3 6" xfId="48935" xr:uid="{8A26EFB6-6990-42EE-87F3-47A839C173F2}"/>
    <cellStyle name="20% - Ênfase3 12 4" xfId="8706" xr:uid="{E4253F69-2AFC-4E5F-AE51-9DA57E12AF8C}"/>
    <cellStyle name="20% - Ênfase3 12 4 2" xfId="8707" xr:uid="{0C0F50BE-0421-4DB8-B4C5-2FC3107D704A}"/>
    <cellStyle name="20% - Ênfase3 12 4 2 2" xfId="8708" xr:uid="{EB53A316-D3EC-4FF4-9CD3-95AB64DBBDE5}"/>
    <cellStyle name="20% - Ênfase3 12 4 2 3" xfId="8709" xr:uid="{3582BA15-0687-4108-85AD-E72F1F69DB95}"/>
    <cellStyle name="20% - Ênfase3 12 4 2 4" xfId="8710" xr:uid="{FE975BFF-F018-4A1B-B512-439B1B112F0D}"/>
    <cellStyle name="20% - Ênfase3 12 4 3" xfId="8711" xr:uid="{49BB70A9-E3C0-41CD-82E2-6FC9B6A419D1}"/>
    <cellStyle name="20% - Ênfase3 12 4 4" xfId="8712" xr:uid="{A9B7FB80-8243-4B0B-BDD7-87613544A81F}"/>
    <cellStyle name="20% - Ênfase3 12 4 5" xfId="8713" xr:uid="{D088F493-E943-4F04-8587-7933103CC4FE}"/>
    <cellStyle name="20% - Ênfase3 12 4 6" xfId="51280" xr:uid="{FF465C37-3967-482F-AC06-00AFFFA1F319}"/>
    <cellStyle name="20% - Ênfase3 12 5" xfId="8714" xr:uid="{6A1171A9-FBB9-4767-8893-26A6AA3F0245}"/>
    <cellStyle name="20% - Ênfase3 12 5 2" xfId="8715" xr:uid="{8C9C6BF6-8711-4EDD-B04A-27FE5A0258BC}"/>
    <cellStyle name="20% - Ênfase3 12 5 2 2" xfId="8716" xr:uid="{F3C2B638-1381-4540-A594-A228624E0FF3}"/>
    <cellStyle name="20% - Ênfase3 12 5 2 3" xfId="8717" xr:uid="{480C1197-2228-4FCD-8BEF-56644BD8746B}"/>
    <cellStyle name="20% - Ênfase3 12 5 2 4" xfId="8718" xr:uid="{2DF5655A-02AD-46DF-8DCF-2345E241F593}"/>
    <cellStyle name="20% - Ênfase3 12 5 3" xfId="8719" xr:uid="{DD69B7C6-DC92-4571-A58C-ACCD73CCA922}"/>
    <cellStyle name="20% - Ênfase3 12 5 4" xfId="8720" xr:uid="{4980A653-5B78-4341-B7CC-B6064FFD464D}"/>
    <cellStyle name="20% - Ênfase3 12 5 5" xfId="8721" xr:uid="{8B665891-9059-4B92-90FF-477339A00F3C}"/>
    <cellStyle name="20% - Ênfase3 12 5 6" xfId="52162" xr:uid="{4C42CB6C-1D5F-4FD1-B1E6-FDD106C9C0F5}"/>
    <cellStyle name="20% - Ênfase3 12 6" xfId="8722" xr:uid="{C8949B5A-CC0A-43DF-B245-FD229F4363EA}"/>
    <cellStyle name="20% - Ênfase3 12 6 2" xfId="8723" xr:uid="{701A4640-81B1-462C-8936-270AC9FA0B09}"/>
    <cellStyle name="20% - Ênfase3 12 6 2 2" xfId="8724" xr:uid="{C7BC5085-9F69-41A5-AEEF-9765C7B00204}"/>
    <cellStyle name="20% - Ênfase3 12 6 2 3" xfId="8725" xr:uid="{D811B6FB-4A15-4DE1-942E-C7CE91B03315}"/>
    <cellStyle name="20% - Ênfase3 12 6 2 4" xfId="8726" xr:uid="{0B1C6359-210C-4426-B543-E65ED25F2253}"/>
    <cellStyle name="20% - Ênfase3 12 6 3" xfId="8727" xr:uid="{059CBE11-40DD-4747-8501-9738E07BB554}"/>
    <cellStyle name="20% - Ênfase3 12 6 4" xfId="8728" xr:uid="{7E62C95D-8E58-4B13-B33B-5084C541D893}"/>
    <cellStyle name="20% - Ênfase3 12 6 5" xfId="8729" xr:uid="{2FFAA3CC-5A5A-416D-999F-E16FCA31AAD3}"/>
    <cellStyle name="20% - Ênfase3 12 6 6" xfId="53029" xr:uid="{3323C386-2B29-470F-838E-5C1F69354C5C}"/>
    <cellStyle name="20% - Ênfase3 12 7" xfId="8730" xr:uid="{1B1FD314-C299-4761-82D6-6F52EE59F7FA}"/>
    <cellStyle name="20% - Ênfase3 12 7 2" xfId="8731" xr:uid="{3DF9D59C-29B6-4E7F-9E0C-8741313423BA}"/>
    <cellStyle name="20% - Ênfase3 12 7 2 2" xfId="8732" xr:uid="{9ECAB738-6758-4E6F-AAB9-B5989D9C709D}"/>
    <cellStyle name="20% - Ênfase3 12 7 2 3" xfId="8733" xr:uid="{01C5706D-3345-4DAC-823B-CA4D2B652B9F}"/>
    <cellStyle name="20% - Ênfase3 12 7 2 4" xfId="8734" xr:uid="{01B49836-9B4B-480B-B0EE-96CE3AC8F313}"/>
    <cellStyle name="20% - Ênfase3 12 7 3" xfId="8735" xr:uid="{F02796BD-E5B8-4F9F-AD8C-D53EDF15793A}"/>
    <cellStyle name="20% - Ênfase3 12 7 4" xfId="8736" xr:uid="{4450EF01-65A8-454E-880A-C20E026A34BD}"/>
    <cellStyle name="20% - Ênfase3 12 7 5" xfId="8737" xr:uid="{B5E2F234-61E9-4B2D-AED3-78558F846E91}"/>
    <cellStyle name="20% - Ênfase3 12 7 6" xfId="53880" xr:uid="{B53A9762-25FE-48A2-9729-19E03FEBA367}"/>
    <cellStyle name="20% - Ênfase3 12 8" xfId="8738" xr:uid="{2D55BD8F-F847-453E-9F16-4654A77B446C}"/>
    <cellStyle name="20% - Ênfase3 12 8 2" xfId="8739" xr:uid="{1C19C89F-2531-4F84-8376-18A101B4C525}"/>
    <cellStyle name="20% - Ênfase3 12 8 2 2" xfId="8740" xr:uid="{74E7454A-6850-4CD4-83C0-1EFB2B612206}"/>
    <cellStyle name="20% - Ênfase3 12 8 2 3" xfId="8741" xr:uid="{48E71FA8-4FE6-4736-9739-3957136DB9CA}"/>
    <cellStyle name="20% - Ênfase3 12 8 2 4" xfId="8742" xr:uid="{C4DC5BEC-3460-4B69-9F75-2F1E2A637567}"/>
    <cellStyle name="20% - Ênfase3 12 8 3" xfId="8743" xr:uid="{7A31F7C8-E045-404A-A2DC-EDCBE5C24B2D}"/>
    <cellStyle name="20% - Ênfase3 12 8 4" xfId="8744" xr:uid="{D8D90ECE-58AB-4602-A8FE-F8141D1979FE}"/>
    <cellStyle name="20% - Ênfase3 12 8 5" xfId="8745" xr:uid="{F6D7F529-14C7-4FB4-AED1-CED413E17FC4}"/>
    <cellStyle name="20% - Ênfase3 12 8 6" xfId="54699" xr:uid="{B80949D6-5757-4E8A-B954-427B1587A867}"/>
    <cellStyle name="20% - Ênfase3 12 9" xfId="8746" xr:uid="{2F5F89DA-4763-4046-9E3B-DEF1D3C3CDA8}"/>
    <cellStyle name="20% - Ênfase3 12 9 2" xfId="8747" xr:uid="{2A193EF7-FC05-4AED-BDB0-38F69671D652}"/>
    <cellStyle name="20% - Ênfase3 12 9 2 2" xfId="8748" xr:uid="{7005A11C-25CF-44B7-90FC-B6203C7141A9}"/>
    <cellStyle name="20% - Ênfase3 12 9 2 3" xfId="8749" xr:uid="{6820C89D-9F92-4C92-AAC4-A1EF297F1227}"/>
    <cellStyle name="20% - Ênfase3 12 9 2 4" xfId="8750" xr:uid="{C2A8EB5D-61CA-4BD6-9624-1CD1DDD4A403}"/>
    <cellStyle name="20% - Ênfase3 12 9 3" xfId="8751" xr:uid="{2666A7E0-BE17-469D-9467-0E98C0575049}"/>
    <cellStyle name="20% - Ênfase3 12 9 4" xfId="8752" xr:uid="{5A69AFC9-1A70-4AEF-8625-B12FEA4B70D6}"/>
    <cellStyle name="20% - Ênfase3 12 9 5" xfId="8753" xr:uid="{0231A977-1600-430C-A793-E28492C00961}"/>
    <cellStyle name="20% - Ênfase3 12 9 6" xfId="55421" xr:uid="{8415C160-BF36-4C11-888D-1FB6FE8091BB}"/>
    <cellStyle name="20% - Ênfase3 120" xfId="8754" xr:uid="{D865354C-0FAC-4B8C-B332-07FA791B2389}"/>
    <cellStyle name="20% - Ênfase3 121" xfId="8755" xr:uid="{2C28CF22-D430-48CE-A05B-CD34D920476A}"/>
    <cellStyle name="20% - Ênfase3 13" xfId="642" xr:uid="{554C7D8A-161D-478A-B61C-FE8AE78D34B6}"/>
    <cellStyle name="20% - Ênfase3 13 10" xfId="8756" xr:uid="{2ACA51F0-0ACB-4495-A5C0-06C652258A15}"/>
    <cellStyle name="20% - Ênfase3 13 10 2" xfId="8757" xr:uid="{A4A9568E-9D09-4AEF-A71F-050EB577289D}"/>
    <cellStyle name="20% - Ênfase3 13 10 2 2" xfId="8758" xr:uid="{076F07F9-0AE2-42B4-9A5F-FA16FB3ABDDB}"/>
    <cellStyle name="20% - Ênfase3 13 10 2 3" xfId="8759" xr:uid="{D2F198A5-2408-41AB-A641-FC8FB7004D06}"/>
    <cellStyle name="20% - Ênfase3 13 10 2 4" xfId="8760" xr:uid="{D55F9F50-047D-4B40-AC9E-F8DEB00DE23B}"/>
    <cellStyle name="20% - Ênfase3 13 10 3" xfId="8761" xr:uid="{FF4BBA90-4651-47D5-A7E9-6452D21B8009}"/>
    <cellStyle name="20% - Ênfase3 13 10 4" xfId="8762" xr:uid="{311EEC38-E43A-43D7-934E-BD275AC60A71}"/>
    <cellStyle name="20% - Ênfase3 13 10 5" xfId="8763" xr:uid="{D075CE2F-9EE9-49AD-988F-EC16A79ABC88}"/>
    <cellStyle name="20% - Ênfase3 13 10 6" xfId="47143" xr:uid="{26A13CF7-167E-4827-A7C9-415B44C8D021}"/>
    <cellStyle name="20% - Ênfase3 13 11" xfId="8764" xr:uid="{6F7B631C-8591-4CC2-8577-26CCBD76BB29}"/>
    <cellStyle name="20% - Ênfase3 13 11 2" xfId="8765" xr:uid="{FEC878FE-5689-454A-92EC-69E62E3B3D6B}"/>
    <cellStyle name="20% - Ênfase3 13 11 2 2" xfId="8766" xr:uid="{F4778115-64AB-43F8-93CD-B40B72AE251C}"/>
    <cellStyle name="20% - Ênfase3 13 11 2 3" xfId="8767" xr:uid="{B278328D-EE40-4EB8-9898-7F187D230C2C}"/>
    <cellStyle name="20% - Ênfase3 13 11 2 4" xfId="8768" xr:uid="{5D90C442-0085-4B8B-A98D-15B5D98AF980}"/>
    <cellStyle name="20% - Ênfase3 13 11 3" xfId="8769" xr:uid="{9A05D4AE-090E-400D-BB5F-18A987B3A7A9}"/>
    <cellStyle name="20% - Ênfase3 13 11 4" xfId="8770" xr:uid="{0BE19488-E1B6-4276-8548-1442EA6693CD}"/>
    <cellStyle name="20% - Ênfase3 13 11 5" xfId="8771" xr:uid="{D0ECA1B4-3DF4-4A59-A42E-DCF72D250EE4}"/>
    <cellStyle name="20% - Ênfase3 13 12" xfId="8772" xr:uid="{6B593645-CBF5-4194-8F01-DF22CF106604}"/>
    <cellStyle name="20% - Ênfase3 13 12 2" xfId="8773" xr:uid="{703E078B-F685-4CC1-8F40-8AFE39D0AB49}"/>
    <cellStyle name="20% - Ênfase3 13 12 3" xfId="8774" xr:uid="{15E59E24-A51A-422B-A3D8-D1D2E70F6128}"/>
    <cellStyle name="20% - Ênfase3 13 12 4" xfId="8775" xr:uid="{CCFABDE6-B0D0-41C9-A200-35D4AB94BDAC}"/>
    <cellStyle name="20% - Ênfase3 13 13" xfId="8776" xr:uid="{E228EC89-2958-43A6-9110-46A4AA6A3C13}"/>
    <cellStyle name="20% - Ênfase3 13 14" xfId="8777" xr:uid="{FA52F0E9-DA7D-49AA-A28B-19668E9D5BA0}"/>
    <cellStyle name="20% - Ênfase3 13 15" xfId="8778" xr:uid="{8209DB93-E141-4388-9469-779FED5BE06A}"/>
    <cellStyle name="20% - Ênfase3 13 16" xfId="45531" xr:uid="{E589157C-A6FE-4D35-9548-B5AB7FB40087}"/>
    <cellStyle name="20% - Ênfase3 13 2" xfId="643" xr:uid="{CA1BF38F-03EE-460A-B997-36F0F1CBB3EA}"/>
    <cellStyle name="20% - Ênfase3 13 2 2" xfId="8779" xr:uid="{FF6F8279-78CD-4B03-9930-3DEAEE873B8D}"/>
    <cellStyle name="20% - Ênfase3 13 2 2 2" xfId="8780" xr:uid="{B57D3526-E426-406B-B8A4-9688132CB5A6}"/>
    <cellStyle name="20% - Ênfase3 13 2 2 3" xfId="8781" xr:uid="{CD399A78-ECE3-4043-9A52-BBE94D20B930}"/>
    <cellStyle name="20% - Ênfase3 13 2 2 4" xfId="8782" xr:uid="{7C85D79C-550D-49FD-80A5-5F8BE468E99A}"/>
    <cellStyle name="20% - Ênfase3 13 2 2 5" xfId="48585" xr:uid="{5C9B91A6-8E2E-47F6-B5CE-D02F6ACDB4BC}"/>
    <cellStyle name="20% - Ênfase3 13 2 3" xfId="8783" xr:uid="{C4E9DBF1-DA32-483A-92A2-E0DB37047912}"/>
    <cellStyle name="20% - Ênfase3 13 2 4" xfId="8784" xr:uid="{17429A86-610B-4404-97EA-2A34AE7B1B47}"/>
    <cellStyle name="20% - Ênfase3 13 2 5" xfId="8785" xr:uid="{EF383A52-5BA6-4998-A49E-409A515C6B8D}"/>
    <cellStyle name="20% - Ênfase3 13 2 6" xfId="47907" xr:uid="{FDA2ED37-FA28-4C07-A750-668C9FEAB481}"/>
    <cellStyle name="20% - Ênfase3 13 3" xfId="8786" xr:uid="{6F9E82D5-7660-4EE0-AFAE-416FE2E30EA0}"/>
    <cellStyle name="20% - Ênfase3 13 3 2" xfId="8787" xr:uid="{96CE75D0-02DD-4823-AAF0-AB30669BB9B9}"/>
    <cellStyle name="20% - Ênfase3 13 3 2 2" xfId="8788" xr:uid="{4B23F789-20B4-439D-B771-71A00C6834E3}"/>
    <cellStyle name="20% - Ênfase3 13 3 2 3" xfId="8789" xr:uid="{328BADF1-2239-4F41-9F4B-340B94565BA9}"/>
    <cellStyle name="20% - Ênfase3 13 3 2 4" xfId="8790" xr:uid="{F9E68334-E52E-428A-BA69-E54F174C6D35}"/>
    <cellStyle name="20% - Ênfase3 13 3 3" xfId="8791" xr:uid="{65BB601F-7A25-427F-8889-B626FEDD765A}"/>
    <cellStyle name="20% - Ênfase3 13 3 4" xfId="8792" xr:uid="{27491D8F-904E-455F-A6C1-0243BBF8AD40}"/>
    <cellStyle name="20% - Ênfase3 13 3 5" xfId="8793" xr:uid="{AE4CA4E1-F68A-43E6-908E-D9E013C4E2A7}"/>
    <cellStyle name="20% - Ênfase3 13 3 6" xfId="48931" xr:uid="{59797B17-04FC-481E-B1FC-63727D387D78}"/>
    <cellStyle name="20% - Ênfase3 13 4" xfId="8794" xr:uid="{FB1E7FA4-FF8A-458C-BC2D-FE834833ED21}"/>
    <cellStyle name="20% - Ênfase3 13 4 2" xfId="8795" xr:uid="{D9228C64-3DE5-4006-9B9F-13516B77DD49}"/>
    <cellStyle name="20% - Ênfase3 13 4 2 2" xfId="8796" xr:uid="{9E683372-15EE-4979-B40E-C3D26B9EA071}"/>
    <cellStyle name="20% - Ênfase3 13 4 2 3" xfId="8797" xr:uid="{FC4E5DA6-8840-4F25-8EB2-5F36234F92D6}"/>
    <cellStyle name="20% - Ênfase3 13 4 2 4" xfId="8798" xr:uid="{FC87B4C6-CE67-419B-B228-016446FC4B93}"/>
    <cellStyle name="20% - Ênfase3 13 4 3" xfId="8799" xr:uid="{8D0140A1-569C-4EE5-A6BF-9FFB9ABDE5FD}"/>
    <cellStyle name="20% - Ênfase3 13 4 4" xfId="8800" xr:uid="{E14396F4-4F8C-4C01-A84F-12AB89CF2724}"/>
    <cellStyle name="20% - Ênfase3 13 4 5" xfId="8801" xr:uid="{688EF175-C94A-434B-9E93-3C98F7D5122E}"/>
    <cellStyle name="20% - Ênfase3 13 4 6" xfId="51276" xr:uid="{04ACAFC0-8EDD-4CE9-8194-1E1D08A78118}"/>
    <cellStyle name="20% - Ênfase3 13 5" xfId="8802" xr:uid="{E1026669-33F4-41ED-BEE6-D35DBB76B423}"/>
    <cellStyle name="20% - Ênfase3 13 5 2" xfId="8803" xr:uid="{7D9EF9D2-8BE9-49DE-99FB-E4A74C98CA3D}"/>
    <cellStyle name="20% - Ênfase3 13 5 2 2" xfId="8804" xr:uid="{78A10BD8-CDBE-4C9B-9B6D-20312CDC1F62}"/>
    <cellStyle name="20% - Ênfase3 13 5 2 3" xfId="8805" xr:uid="{C5A75D07-E386-4B83-8358-FD5C45FF05BC}"/>
    <cellStyle name="20% - Ênfase3 13 5 2 4" xfId="8806" xr:uid="{3C9E7FE9-3E4A-4976-81AE-D07BF3F5C8C6}"/>
    <cellStyle name="20% - Ênfase3 13 5 3" xfId="8807" xr:uid="{2D2E3940-8580-4BC2-808C-45BE11BFB52F}"/>
    <cellStyle name="20% - Ênfase3 13 5 4" xfId="8808" xr:uid="{C13A2B88-39EC-4764-9E83-D22D8EF84735}"/>
    <cellStyle name="20% - Ênfase3 13 5 5" xfId="8809" xr:uid="{CF121FF7-5A5E-4354-8B69-48FA3851D16E}"/>
    <cellStyle name="20% - Ênfase3 13 5 6" xfId="52158" xr:uid="{7D737FD7-E530-45B1-B802-1475B4CF9E18}"/>
    <cellStyle name="20% - Ênfase3 13 6" xfId="8810" xr:uid="{D7EEFA69-2470-4274-BCD7-013CE83C038E}"/>
    <cellStyle name="20% - Ênfase3 13 6 2" xfId="8811" xr:uid="{24D1B01B-43E1-43F8-91F9-D33D4C8D4813}"/>
    <cellStyle name="20% - Ênfase3 13 6 2 2" xfId="8812" xr:uid="{95518174-2C2D-4030-AFF5-14C618BD6E13}"/>
    <cellStyle name="20% - Ênfase3 13 6 2 3" xfId="8813" xr:uid="{C1BA687A-DEAC-45B5-85DD-A840F3418D76}"/>
    <cellStyle name="20% - Ênfase3 13 6 2 4" xfId="8814" xr:uid="{33129DDE-B81A-4AA7-B7B6-AE0A1B51C05A}"/>
    <cellStyle name="20% - Ênfase3 13 6 3" xfId="8815" xr:uid="{73719433-5857-49FF-996C-5251EA5C83FC}"/>
    <cellStyle name="20% - Ênfase3 13 6 4" xfId="8816" xr:uid="{B79B69AF-21AF-4B79-9F7D-D849066EE78D}"/>
    <cellStyle name="20% - Ênfase3 13 6 5" xfId="8817" xr:uid="{7206A7DE-5E94-48F7-A145-37DCAA699172}"/>
    <cellStyle name="20% - Ênfase3 13 6 6" xfId="53025" xr:uid="{E7E31F55-81A0-4D35-8BC1-26ACB73ED551}"/>
    <cellStyle name="20% - Ênfase3 13 7" xfId="8818" xr:uid="{EF1930DF-5E35-47EC-9F41-4611A85E1544}"/>
    <cellStyle name="20% - Ênfase3 13 7 2" xfId="8819" xr:uid="{2C216576-6C76-4E65-BBBB-F22D84122EA4}"/>
    <cellStyle name="20% - Ênfase3 13 7 2 2" xfId="8820" xr:uid="{5E5CBA2C-3DF1-416B-877D-6211E4496448}"/>
    <cellStyle name="20% - Ênfase3 13 7 2 3" xfId="8821" xr:uid="{92ABABAC-508E-4C5E-8B1F-4B8A485188BC}"/>
    <cellStyle name="20% - Ênfase3 13 7 2 4" xfId="8822" xr:uid="{EA550DE6-A03C-4B93-AC6B-BEB4146BE2C2}"/>
    <cellStyle name="20% - Ênfase3 13 7 3" xfId="8823" xr:uid="{27A9AE25-ACB5-483A-B379-204C381C6E37}"/>
    <cellStyle name="20% - Ênfase3 13 7 4" xfId="8824" xr:uid="{B3A1AAC7-9522-4B9E-A31A-8960265A7EF2}"/>
    <cellStyle name="20% - Ênfase3 13 7 5" xfId="8825" xr:uid="{96171F3A-C471-4807-B5A4-50A5A68E30EC}"/>
    <cellStyle name="20% - Ênfase3 13 7 6" xfId="53876" xr:uid="{3B6164F0-91B9-4A5C-9D3B-4F1685E2B072}"/>
    <cellStyle name="20% - Ênfase3 13 8" xfId="8826" xr:uid="{371C75CB-F3BA-4E2A-8BB6-109ED5554BD5}"/>
    <cellStyle name="20% - Ênfase3 13 8 2" xfId="8827" xr:uid="{8F99F951-B1B3-4C5D-AFDE-09CEA2DDE1BD}"/>
    <cellStyle name="20% - Ênfase3 13 8 2 2" xfId="8828" xr:uid="{01255DCE-26D0-4B2A-8928-1A6EBF7DB519}"/>
    <cellStyle name="20% - Ênfase3 13 8 2 3" xfId="8829" xr:uid="{C3543CD9-5B7D-49B0-8C8F-05B212B0F774}"/>
    <cellStyle name="20% - Ênfase3 13 8 2 4" xfId="8830" xr:uid="{F1860D1C-75A6-428A-816D-EADEE87F5062}"/>
    <cellStyle name="20% - Ênfase3 13 8 3" xfId="8831" xr:uid="{804D1915-4232-42D5-8727-5754F0C81E80}"/>
    <cellStyle name="20% - Ênfase3 13 8 4" xfId="8832" xr:uid="{BAFEB6C6-9B26-42A3-85B3-FA0E4CA8BB86}"/>
    <cellStyle name="20% - Ênfase3 13 8 5" xfId="8833" xr:uid="{90D72008-B1B4-4E1C-81EA-87EEC1850BB4}"/>
    <cellStyle name="20% - Ênfase3 13 8 6" xfId="54695" xr:uid="{8717156B-9D2E-44D3-B3B0-942866259855}"/>
    <cellStyle name="20% - Ênfase3 13 9" xfId="8834" xr:uid="{D3DCEBE6-AEAD-4A36-A5BE-6F2A328ED7EB}"/>
    <cellStyle name="20% - Ênfase3 13 9 2" xfId="8835" xr:uid="{5AA030B0-1E72-416F-9E3E-A6ED319DDF4F}"/>
    <cellStyle name="20% - Ênfase3 13 9 2 2" xfId="8836" xr:uid="{BFD3EE5D-2E9A-42B8-9487-088572B3FF57}"/>
    <cellStyle name="20% - Ênfase3 13 9 2 3" xfId="8837" xr:uid="{42A03B49-EBE9-4D6D-BE2B-5F059F1B79DD}"/>
    <cellStyle name="20% - Ênfase3 13 9 2 4" xfId="8838" xr:uid="{B91D2F0B-6BD1-4914-A29F-906498CC77E2}"/>
    <cellStyle name="20% - Ênfase3 13 9 3" xfId="8839" xr:uid="{10C6BE3E-911C-4AC6-B49C-09FB402D411E}"/>
    <cellStyle name="20% - Ênfase3 13 9 4" xfId="8840" xr:uid="{27E4D11B-8294-4AF1-BE6B-9D2763C7EB27}"/>
    <cellStyle name="20% - Ênfase3 13 9 5" xfId="8841" xr:uid="{C0F499C3-A48E-41FA-88C4-7A2F58AA47AC}"/>
    <cellStyle name="20% - Ênfase3 13 9 6" xfId="55418" xr:uid="{E92C9EAC-FA75-49E4-86D7-E49DECAF43B3}"/>
    <cellStyle name="20% - Ênfase3 14" xfId="644" xr:uid="{F705A39F-ECB7-4812-9BDC-DB06C4C1FDF2}"/>
    <cellStyle name="20% - Ênfase3 14 10" xfId="8842" xr:uid="{61DA0526-684C-418D-ADEB-4BAB2E338BDF}"/>
    <cellStyle name="20% - Ênfase3 14 10 2" xfId="8843" xr:uid="{6959E3E9-59BF-462B-A12B-31EC0CCA2314}"/>
    <cellStyle name="20% - Ênfase3 14 10 2 2" xfId="8844" xr:uid="{E1D14C72-CE6D-4169-8EB3-AF51EA7E5DB4}"/>
    <cellStyle name="20% - Ênfase3 14 10 2 3" xfId="8845" xr:uid="{1EACC44C-8DAD-4E2C-BF3C-1B00E4E98D81}"/>
    <cellStyle name="20% - Ênfase3 14 10 2 4" xfId="8846" xr:uid="{A987ECCE-D586-445C-A689-0392179918BD}"/>
    <cellStyle name="20% - Ênfase3 14 10 3" xfId="8847" xr:uid="{1EB05A52-F30C-4E00-BCF2-62B0886004F4}"/>
    <cellStyle name="20% - Ênfase3 14 10 4" xfId="8848" xr:uid="{BA35333E-52D3-4DED-8027-961F334CB09F}"/>
    <cellStyle name="20% - Ênfase3 14 10 5" xfId="8849" xr:uid="{BEE5547A-7FCD-4AB7-AB41-38F866F5BC65}"/>
    <cellStyle name="20% - Ênfase3 14 10 6" xfId="47144" xr:uid="{5BE53DE9-89D7-4D1D-B82D-339E07FD05FE}"/>
    <cellStyle name="20% - Ênfase3 14 11" xfId="8850" xr:uid="{F4802E7F-678C-4423-9839-7DF5DC1EE02E}"/>
    <cellStyle name="20% - Ênfase3 14 11 2" xfId="8851" xr:uid="{1585D8A3-421E-477A-B15F-7A2E1A9B3BA1}"/>
    <cellStyle name="20% - Ênfase3 14 11 2 2" xfId="8852" xr:uid="{7FF7A67D-90DF-443C-A354-1FDE684A9E0A}"/>
    <cellStyle name="20% - Ênfase3 14 11 2 3" xfId="8853" xr:uid="{9A753190-4231-463A-A666-54272C14F468}"/>
    <cellStyle name="20% - Ênfase3 14 11 2 4" xfId="8854" xr:uid="{9D42D890-99A5-40A7-9B46-E9C121622A8D}"/>
    <cellStyle name="20% - Ênfase3 14 11 3" xfId="8855" xr:uid="{141FDC5A-34CD-44A7-810A-4C24D977B8E7}"/>
    <cellStyle name="20% - Ênfase3 14 11 4" xfId="8856" xr:uid="{78DFBA78-55AC-4EFC-95CE-99C9A95253E0}"/>
    <cellStyle name="20% - Ênfase3 14 11 5" xfId="8857" xr:uid="{6D019E1D-C6ED-4E68-A280-A0A2B3396E25}"/>
    <cellStyle name="20% - Ênfase3 14 12" xfId="8858" xr:uid="{E4957CF6-8929-4A17-8CFA-F53C9FCE73AB}"/>
    <cellStyle name="20% - Ênfase3 14 12 2" xfId="8859" xr:uid="{0F1F7573-DE3A-4B50-BD25-29B9499C3CB8}"/>
    <cellStyle name="20% - Ênfase3 14 12 3" xfId="8860" xr:uid="{9190E2B1-A0CA-46A0-9124-F9398D05FD89}"/>
    <cellStyle name="20% - Ênfase3 14 12 4" xfId="8861" xr:uid="{5EF675F1-8D72-41E8-B20C-75C9AF88A532}"/>
    <cellStyle name="20% - Ênfase3 14 13" xfId="8862" xr:uid="{1B450157-180A-4C87-86C9-55F13ED627D6}"/>
    <cellStyle name="20% - Ênfase3 14 14" xfId="8863" xr:uid="{F1435C64-E9C6-4C76-A57A-C8822070DD3B}"/>
    <cellStyle name="20% - Ênfase3 14 15" xfId="8864" xr:uid="{26409452-F461-42BB-9C4C-E24EAD98FF3F}"/>
    <cellStyle name="20% - Ênfase3 14 16" xfId="45532" xr:uid="{F8DAD22B-3123-4F5F-A99B-43577E7E0FB3}"/>
    <cellStyle name="20% - Ênfase3 14 2" xfId="645" xr:uid="{10BA5CF9-F175-4744-9AEF-D88BE8EB9DE8}"/>
    <cellStyle name="20% - Ênfase3 14 2 2" xfId="8865" xr:uid="{B2EC34F6-9266-485E-AE25-A481BA88043C}"/>
    <cellStyle name="20% - Ênfase3 14 2 2 2" xfId="8866" xr:uid="{861AF6DF-A368-49CE-90F1-56C9EEA1E174}"/>
    <cellStyle name="20% - Ênfase3 14 2 2 3" xfId="8867" xr:uid="{D15B05EE-9C86-4D35-B44A-9421ACC1652F}"/>
    <cellStyle name="20% - Ênfase3 14 2 2 4" xfId="8868" xr:uid="{A2441324-7CA9-464F-99BC-533B2778EEB8}"/>
    <cellStyle name="20% - Ênfase3 14 2 2 5" xfId="48587" xr:uid="{44131CF1-867F-44A0-8976-191679F10B78}"/>
    <cellStyle name="20% - Ênfase3 14 2 3" xfId="8869" xr:uid="{58ADDEE6-49DA-4D65-8DBB-437154189340}"/>
    <cellStyle name="20% - Ênfase3 14 2 4" xfId="8870" xr:uid="{9015AD3B-87D1-465F-87CC-EE61302E9AC2}"/>
    <cellStyle name="20% - Ênfase3 14 2 5" xfId="8871" xr:uid="{E559B18E-5CC5-40DF-9098-CC21F182CF94}"/>
    <cellStyle name="20% - Ênfase3 14 2 6" xfId="47908" xr:uid="{FEAF113E-39D3-4E1A-B1F7-60C3630FBB66}"/>
    <cellStyle name="20% - Ênfase3 14 3" xfId="8872" xr:uid="{A60B2A7E-F50F-4EFF-81E9-E48B8B6DCD6F}"/>
    <cellStyle name="20% - Ênfase3 14 3 2" xfId="8873" xr:uid="{C585F718-3FF3-4DE6-95BF-A45EAC0E3245}"/>
    <cellStyle name="20% - Ênfase3 14 3 2 2" xfId="8874" xr:uid="{FFD27535-E4A0-4047-A607-CE9E33672504}"/>
    <cellStyle name="20% - Ênfase3 14 3 2 3" xfId="8875" xr:uid="{EF080D02-66DC-4D6F-A422-CF63061C3490}"/>
    <cellStyle name="20% - Ênfase3 14 3 2 4" xfId="8876" xr:uid="{8C4077E1-EB95-400C-B88A-8DCC7463F8C7}"/>
    <cellStyle name="20% - Ênfase3 14 3 3" xfId="8877" xr:uid="{40C0FC39-9678-4C95-AF73-EC7407EAC19D}"/>
    <cellStyle name="20% - Ênfase3 14 3 4" xfId="8878" xr:uid="{D1F41068-6553-497B-AA4B-1F23A94E50E7}"/>
    <cellStyle name="20% - Ênfase3 14 3 5" xfId="8879" xr:uid="{76F90ACF-6D0C-449D-A4F8-C958912E8F28}"/>
    <cellStyle name="20% - Ênfase3 14 3 6" xfId="48919" xr:uid="{10D0ED52-06E6-4DC5-B5DE-D7C56804A1B2}"/>
    <cellStyle name="20% - Ênfase3 14 4" xfId="8880" xr:uid="{9B2993DB-31AC-4980-9D74-63F499D9F069}"/>
    <cellStyle name="20% - Ênfase3 14 4 2" xfId="8881" xr:uid="{3193402D-B832-48BD-B93F-0C5415D9DB36}"/>
    <cellStyle name="20% - Ênfase3 14 4 2 2" xfId="8882" xr:uid="{2178B256-7EB4-41CF-9E1D-43931712B566}"/>
    <cellStyle name="20% - Ênfase3 14 4 2 3" xfId="8883" xr:uid="{6B0E23A9-E91B-4EE3-89D3-CF5C31033F54}"/>
    <cellStyle name="20% - Ênfase3 14 4 2 4" xfId="8884" xr:uid="{A58F70A2-94E0-4B52-8FAB-01ABF6F3210E}"/>
    <cellStyle name="20% - Ênfase3 14 4 3" xfId="8885" xr:uid="{B3013B13-95A8-4A0E-A562-389961A54572}"/>
    <cellStyle name="20% - Ênfase3 14 4 4" xfId="8886" xr:uid="{2EA97789-CC60-4764-B48C-CAEED586F7F2}"/>
    <cellStyle name="20% - Ênfase3 14 4 5" xfId="8887" xr:uid="{EB14DCB6-2A7B-4CB6-B514-16B8FC91D1CE}"/>
    <cellStyle name="20% - Ênfase3 14 4 6" xfId="51274" xr:uid="{4E3650FF-7DD1-457C-A02E-45C4FACB5267}"/>
    <cellStyle name="20% - Ênfase3 14 5" xfId="8888" xr:uid="{8F69D916-6C82-499F-81A5-92329C5EC17E}"/>
    <cellStyle name="20% - Ênfase3 14 5 2" xfId="8889" xr:uid="{DE21B81A-DA52-4E8D-8C96-1AB34ED15651}"/>
    <cellStyle name="20% - Ênfase3 14 5 2 2" xfId="8890" xr:uid="{1561AA66-D2B1-4262-BC85-BF160762285D}"/>
    <cellStyle name="20% - Ênfase3 14 5 2 3" xfId="8891" xr:uid="{77DE7671-0878-4C9F-94F8-176D4C94655D}"/>
    <cellStyle name="20% - Ênfase3 14 5 2 4" xfId="8892" xr:uid="{69143545-19AB-4CB8-A98B-50A517F70563}"/>
    <cellStyle name="20% - Ênfase3 14 5 3" xfId="8893" xr:uid="{93D80588-4D83-4E6A-93D0-E400239F950A}"/>
    <cellStyle name="20% - Ênfase3 14 5 4" xfId="8894" xr:uid="{E9801D66-CD9D-4788-8A43-F931A9C6F61A}"/>
    <cellStyle name="20% - Ênfase3 14 5 5" xfId="8895" xr:uid="{07890C21-3B41-4414-8BFA-68F354DEC18C}"/>
    <cellStyle name="20% - Ênfase3 14 5 6" xfId="52156" xr:uid="{9E6C8C71-34B8-4209-9F79-3B35345D573C}"/>
    <cellStyle name="20% - Ênfase3 14 6" xfId="8896" xr:uid="{4F0EEEF9-F1C0-48F5-A54C-BD2BF9BF810C}"/>
    <cellStyle name="20% - Ênfase3 14 6 2" xfId="8897" xr:uid="{63B8909E-8465-4DB4-8F8C-DDCA12B6CEB1}"/>
    <cellStyle name="20% - Ênfase3 14 6 2 2" xfId="8898" xr:uid="{E7EF32E5-8E3E-4DA6-8A3F-F01A048D586E}"/>
    <cellStyle name="20% - Ênfase3 14 6 2 3" xfId="8899" xr:uid="{8EAA2055-D8FE-4DE3-B71B-08D9082561A4}"/>
    <cellStyle name="20% - Ênfase3 14 6 2 4" xfId="8900" xr:uid="{5CD54F13-79A7-47B4-B3CE-A058566384D6}"/>
    <cellStyle name="20% - Ênfase3 14 6 3" xfId="8901" xr:uid="{49D47086-4753-40DD-B011-BB5E1BE42CF6}"/>
    <cellStyle name="20% - Ênfase3 14 6 4" xfId="8902" xr:uid="{66B86241-A0C5-4568-813E-714DAB0082FA}"/>
    <cellStyle name="20% - Ênfase3 14 6 5" xfId="8903" xr:uid="{5F816EB9-1B4F-4685-9886-9935E81412ED}"/>
    <cellStyle name="20% - Ênfase3 14 6 6" xfId="53023" xr:uid="{E9A2E8A2-CC96-4CFE-A74C-910A8EC41384}"/>
    <cellStyle name="20% - Ênfase3 14 7" xfId="8904" xr:uid="{37CE2CD5-9F9A-4CF0-A1E7-F5947543D2C7}"/>
    <cellStyle name="20% - Ênfase3 14 7 2" xfId="8905" xr:uid="{6F052E4E-785E-46D9-8AAB-80D16F32483F}"/>
    <cellStyle name="20% - Ênfase3 14 7 2 2" xfId="8906" xr:uid="{CAEE8A9D-DDF1-4DD5-BB0C-5803EBE5F3F8}"/>
    <cellStyle name="20% - Ênfase3 14 7 2 3" xfId="8907" xr:uid="{CB2862F9-FD62-4418-A6B6-7C34C48A324A}"/>
    <cellStyle name="20% - Ênfase3 14 7 2 4" xfId="8908" xr:uid="{78715171-1D53-4B76-91FE-64F3AC22AA07}"/>
    <cellStyle name="20% - Ênfase3 14 7 3" xfId="8909" xr:uid="{0B2AB871-8F1B-40D1-A852-2561B5300731}"/>
    <cellStyle name="20% - Ênfase3 14 7 4" xfId="8910" xr:uid="{4D568CDC-5A6F-411E-A822-64A8745BF605}"/>
    <cellStyle name="20% - Ênfase3 14 7 5" xfId="8911" xr:uid="{CC19DE08-2AF5-4308-BFCC-ECFEDBB795DA}"/>
    <cellStyle name="20% - Ênfase3 14 7 6" xfId="53874" xr:uid="{82B3CE99-3B81-43F1-86F5-D87C0EC0572D}"/>
    <cellStyle name="20% - Ênfase3 14 8" xfId="8912" xr:uid="{71A49488-FDB0-4C59-8D27-A3507575C74B}"/>
    <cellStyle name="20% - Ênfase3 14 8 2" xfId="8913" xr:uid="{68708C75-65FB-41B2-8C61-5C57479D8359}"/>
    <cellStyle name="20% - Ênfase3 14 8 2 2" xfId="8914" xr:uid="{7A480B77-996C-4CC3-89AC-EBA44927CAA8}"/>
    <cellStyle name="20% - Ênfase3 14 8 2 3" xfId="8915" xr:uid="{C175BE92-68E2-4465-B1D4-7D323C18A409}"/>
    <cellStyle name="20% - Ênfase3 14 8 2 4" xfId="8916" xr:uid="{D222C103-9B38-4BD0-82F2-FD07617ED9B0}"/>
    <cellStyle name="20% - Ênfase3 14 8 3" xfId="8917" xr:uid="{1101B52C-E2AC-49D0-8E4E-315BFACB549A}"/>
    <cellStyle name="20% - Ênfase3 14 8 4" xfId="8918" xr:uid="{8EEC51B3-A144-425F-9684-22EE5AE4AF64}"/>
    <cellStyle name="20% - Ênfase3 14 8 5" xfId="8919" xr:uid="{3B3571B1-78CF-409B-921B-29F17C22A56D}"/>
    <cellStyle name="20% - Ênfase3 14 8 6" xfId="54693" xr:uid="{1D41DE60-572F-46E9-BF5C-2630D191DA4F}"/>
    <cellStyle name="20% - Ênfase3 14 9" xfId="8920" xr:uid="{CCCA0EA7-CD4F-49AA-AC61-99856EF9CBB2}"/>
    <cellStyle name="20% - Ênfase3 14 9 2" xfId="8921" xr:uid="{9E33F6B8-2136-482B-9220-922A628B7B2C}"/>
    <cellStyle name="20% - Ênfase3 14 9 2 2" xfId="8922" xr:uid="{D78B56E5-EE26-4B51-830F-C63FE8B27A3C}"/>
    <cellStyle name="20% - Ênfase3 14 9 2 3" xfId="8923" xr:uid="{44E6A721-677B-473A-8FF0-0A5D6DF0E1A5}"/>
    <cellStyle name="20% - Ênfase3 14 9 2 4" xfId="8924" xr:uid="{0B75E2B9-CB1C-4A9C-B9AE-409A9492ED94}"/>
    <cellStyle name="20% - Ênfase3 14 9 3" xfId="8925" xr:uid="{2DBACF70-28A6-454F-826C-6E5B7126B603}"/>
    <cellStyle name="20% - Ênfase3 14 9 4" xfId="8926" xr:uid="{12B919FD-7BE0-48B7-86DE-01E69F8C6C72}"/>
    <cellStyle name="20% - Ênfase3 14 9 5" xfId="8927" xr:uid="{26E7A033-A0E3-4DB6-BE19-F3933700E9F4}"/>
    <cellStyle name="20% - Ênfase3 14 9 6" xfId="55417" xr:uid="{B165EB99-C50E-4167-932B-9DC61B744348}"/>
    <cellStyle name="20% - Ênfase3 15" xfId="646" xr:uid="{34E073BE-C75A-4D42-93BA-ACECBD8A5A9A}"/>
    <cellStyle name="20% - Ênfase3 15 10" xfId="8928" xr:uid="{933C646E-DAAF-4236-82F6-B2CCA8546479}"/>
    <cellStyle name="20% - Ênfase3 15 10 2" xfId="8929" xr:uid="{CC3B5AAD-6331-4693-8730-49F6858E9A1B}"/>
    <cellStyle name="20% - Ênfase3 15 10 2 2" xfId="8930" xr:uid="{98DD30A1-97FB-486C-BF07-E796A228A85C}"/>
    <cellStyle name="20% - Ênfase3 15 10 2 3" xfId="8931" xr:uid="{6B879127-4C33-4B9A-B923-A41C85314983}"/>
    <cellStyle name="20% - Ênfase3 15 10 2 4" xfId="8932" xr:uid="{83BB0EEB-F0EB-4BEB-BE4C-3C1F335BB92A}"/>
    <cellStyle name="20% - Ênfase3 15 10 3" xfId="8933" xr:uid="{E502E33B-2E25-4750-AA59-C4A8F39DC195}"/>
    <cellStyle name="20% - Ênfase3 15 10 4" xfId="8934" xr:uid="{8AEA65E9-CBDB-40EE-9F54-01190CA7820A}"/>
    <cellStyle name="20% - Ênfase3 15 10 5" xfId="8935" xr:uid="{15467A71-2A68-48F7-B001-783899C9CECD}"/>
    <cellStyle name="20% - Ênfase3 15 10 6" xfId="47145" xr:uid="{69387B59-7886-44A3-9A5B-638F1558BB18}"/>
    <cellStyle name="20% - Ênfase3 15 11" xfId="8936" xr:uid="{60ED328E-E3E7-492B-BB71-707903F58F75}"/>
    <cellStyle name="20% - Ênfase3 15 11 2" xfId="8937" xr:uid="{1E530796-5DFD-4427-8220-DAC13A7A74A7}"/>
    <cellStyle name="20% - Ênfase3 15 11 2 2" xfId="8938" xr:uid="{E7771CBE-D93E-4560-84DE-92FEAF921E8C}"/>
    <cellStyle name="20% - Ênfase3 15 11 2 3" xfId="8939" xr:uid="{B666FB97-495C-4851-A72F-81F3BD8435DF}"/>
    <cellStyle name="20% - Ênfase3 15 11 2 4" xfId="8940" xr:uid="{40250001-8E60-460F-A945-D71B198AD881}"/>
    <cellStyle name="20% - Ênfase3 15 11 3" xfId="8941" xr:uid="{D9591CF8-2764-444E-8438-A787B867F6CC}"/>
    <cellStyle name="20% - Ênfase3 15 11 4" xfId="8942" xr:uid="{0D9405FF-FEBE-432B-A340-02A78DC628FD}"/>
    <cellStyle name="20% - Ênfase3 15 11 5" xfId="8943" xr:uid="{9DDF969F-8837-4ED6-9B25-FC58AFCC9ED1}"/>
    <cellStyle name="20% - Ênfase3 15 12" xfId="8944" xr:uid="{9E8411A7-A115-4706-AF5A-FFB705531DAA}"/>
    <cellStyle name="20% - Ênfase3 15 12 2" xfId="8945" xr:uid="{E76CB51E-9E1A-4B16-AFCC-26C818886E17}"/>
    <cellStyle name="20% - Ênfase3 15 12 3" xfId="8946" xr:uid="{DCD44629-5073-45F3-B9EE-A779A8CA7759}"/>
    <cellStyle name="20% - Ênfase3 15 12 4" xfId="8947" xr:uid="{6BBFF79E-DD3C-484B-86DE-AFAD4CB8DB35}"/>
    <cellStyle name="20% - Ênfase3 15 13" xfId="8948" xr:uid="{3D80F475-580B-4B5A-9C55-A9071F06C5DA}"/>
    <cellStyle name="20% - Ênfase3 15 14" xfId="8949" xr:uid="{54955AC6-BA58-4964-B852-55C9F593D317}"/>
    <cellStyle name="20% - Ênfase3 15 15" xfId="8950" xr:uid="{F621DD57-4E26-4943-AF6D-6599FE703EC2}"/>
    <cellStyle name="20% - Ênfase3 15 16" xfId="45533" xr:uid="{9CC2A474-0957-49BE-A521-81A7788A4CBB}"/>
    <cellStyle name="20% - Ênfase3 15 2" xfId="647" xr:uid="{AF2F8DA3-5B01-418A-9714-5A68C29B7807}"/>
    <cellStyle name="20% - Ênfase3 15 2 2" xfId="8951" xr:uid="{D0A51F20-4210-4AF7-B627-747B35EFF805}"/>
    <cellStyle name="20% - Ênfase3 15 2 2 2" xfId="8952" xr:uid="{D3829975-89F6-4FDF-BD68-A5643341133F}"/>
    <cellStyle name="20% - Ênfase3 15 2 2 3" xfId="8953" xr:uid="{3702A452-2E19-44C9-8DEE-E9A0275E3317}"/>
    <cellStyle name="20% - Ênfase3 15 2 2 4" xfId="8954" xr:uid="{F5D4C4A8-4714-4CD6-A03D-20258D49CE7A}"/>
    <cellStyle name="20% - Ênfase3 15 2 2 5" xfId="48589" xr:uid="{F63C97E4-4B1D-43C5-938B-91E704133624}"/>
    <cellStyle name="20% - Ênfase3 15 2 3" xfId="8955" xr:uid="{46BB4793-A747-482B-844F-5E0CB7339B82}"/>
    <cellStyle name="20% - Ênfase3 15 2 4" xfId="8956" xr:uid="{6C12172D-95B0-477A-91F7-AEFA113497DA}"/>
    <cellStyle name="20% - Ênfase3 15 2 5" xfId="8957" xr:uid="{541E7235-D6B9-4032-A704-247CE64D7033}"/>
    <cellStyle name="20% - Ênfase3 15 2 6" xfId="47909" xr:uid="{483426CC-C497-4E21-9532-95CBA8F0E2E4}"/>
    <cellStyle name="20% - Ênfase3 15 3" xfId="8958" xr:uid="{9A365134-61F5-42CD-853C-40171BD7E393}"/>
    <cellStyle name="20% - Ênfase3 15 3 2" xfId="8959" xr:uid="{AAD94484-A3C3-4C15-A094-EE899B705817}"/>
    <cellStyle name="20% - Ênfase3 15 3 2 2" xfId="8960" xr:uid="{6F64C16B-232D-44AF-A49B-29F8E54F3DEE}"/>
    <cellStyle name="20% - Ênfase3 15 3 2 3" xfId="8961" xr:uid="{EBC151FA-FBB1-430A-BEC4-45F388483573}"/>
    <cellStyle name="20% - Ênfase3 15 3 2 4" xfId="8962" xr:uid="{04D142AE-ACFC-4CCA-8A34-ACA266F90C01}"/>
    <cellStyle name="20% - Ênfase3 15 3 3" xfId="8963" xr:uid="{BCC9BFCD-1E90-47E8-9BC3-DFE950397919}"/>
    <cellStyle name="20% - Ênfase3 15 3 4" xfId="8964" xr:uid="{AE0D5E72-7E64-44E5-8135-1BE3D3BA7B44}"/>
    <cellStyle name="20% - Ênfase3 15 3 5" xfId="8965" xr:uid="{59FF8B24-82BC-468F-85FF-7847CFB38FFF}"/>
    <cellStyle name="20% - Ênfase3 15 3 6" xfId="48907" xr:uid="{280E2F51-9E6A-4D79-B692-FB0DE8AB2E2F}"/>
    <cellStyle name="20% - Ênfase3 15 4" xfId="8966" xr:uid="{A233E998-7FE8-46C3-94D6-C2B40B9301EA}"/>
    <cellStyle name="20% - Ênfase3 15 4 2" xfId="8967" xr:uid="{B856398B-0EE1-4303-B9C7-0F05CE851588}"/>
    <cellStyle name="20% - Ênfase3 15 4 2 2" xfId="8968" xr:uid="{3FBD9865-E05D-47BA-82CE-F51250E570C0}"/>
    <cellStyle name="20% - Ênfase3 15 4 2 3" xfId="8969" xr:uid="{12AD5D3A-9596-4A03-86DD-CD9E53560A76}"/>
    <cellStyle name="20% - Ênfase3 15 4 2 4" xfId="8970" xr:uid="{EEBB8773-210B-4DF0-BB15-6CBD4282C6C1}"/>
    <cellStyle name="20% - Ênfase3 15 4 3" xfId="8971" xr:uid="{72613E2B-E74E-4C1B-B937-C5872461A179}"/>
    <cellStyle name="20% - Ênfase3 15 4 4" xfId="8972" xr:uid="{0E5C347A-7B63-4606-8BB1-8CFCD1AD93D9}"/>
    <cellStyle name="20% - Ênfase3 15 4 5" xfId="8973" xr:uid="{9620A7CE-8023-41BC-887F-714B811891EC}"/>
    <cellStyle name="20% - Ênfase3 15 4 6" xfId="51272" xr:uid="{4EA77668-F76D-4AFA-B65C-F5E5C6D7D62E}"/>
    <cellStyle name="20% - Ênfase3 15 5" xfId="8974" xr:uid="{C2B3E675-27EE-4B2E-AE40-065D3AD38C0B}"/>
    <cellStyle name="20% - Ênfase3 15 5 2" xfId="8975" xr:uid="{2EA99D19-7739-4EFB-A905-CF035C29D855}"/>
    <cellStyle name="20% - Ênfase3 15 5 2 2" xfId="8976" xr:uid="{DF2E745B-F30B-4F74-A11C-9B33559FD99A}"/>
    <cellStyle name="20% - Ênfase3 15 5 2 3" xfId="8977" xr:uid="{00892626-5E5E-4F92-9E1C-C703D6B01A70}"/>
    <cellStyle name="20% - Ênfase3 15 5 2 4" xfId="8978" xr:uid="{334A6C14-32EE-4012-B9D7-823A08D6BACE}"/>
    <cellStyle name="20% - Ênfase3 15 5 3" xfId="8979" xr:uid="{B7E0D8F3-55ED-4D6C-8335-8B83343A66E8}"/>
    <cellStyle name="20% - Ênfase3 15 5 4" xfId="8980" xr:uid="{BCFC3C59-914E-4F25-9791-EFE40C76F4DB}"/>
    <cellStyle name="20% - Ênfase3 15 5 5" xfId="8981" xr:uid="{45C93D7A-F6C8-4FF0-A564-D8B95ABD10D7}"/>
    <cellStyle name="20% - Ênfase3 15 5 6" xfId="52154" xr:uid="{8A608A1D-E7D0-4E28-931F-B4FF27452D2D}"/>
    <cellStyle name="20% - Ênfase3 15 6" xfId="8982" xr:uid="{BDFD7CFD-9C04-40C6-9D63-4151718220A3}"/>
    <cellStyle name="20% - Ênfase3 15 6 2" xfId="8983" xr:uid="{4C79EF9C-2335-4E72-8EB0-12D7B588C70A}"/>
    <cellStyle name="20% - Ênfase3 15 6 2 2" xfId="8984" xr:uid="{A980E728-94BE-4C3A-9202-28E185FCBB2C}"/>
    <cellStyle name="20% - Ênfase3 15 6 2 3" xfId="8985" xr:uid="{9DF5439A-E3DC-4E32-AE62-F6271A43FD39}"/>
    <cellStyle name="20% - Ênfase3 15 6 2 4" xfId="8986" xr:uid="{AE040444-D527-41E2-9A10-30D07BC97288}"/>
    <cellStyle name="20% - Ênfase3 15 6 3" xfId="8987" xr:uid="{59471441-0BC1-4887-B5F4-0EEA49B29ED7}"/>
    <cellStyle name="20% - Ênfase3 15 6 4" xfId="8988" xr:uid="{F41585FF-AC3A-4E99-9D8A-E4FE5E8E8BDB}"/>
    <cellStyle name="20% - Ênfase3 15 6 5" xfId="8989" xr:uid="{121CCF7A-AF89-4901-9E3A-FA30180D6F10}"/>
    <cellStyle name="20% - Ênfase3 15 6 6" xfId="53021" xr:uid="{1544B0F4-B5B1-4DFE-A487-D05027C73C3A}"/>
    <cellStyle name="20% - Ênfase3 15 7" xfId="8990" xr:uid="{91843DE4-D756-4D71-A1D9-EC192CFC88C9}"/>
    <cellStyle name="20% - Ênfase3 15 7 2" xfId="8991" xr:uid="{9CE7D193-89D7-441F-AD03-DB79B0EA44EA}"/>
    <cellStyle name="20% - Ênfase3 15 7 2 2" xfId="8992" xr:uid="{9CF5BEA1-AC23-4311-80E2-C084F127EF4F}"/>
    <cellStyle name="20% - Ênfase3 15 7 2 3" xfId="8993" xr:uid="{45411963-BAC2-47A0-BD22-3C50A07D6DBC}"/>
    <cellStyle name="20% - Ênfase3 15 7 2 4" xfId="8994" xr:uid="{33C55A88-EAEF-464C-AD20-C11333DF54B8}"/>
    <cellStyle name="20% - Ênfase3 15 7 3" xfId="8995" xr:uid="{68148603-F426-45D6-92B3-FD274A29D44D}"/>
    <cellStyle name="20% - Ênfase3 15 7 4" xfId="8996" xr:uid="{D61E91FA-BC38-447F-94F9-9D436226FE29}"/>
    <cellStyle name="20% - Ênfase3 15 7 5" xfId="8997" xr:uid="{29B141C1-5EB0-4E54-8EA0-3B51D1EAEAEF}"/>
    <cellStyle name="20% - Ênfase3 15 7 6" xfId="53872" xr:uid="{E9E8EABE-42F6-4A81-BBBE-6ECCF0E584D9}"/>
    <cellStyle name="20% - Ênfase3 15 8" xfId="8998" xr:uid="{21D71B93-445A-4A81-A81A-DF1CD6B01EFF}"/>
    <cellStyle name="20% - Ênfase3 15 8 2" xfId="8999" xr:uid="{7C0A239C-E52C-4E17-A249-5B2F6A53EAA5}"/>
    <cellStyle name="20% - Ênfase3 15 8 2 2" xfId="9000" xr:uid="{570CBF3A-1F98-46E8-AD6C-7D3E3FA2D4DF}"/>
    <cellStyle name="20% - Ênfase3 15 8 2 3" xfId="9001" xr:uid="{B242BAAD-D22F-46DC-9DA7-9CC4F3197E7A}"/>
    <cellStyle name="20% - Ênfase3 15 8 2 4" xfId="9002" xr:uid="{F6100815-ED0D-490F-920B-DBAA90CD55ED}"/>
    <cellStyle name="20% - Ênfase3 15 8 3" xfId="9003" xr:uid="{1701F2EE-5007-4A2A-B087-EEFF664779D4}"/>
    <cellStyle name="20% - Ênfase3 15 8 4" xfId="9004" xr:uid="{838BF346-6719-44AE-896F-D335DB162995}"/>
    <cellStyle name="20% - Ênfase3 15 8 5" xfId="9005" xr:uid="{F0E21055-273F-4DB3-B1F8-8D38B2A4E476}"/>
    <cellStyle name="20% - Ênfase3 15 8 6" xfId="54691" xr:uid="{4776081D-6DD3-4B0B-8851-5505339505B4}"/>
    <cellStyle name="20% - Ênfase3 15 9" xfId="9006" xr:uid="{8BE00570-AA46-4A39-B21F-6B56A75C6DE5}"/>
    <cellStyle name="20% - Ênfase3 15 9 2" xfId="9007" xr:uid="{932E32AF-2689-4498-9569-E8127C5C4806}"/>
    <cellStyle name="20% - Ênfase3 15 9 2 2" xfId="9008" xr:uid="{4EB03BAF-D5F6-4E8C-8FE7-A23123FBDCDA}"/>
    <cellStyle name="20% - Ênfase3 15 9 2 3" xfId="9009" xr:uid="{FE1CCB4B-181A-493B-919E-AE0412127348}"/>
    <cellStyle name="20% - Ênfase3 15 9 2 4" xfId="9010" xr:uid="{5414E16F-E674-4813-BAD6-06AC0CB7ED15}"/>
    <cellStyle name="20% - Ênfase3 15 9 3" xfId="9011" xr:uid="{7FE47D43-52CC-4588-B8E0-F0FFBD5D6EA7}"/>
    <cellStyle name="20% - Ênfase3 15 9 4" xfId="9012" xr:uid="{F36DD8FA-AEF7-4E58-8E59-89AD7876D5CD}"/>
    <cellStyle name="20% - Ênfase3 15 9 5" xfId="9013" xr:uid="{A690C50D-7752-471D-9CE3-5A88596949BE}"/>
    <cellStyle name="20% - Ênfase3 15 9 6" xfId="55416" xr:uid="{6482578C-098E-4246-9763-F4C57787756E}"/>
    <cellStyle name="20% - Ênfase3 16" xfId="648" xr:uid="{31EE48F9-579A-4DDA-80F3-2CDA34F6F417}"/>
    <cellStyle name="20% - Ênfase3 16 10" xfId="9014" xr:uid="{FFDFE3EF-0C28-4B5D-854E-4A3CA5973E59}"/>
    <cellStyle name="20% - Ênfase3 16 10 2" xfId="9015" xr:uid="{82FC3FBE-D349-4209-A31B-28C3024859FB}"/>
    <cellStyle name="20% - Ênfase3 16 10 2 2" xfId="9016" xr:uid="{F42FFE26-4AFC-4DDD-97E3-DFAE03CC3C2A}"/>
    <cellStyle name="20% - Ênfase3 16 10 2 3" xfId="9017" xr:uid="{A913BFB6-C592-4A43-8A93-1D34063CE804}"/>
    <cellStyle name="20% - Ênfase3 16 10 2 4" xfId="9018" xr:uid="{7BE9457E-2076-4453-A8C4-2B9E7E5646D7}"/>
    <cellStyle name="20% - Ênfase3 16 10 3" xfId="9019" xr:uid="{9ED67CDF-53F0-44AF-93E2-A119F059CF4C}"/>
    <cellStyle name="20% - Ênfase3 16 10 4" xfId="9020" xr:uid="{BCE546B9-C08A-401D-987D-28638B09A8B9}"/>
    <cellStyle name="20% - Ênfase3 16 10 5" xfId="9021" xr:uid="{7447E4B4-8175-46D5-A11A-D7B77353DB16}"/>
    <cellStyle name="20% - Ênfase3 16 10 6" xfId="47146" xr:uid="{083CA511-8BA2-4C37-820B-6227DB609D3C}"/>
    <cellStyle name="20% - Ênfase3 16 11" xfId="9022" xr:uid="{20AEFF34-9C95-4CDE-8A61-F08B8C5AA02F}"/>
    <cellStyle name="20% - Ênfase3 16 11 2" xfId="9023" xr:uid="{0878D678-B010-4CCA-ABF9-95C2B2EC0613}"/>
    <cellStyle name="20% - Ênfase3 16 11 2 2" xfId="9024" xr:uid="{75355F8E-9CBC-4C27-ACB5-330EDEC5C8CB}"/>
    <cellStyle name="20% - Ênfase3 16 11 2 3" xfId="9025" xr:uid="{D169B8D8-0AEB-47D6-93B2-C9D0F8AA249C}"/>
    <cellStyle name="20% - Ênfase3 16 11 2 4" xfId="9026" xr:uid="{91E2FD6D-8697-4F18-871E-1D19F37E72F7}"/>
    <cellStyle name="20% - Ênfase3 16 11 3" xfId="9027" xr:uid="{709A8520-BC86-4BC0-B17D-A2CABBC2AA7D}"/>
    <cellStyle name="20% - Ênfase3 16 11 4" xfId="9028" xr:uid="{575CD587-93AC-4949-9B1B-4A1EA4644651}"/>
    <cellStyle name="20% - Ênfase3 16 11 5" xfId="9029" xr:uid="{245881DD-26AC-4291-AE3C-57C6721631A5}"/>
    <cellStyle name="20% - Ênfase3 16 12" xfId="9030" xr:uid="{9159F299-72AA-4914-9A3C-9902D53BBD56}"/>
    <cellStyle name="20% - Ênfase3 16 12 2" xfId="9031" xr:uid="{9F1931D8-FE92-4637-9A11-5810C766F1C5}"/>
    <cellStyle name="20% - Ênfase3 16 12 3" xfId="9032" xr:uid="{8BB6B17D-310B-4165-A072-8CE8225FCBE8}"/>
    <cellStyle name="20% - Ênfase3 16 12 4" xfId="9033" xr:uid="{CAD4375F-3347-4343-B46D-354C6F278D39}"/>
    <cellStyle name="20% - Ênfase3 16 13" xfId="9034" xr:uid="{8213B6B2-F349-4CF1-8CDE-D49625874E0E}"/>
    <cellStyle name="20% - Ênfase3 16 14" xfId="9035" xr:uid="{71E6BC4B-A9CD-41E5-9909-9F1FD0CA3384}"/>
    <cellStyle name="20% - Ênfase3 16 15" xfId="9036" xr:uid="{24C251D6-2DAE-4770-B1A6-7B5D9F529534}"/>
    <cellStyle name="20% - Ênfase3 16 16" xfId="45534" xr:uid="{64A5B0CD-10B1-41FE-819B-BCE4C8A65ED4}"/>
    <cellStyle name="20% - Ênfase3 16 2" xfId="649" xr:uid="{3F6E8E38-6A19-44B1-982C-5ED516117AD4}"/>
    <cellStyle name="20% - Ênfase3 16 2 2" xfId="9037" xr:uid="{BE490E92-F92A-4A3A-B0AB-493F368AD299}"/>
    <cellStyle name="20% - Ênfase3 16 2 2 2" xfId="9038" xr:uid="{6749EEDD-6ADB-4DA4-B5D9-2E81CD6624A5}"/>
    <cellStyle name="20% - Ênfase3 16 2 2 3" xfId="9039" xr:uid="{4500A055-2439-4898-91B9-032521632F56}"/>
    <cellStyle name="20% - Ênfase3 16 2 2 4" xfId="9040" xr:uid="{10866EF6-A4B2-452A-8239-FEE92830B899}"/>
    <cellStyle name="20% - Ênfase3 16 2 2 5" xfId="48591" xr:uid="{8B90954D-BC1F-4471-A98B-C0D350D80B75}"/>
    <cellStyle name="20% - Ênfase3 16 2 3" xfId="9041" xr:uid="{44EDE2AB-0EE1-4B5D-978F-A9C4B321530A}"/>
    <cellStyle name="20% - Ênfase3 16 2 4" xfId="9042" xr:uid="{F2FAC8DB-29D0-4703-8D85-9C02C9C3D8B0}"/>
    <cellStyle name="20% - Ênfase3 16 2 5" xfId="9043" xr:uid="{4A600EDC-17D0-4DB7-9AA2-5C3252C94B63}"/>
    <cellStyle name="20% - Ênfase3 16 2 6" xfId="47910" xr:uid="{19697DB0-C1E1-44F7-B03C-4F388159DDB4}"/>
    <cellStyle name="20% - Ênfase3 16 3" xfId="9044" xr:uid="{D7D4AF30-1251-4D2E-B9FF-6C137C2BC64F}"/>
    <cellStyle name="20% - Ênfase3 16 3 2" xfId="9045" xr:uid="{DF780949-6AF5-411E-A822-D664A638FE3E}"/>
    <cellStyle name="20% - Ênfase3 16 3 2 2" xfId="9046" xr:uid="{E61729CE-1072-44E9-A774-C520E23DFD0C}"/>
    <cellStyle name="20% - Ênfase3 16 3 2 3" xfId="9047" xr:uid="{BF73397F-3929-4043-87EA-547135093F96}"/>
    <cellStyle name="20% - Ênfase3 16 3 2 4" xfId="9048" xr:uid="{FE1C01AA-05B0-4DAE-BEAC-90B9512E0CE8}"/>
    <cellStyle name="20% - Ênfase3 16 3 3" xfId="9049" xr:uid="{A438CE56-C735-4515-999C-E6E342CE6A2C}"/>
    <cellStyle name="20% - Ênfase3 16 3 4" xfId="9050" xr:uid="{F63D1F5F-8D02-400C-B158-465415E67043}"/>
    <cellStyle name="20% - Ênfase3 16 3 5" xfId="9051" xr:uid="{69D03FCD-7086-4A15-A9F1-BA20AF840E52}"/>
    <cellStyle name="20% - Ênfase3 16 3 6" xfId="48903" xr:uid="{0D699E02-EE43-4470-B154-280E68D4171D}"/>
    <cellStyle name="20% - Ênfase3 16 4" xfId="9052" xr:uid="{F11D7169-F0C2-44B1-BDF4-2FD0C55CA47D}"/>
    <cellStyle name="20% - Ênfase3 16 4 2" xfId="9053" xr:uid="{9565989F-F430-4F91-B9D1-040D7398CCB4}"/>
    <cellStyle name="20% - Ênfase3 16 4 2 2" xfId="9054" xr:uid="{3CA5FDD9-3438-43A3-A826-4695FC684DAF}"/>
    <cellStyle name="20% - Ênfase3 16 4 2 3" xfId="9055" xr:uid="{2B76E656-4333-4D28-9DA9-DC67AE027E65}"/>
    <cellStyle name="20% - Ênfase3 16 4 2 4" xfId="9056" xr:uid="{AF0AA54C-7218-44E0-ACB0-20AFD3073EC2}"/>
    <cellStyle name="20% - Ênfase3 16 4 3" xfId="9057" xr:uid="{DBA097BD-08EB-4BE1-979D-3AAC1AB013E7}"/>
    <cellStyle name="20% - Ênfase3 16 4 4" xfId="9058" xr:uid="{8C989C11-B883-405E-88BA-14BF5A83A26F}"/>
    <cellStyle name="20% - Ênfase3 16 4 5" xfId="9059" xr:uid="{6DD31D1B-0ADE-427C-99F3-CD913D7466A0}"/>
    <cellStyle name="20% - Ênfase3 16 4 6" xfId="51270" xr:uid="{A4D66C6F-5D58-4F70-8813-E1E70235836E}"/>
    <cellStyle name="20% - Ênfase3 16 5" xfId="9060" xr:uid="{6203BCF1-AC77-40EF-A5C3-CA8B5C769698}"/>
    <cellStyle name="20% - Ênfase3 16 5 2" xfId="9061" xr:uid="{4A7D429B-423F-44ED-BBB3-DA8D67CD0E66}"/>
    <cellStyle name="20% - Ênfase3 16 5 2 2" xfId="9062" xr:uid="{7EE7A009-C42D-42B0-B2D7-249F06D70BF1}"/>
    <cellStyle name="20% - Ênfase3 16 5 2 3" xfId="9063" xr:uid="{4613150E-48C9-453E-961A-0692805E2AFC}"/>
    <cellStyle name="20% - Ênfase3 16 5 2 4" xfId="9064" xr:uid="{960AD87B-CCB6-4B43-A440-E16E8E63C381}"/>
    <cellStyle name="20% - Ênfase3 16 5 3" xfId="9065" xr:uid="{C7D87F19-2BD2-45EF-9C98-5D71CD4776C5}"/>
    <cellStyle name="20% - Ênfase3 16 5 4" xfId="9066" xr:uid="{3096BD56-9E99-4958-9500-CA1DBB0E7A9C}"/>
    <cellStyle name="20% - Ênfase3 16 5 5" xfId="9067" xr:uid="{ECB8C42E-AD96-4B6A-B3FC-8390C5AD05BD}"/>
    <cellStyle name="20% - Ênfase3 16 5 6" xfId="52152" xr:uid="{973CFA02-37D0-499E-A0CE-D4B4659179FF}"/>
    <cellStyle name="20% - Ênfase3 16 6" xfId="9068" xr:uid="{83A715E6-6871-49BC-B36F-6E64ABAAEE65}"/>
    <cellStyle name="20% - Ênfase3 16 6 2" xfId="9069" xr:uid="{D00F441E-0438-4426-8CA1-6DE69E27D89A}"/>
    <cellStyle name="20% - Ênfase3 16 6 2 2" xfId="9070" xr:uid="{FA66D5F1-371E-4C8C-8115-A17375DC5AA0}"/>
    <cellStyle name="20% - Ênfase3 16 6 2 3" xfId="9071" xr:uid="{6BCAE67B-2943-4B4A-A021-242BF55656C2}"/>
    <cellStyle name="20% - Ênfase3 16 6 2 4" xfId="9072" xr:uid="{9611F0CC-430B-4210-88FE-4A4DC7564209}"/>
    <cellStyle name="20% - Ênfase3 16 6 3" xfId="9073" xr:uid="{0423C6CA-866C-4D9E-B3A6-F85D4A984AD7}"/>
    <cellStyle name="20% - Ênfase3 16 6 4" xfId="9074" xr:uid="{287DCB2B-B0A6-4325-B54E-5A2C275D801C}"/>
    <cellStyle name="20% - Ênfase3 16 6 5" xfId="9075" xr:uid="{E3976C80-A727-4F44-B605-8C7DB5E4597C}"/>
    <cellStyle name="20% - Ênfase3 16 6 6" xfId="53019" xr:uid="{38704880-B658-4689-A75A-C552DDBAAD8F}"/>
    <cellStyle name="20% - Ênfase3 16 7" xfId="9076" xr:uid="{EB85BA2F-FEDA-489C-9878-C8BC38AADD4B}"/>
    <cellStyle name="20% - Ênfase3 16 7 2" xfId="9077" xr:uid="{027D5D88-D246-40A4-9209-7D8243CB91CC}"/>
    <cellStyle name="20% - Ênfase3 16 7 2 2" xfId="9078" xr:uid="{4B8702FB-E32A-4B50-91C9-B534D392B693}"/>
    <cellStyle name="20% - Ênfase3 16 7 2 3" xfId="9079" xr:uid="{32DF220A-E866-48C4-BBA2-A6A1D529B58C}"/>
    <cellStyle name="20% - Ênfase3 16 7 2 4" xfId="9080" xr:uid="{A7CCA45D-951D-453C-9821-7369BF7FF05A}"/>
    <cellStyle name="20% - Ênfase3 16 7 3" xfId="9081" xr:uid="{94F4BDAD-CFB6-4AC2-BFA4-F77C5CB146CA}"/>
    <cellStyle name="20% - Ênfase3 16 7 4" xfId="9082" xr:uid="{9990D9CC-07A2-4F53-899F-5BB291239F5D}"/>
    <cellStyle name="20% - Ênfase3 16 7 5" xfId="9083" xr:uid="{D41DB9C8-AE69-4FA8-836C-85DA936B6A3D}"/>
    <cellStyle name="20% - Ênfase3 16 7 6" xfId="53870" xr:uid="{3523FED0-CCCE-49F8-9266-B97F57150BF9}"/>
    <cellStyle name="20% - Ênfase3 16 8" xfId="9084" xr:uid="{E4339144-E668-429B-8565-D2266924AF51}"/>
    <cellStyle name="20% - Ênfase3 16 8 2" xfId="9085" xr:uid="{FEED2CC9-A793-4DE5-A2B4-ECEC65CF668B}"/>
    <cellStyle name="20% - Ênfase3 16 8 2 2" xfId="9086" xr:uid="{98675BB2-EAE7-4E1E-8415-3EC59EE47A0F}"/>
    <cellStyle name="20% - Ênfase3 16 8 2 3" xfId="9087" xr:uid="{B78BFBC4-4522-43AA-A21A-59B6A33B23A7}"/>
    <cellStyle name="20% - Ênfase3 16 8 2 4" xfId="9088" xr:uid="{BE8BDF89-BF3E-48F0-B363-53A5AB192AEF}"/>
    <cellStyle name="20% - Ênfase3 16 8 3" xfId="9089" xr:uid="{2E6EBAFA-CE1D-46AE-88F7-AE288C59D3E5}"/>
    <cellStyle name="20% - Ênfase3 16 8 4" xfId="9090" xr:uid="{03155823-1634-4AB3-AFE0-94EC00C90B93}"/>
    <cellStyle name="20% - Ênfase3 16 8 5" xfId="9091" xr:uid="{945A26CD-8167-43E4-8743-1C192689E523}"/>
    <cellStyle name="20% - Ênfase3 16 8 6" xfId="54689" xr:uid="{54647677-B774-4CE5-9D68-2D8DE7FEF291}"/>
    <cellStyle name="20% - Ênfase3 16 9" xfId="9092" xr:uid="{9BA5855A-54FC-4944-BA62-6B0D714E7F00}"/>
    <cellStyle name="20% - Ênfase3 16 9 2" xfId="9093" xr:uid="{A5BC4CEA-6042-4428-8432-9BDBD5FF369D}"/>
    <cellStyle name="20% - Ênfase3 16 9 2 2" xfId="9094" xr:uid="{F4948F6B-6FD4-4DDD-98E3-5A722ADBD042}"/>
    <cellStyle name="20% - Ênfase3 16 9 2 3" xfId="9095" xr:uid="{E44842AC-A554-47FE-AAD6-0C1A1CDF85A9}"/>
    <cellStyle name="20% - Ênfase3 16 9 2 4" xfId="9096" xr:uid="{97099EF4-2D21-41DF-AE15-2D0D196ABD2D}"/>
    <cellStyle name="20% - Ênfase3 16 9 3" xfId="9097" xr:uid="{2113F2DD-A048-48D9-9574-5C57F5C64513}"/>
    <cellStyle name="20% - Ênfase3 16 9 4" xfId="9098" xr:uid="{CB2825E8-0A99-4213-9C1A-85BD5B0A7853}"/>
    <cellStyle name="20% - Ênfase3 16 9 5" xfId="9099" xr:uid="{C68A4B42-B71C-4D9B-94F6-8281A37E0662}"/>
    <cellStyle name="20% - Ênfase3 16 9 6" xfId="55415" xr:uid="{9009BA35-A597-491C-80DB-5C3520CA630E}"/>
    <cellStyle name="20% - Ênfase3 17" xfId="650" xr:uid="{070A4A74-D0E1-43F4-A9FD-291474851197}"/>
    <cellStyle name="20% - Ênfase3 17 10" xfId="9100" xr:uid="{2843EFBF-307D-49F0-91AB-DF7CB8E43482}"/>
    <cellStyle name="20% - Ênfase3 17 10 2" xfId="9101" xr:uid="{B3DBE2AC-8212-4C5A-A45E-263F9908228B}"/>
    <cellStyle name="20% - Ênfase3 17 10 2 2" xfId="9102" xr:uid="{5CFA237C-BE6B-4AD3-A8DC-CB320E5342BF}"/>
    <cellStyle name="20% - Ênfase3 17 10 2 3" xfId="9103" xr:uid="{C70946FE-5089-4253-8D41-E640CF377604}"/>
    <cellStyle name="20% - Ênfase3 17 10 2 4" xfId="9104" xr:uid="{359FE0D9-DCD8-4178-BE0A-363AD0F4AC90}"/>
    <cellStyle name="20% - Ênfase3 17 10 3" xfId="9105" xr:uid="{0620BF4B-F05D-47B5-ADF9-A306374BF1EE}"/>
    <cellStyle name="20% - Ênfase3 17 10 4" xfId="9106" xr:uid="{91F447BF-05B9-40FF-AD2B-8B1547B417F1}"/>
    <cellStyle name="20% - Ênfase3 17 10 5" xfId="9107" xr:uid="{A6985BD0-B401-41B9-95B2-4775064C22C3}"/>
    <cellStyle name="20% - Ênfase3 17 11" xfId="9108" xr:uid="{5B674F79-AC8C-4F15-9AA7-C23FBECC4532}"/>
    <cellStyle name="20% - Ênfase3 17 11 2" xfId="9109" xr:uid="{33B2F81F-CD96-438A-B4E0-3CF964658B24}"/>
    <cellStyle name="20% - Ênfase3 17 11 2 2" xfId="9110" xr:uid="{1309735B-8AA5-4C7B-B42A-1BD35F145293}"/>
    <cellStyle name="20% - Ênfase3 17 11 2 3" xfId="9111" xr:uid="{B1B4C062-99B4-41F0-9209-D4BDD9422A2E}"/>
    <cellStyle name="20% - Ênfase3 17 11 2 4" xfId="9112" xr:uid="{59CC5372-5FF8-4A52-9F80-29FD1F2112B8}"/>
    <cellStyle name="20% - Ênfase3 17 11 3" xfId="9113" xr:uid="{4108DC81-BE6B-4D53-96D0-37156E17877A}"/>
    <cellStyle name="20% - Ênfase3 17 11 4" xfId="9114" xr:uid="{B5C6B550-8D0C-443E-88F0-9DC9380D5770}"/>
    <cellStyle name="20% - Ênfase3 17 11 5" xfId="9115" xr:uid="{3C0CAB5B-3ADA-4600-B8BB-4DEECAF2307A}"/>
    <cellStyle name="20% - Ênfase3 17 12" xfId="9116" xr:uid="{95ACE0BF-ED55-48E4-B14A-A0E158368F2C}"/>
    <cellStyle name="20% - Ênfase3 17 12 2" xfId="9117" xr:uid="{6E0E4522-AD78-4030-96E9-13A1AA4CB5A6}"/>
    <cellStyle name="20% - Ênfase3 17 12 3" xfId="9118" xr:uid="{469CE431-D605-4319-822E-CFEF871B82E9}"/>
    <cellStyle name="20% - Ênfase3 17 12 4" xfId="9119" xr:uid="{935414BA-9FF4-4334-A77F-C51C9C852696}"/>
    <cellStyle name="20% - Ênfase3 17 13" xfId="9120" xr:uid="{FB585489-0D96-4AC2-B36A-05AA2DE5FA64}"/>
    <cellStyle name="20% - Ênfase3 17 14" xfId="9121" xr:uid="{4AE4B70A-DD77-40E5-926B-2FE6EF9D9454}"/>
    <cellStyle name="20% - Ênfase3 17 15" xfId="9122" xr:uid="{33C3F591-A0B1-4036-8738-C5763AD9ADFD}"/>
    <cellStyle name="20% - Ênfase3 17 2" xfId="651" xr:uid="{1E92C234-55F3-478F-8598-389998E2AA63}"/>
    <cellStyle name="20% - Ênfase3 17 2 2" xfId="9123" xr:uid="{4DCA3265-7398-494D-BCA2-DCC6B8000F68}"/>
    <cellStyle name="20% - Ênfase3 17 2 2 2" xfId="9124" xr:uid="{3DCA256C-B6E0-45C7-A924-24CDC46FD518}"/>
    <cellStyle name="20% - Ênfase3 17 2 2 3" xfId="9125" xr:uid="{6380D720-AB3E-43A4-88FE-3712006724B7}"/>
    <cellStyle name="20% - Ênfase3 17 2 2 4" xfId="9126" xr:uid="{72623C88-AAFD-4AF0-9366-7EA26E72129F}"/>
    <cellStyle name="20% - Ênfase3 17 2 3" xfId="9127" xr:uid="{D42510FB-1923-4F28-9373-931A126F1FCA}"/>
    <cellStyle name="20% - Ênfase3 17 2 4" xfId="9128" xr:uid="{EC215B59-EA39-417C-982D-48D9E1B61602}"/>
    <cellStyle name="20% - Ênfase3 17 2 5" xfId="9129" xr:uid="{D8EE4A4C-FB75-4F22-BA01-FD09670C53B9}"/>
    <cellStyle name="20% - Ênfase3 17 2 6" xfId="48593" xr:uid="{F441E180-3F4B-48D7-9001-70977425D683}"/>
    <cellStyle name="20% - Ênfase3 17 3" xfId="9130" xr:uid="{B3E26A2B-ED3C-4BEE-998A-0A15DF0A7ABC}"/>
    <cellStyle name="20% - Ênfase3 17 3 2" xfId="9131" xr:uid="{60FFA438-5207-4CAA-A08A-F7F19DDE6F26}"/>
    <cellStyle name="20% - Ênfase3 17 3 2 2" xfId="9132" xr:uid="{4B8BD73B-9FE5-4624-B720-D5D0BCB0CC52}"/>
    <cellStyle name="20% - Ênfase3 17 3 2 3" xfId="9133" xr:uid="{453CDC4E-B8F7-4202-ACFA-9F60F1A92DC0}"/>
    <cellStyle name="20% - Ênfase3 17 3 2 4" xfId="9134" xr:uid="{94C4A19A-32A1-4FCB-BE02-D17661DD50A5}"/>
    <cellStyle name="20% - Ênfase3 17 3 3" xfId="9135" xr:uid="{D82A796F-9706-48C1-BEBB-9A33CF15113C}"/>
    <cellStyle name="20% - Ênfase3 17 3 4" xfId="9136" xr:uid="{D51CBC35-1C6E-426F-837C-7B2671C22CB2}"/>
    <cellStyle name="20% - Ênfase3 17 3 5" xfId="9137" xr:uid="{E7A94AAC-78E2-49FC-8B47-28EE4BC3DF1B}"/>
    <cellStyle name="20% - Ênfase3 17 3 6" xfId="48899" xr:uid="{5613B07A-DCD2-4DE1-AFC6-C5FCE0BBAF14}"/>
    <cellStyle name="20% - Ênfase3 17 4" xfId="9138" xr:uid="{679E91C2-A96B-44C0-B2EE-FB3C2B5EF690}"/>
    <cellStyle name="20% - Ênfase3 17 4 2" xfId="9139" xr:uid="{35F33321-9179-4B01-9A31-86EA12B83ADD}"/>
    <cellStyle name="20% - Ênfase3 17 4 2 2" xfId="9140" xr:uid="{20778E95-79A5-4947-9D3D-9C5A75BD1BBD}"/>
    <cellStyle name="20% - Ênfase3 17 4 2 3" xfId="9141" xr:uid="{45FAC514-94C5-497B-9DF3-CE04F8536676}"/>
    <cellStyle name="20% - Ênfase3 17 4 2 4" xfId="9142" xr:uid="{8EB221B1-A294-48EF-ACD9-133B61016556}"/>
    <cellStyle name="20% - Ênfase3 17 4 3" xfId="9143" xr:uid="{CF81A708-D670-4DCD-8EEC-F0B210462CAB}"/>
    <cellStyle name="20% - Ênfase3 17 4 4" xfId="9144" xr:uid="{0466E97D-595B-4059-8B4C-9D65FB6CFB19}"/>
    <cellStyle name="20% - Ênfase3 17 4 5" xfId="9145" xr:uid="{2A8E569C-C548-4AE3-90EC-888A0FD40C5B}"/>
    <cellStyle name="20% - Ênfase3 17 4 6" xfId="51268" xr:uid="{2F8F276B-3AE1-4420-B999-46A9BED412AF}"/>
    <cellStyle name="20% - Ênfase3 17 5" xfId="9146" xr:uid="{63B04F87-14C7-4460-AA5F-86DCC2DF268C}"/>
    <cellStyle name="20% - Ênfase3 17 5 2" xfId="9147" xr:uid="{5F881B12-EF6C-4B5F-8363-82185072463E}"/>
    <cellStyle name="20% - Ênfase3 17 5 2 2" xfId="9148" xr:uid="{B6B5AE5A-8C31-4B34-B8E1-066C01D8F0AB}"/>
    <cellStyle name="20% - Ênfase3 17 5 2 3" xfId="9149" xr:uid="{23005303-E332-43A5-84F4-D654E7C57C72}"/>
    <cellStyle name="20% - Ênfase3 17 5 2 4" xfId="9150" xr:uid="{FE65EA80-D99E-4832-BE48-B0EE7914CCF7}"/>
    <cellStyle name="20% - Ênfase3 17 5 3" xfId="9151" xr:uid="{43134CF8-5589-45B0-940D-31EA1266222A}"/>
    <cellStyle name="20% - Ênfase3 17 5 4" xfId="9152" xr:uid="{E0A2C5D4-21DA-4542-91F4-421C2F839271}"/>
    <cellStyle name="20% - Ênfase3 17 5 5" xfId="9153" xr:uid="{B816D7CD-1171-4105-8C39-86484DC673C0}"/>
    <cellStyle name="20% - Ênfase3 17 5 6" xfId="52150" xr:uid="{4734CDE1-6F60-43A6-93CC-9A237122ECA0}"/>
    <cellStyle name="20% - Ênfase3 17 6" xfId="9154" xr:uid="{A5AD3326-899F-4E78-B399-6DCF3D3535F6}"/>
    <cellStyle name="20% - Ênfase3 17 6 2" xfId="9155" xr:uid="{BDD67417-4B23-43CC-9F5F-282BB6D9AEB4}"/>
    <cellStyle name="20% - Ênfase3 17 6 2 2" xfId="9156" xr:uid="{7CEDCC25-7815-4EDE-88F4-8E432BF18545}"/>
    <cellStyle name="20% - Ênfase3 17 6 2 3" xfId="9157" xr:uid="{CBEF8BBD-DFBB-44AF-B7B7-A0C01B7AAF33}"/>
    <cellStyle name="20% - Ênfase3 17 6 2 4" xfId="9158" xr:uid="{2E11A701-F4A9-47F9-AD18-0BCF60D917D9}"/>
    <cellStyle name="20% - Ênfase3 17 6 3" xfId="9159" xr:uid="{40E16336-5ED9-471F-BEA7-472BE8E23B4D}"/>
    <cellStyle name="20% - Ênfase3 17 6 4" xfId="9160" xr:uid="{0DF143C7-0985-4FA6-AFA6-9DA27AFDDB8A}"/>
    <cellStyle name="20% - Ênfase3 17 6 5" xfId="9161" xr:uid="{40360BA4-3828-451E-9761-DDD07DC794D4}"/>
    <cellStyle name="20% - Ênfase3 17 6 6" xfId="53017" xr:uid="{98B37A60-7525-408C-9092-14F86DF89353}"/>
    <cellStyle name="20% - Ênfase3 17 7" xfId="9162" xr:uid="{2BD44923-3B1C-494F-BEDE-CED88C0F8064}"/>
    <cellStyle name="20% - Ênfase3 17 7 2" xfId="9163" xr:uid="{EDBA605F-4BD8-4409-9505-A6CE3F940923}"/>
    <cellStyle name="20% - Ênfase3 17 7 2 2" xfId="9164" xr:uid="{47BE3442-42DB-4E40-94B1-5E0F0C746A4E}"/>
    <cellStyle name="20% - Ênfase3 17 7 2 3" xfId="9165" xr:uid="{C04979A4-5553-4584-9D46-5D6609F9D127}"/>
    <cellStyle name="20% - Ênfase3 17 7 2 4" xfId="9166" xr:uid="{10FA296D-3064-4EAE-9616-C5141F20345C}"/>
    <cellStyle name="20% - Ênfase3 17 7 3" xfId="9167" xr:uid="{AFCFB2EF-05FF-474F-BAC7-E7768E04F0CE}"/>
    <cellStyle name="20% - Ênfase3 17 7 4" xfId="9168" xr:uid="{8EF8092F-0F1C-4B58-9B5B-4727BA1E708B}"/>
    <cellStyle name="20% - Ênfase3 17 7 5" xfId="9169" xr:uid="{333CBBBD-E8A3-48FD-BBD0-56C293747AD9}"/>
    <cellStyle name="20% - Ênfase3 17 7 6" xfId="53868" xr:uid="{1551F660-324C-459F-AAC4-989E1A061A5E}"/>
    <cellStyle name="20% - Ênfase3 17 8" xfId="9170" xr:uid="{60B19630-1FDB-449E-9A22-2159745883FE}"/>
    <cellStyle name="20% - Ênfase3 17 8 2" xfId="9171" xr:uid="{8077F66C-6A11-495B-8795-F779939F59F0}"/>
    <cellStyle name="20% - Ênfase3 17 8 2 2" xfId="9172" xr:uid="{0EFB2C10-EC97-441C-9F5C-793841FE6F9F}"/>
    <cellStyle name="20% - Ênfase3 17 8 2 3" xfId="9173" xr:uid="{C87A7564-6B95-4E22-9512-0C1CDAEAD22F}"/>
    <cellStyle name="20% - Ênfase3 17 8 2 4" xfId="9174" xr:uid="{7BA7DFD9-F1B1-4FED-BBD4-F0E9D2391363}"/>
    <cellStyle name="20% - Ênfase3 17 8 3" xfId="9175" xr:uid="{96E30D5A-39A9-4546-8DCD-69164D6873BC}"/>
    <cellStyle name="20% - Ênfase3 17 8 4" xfId="9176" xr:uid="{2322A5E7-0248-4766-8A8F-2D37F6A8C8FF}"/>
    <cellStyle name="20% - Ênfase3 17 8 5" xfId="9177" xr:uid="{850488EA-9BA7-4F4F-92B9-61D845DC2645}"/>
    <cellStyle name="20% - Ênfase3 17 8 6" xfId="54687" xr:uid="{56A1A6BA-8FE9-4873-879B-4D5846463207}"/>
    <cellStyle name="20% - Ênfase3 17 9" xfId="9178" xr:uid="{4EE2FC1B-9EC9-42C3-A074-3945EAABE811}"/>
    <cellStyle name="20% - Ênfase3 17 9 2" xfId="9179" xr:uid="{78EA99CB-0A2E-4BCD-A595-49190FC2C78E}"/>
    <cellStyle name="20% - Ênfase3 17 9 2 2" xfId="9180" xr:uid="{1258BC76-43E5-436F-9245-4B1AC3824D8C}"/>
    <cellStyle name="20% - Ênfase3 17 9 2 3" xfId="9181" xr:uid="{CDADE515-64D8-4E88-A2EF-F258CDE8A8BF}"/>
    <cellStyle name="20% - Ênfase3 17 9 2 4" xfId="9182" xr:uid="{EBA73E2F-E40D-4468-93A9-91CDD1FBA7B7}"/>
    <cellStyle name="20% - Ênfase3 17 9 3" xfId="9183" xr:uid="{0E4F2D8B-1D5D-4DAD-AE01-AD24FD72D614}"/>
    <cellStyle name="20% - Ênfase3 17 9 4" xfId="9184" xr:uid="{F950C7AE-E0F2-412E-A867-001CBB80C7DF}"/>
    <cellStyle name="20% - Ênfase3 17 9 5" xfId="9185" xr:uid="{862D2081-D79C-4E48-AA00-E65474266B3B}"/>
    <cellStyle name="20% - Ênfase3 17 9 6" xfId="55414" xr:uid="{22391FA2-DE1F-48CA-8FAF-EFF1F1CFFD0F}"/>
    <cellStyle name="20% - Ênfase3 18" xfId="652" xr:uid="{AF1639E8-93AA-4CBF-8836-E4BC6DCD2434}"/>
    <cellStyle name="20% - Ênfase3 18 10" xfId="9186" xr:uid="{AD3B47DF-5D25-4691-99F4-3B78B8F3EEC9}"/>
    <cellStyle name="20% - Ênfase3 18 10 2" xfId="9187" xr:uid="{C462CE2C-DF78-4901-B324-DC6BB087441B}"/>
    <cellStyle name="20% - Ênfase3 18 10 2 2" xfId="9188" xr:uid="{EB1793E5-CCB7-4AE4-86B4-22DC25219AA0}"/>
    <cellStyle name="20% - Ênfase3 18 10 2 3" xfId="9189" xr:uid="{B7D55E8B-0C7E-4F26-B91D-62AE698BF83B}"/>
    <cellStyle name="20% - Ênfase3 18 10 2 4" xfId="9190" xr:uid="{05254E03-0879-46D4-837F-1827F4E4053A}"/>
    <cellStyle name="20% - Ênfase3 18 10 3" xfId="9191" xr:uid="{C8678FB2-F71D-49D7-933F-82A22B4F2E14}"/>
    <cellStyle name="20% - Ênfase3 18 10 4" xfId="9192" xr:uid="{D1BF9E46-6F4B-4D2F-BD1B-8F9170C168D1}"/>
    <cellStyle name="20% - Ênfase3 18 10 5" xfId="9193" xr:uid="{423F16D4-6C7E-4847-973A-51098E808C9D}"/>
    <cellStyle name="20% - Ênfase3 18 11" xfId="9194" xr:uid="{11B0A75F-257B-46CC-97ED-E9E77D833B92}"/>
    <cellStyle name="20% - Ênfase3 18 11 2" xfId="9195" xr:uid="{ED8E1BBF-69D9-4C3B-8FAB-4CE2E3198CE6}"/>
    <cellStyle name="20% - Ênfase3 18 11 2 2" xfId="9196" xr:uid="{2582295A-6E58-48AE-A871-9747822787F8}"/>
    <cellStyle name="20% - Ênfase3 18 11 2 3" xfId="9197" xr:uid="{87628ED0-3D2A-4C51-B874-5700303221B5}"/>
    <cellStyle name="20% - Ênfase3 18 11 2 4" xfId="9198" xr:uid="{E4BAE2C5-E8AF-48CA-AD32-7376BEAAAB71}"/>
    <cellStyle name="20% - Ênfase3 18 11 3" xfId="9199" xr:uid="{8ED329ED-1242-4140-B6C6-888840473CAD}"/>
    <cellStyle name="20% - Ênfase3 18 11 4" xfId="9200" xr:uid="{18D7C2CF-EA05-4B88-8B7B-81CA67F33ADC}"/>
    <cellStyle name="20% - Ênfase3 18 11 5" xfId="9201" xr:uid="{9F2B823B-38C3-4602-BFDC-50496B81A145}"/>
    <cellStyle name="20% - Ênfase3 18 12" xfId="9202" xr:uid="{D8562C8B-AC17-4500-817A-5CAA325354F2}"/>
    <cellStyle name="20% - Ênfase3 18 12 2" xfId="9203" xr:uid="{AE5AC001-F098-4041-88CC-D03F9600CD30}"/>
    <cellStyle name="20% - Ênfase3 18 12 3" xfId="9204" xr:uid="{6AB15FF0-626F-4F6C-8CAF-141405D6B5CD}"/>
    <cellStyle name="20% - Ênfase3 18 12 4" xfId="9205" xr:uid="{C2C66791-68E8-4102-9B82-CAD683CE8106}"/>
    <cellStyle name="20% - Ênfase3 18 13" xfId="9206" xr:uid="{FF384F75-CD8F-4ACB-BC8B-750A29D3D80A}"/>
    <cellStyle name="20% - Ênfase3 18 14" xfId="9207" xr:uid="{568FF9A4-5EB3-42BD-85F9-41CE6B1EEA39}"/>
    <cellStyle name="20% - Ênfase3 18 15" xfId="9208" xr:uid="{9320701C-A8B6-4A33-AC43-51A117B634F3}"/>
    <cellStyle name="20% - Ênfase3 18 2" xfId="653" xr:uid="{CB9E6FB5-E260-496A-8F9B-7C6566E1DD69}"/>
    <cellStyle name="20% - Ênfase3 18 2 2" xfId="9209" xr:uid="{31D060BF-609B-4F44-B0B2-C2E5F9151A00}"/>
    <cellStyle name="20% - Ênfase3 18 2 2 2" xfId="9210" xr:uid="{57E78E04-DC1A-4D98-9550-D67058DDC575}"/>
    <cellStyle name="20% - Ênfase3 18 2 2 3" xfId="9211" xr:uid="{F0602ED1-CC7D-4F53-BC0B-F7C14E01B1AC}"/>
    <cellStyle name="20% - Ênfase3 18 2 2 4" xfId="9212" xr:uid="{69C11D2D-1F6A-43DC-986F-A78B88CDDC86}"/>
    <cellStyle name="20% - Ênfase3 18 2 3" xfId="9213" xr:uid="{D94A2B9A-6AE9-4B84-A3B2-84C31BF49CD1}"/>
    <cellStyle name="20% - Ênfase3 18 2 4" xfId="9214" xr:uid="{5CB03259-CA93-4A1C-9EBE-9B8FF61AC236}"/>
    <cellStyle name="20% - Ênfase3 18 2 5" xfId="9215" xr:uid="{D902ABC0-F6A6-46EB-8132-6C020083449B}"/>
    <cellStyle name="20% - Ênfase3 18 2 6" xfId="48595" xr:uid="{F01F90F8-F1D4-4F31-9B2F-102553BA7581}"/>
    <cellStyle name="20% - Ênfase3 18 3" xfId="9216" xr:uid="{318462E9-7B1B-4070-A526-265BF3BE2359}"/>
    <cellStyle name="20% - Ênfase3 18 3 2" xfId="9217" xr:uid="{9F91ABDF-B06F-4CA0-992C-C9960CD414A9}"/>
    <cellStyle name="20% - Ênfase3 18 3 2 2" xfId="9218" xr:uid="{81E62148-8C4B-4AE9-A9D0-F061187D2A2A}"/>
    <cellStyle name="20% - Ênfase3 18 3 2 3" xfId="9219" xr:uid="{608BD5F7-0D5A-49E2-9537-90C00871BA81}"/>
    <cellStyle name="20% - Ênfase3 18 3 2 4" xfId="9220" xr:uid="{0D307E8A-C70F-44DB-A503-DC8211D881B6}"/>
    <cellStyle name="20% - Ênfase3 18 3 3" xfId="9221" xr:uid="{29D3DA15-DE24-4B10-A3DD-EAEE5E5219FC}"/>
    <cellStyle name="20% - Ênfase3 18 3 4" xfId="9222" xr:uid="{F79ADE45-978A-4FD3-A11D-DA72432AA7A1}"/>
    <cellStyle name="20% - Ênfase3 18 3 5" xfId="9223" xr:uid="{2DA5119D-48B2-4BB8-AE75-0FEEBE28C8CB}"/>
    <cellStyle name="20% - Ênfase3 18 3 6" xfId="48895" xr:uid="{10420B8A-0DE0-46BC-A1CF-B22DAAA39C02}"/>
    <cellStyle name="20% - Ênfase3 18 4" xfId="9224" xr:uid="{555633A3-23CC-4172-84D3-AD96585225AE}"/>
    <cellStyle name="20% - Ênfase3 18 4 2" xfId="9225" xr:uid="{F63D8621-629E-47AF-BB49-E32B1F0FF062}"/>
    <cellStyle name="20% - Ênfase3 18 4 2 2" xfId="9226" xr:uid="{1358984F-2AE6-48A3-A6B2-E550886420A3}"/>
    <cellStyle name="20% - Ênfase3 18 4 2 3" xfId="9227" xr:uid="{41A0FBC5-0B1C-44E4-88AA-030675844B60}"/>
    <cellStyle name="20% - Ênfase3 18 4 2 4" xfId="9228" xr:uid="{86C02AE0-9776-45D3-BB43-2DA60E9A9FC0}"/>
    <cellStyle name="20% - Ênfase3 18 4 3" xfId="9229" xr:uid="{5A6856E1-96E0-432F-9498-B3A34357AF79}"/>
    <cellStyle name="20% - Ênfase3 18 4 4" xfId="9230" xr:uid="{3AFBFF36-7D5E-4CC0-BBD7-50D9007229DB}"/>
    <cellStyle name="20% - Ênfase3 18 4 5" xfId="9231" xr:uid="{D5F5AFD6-A7E8-4D60-85D7-AFD770C974B4}"/>
    <cellStyle name="20% - Ênfase3 18 4 6" xfId="51266" xr:uid="{A7241E3A-7E47-458B-81B7-F8055DAE9F81}"/>
    <cellStyle name="20% - Ênfase3 18 5" xfId="9232" xr:uid="{5F34D884-E2C2-4004-9AE7-91378D29214B}"/>
    <cellStyle name="20% - Ênfase3 18 5 2" xfId="9233" xr:uid="{87779A52-670E-4A89-A206-BD70F1BB3F42}"/>
    <cellStyle name="20% - Ênfase3 18 5 2 2" xfId="9234" xr:uid="{1D647DC3-28FC-4FDA-9A23-76F910A9585D}"/>
    <cellStyle name="20% - Ênfase3 18 5 2 3" xfId="9235" xr:uid="{58226B3F-2A7E-40AA-9BFA-8EC93E191083}"/>
    <cellStyle name="20% - Ênfase3 18 5 2 4" xfId="9236" xr:uid="{010FB43F-0792-4325-8871-097AB912E7B6}"/>
    <cellStyle name="20% - Ênfase3 18 5 3" xfId="9237" xr:uid="{7BFB9137-4D2D-4C6E-AD57-02AE3540B175}"/>
    <cellStyle name="20% - Ênfase3 18 5 4" xfId="9238" xr:uid="{5B990499-4D8A-4CFE-8C90-83448174FF9F}"/>
    <cellStyle name="20% - Ênfase3 18 5 5" xfId="9239" xr:uid="{E849E41B-3A02-4024-B2C0-B035B4402946}"/>
    <cellStyle name="20% - Ênfase3 18 5 6" xfId="52148" xr:uid="{127D25AB-34C3-469F-8DA7-06783D0BB3A8}"/>
    <cellStyle name="20% - Ênfase3 18 6" xfId="9240" xr:uid="{275A04A8-F1CF-4199-AFBF-5C43297EE9D5}"/>
    <cellStyle name="20% - Ênfase3 18 6 2" xfId="9241" xr:uid="{C43289C0-0989-451D-A4B4-CE80A6DC43A8}"/>
    <cellStyle name="20% - Ênfase3 18 6 2 2" xfId="9242" xr:uid="{FABE1BEC-13FD-499D-B8AE-8C1DE7954602}"/>
    <cellStyle name="20% - Ênfase3 18 6 2 3" xfId="9243" xr:uid="{9ADBB47E-7D38-4AA2-8220-D250604D24FC}"/>
    <cellStyle name="20% - Ênfase3 18 6 2 4" xfId="9244" xr:uid="{F8781202-0876-43B7-9692-F318CE2762A4}"/>
    <cellStyle name="20% - Ênfase3 18 6 3" xfId="9245" xr:uid="{D7A2CF6A-B9E5-4A74-A355-03E78716A1BC}"/>
    <cellStyle name="20% - Ênfase3 18 6 4" xfId="9246" xr:uid="{2825B680-D7C1-48AB-A009-39E4EB1B0A31}"/>
    <cellStyle name="20% - Ênfase3 18 6 5" xfId="9247" xr:uid="{18739BCE-296E-467A-8F2B-576A98CB4071}"/>
    <cellStyle name="20% - Ênfase3 18 6 6" xfId="53015" xr:uid="{9BECB198-1FBE-40F2-8F00-3FF0B8C69DD4}"/>
    <cellStyle name="20% - Ênfase3 18 7" xfId="9248" xr:uid="{4C479FAF-F71A-4F20-B47E-C2E74A6ABA53}"/>
    <cellStyle name="20% - Ênfase3 18 7 2" xfId="9249" xr:uid="{A975B3E0-7E2A-42A8-85B9-937F14AB4CCB}"/>
    <cellStyle name="20% - Ênfase3 18 7 2 2" xfId="9250" xr:uid="{AE39AE1E-B7A0-4B05-AD84-33CB4E00F63E}"/>
    <cellStyle name="20% - Ênfase3 18 7 2 3" xfId="9251" xr:uid="{C735343B-FD68-4AC9-86FA-18C3A4FBE5A3}"/>
    <cellStyle name="20% - Ênfase3 18 7 2 4" xfId="9252" xr:uid="{16936755-CB60-4599-9615-19BD079C1758}"/>
    <cellStyle name="20% - Ênfase3 18 7 3" xfId="9253" xr:uid="{7B60017F-56BB-4030-8EE1-AE80D90F3777}"/>
    <cellStyle name="20% - Ênfase3 18 7 4" xfId="9254" xr:uid="{875FB62E-A88C-4A86-9F62-650CDA8B496A}"/>
    <cellStyle name="20% - Ênfase3 18 7 5" xfId="9255" xr:uid="{0C5CC6B9-A72D-4425-905A-7DB21BBA69DB}"/>
    <cellStyle name="20% - Ênfase3 18 7 6" xfId="53866" xr:uid="{154C7956-DA8D-4E12-933F-E999C716E2CB}"/>
    <cellStyle name="20% - Ênfase3 18 8" xfId="9256" xr:uid="{1F165FE8-246F-4795-A262-9D23822C8D9D}"/>
    <cellStyle name="20% - Ênfase3 18 8 2" xfId="9257" xr:uid="{087BE651-333C-4735-8822-8D5C91F4C459}"/>
    <cellStyle name="20% - Ênfase3 18 8 2 2" xfId="9258" xr:uid="{E5AD3ECE-439E-47C3-B6BF-9B9F876D41F6}"/>
    <cellStyle name="20% - Ênfase3 18 8 2 3" xfId="9259" xr:uid="{E4746011-5A9B-480E-8616-D26A07748E40}"/>
    <cellStyle name="20% - Ênfase3 18 8 2 4" xfId="9260" xr:uid="{A4897659-6DDF-4913-97B0-E171184C60C8}"/>
    <cellStyle name="20% - Ênfase3 18 8 3" xfId="9261" xr:uid="{8DFA64B7-EE97-4529-AAE6-FC8B90C6DE9E}"/>
    <cellStyle name="20% - Ênfase3 18 8 4" xfId="9262" xr:uid="{8E5B058F-5E25-4687-9545-B519E0CB507A}"/>
    <cellStyle name="20% - Ênfase3 18 8 5" xfId="9263" xr:uid="{C569DCF2-77D8-465C-9DFC-1CF6032AF64C}"/>
    <cellStyle name="20% - Ênfase3 18 8 6" xfId="54685" xr:uid="{EAE5F4EA-41A8-46F6-8666-EDA62B554E7F}"/>
    <cellStyle name="20% - Ênfase3 18 9" xfId="9264" xr:uid="{6809C2F3-C2C2-411D-A0EE-3EAD32D94B89}"/>
    <cellStyle name="20% - Ênfase3 18 9 2" xfId="9265" xr:uid="{6C4A890E-424B-44D2-83F4-BB58F64C64BF}"/>
    <cellStyle name="20% - Ênfase3 18 9 2 2" xfId="9266" xr:uid="{43CC0C81-F79E-46C9-A098-F25944BA4AF9}"/>
    <cellStyle name="20% - Ênfase3 18 9 2 3" xfId="9267" xr:uid="{175D30E5-13DC-41A4-AE44-972AEA299AAF}"/>
    <cellStyle name="20% - Ênfase3 18 9 2 4" xfId="9268" xr:uid="{DD349496-8043-4759-8E9B-4CF7EB935FC8}"/>
    <cellStyle name="20% - Ênfase3 18 9 3" xfId="9269" xr:uid="{4C7A8806-0DC0-436D-9BFD-D244BAD104A4}"/>
    <cellStyle name="20% - Ênfase3 18 9 4" xfId="9270" xr:uid="{73943168-9143-4A44-A032-221A281E20E1}"/>
    <cellStyle name="20% - Ênfase3 18 9 5" xfId="9271" xr:uid="{EEF28DCC-9BD1-4E85-811E-C19428A135E2}"/>
    <cellStyle name="20% - Ênfase3 18 9 6" xfId="55413" xr:uid="{489A2BA5-2D60-4EB6-8923-2971D59EE6D2}"/>
    <cellStyle name="20% - Ênfase3 19" xfId="654" xr:uid="{0E9C0DB3-2440-4858-9934-CD1AFB9575A1}"/>
    <cellStyle name="20% - Ênfase3 19 10" xfId="9272" xr:uid="{B345EA2E-D15A-4DE9-992E-66FCDBA78360}"/>
    <cellStyle name="20% - Ênfase3 19 10 2" xfId="9273" xr:uid="{8BA96B36-F53A-4B3A-96F8-26516212A82D}"/>
    <cellStyle name="20% - Ênfase3 19 10 2 2" xfId="9274" xr:uid="{A54B9D3F-CB15-4473-83A9-448800622F1B}"/>
    <cellStyle name="20% - Ênfase3 19 10 2 3" xfId="9275" xr:uid="{BFD722EB-FCE8-45C6-A047-FC0BA31039DB}"/>
    <cellStyle name="20% - Ênfase3 19 10 2 4" xfId="9276" xr:uid="{3E10BAF7-1E3B-4618-AD65-3BD86B4509DB}"/>
    <cellStyle name="20% - Ênfase3 19 10 3" xfId="9277" xr:uid="{EFB86845-A9EE-4A0E-B7AD-9C7A6AF21254}"/>
    <cellStyle name="20% - Ênfase3 19 10 4" xfId="9278" xr:uid="{2C6D6902-EC93-4D2A-AA14-1DBF233B8565}"/>
    <cellStyle name="20% - Ênfase3 19 10 5" xfId="9279" xr:uid="{3340D2F1-898E-45D7-B518-1AE66B18DE9B}"/>
    <cellStyle name="20% - Ênfase3 19 11" xfId="9280" xr:uid="{EE12BED9-7E94-415C-AB08-872A84FF8649}"/>
    <cellStyle name="20% - Ênfase3 19 11 2" xfId="9281" xr:uid="{962E530D-8EA7-4801-A86F-33C75C577B1B}"/>
    <cellStyle name="20% - Ênfase3 19 11 2 2" xfId="9282" xr:uid="{EEABFABF-CC54-4091-BEB2-7762BC9B2616}"/>
    <cellStyle name="20% - Ênfase3 19 11 2 3" xfId="9283" xr:uid="{16FD7F3A-6BBB-4886-9212-6F4E32DC5130}"/>
    <cellStyle name="20% - Ênfase3 19 11 2 4" xfId="9284" xr:uid="{C3E76F15-9351-4398-AD63-663AABC53D39}"/>
    <cellStyle name="20% - Ênfase3 19 11 3" xfId="9285" xr:uid="{DD083F13-D9AB-4A8B-9D4A-6C8F0B521F46}"/>
    <cellStyle name="20% - Ênfase3 19 11 4" xfId="9286" xr:uid="{E061E40C-A2F5-4092-9020-B1C40340C0E1}"/>
    <cellStyle name="20% - Ênfase3 19 11 5" xfId="9287" xr:uid="{1A9E7F75-2A47-433B-813A-8F27F9CF685B}"/>
    <cellStyle name="20% - Ênfase3 19 12" xfId="9288" xr:uid="{C4011B49-7BC3-4B4C-95E6-5A3E4829EB97}"/>
    <cellStyle name="20% - Ênfase3 19 12 2" xfId="9289" xr:uid="{7EB62FFC-EAE5-4010-B6E9-2095833283E2}"/>
    <cellStyle name="20% - Ênfase3 19 12 3" xfId="9290" xr:uid="{5ED5DA22-819A-431C-918A-C64111B17E62}"/>
    <cellStyle name="20% - Ênfase3 19 12 4" xfId="9291" xr:uid="{0ADF0637-06A9-4938-BEB0-A42E23AFE652}"/>
    <cellStyle name="20% - Ênfase3 19 13" xfId="9292" xr:uid="{CFD3EC65-4EAF-46F5-8A34-30588F9E0F47}"/>
    <cellStyle name="20% - Ênfase3 19 14" xfId="9293" xr:uid="{296E13C1-4EC4-49C9-B395-189982E836D7}"/>
    <cellStyle name="20% - Ênfase3 19 15" xfId="9294" xr:uid="{773C52BD-E8CA-4140-9E85-42B76B222B75}"/>
    <cellStyle name="20% - Ênfase3 19 2" xfId="655" xr:uid="{4D748E97-C14A-4EED-99EA-77E2E6DB8A13}"/>
    <cellStyle name="20% - Ênfase3 19 2 2" xfId="9295" xr:uid="{A351D089-97F8-49B7-85E2-337A9A84705A}"/>
    <cellStyle name="20% - Ênfase3 19 2 2 2" xfId="9296" xr:uid="{A6E96EB6-7488-4559-9906-E40B6EED3733}"/>
    <cellStyle name="20% - Ênfase3 19 2 2 3" xfId="9297" xr:uid="{D33A796B-1952-4FD6-B16F-563E66521E56}"/>
    <cellStyle name="20% - Ênfase3 19 2 2 4" xfId="9298" xr:uid="{D8627DD2-E3A9-40CB-A753-F69BF35DA6B3}"/>
    <cellStyle name="20% - Ênfase3 19 2 3" xfId="9299" xr:uid="{3470E441-E016-42CD-9A13-CBFD9FA5D748}"/>
    <cellStyle name="20% - Ênfase3 19 2 4" xfId="9300" xr:uid="{2CEC15B2-4B52-455C-8ED9-33F20E055194}"/>
    <cellStyle name="20% - Ênfase3 19 2 5" xfId="9301" xr:uid="{ED3347B9-C891-4A23-8BED-3BBA98263CB9}"/>
    <cellStyle name="20% - Ênfase3 19 2 6" xfId="48597" xr:uid="{61E4C086-841B-4EAD-845D-3557F59765A7}"/>
    <cellStyle name="20% - Ênfase3 19 3" xfId="9302" xr:uid="{04B41405-C1FA-4F4E-AA5E-585B228AEFBF}"/>
    <cellStyle name="20% - Ênfase3 19 3 2" xfId="9303" xr:uid="{E5F60FD9-193A-44EA-8338-52312A2D7AD5}"/>
    <cellStyle name="20% - Ênfase3 19 3 2 2" xfId="9304" xr:uid="{B4EF813F-B24D-4E63-B51B-CF302B09C8FA}"/>
    <cellStyle name="20% - Ênfase3 19 3 2 3" xfId="9305" xr:uid="{0225A957-A44A-4372-B01E-83B5F91EEEF1}"/>
    <cellStyle name="20% - Ênfase3 19 3 2 4" xfId="9306" xr:uid="{D243A4C4-70BC-4D81-B1A5-1124C3D43206}"/>
    <cellStyle name="20% - Ênfase3 19 3 3" xfId="9307" xr:uid="{CA4C8347-9F29-4EC8-B2E7-872491D1D380}"/>
    <cellStyle name="20% - Ênfase3 19 3 4" xfId="9308" xr:uid="{7730890E-47A2-4431-9F02-1B83106EAC36}"/>
    <cellStyle name="20% - Ênfase3 19 3 5" xfId="9309" xr:uid="{D7F82C1B-1381-452C-AEDD-22D94B3C1FB4}"/>
    <cellStyle name="20% - Ênfase3 19 3 6" xfId="48891" xr:uid="{9B18DF82-E613-4821-B078-F7C76C781121}"/>
    <cellStyle name="20% - Ênfase3 19 4" xfId="9310" xr:uid="{8B7E397D-00F7-484B-8E00-5B0AD918C0DB}"/>
    <cellStyle name="20% - Ênfase3 19 4 2" xfId="9311" xr:uid="{CFE5C11F-23B5-44A0-AAEC-E13DE645AA07}"/>
    <cellStyle name="20% - Ênfase3 19 4 2 2" xfId="9312" xr:uid="{5A4E72FF-0BE8-4397-BF71-AD8A2A9ECF65}"/>
    <cellStyle name="20% - Ênfase3 19 4 2 3" xfId="9313" xr:uid="{BD78215E-C08F-4E64-A316-C84805D64AE2}"/>
    <cellStyle name="20% - Ênfase3 19 4 2 4" xfId="9314" xr:uid="{C58C8077-8B46-4C35-B666-B463FDF9556E}"/>
    <cellStyle name="20% - Ênfase3 19 4 3" xfId="9315" xr:uid="{20AE96CB-7E9D-4884-988A-50F167D1E561}"/>
    <cellStyle name="20% - Ênfase3 19 4 4" xfId="9316" xr:uid="{2552687F-9FDA-4D6A-82E5-87E847E302F0}"/>
    <cellStyle name="20% - Ênfase3 19 4 5" xfId="9317" xr:uid="{6A13707F-6701-46FE-99F6-0EA6ED2BA499}"/>
    <cellStyle name="20% - Ênfase3 19 4 6" xfId="51264" xr:uid="{83B5CE62-0FDC-451B-8B34-1434BC864203}"/>
    <cellStyle name="20% - Ênfase3 19 5" xfId="9318" xr:uid="{B9374665-ABA4-406E-A87D-B1010E436AAA}"/>
    <cellStyle name="20% - Ênfase3 19 5 2" xfId="9319" xr:uid="{AF39C667-6E3A-406F-8237-42486C2066A4}"/>
    <cellStyle name="20% - Ênfase3 19 5 2 2" xfId="9320" xr:uid="{0AE471E7-4C95-4DD6-A5D7-24748A3569BE}"/>
    <cellStyle name="20% - Ênfase3 19 5 2 3" xfId="9321" xr:uid="{05097781-D3E9-4465-AC11-4194DAE399AD}"/>
    <cellStyle name="20% - Ênfase3 19 5 2 4" xfId="9322" xr:uid="{FE9A74B3-705D-41BC-96BE-2056A997F3BA}"/>
    <cellStyle name="20% - Ênfase3 19 5 3" xfId="9323" xr:uid="{4BDF8437-6F0D-4DED-8F01-E0368A6BA17F}"/>
    <cellStyle name="20% - Ênfase3 19 5 4" xfId="9324" xr:uid="{BBBF8CBB-847F-49EF-9DAF-4538C62FEC38}"/>
    <cellStyle name="20% - Ênfase3 19 5 5" xfId="9325" xr:uid="{0C2D50EE-D397-424B-BBDC-63CE122FE641}"/>
    <cellStyle name="20% - Ênfase3 19 5 6" xfId="52146" xr:uid="{E17187E7-99F3-49D2-A7F3-08C60043DD2C}"/>
    <cellStyle name="20% - Ênfase3 19 6" xfId="9326" xr:uid="{4096A17F-B142-428C-9406-50E9422AE04A}"/>
    <cellStyle name="20% - Ênfase3 19 6 2" xfId="9327" xr:uid="{3EC117D1-56CE-4BBE-8FD2-486A10E9B617}"/>
    <cellStyle name="20% - Ênfase3 19 6 2 2" xfId="9328" xr:uid="{D7991507-5656-4E36-AF91-FBFFD1BE4844}"/>
    <cellStyle name="20% - Ênfase3 19 6 2 3" xfId="9329" xr:uid="{2E6CD04E-60C3-41D8-A7BF-8948E48521A4}"/>
    <cellStyle name="20% - Ênfase3 19 6 2 4" xfId="9330" xr:uid="{F11F27C4-7FD3-4C9E-AB78-4D150B44C5B4}"/>
    <cellStyle name="20% - Ênfase3 19 6 3" xfId="9331" xr:uid="{DB9212A9-B2DD-4D13-A1C3-55047CA612E8}"/>
    <cellStyle name="20% - Ênfase3 19 6 4" xfId="9332" xr:uid="{DC79121E-F537-43BF-AB94-10E5B3A13289}"/>
    <cellStyle name="20% - Ênfase3 19 6 5" xfId="9333" xr:uid="{D0AA2061-505C-4EDA-BCFE-BE60CABFA213}"/>
    <cellStyle name="20% - Ênfase3 19 6 6" xfId="53013" xr:uid="{DD1F3628-DC01-47EB-B7F6-D821A0BAE411}"/>
    <cellStyle name="20% - Ênfase3 19 7" xfId="9334" xr:uid="{FCADC141-33DD-4CBA-B733-7E554AC3071C}"/>
    <cellStyle name="20% - Ênfase3 19 7 2" xfId="9335" xr:uid="{F73D3193-EAFD-42FA-BF14-E385DEF8A97D}"/>
    <cellStyle name="20% - Ênfase3 19 7 2 2" xfId="9336" xr:uid="{FC618A40-EA7B-416E-8920-4C2AED0D3D26}"/>
    <cellStyle name="20% - Ênfase3 19 7 2 3" xfId="9337" xr:uid="{EDFE5B7D-47C0-4304-9EAB-389DE53813A4}"/>
    <cellStyle name="20% - Ênfase3 19 7 2 4" xfId="9338" xr:uid="{1ADE9DE6-D232-48B8-BE09-AF02C1FD25BD}"/>
    <cellStyle name="20% - Ênfase3 19 7 3" xfId="9339" xr:uid="{2FD07BC6-C798-47D9-BD95-B956E52BF884}"/>
    <cellStyle name="20% - Ênfase3 19 7 4" xfId="9340" xr:uid="{A9730F63-A96B-4A9B-A7C2-7861B80424ED}"/>
    <cellStyle name="20% - Ênfase3 19 7 5" xfId="9341" xr:uid="{C342403A-B918-4998-8AFF-42A0EF198822}"/>
    <cellStyle name="20% - Ênfase3 19 7 6" xfId="53864" xr:uid="{73996B86-FF18-4A67-8B99-2CA213128FDD}"/>
    <cellStyle name="20% - Ênfase3 19 8" xfId="9342" xr:uid="{16235034-896B-4FE0-BFF9-A42EF8244AAE}"/>
    <cellStyle name="20% - Ênfase3 19 8 2" xfId="9343" xr:uid="{09DAFCFD-9DAE-4487-8C28-A8050F78917D}"/>
    <cellStyle name="20% - Ênfase3 19 8 2 2" xfId="9344" xr:uid="{EE10098C-BA32-4BFF-9FFB-00FE3F4468BB}"/>
    <cellStyle name="20% - Ênfase3 19 8 2 3" xfId="9345" xr:uid="{C750E2F8-E269-4751-AB54-CAEF2FBE847C}"/>
    <cellStyle name="20% - Ênfase3 19 8 2 4" xfId="9346" xr:uid="{05C2427D-619B-4A0B-9A07-E7CF9963B3F4}"/>
    <cellStyle name="20% - Ênfase3 19 8 3" xfId="9347" xr:uid="{158D3F57-A852-43A0-B7F6-6445914AA997}"/>
    <cellStyle name="20% - Ênfase3 19 8 4" xfId="9348" xr:uid="{55A926EA-715F-488F-8034-BB52613C9A07}"/>
    <cellStyle name="20% - Ênfase3 19 8 5" xfId="9349" xr:uid="{F29B6202-2578-49D1-8D91-D4BB216EDB88}"/>
    <cellStyle name="20% - Ênfase3 19 8 6" xfId="54683" xr:uid="{B861B433-573B-42BB-91C4-4E2EA4DD2473}"/>
    <cellStyle name="20% - Ênfase3 19 9" xfId="9350" xr:uid="{7019CBBF-0F3C-4FB4-B5DE-C87A680D3E76}"/>
    <cellStyle name="20% - Ênfase3 19 9 2" xfId="9351" xr:uid="{2C2FF663-2D2C-4A03-898E-5E885F2B2D1B}"/>
    <cellStyle name="20% - Ênfase3 19 9 2 2" xfId="9352" xr:uid="{68D6B500-96A7-4DAC-83D0-8FD2C6EB0956}"/>
    <cellStyle name="20% - Ênfase3 19 9 2 3" xfId="9353" xr:uid="{EFED031E-1302-4C6C-81E8-3CF96C8041F8}"/>
    <cellStyle name="20% - Ênfase3 19 9 2 4" xfId="9354" xr:uid="{7BC8D7A4-D83A-4683-AC0E-FB06CFCFF9FF}"/>
    <cellStyle name="20% - Ênfase3 19 9 3" xfId="9355" xr:uid="{6D1191C1-3AA0-4935-BFBA-522D94E24691}"/>
    <cellStyle name="20% - Ênfase3 19 9 4" xfId="9356" xr:uid="{0EF00F5B-BB0D-4082-86CF-69CB71159153}"/>
    <cellStyle name="20% - Ênfase3 19 9 5" xfId="9357" xr:uid="{27BEEC9A-A097-4B3E-AA0A-7B11F04255FD}"/>
    <cellStyle name="20% - Ênfase3 19 9 6" xfId="55412" xr:uid="{4046D3D0-C9C7-42EA-810E-9349F2114512}"/>
    <cellStyle name="20% - Ênfase3 2" xfId="656" xr:uid="{7C5F5F0B-D677-415B-9671-B3D867AE10DE}"/>
    <cellStyle name="20% - Ênfase3 2 10" xfId="9358" xr:uid="{73C9FC83-6640-40BE-BFA0-C3B743865362}"/>
    <cellStyle name="20% - Ênfase3 2 10 2" xfId="9359" xr:uid="{B0185B76-5385-4EBE-B790-F42E96335286}"/>
    <cellStyle name="20% - Ênfase3 2 10 2 2" xfId="9360" xr:uid="{CB15E8C5-3FF7-4A2E-9D8E-08B45A408619}"/>
    <cellStyle name="20% - Ênfase3 2 10 2 3" xfId="9361" xr:uid="{CDDF579C-CEC0-487D-BA3F-11A10AA4DA3D}"/>
    <cellStyle name="20% - Ênfase3 2 10 2 4" xfId="9362" xr:uid="{8C604681-9EF1-4480-8E45-6BCA7DE893AB}"/>
    <cellStyle name="20% - Ênfase3 2 10 3" xfId="9363" xr:uid="{5BBE9D37-8622-41C8-B28B-74F9EB661C3B}"/>
    <cellStyle name="20% - Ênfase3 2 10 4" xfId="9364" xr:uid="{ABEE3BFE-5ABA-40E6-9EA7-57EDCA2CEE57}"/>
    <cellStyle name="20% - Ênfase3 2 10 5" xfId="9365" xr:uid="{C53C7184-83A6-4440-803D-816D1E9E42B9}"/>
    <cellStyle name="20% - Ênfase3 2 10 6" xfId="52144" xr:uid="{2AE84A82-F713-4DB0-BBD6-EB80C7690D3E}"/>
    <cellStyle name="20% - Ênfase3 2 11" xfId="9366" xr:uid="{F2845E48-D1D3-4D1A-AF2B-BB8CCA30FE1B}"/>
    <cellStyle name="20% - Ênfase3 2 11 2" xfId="9367" xr:uid="{38193EE5-20E2-43F5-9928-FD7E27BD9C0E}"/>
    <cellStyle name="20% - Ênfase3 2 11 2 2" xfId="9368" xr:uid="{7F72E708-7489-4D4D-8B34-2CD2122231B3}"/>
    <cellStyle name="20% - Ênfase3 2 11 2 3" xfId="9369" xr:uid="{6C5C28B7-56F4-44CF-9BF4-8072F998F733}"/>
    <cellStyle name="20% - Ênfase3 2 11 2 4" xfId="9370" xr:uid="{E37EA886-21F4-4C7F-A322-E381BBE6980D}"/>
    <cellStyle name="20% - Ênfase3 2 11 3" xfId="9371" xr:uid="{CF45A1C6-727E-4C45-8417-6A20A16261C1}"/>
    <cellStyle name="20% - Ênfase3 2 11 4" xfId="9372" xr:uid="{5F6CB49D-5359-4319-A3F5-A45AF977B807}"/>
    <cellStyle name="20% - Ênfase3 2 11 5" xfId="9373" xr:uid="{F3AE22E0-9F2A-4BEF-AE9F-E3E1036CE9CE}"/>
    <cellStyle name="20% - Ênfase3 2 11 6" xfId="53011" xr:uid="{18C24C4C-38EE-47AB-B489-22AD0CEB2132}"/>
    <cellStyle name="20% - Ênfase3 2 12" xfId="9374" xr:uid="{0C8806FC-5735-4F6D-801C-E08A3F216949}"/>
    <cellStyle name="20% - Ênfase3 2 12 2" xfId="9375" xr:uid="{06440441-4458-46FA-B298-427D7EEAAADE}"/>
    <cellStyle name="20% - Ênfase3 2 12 2 2" xfId="9376" xr:uid="{5460CC77-DF5F-4A9F-BE77-0867B951A536}"/>
    <cellStyle name="20% - Ênfase3 2 12 2 3" xfId="9377" xr:uid="{A7AC9E03-6C06-4887-A4AF-90CC5AEB6267}"/>
    <cellStyle name="20% - Ênfase3 2 12 2 4" xfId="9378" xr:uid="{238A76AA-A789-479B-9C0C-C45542E5CC54}"/>
    <cellStyle name="20% - Ênfase3 2 12 3" xfId="9379" xr:uid="{7F28A757-E4B2-44CC-A7AA-2936C5CB4B87}"/>
    <cellStyle name="20% - Ênfase3 2 12 4" xfId="9380" xr:uid="{452A51DF-5088-47D8-B2D9-3D3F3B31CE49}"/>
    <cellStyle name="20% - Ênfase3 2 12 5" xfId="9381" xr:uid="{F9181B72-9975-4BF6-8734-B0A0E5CB5CEA}"/>
    <cellStyle name="20% - Ênfase3 2 12 6" xfId="53862" xr:uid="{B397C006-93EE-43CA-9B6D-6A79B8430E79}"/>
    <cellStyle name="20% - Ênfase3 2 13" xfId="9382" xr:uid="{7A07AB96-FF7F-41DD-82AF-9FE9A5B12417}"/>
    <cellStyle name="20% - Ênfase3 2 13 2" xfId="9383" xr:uid="{D8C0FF7A-BD09-4DBE-ADD0-976434A7471F}"/>
    <cellStyle name="20% - Ênfase3 2 13 3" xfId="9384" xr:uid="{DBDC250C-D562-482D-A917-F5D0FE167451}"/>
    <cellStyle name="20% - Ênfase3 2 13 4" xfId="9385" xr:uid="{F410534F-995F-4D1E-8546-93B77D0FAFFE}"/>
    <cellStyle name="20% - Ênfase3 2 13 5" xfId="54681" xr:uid="{97406A15-1EAA-411B-80CA-8E6E668C7185}"/>
    <cellStyle name="20% - Ênfase3 2 14" xfId="9386" xr:uid="{317E129C-5C9C-49D6-B011-841D629F92BE}"/>
    <cellStyle name="20% - Ênfase3 2 14 2" xfId="9387" xr:uid="{AEF72B5C-8B63-4A49-92BB-663C85DF7948}"/>
    <cellStyle name="20% - Ênfase3 2 14 3" xfId="9388" xr:uid="{752A93D4-228D-4E4D-A2BD-E7AEC38BF7EB}"/>
    <cellStyle name="20% - Ênfase3 2 14 4" xfId="9389" xr:uid="{A74AF2A5-3AF3-43EC-959D-18DA2FA965C7}"/>
    <cellStyle name="20% - Ênfase3 2 14 5" xfId="55411" xr:uid="{D80BF29E-3900-4A03-B544-DD145B5E763F}"/>
    <cellStyle name="20% - Ênfase3 2 15" xfId="9390" xr:uid="{8AF5A8B5-B938-49E1-869B-DFF50808A270}"/>
    <cellStyle name="20% - Ênfase3 2 15 2" xfId="9391" xr:uid="{5AD19105-96A3-4E6F-B05C-2B3E7BAC065E}"/>
    <cellStyle name="20% - Ênfase3 2 15 3" xfId="9392" xr:uid="{218E9936-ECC8-42DB-A0D9-34F26FA29FD5}"/>
    <cellStyle name="20% - Ênfase3 2 16" xfId="9393" xr:uid="{0FDC4EA1-2124-4AC8-B4C1-33CA7DD14DA6}"/>
    <cellStyle name="20% - Ênfase3 2 16 2" xfId="9394" xr:uid="{7DA97C35-7CB8-4E98-AAFF-BAA793E78477}"/>
    <cellStyle name="20% - Ênfase3 2 16 3" xfId="9395" xr:uid="{1812059D-1545-41E0-9FD3-5DE2BB0FD28B}"/>
    <cellStyle name="20% - Ênfase3 2 17" xfId="9396" xr:uid="{E13FF0F9-78C2-46CA-BFAE-85CD56927247}"/>
    <cellStyle name="20% - Ênfase3 2 17 2" xfId="9397" xr:uid="{152D1E81-F418-431D-8E16-5A9FB9041E23}"/>
    <cellStyle name="20% - Ênfase3 2 17 3" xfId="9398" xr:uid="{E41ED440-91BF-484A-A477-E860E75221F5}"/>
    <cellStyle name="20% - Ênfase3 2 17 4" xfId="47147" xr:uid="{F83A05E8-D510-4CF5-992A-54AECDE79584}"/>
    <cellStyle name="20% - Ênfase3 2 18" xfId="9399" xr:uid="{1763D739-DBCA-48FB-B838-C49807576555}"/>
    <cellStyle name="20% - Ênfase3 2 18 2" xfId="9400" xr:uid="{8328EFD3-4966-4EBE-B226-2A69D77E45AD}"/>
    <cellStyle name="20% - Ênfase3 2 18 3" xfId="9401" xr:uid="{410E8453-B6E3-4A5D-A01A-F692F890E80B}"/>
    <cellStyle name="20% - Ênfase3 2 19" xfId="9402" xr:uid="{2C70449B-2916-4542-8669-BC4B07AF3143}"/>
    <cellStyle name="20% - Ênfase3 2 19 2" xfId="9403" xr:uid="{E42DC23F-43DE-4287-B598-FBC410BAB843}"/>
    <cellStyle name="20% - Ênfase3 2 19 3" xfId="9404" xr:uid="{8EC01FC6-5B86-42B2-B0B7-E4703F83C182}"/>
    <cellStyle name="20% - Ênfase3 2 2" xfId="657" xr:uid="{F7C5C6F8-B194-4295-BA2B-F15C1D2073E2}"/>
    <cellStyle name="20% - Ênfase3 2 2 10" xfId="56203" xr:uid="{1A4B1C07-4E8A-4B37-9918-F3B09291E6C4}"/>
    <cellStyle name="20% - Ênfase3 2 2 11" xfId="58436" xr:uid="{25224DDD-1B81-4E24-BC40-BEA13BAB1E82}"/>
    <cellStyle name="20% - Ênfase3 2 2 12" xfId="45535" xr:uid="{D3A5AB1A-AD17-47BE-996E-1E9D0F4ABEB8}"/>
    <cellStyle name="20% - Ênfase3 2 2 2" xfId="658" xr:uid="{245E45A3-8FFA-4EEE-B296-E5D627B87FA1}"/>
    <cellStyle name="20% - Ênfase3 2 2 2 10" xfId="56414" xr:uid="{4215A312-5038-4CE0-8840-CD8AFDEACB1B}"/>
    <cellStyle name="20% - Ênfase3 2 2 2 11" xfId="57977" xr:uid="{129E77EC-6BBB-4DBC-919C-3EAA927FD88D}"/>
    <cellStyle name="20% - Ênfase3 2 2 2 12" xfId="48599" xr:uid="{3715CBCC-15BA-489F-9693-62044828C80F}"/>
    <cellStyle name="20% - Ênfase3 2 2 2 2" xfId="9405" xr:uid="{057A730B-35DB-43AD-A257-C6F75C640E71}"/>
    <cellStyle name="20% - Ênfase3 2 2 2 2 2" xfId="48601" xr:uid="{9EF5832A-9218-41F7-9570-80D6E3377F76}"/>
    <cellStyle name="20% - Ênfase3 2 2 2 2 2 2" xfId="57199" xr:uid="{3F9E00C8-D689-42F6-95B7-3D85994224E4}"/>
    <cellStyle name="20% - Ênfase3 2 2 2 2 2 2 2" xfId="57200" xr:uid="{2C12327D-8932-4A64-BC63-2A37B7C9D690}"/>
    <cellStyle name="20% - Ênfase3 2 2 2 2 2 2 3" xfId="58039" xr:uid="{7E227939-7955-4D8F-8901-FB94AF3590F0}"/>
    <cellStyle name="20% - Ênfase3 2 2 2 2 2 3" xfId="58144" xr:uid="{0D313EC4-7F0D-49F3-B75D-4F5232E477C3}"/>
    <cellStyle name="20% - Ênfase3 2 2 2 2 3" xfId="56429" xr:uid="{84367223-C0A0-4B40-A19C-2F5756B02E2F}"/>
    <cellStyle name="20% - Ênfase3 2 2 2 2 4" xfId="57868" xr:uid="{42008916-8540-413C-A152-2B1969010733}"/>
    <cellStyle name="20% - Ênfase3 2 2 2 2 5" xfId="48600" xr:uid="{1448C57A-27C2-4899-BC86-DFB62179F693}"/>
    <cellStyle name="20% - Ênfase3 2 2 2 3" xfId="9406" xr:uid="{2C5B7A05-4738-4300-A1F0-7BD46A86C328}"/>
    <cellStyle name="20% - Ênfase3 2 2 2 3 2" xfId="48883" xr:uid="{A371B306-2B19-4C61-9141-6DA9A6C91D47}"/>
    <cellStyle name="20% - Ênfase3 2 2 2 4" xfId="9407" xr:uid="{8847D15F-02AF-4C7A-9023-CE6383F69D9F}"/>
    <cellStyle name="20% - Ênfase3 2 2 2 4 2" xfId="51260" xr:uid="{4ABE8911-33A3-4817-9156-CFCEAF2F1EF0}"/>
    <cellStyle name="20% - Ênfase3 2 2 2 5" xfId="52142" xr:uid="{1093A5A2-7377-4200-BE59-EE1347568D03}"/>
    <cellStyle name="20% - Ênfase3 2 2 2 6" xfId="53009" xr:uid="{334D8CF1-3BDC-4072-A739-41EB088B09AB}"/>
    <cellStyle name="20% - Ênfase3 2 2 2 7" xfId="53860" xr:uid="{930144B8-9A12-404A-ADD0-56634580CE06}"/>
    <cellStyle name="20% - Ênfase3 2 2 2 8" xfId="54679" xr:uid="{9A127776-C07E-456A-A12D-5301343154EA}"/>
    <cellStyle name="20% - Ênfase3 2 2 2 9" xfId="55409" xr:uid="{B45AD5F2-7CEF-402F-BB96-8AF3CCF6ECCD}"/>
    <cellStyle name="20% - Ênfase3 2 2 3" xfId="9408" xr:uid="{EE94638D-D3FD-45A5-B01B-A623CFFAE58F}"/>
    <cellStyle name="20% - Ênfase3 2 2 3 2" xfId="56871" xr:uid="{4DA67D40-E71B-44C2-A335-31AC05D72D4A}"/>
    <cellStyle name="20% - Ênfase3 2 2 3 2 2" xfId="57259" xr:uid="{D20CD11B-3946-46A4-8B23-B91355149BAE}"/>
    <cellStyle name="20% - Ênfase3 2 2 3 2 3" xfId="57453" xr:uid="{7B80A857-C669-4A3F-8C20-A85A2F18F016}"/>
    <cellStyle name="20% - Ênfase3 2 2 3 3" xfId="57535" xr:uid="{7BA69333-D25F-495E-ACD8-3165387A192F}"/>
    <cellStyle name="20% - Ênfase3 2 2 3 4" xfId="48885" xr:uid="{CF393B65-EA7E-4A56-A2D9-DB29DAF0E1AC}"/>
    <cellStyle name="20% - Ênfase3 2 2 4" xfId="9409" xr:uid="{58B0779F-438F-48A6-AC7F-8967034484BB}"/>
    <cellStyle name="20% - Ênfase3 2 2 4 2" xfId="51261" xr:uid="{CCFFB3B5-41A1-452D-9198-3E8724BB9AD7}"/>
    <cellStyle name="20% - Ênfase3 2 2 5" xfId="9410" xr:uid="{7847CAA3-17A9-4EA2-8616-AFC33399D22B}"/>
    <cellStyle name="20% - Ênfase3 2 2 5 2" xfId="52143" xr:uid="{59D97F5F-BB4F-4D7C-B301-F292771B1B91}"/>
    <cellStyle name="20% - Ênfase3 2 2 6" xfId="53010" xr:uid="{041485A5-4A05-4CF6-9CC9-18F43B763185}"/>
    <cellStyle name="20% - Ênfase3 2 2 7" xfId="53861" xr:uid="{47CB8CD3-381B-40DA-9B00-403BB3CA5383}"/>
    <cellStyle name="20% - Ênfase3 2 2 8" xfId="54680" xr:uid="{8B75FD67-3613-40EB-9DA7-B31AEEE5391C}"/>
    <cellStyle name="20% - Ênfase3 2 2 9" xfId="55410" xr:uid="{3F7880F8-2021-4114-BDAA-CA7F7605DFFB}"/>
    <cellStyle name="20% - Ênfase3 2 20" xfId="9411" xr:uid="{6DAA4B5B-751B-4AE7-ACD0-728D025CC8D2}"/>
    <cellStyle name="20% - Ênfase3 2 20 2" xfId="9412" xr:uid="{951E656E-2739-42ED-9F8B-D367A5CFD021}"/>
    <cellStyle name="20% - Ênfase3 2 20 3" xfId="9413" xr:uid="{A20065E2-0A6A-4593-8AC0-1AAD12F5BA40}"/>
    <cellStyle name="20% - Ênfase3 2 21" xfId="9414" xr:uid="{19099EB4-6464-4BA7-B54C-C1BEC9D32376}"/>
    <cellStyle name="20% - Ênfase3 2 21 2" xfId="9415" xr:uid="{7FB4D4A7-0D8A-491F-8684-41C9FBB3F5BB}"/>
    <cellStyle name="20% - Ênfase3 2 21 3" xfId="9416" xr:uid="{94AA2F30-4DE6-4518-BDEC-C36541F60817}"/>
    <cellStyle name="20% - Ênfase3 2 22" xfId="9417" xr:uid="{A483AFDA-A162-4AED-A39F-79C48CEF54E7}"/>
    <cellStyle name="20% - Ênfase3 2 22 2" xfId="9418" xr:uid="{E93C1BC2-17C7-4AF1-8243-4FF32BB716C9}"/>
    <cellStyle name="20% - Ênfase3 2 22 3" xfId="9419" xr:uid="{E1783957-42BC-4FDA-BC7A-E937F8583CDF}"/>
    <cellStyle name="20% - Ênfase3 2 23" xfId="9420" xr:uid="{78E935FE-AE43-4184-B711-3318C2C86610}"/>
    <cellStyle name="20% - Ênfase3 2 24" xfId="9421" xr:uid="{FCACC9A4-70AE-4EE9-8F31-143EF0E9E123}"/>
    <cellStyle name="20% - Ênfase3 2 25" xfId="45144" xr:uid="{4082D7E0-30E8-44B0-948F-1C2973169045}"/>
    <cellStyle name="20% - Ênfase3 2 3" xfId="659" xr:uid="{25C75576-791C-4470-B0A3-73230D81BA55}"/>
    <cellStyle name="20% - Ênfase3 2 3 2" xfId="660" xr:uid="{48B5D954-7473-44E0-B4AA-D5DA8F712F2C}"/>
    <cellStyle name="20% - Ênfase3 2 3 2 2" xfId="9422" xr:uid="{C4897C89-B533-477D-A267-E2502A2F0DB8}"/>
    <cellStyle name="20% - Ênfase3 2 3 2 2 2" xfId="57201" xr:uid="{615A31B0-CDB8-4D8C-9920-3736BB7389BD}"/>
    <cellStyle name="20% - Ênfase3 2 3 2 3" xfId="9423" xr:uid="{1BF41F4B-F6B6-4922-8997-C44688F01C24}"/>
    <cellStyle name="20% - Ênfase3 2 3 2 3 2" xfId="57927" xr:uid="{CB63A790-85E7-43CA-83A1-A929E306E5AD}"/>
    <cellStyle name="20% - Ênfase3 2 3 2 4" xfId="9424" xr:uid="{A423D6A3-4A5D-445D-A7BD-F5D7FA30598F}"/>
    <cellStyle name="20% - Ênfase3 2 3 2 5" xfId="56473" xr:uid="{9F0AE2D0-648E-4C6B-B7A4-045C61F39AD6}"/>
    <cellStyle name="20% - Ênfase3 2 3 3" xfId="9425" xr:uid="{E353B02D-49F2-4857-959E-50FEAC17791E}"/>
    <cellStyle name="20% - Ênfase3 2 3 3 2" xfId="57974" xr:uid="{4143DAEB-CC94-4B26-9B82-B8794FB85F21}"/>
    <cellStyle name="20% - Ênfase3 2 3 4" xfId="9426" xr:uid="{15F36C46-393F-4FD3-9108-F15B6EB1E121}"/>
    <cellStyle name="20% - Ênfase3 2 3 4 2" xfId="48602" xr:uid="{45433E6E-8FBF-4B9F-A385-348208F03CE6}"/>
    <cellStyle name="20% - Ênfase3 2 3 5" xfId="9427" xr:uid="{D14AB2D7-31F5-4FF0-A98A-D27CE8E1408C}"/>
    <cellStyle name="20% - Ênfase3 2 3 6" xfId="45536" xr:uid="{EC998A61-D4D3-4261-A0AB-9472CBA6A8DF}"/>
    <cellStyle name="20% - Ênfase3 2 4" xfId="661" xr:uid="{B0462DAB-D768-42E9-82AF-D2A3BAD6F19C}"/>
    <cellStyle name="20% - Ênfase3 2 4 2" xfId="662" xr:uid="{6DFA5103-DD40-405A-BC32-1F7DBD30A815}"/>
    <cellStyle name="20% - Ênfase3 2 4 2 2" xfId="9428" xr:uid="{BEEBC6E0-629B-454F-B5AC-A04E31DBFCC6}"/>
    <cellStyle name="20% - Ênfase3 2 4 2 2 2" xfId="57202" xr:uid="{8F9F511C-38B5-4D52-8A40-551B5A19EEA9}"/>
    <cellStyle name="20% - Ênfase3 2 4 2 3" xfId="9429" xr:uid="{0ECCDA72-81D0-40F3-93FF-5E2FABA0BA4A}"/>
    <cellStyle name="20% - Ênfase3 2 4 2 3 2" xfId="57818" xr:uid="{28107456-BBA8-4E3F-BC9D-92B55116A832}"/>
    <cellStyle name="20% - Ênfase3 2 4 2 4" xfId="9430" xr:uid="{627D0D9F-45B7-41D1-BF5C-C4C229CBABEB}"/>
    <cellStyle name="20% - Ênfase3 2 4 2 5" xfId="56495" xr:uid="{770F9D23-2A3A-4F97-88A7-C421C98C0D35}"/>
    <cellStyle name="20% - Ênfase3 2 4 3" xfId="9431" xr:uid="{6F85C53D-A361-47CE-9B8D-511F50CA461C}"/>
    <cellStyle name="20% - Ênfase3 2 4 3 2" xfId="57864" xr:uid="{13BDA996-318A-4837-B3EC-1F1FDDE41229}"/>
    <cellStyle name="20% - Ênfase3 2 4 4" xfId="9432" xr:uid="{FAD4D4FB-882F-4B38-A005-5D75EE6E501D}"/>
    <cellStyle name="20% - Ênfase3 2 4 5" xfId="9433" xr:uid="{5492E46C-A960-4230-813F-527318B41CFD}"/>
    <cellStyle name="20% - Ênfase3 2 4 6" xfId="48603" xr:uid="{F1B17F3E-B5E1-4C7D-9850-5BF7B78039CE}"/>
    <cellStyle name="20% - Ênfase3 2 5" xfId="663" xr:uid="{8BC41AA3-EDC8-4EAD-B4D8-37B2C634BF16}"/>
    <cellStyle name="20% - Ênfase3 2 5 2" xfId="664" xr:uid="{E18F1477-50E3-4EC4-87C6-023EA6B00885}"/>
    <cellStyle name="20% - Ênfase3 2 5 2 2" xfId="9434" xr:uid="{359E362E-35F5-4DC8-B88B-8927AFEC2E5B}"/>
    <cellStyle name="20% - Ênfase3 2 5 2 3" xfId="9435" xr:uid="{70062ABC-B762-4CC5-9969-08B1B26EC420}"/>
    <cellStyle name="20% - Ênfase3 2 5 2 4" xfId="9436" xr:uid="{0F257432-7D92-49AB-B06A-707C05F1D429}"/>
    <cellStyle name="20% - Ênfase3 2 5 3" xfId="9437" xr:uid="{75388604-C34D-4232-9007-27AC0ECC1EF7}"/>
    <cellStyle name="20% - Ênfase3 2 5 4" xfId="9438" xr:uid="{60058099-C2B6-420B-9CB6-B144A8DE993E}"/>
    <cellStyle name="20% - Ênfase3 2 5 5" xfId="9439" xr:uid="{19706A09-FAFB-4BA9-8277-97FAF25138BD}"/>
    <cellStyle name="20% - Ênfase3 2 5 6" xfId="48604" xr:uid="{17AF16B9-AD37-47A4-A1C6-B65E89506D33}"/>
    <cellStyle name="20% - Ênfase3 2 6" xfId="665" xr:uid="{0A2B4CBB-748C-4D8B-9520-C4A54C8921FB}"/>
    <cellStyle name="20% - Ênfase3 2 6 2" xfId="666" xr:uid="{CF8B06A7-CB8C-4E7C-94C4-3C8D11F21858}"/>
    <cellStyle name="20% - Ênfase3 2 6 2 2" xfId="9440" xr:uid="{32B3F96E-6942-45D7-8894-A880B5CD8814}"/>
    <cellStyle name="20% - Ênfase3 2 6 2 3" xfId="9441" xr:uid="{DCF19C67-8403-4780-93ED-64AD1FD47B88}"/>
    <cellStyle name="20% - Ênfase3 2 6 2 4" xfId="9442" xr:uid="{3F9D74E8-1F24-4112-82BC-0575A7661F94}"/>
    <cellStyle name="20% - Ênfase3 2 6 3" xfId="9443" xr:uid="{3EA94AA5-9181-4B9A-A573-312A9CCC2A2D}"/>
    <cellStyle name="20% - Ênfase3 2 6 4" xfId="9444" xr:uid="{9EC6BF3C-4E57-4155-8F7C-59A5F1F57BDA}"/>
    <cellStyle name="20% - Ênfase3 2 6 5" xfId="9445" xr:uid="{29BD9DCC-B3A4-414F-94D0-86AFB2F67327}"/>
    <cellStyle name="20% - Ênfase3 2 6 6" xfId="48605" xr:uid="{7DF4F8F3-0BC2-4919-B8CA-A94FF97649AD}"/>
    <cellStyle name="20% - Ênfase3 2 7" xfId="667" xr:uid="{09EB9D12-A39F-45B0-9D52-C5E53F6D06D6}"/>
    <cellStyle name="20% - Ênfase3 2 7 2" xfId="9446" xr:uid="{A3F8433B-03CF-4F29-BBCD-AED0063DAE3E}"/>
    <cellStyle name="20% - Ênfase3 2 7 2 2" xfId="9447" xr:uid="{8C89DEA4-61E3-4051-A50E-BA93CD94C1F7}"/>
    <cellStyle name="20% - Ênfase3 2 7 2 3" xfId="9448" xr:uid="{918D7B11-AFFE-43D6-B3C7-8A722DF7DEAA}"/>
    <cellStyle name="20% - Ênfase3 2 7 2 4" xfId="9449" xr:uid="{3EEFB7D1-41BF-47D9-B5C5-19BA33755EEC}"/>
    <cellStyle name="20% - Ênfase3 2 7 3" xfId="9450" xr:uid="{B313D4B0-C9E0-435C-AA3E-28566EE46114}"/>
    <cellStyle name="20% - Ênfase3 2 7 4" xfId="9451" xr:uid="{A1520C57-1B24-4BFD-B23E-0258AA532A0F}"/>
    <cellStyle name="20% - Ênfase3 2 7 5" xfId="9452" xr:uid="{62B5C002-E4E7-417A-B3BD-7210AE74B1EC}"/>
    <cellStyle name="20% - Ênfase3 2 7 6" xfId="48606" xr:uid="{2A1294AE-1BAD-4022-827A-E349B599AAF8}"/>
    <cellStyle name="20% - Ênfase3 2 8" xfId="9453" xr:uid="{C1A13986-27B2-4EE0-A75B-C6F6A3E0C673}"/>
    <cellStyle name="20% - Ênfase3 2 8 2" xfId="9454" xr:uid="{DA560732-8B00-4246-822C-59FB8FBE7442}"/>
    <cellStyle name="20% - Ênfase3 2 8 2 2" xfId="9455" xr:uid="{13D8F448-285D-4449-8824-3F8018AF0842}"/>
    <cellStyle name="20% - Ênfase3 2 8 2 3" xfId="9456" xr:uid="{A41E14F1-11C7-4A7A-A001-1D0BAE46F81B}"/>
    <cellStyle name="20% - Ênfase3 2 8 2 4" xfId="9457" xr:uid="{066EC65C-74F8-4655-8D26-757F832FA437}"/>
    <cellStyle name="20% - Ênfase3 2 8 3" xfId="9458" xr:uid="{C269BC0D-CA9D-49F3-8C38-991FE30F5948}"/>
    <cellStyle name="20% - Ênfase3 2 8 4" xfId="9459" xr:uid="{6069B2B1-CE18-4EF1-AB10-A4A963690ACF}"/>
    <cellStyle name="20% - Ênfase3 2 8 5" xfId="9460" xr:uid="{60DDCAFB-AF2E-4984-8F71-E938A1B44349}"/>
    <cellStyle name="20% - Ênfase3 2 8 6" xfId="48887" xr:uid="{B34AB79B-39A8-45D3-ADDB-29D99E28FECE}"/>
    <cellStyle name="20% - Ênfase3 2 9" xfId="9461" xr:uid="{075AF0C7-23FB-44FB-87E3-E2FE3B5AF8F2}"/>
    <cellStyle name="20% - Ênfase3 2 9 2" xfId="9462" xr:uid="{98DA95FC-D03B-44AA-A72D-01E84DC13CFD}"/>
    <cellStyle name="20% - Ênfase3 2 9 2 2" xfId="9463" xr:uid="{626CA555-B2B9-47FE-9112-6667494FEBFE}"/>
    <cellStyle name="20% - Ênfase3 2 9 2 3" xfId="9464" xr:uid="{4226A85A-C03A-48D5-99AE-5337CAB5C263}"/>
    <cellStyle name="20% - Ênfase3 2 9 2 4" xfId="9465" xr:uid="{13DAE68E-91D4-4AA7-ADDB-94614641453E}"/>
    <cellStyle name="20% - Ênfase3 2 9 3" xfId="9466" xr:uid="{C5F7CB18-A498-4CF8-8520-FCF441FE0914}"/>
    <cellStyle name="20% - Ênfase3 2 9 4" xfId="9467" xr:uid="{E63872CE-2B9A-4326-B9DC-F094AD6B05A5}"/>
    <cellStyle name="20% - Ênfase3 2 9 5" xfId="9468" xr:uid="{BAC99B37-9D46-4250-8491-03A5E2EE8418}"/>
    <cellStyle name="20% - Ênfase3 2 9 6" xfId="51262" xr:uid="{F2E32803-1DDE-496F-8DFC-2B5996D7D869}"/>
    <cellStyle name="20% - Ênfase3 20" xfId="668" xr:uid="{144B7A26-A873-4A4C-ACA4-8E94FC8F2901}"/>
    <cellStyle name="20% - Ênfase3 20 10" xfId="9469" xr:uid="{AD7BCF96-D542-407F-83C2-474FDD5C0169}"/>
    <cellStyle name="20% - Ênfase3 20 10 2" xfId="9470" xr:uid="{E2048898-622F-4CF0-9F15-DB405F2C55CF}"/>
    <cellStyle name="20% - Ênfase3 20 10 2 2" xfId="9471" xr:uid="{8FD54039-A8A1-4811-90EC-C2037CEBEDD9}"/>
    <cellStyle name="20% - Ênfase3 20 10 2 3" xfId="9472" xr:uid="{A527DC3E-54DC-43DA-9430-32725B4CA427}"/>
    <cellStyle name="20% - Ênfase3 20 10 2 4" xfId="9473" xr:uid="{2CE1B895-9CDC-4E63-8C78-A7C1A45A6915}"/>
    <cellStyle name="20% - Ênfase3 20 10 3" xfId="9474" xr:uid="{BA89597E-7903-43B0-8044-07CEF622F4C4}"/>
    <cellStyle name="20% - Ênfase3 20 10 4" xfId="9475" xr:uid="{4CC45649-2278-4EE4-AB50-059A575D7FCB}"/>
    <cellStyle name="20% - Ênfase3 20 10 5" xfId="9476" xr:uid="{1DDEF702-2C5F-4BFD-B41A-2BB035C667A7}"/>
    <cellStyle name="20% - Ênfase3 20 11" xfId="9477" xr:uid="{FD2D4F49-AEF8-40B3-BF67-AA617A383536}"/>
    <cellStyle name="20% - Ênfase3 20 11 2" xfId="9478" xr:uid="{98595D45-7D3E-4C13-A300-5198969DD410}"/>
    <cellStyle name="20% - Ênfase3 20 11 2 2" xfId="9479" xr:uid="{799EB276-7FB0-4F4F-8938-0E0096600F61}"/>
    <cellStyle name="20% - Ênfase3 20 11 2 3" xfId="9480" xr:uid="{B52A62A2-4B0C-4F2E-999F-55BFCB2DB28E}"/>
    <cellStyle name="20% - Ênfase3 20 11 2 4" xfId="9481" xr:uid="{B7B40C0E-2560-4204-8FBF-C663F866362C}"/>
    <cellStyle name="20% - Ênfase3 20 11 3" xfId="9482" xr:uid="{1029B827-BC28-418A-93CD-226285EEBC83}"/>
    <cellStyle name="20% - Ênfase3 20 11 4" xfId="9483" xr:uid="{BA6CBB1E-9AD7-4762-8B91-5861B0FB584D}"/>
    <cellStyle name="20% - Ênfase3 20 11 5" xfId="9484" xr:uid="{D09B2F1B-A184-42F3-9DF4-479AFB80106A}"/>
    <cellStyle name="20% - Ênfase3 20 12" xfId="9485" xr:uid="{C607C157-8412-4480-AF62-2FE8C70116E6}"/>
    <cellStyle name="20% - Ênfase3 20 12 2" xfId="9486" xr:uid="{9858AE27-EDC5-4E22-9BC0-FA5DCB3FB041}"/>
    <cellStyle name="20% - Ênfase3 20 12 3" xfId="9487" xr:uid="{C9F133EF-4DE3-4E15-A5A3-CBFEB8B389F1}"/>
    <cellStyle name="20% - Ênfase3 20 12 4" xfId="9488" xr:uid="{2FD3CAA4-767F-47E1-A581-153C229019AC}"/>
    <cellStyle name="20% - Ênfase3 20 13" xfId="9489" xr:uid="{8A7EB2C8-2BC7-4F62-AF29-159671119D08}"/>
    <cellStyle name="20% - Ênfase3 20 14" xfId="9490" xr:uid="{2F114A82-57B6-45D7-AF40-EB804DA0A7EE}"/>
    <cellStyle name="20% - Ênfase3 20 15" xfId="9491" xr:uid="{46C9C474-AEAD-4103-8655-EE02BF36D262}"/>
    <cellStyle name="20% - Ênfase3 20 2" xfId="669" xr:uid="{331D4819-415F-4B42-9742-FAA8BAF9FB2A}"/>
    <cellStyle name="20% - Ênfase3 20 2 2" xfId="9492" xr:uid="{B0A89B2A-87D2-4F27-8C0E-BFEF9EE40881}"/>
    <cellStyle name="20% - Ênfase3 20 2 2 2" xfId="9493" xr:uid="{77295739-6622-4910-9E45-2BF496C65D0A}"/>
    <cellStyle name="20% - Ênfase3 20 2 2 3" xfId="9494" xr:uid="{F92172D4-1397-40FD-A586-8891AE85F448}"/>
    <cellStyle name="20% - Ênfase3 20 2 2 4" xfId="9495" xr:uid="{3C5961D2-8B70-4D3A-9CF5-C503EDBC6737}"/>
    <cellStyle name="20% - Ênfase3 20 2 3" xfId="9496" xr:uid="{0D0D7E4C-77A6-4E97-AF12-918041094BCC}"/>
    <cellStyle name="20% - Ênfase3 20 2 4" xfId="9497" xr:uid="{C11FAE98-18AC-4ACC-8119-0DDADAAFD8E7}"/>
    <cellStyle name="20% - Ênfase3 20 2 5" xfId="9498" xr:uid="{7C7ACB86-A217-4724-8236-61A71521761F}"/>
    <cellStyle name="20% - Ênfase3 20 2 6" xfId="48607" xr:uid="{6D89521B-3F68-41CA-B126-AA0A01A3F62F}"/>
    <cellStyle name="20% - Ênfase3 20 3" xfId="9499" xr:uid="{3D243CD7-A183-4BD8-BFA4-25C13408B450}"/>
    <cellStyle name="20% - Ênfase3 20 3 2" xfId="9500" xr:uid="{79A75BF6-0ADC-4F1E-B231-1E3A28485BDB}"/>
    <cellStyle name="20% - Ênfase3 20 3 2 2" xfId="9501" xr:uid="{B06F9B3D-1D7B-4D0D-93D5-B71A7430C8EB}"/>
    <cellStyle name="20% - Ênfase3 20 3 2 3" xfId="9502" xr:uid="{B7610058-124A-4C11-8DDF-B0E3632C317E}"/>
    <cellStyle name="20% - Ênfase3 20 3 2 4" xfId="9503" xr:uid="{3770B8A8-3BCF-4413-9637-D2DFEE0EDF42}"/>
    <cellStyle name="20% - Ênfase3 20 3 3" xfId="9504" xr:uid="{2F30B2C2-AD2D-4827-979E-D243492EAFC9}"/>
    <cellStyle name="20% - Ênfase3 20 3 4" xfId="9505" xr:uid="{58796069-8049-4335-9FFD-7BE58326B516}"/>
    <cellStyle name="20% - Ênfase3 20 3 5" xfId="9506" xr:uid="{E77157F3-4A70-4528-A424-E3A5FA2BFE65}"/>
    <cellStyle name="20% - Ênfase3 20 3 6" xfId="48855" xr:uid="{FBCE4D25-7C53-4D85-BD0A-EF330AC570B5}"/>
    <cellStyle name="20% - Ênfase3 20 4" xfId="9507" xr:uid="{1ACCAD47-9BFD-4B42-8A18-96A5AEB7E6F2}"/>
    <cellStyle name="20% - Ênfase3 20 4 2" xfId="9508" xr:uid="{87E3DCA1-0864-4AB9-9347-345EC5B4CEEB}"/>
    <cellStyle name="20% - Ênfase3 20 4 2 2" xfId="9509" xr:uid="{1068D103-E05F-42A3-A78F-993F50FB1C19}"/>
    <cellStyle name="20% - Ênfase3 20 4 2 3" xfId="9510" xr:uid="{5899E54E-D1D3-4B0B-9782-23DF0C8762C2}"/>
    <cellStyle name="20% - Ênfase3 20 4 2 4" xfId="9511" xr:uid="{E625F3D3-2C32-4997-ACDE-E451A1CB4B98}"/>
    <cellStyle name="20% - Ênfase3 20 4 3" xfId="9512" xr:uid="{185B537B-FC4A-4776-9FA8-A37F27F7FCB7}"/>
    <cellStyle name="20% - Ênfase3 20 4 4" xfId="9513" xr:uid="{BD2CE474-BE38-46B7-9DA7-9EF505198A67}"/>
    <cellStyle name="20% - Ênfase3 20 4 5" xfId="9514" xr:uid="{FC83E355-1D1A-400D-8AC7-29011C1D0B31}"/>
    <cellStyle name="20% - Ênfase3 20 4 6" xfId="51246" xr:uid="{B9B4B8B7-837F-4E01-9F5D-E4CEBBB4008A}"/>
    <cellStyle name="20% - Ênfase3 20 5" xfId="9515" xr:uid="{2FA680C8-582E-4096-8B0A-0AF95567C30F}"/>
    <cellStyle name="20% - Ênfase3 20 5 2" xfId="9516" xr:uid="{BB36029D-6C5F-48CF-AF3D-3CEA2280AC81}"/>
    <cellStyle name="20% - Ênfase3 20 5 2 2" xfId="9517" xr:uid="{288194CD-F2C3-4A0C-9316-7485EA6A4CB0}"/>
    <cellStyle name="20% - Ênfase3 20 5 2 3" xfId="9518" xr:uid="{E7267D51-F5C2-4B5B-9552-A66C89E3B938}"/>
    <cellStyle name="20% - Ênfase3 20 5 2 4" xfId="9519" xr:uid="{785ACEE7-A3AC-436A-9579-C14B70D97514}"/>
    <cellStyle name="20% - Ênfase3 20 5 3" xfId="9520" xr:uid="{3C493963-61A0-4334-9AE1-30C070018271}"/>
    <cellStyle name="20% - Ênfase3 20 5 4" xfId="9521" xr:uid="{2DECE198-67B3-4CC4-8C75-6A11DD2EA9A8}"/>
    <cellStyle name="20% - Ênfase3 20 5 5" xfId="9522" xr:uid="{579B3069-4C81-44CC-8E09-FD80BEFEAC3D}"/>
    <cellStyle name="20% - Ênfase3 20 5 6" xfId="52128" xr:uid="{FEC3F797-13BF-40FC-8C9F-F1DBCCD6F8A5}"/>
    <cellStyle name="20% - Ênfase3 20 6" xfId="9523" xr:uid="{84F10FB7-2581-49C4-B074-6F6E27678E17}"/>
    <cellStyle name="20% - Ênfase3 20 6 2" xfId="9524" xr:uid="{3807C9D1-2D48-45AC-8A25-48F4F4CED91A}"/>
    <cellStyle name="20% - Ênfase3 20 6 2 2" xfId="9525" xr:uid="{01FBD436-87B1-4C2D-BFC9-6352F65DC147}"/>
    <cellStyle name="20% - Ênfase3 20 6 2 3" xfId="9526" xr:uid="{B8824970-FC2C-48C8-A9B8-29B16E3613C3}"/>
    <cellStyle name="20% - Ênfase3 20 6 2 4" xfId="9527" xr:uid="{36C98348-63DA-4CE9-8BFD-623CC893B9BC}"/>
    <cellStyle name="20% - Ênfase3 20 6 3" xfId="9528" xr:uid="{4D8B9832-8DB9-44EC-9881-CB332BAA6375}"/>
    <cellStyle name="20% - Ênfase3 20 6 4" xfId="9529" xr:uid="{96B742AD-C57D-42FE-BFD3-B4FFC02654B5}"/>
    <cellStyle name="20% - Ênfase3 20 6 5" xfId="9530" xr:uid="{AF8E8E8C-AAEF-4B50-8121-A7882E2EE4FF}"/>
    <cellStyle name="20% - Ênfase3 20 6 6" xfId="52995" xr:uid="{E8C751C1-58C1-43B1-8E94-BE4B103534F8}"/>
    <cellStyle name="20% - Ênfase3 20 7" xfId="9531" xr:uid="{67CDE5B1-B0B8-4CEF-ADA1-B1C6993C4B27}"/>
    <cellStyle name="20% - Ênfase3 20 7 2" xfId="9532" xr:uid="{1162A350-586E-4CD2-880B-96926B4F563E}"/>
    <cellStyle name="20% - Ênfase3 20 7 2 2" xfId="9533" xr:uid="{F39359F5-39B7-4F53-802A-0846C33FF605}"/>
    <cellStyle name="20% - Ênfase3 20 7 2 3" xfId="9534" xr:uid="{F7D7744D-DBF6-487E-95BF-50CAA6CBB666}"/>
    <cellStyle name="20% - Ênfase3 20 7 2 4" xfId="9535" xr:uid="{170B3943-E3E3-4881-8ADE-BD371432670A}"/>
    <cellStyle name="20% - Ênfase3 20 7 3" xfId="9536" xr:uid="{7BE8E8C3-A649-442C-9C51-2769C5C53F17}"/>
    <cellStyle name="20% - Ênfase3 20 7 4" xfId="9537" xr:uid="{75B2EDA0-993A-40F4-BC73-0B7133A9F28A}"/>
    <cellStyle name="20% - Ênfase3 20 7 5" xfId="9538" xr:uid="{B77ADE55-AD1D-47B3-91D0-1FFEA143F411}"/>
    <cellStyle name="20% - Ênfase3 20 7 6" xfId="53846" xr:uid="{82E46D82-DED4-4AB9-B18F-10B9F10572CD}"/>
    <cellStyle name="20% - Ênfase3 20 8" xfId="9539" xr:uid="{83CEC592-58F0-4015-8F29-B0F983912F4A}"/>
    <cellStyle name="20% - Ênfase3 20 8 2" xfId="9540" xr:uid="{2BCE1AEE-0042-483A-8126-5D98DD441815}"/>
    <cellStyle name="20% - Ênfase3 20 8 2 2" xfId="9541" xr:uid="{17C1416C-B74F-4663-ABA0-36BE3AABD4E5}"/>
    <cellStyle name="20% - Ênfase3 20 8 2 3" xfId="9542" xr:uid="{961A766D-7B16-44E5-9A7A-4940A28FA621}"/>
    <cellStyle name="20% - Ênfase3 20 8 2 4" xfId="9543" xr:uid="{79D3DF89-3155-4691-BEFA-21273C896616}"/>
    <cellStyle name="20% - Ênfase3 20 8 3" xfId="9544" xr:uid="{262D8661-7B7F-4F62-B93B-2999384BCB3A}"/>
    <cellStyle name="20% - Ênfase3 20 8 4" xfId="9545" xr:uid="{F4E3FEEF-FA78-468F-AF30-6D4D93EE0A9F}"/>
    <cellStyle name="20% - Ênfase3 20 8 5" xfId="9546" xr:uid="{D47941DA-50B8-4964-A432-918F23F5F701}"/>
    <cellStyle name="20% - Ênfase3 20 8 6" xfId="54666" xr:uid="{4652D7D8-5910-4AC4-B883-D9A5E5380B6E}"/>
    <cellStyle name="20% - Ênfase3 20 9" xfId="9547" xr:uid="{C38A90A0-2E1D-4D25-B222-A9E51442D613}"/>
    <cellStyle name="20% - Ênfase3 20 9 2" xfId="9548" xr:uid="{9B145242-34E4-41C0-9C41-059BB9735394}"/>
    <cellStyle name="20% - Ênfase3 20 9 2 2" xfId="9549" xr:uid="{38D6C352-65F8-4EB0-B54B-483143F303A5}"/>
    <cellStyle name="20% - Ênfase3 20 9 2 3" xfId="9550" xr:uid="{4FA141FF-CD62-488F-AA7B-EF75CADD9476}"/>
    <cellStyle name="20% - Ênfase3 20 9 2 4" xfId="9551" xr:uid="{3A5F1E28-D328-4E03-8BDA-C7DA086D273D}"/>
    <cellStyle name="20% - Ênfase3 20 9 3" xfId="9552" xr:uid="{53E7EC99-48A6-4190-B6E0-C59D7F8DC71E}"/>
    <cellStyle name="20% - Ênfase3 20 9 4" xfId="9553" xr:uid="{B5C0FFFC-EC4E-4CA8-B29C-EF8D2E8CFFC5}"/>
    <cellStyle name="20% - Ênfase3 20 9 5" xfId="9554" xr:uid="{D16C1568-6369-4101-9EEA-E0965418DC05}"/>
    <cellStyle name="20% - Ênfase3 20 9 6" xfId="55400" xr:uid="{16B87080-DC19-4EA5-9650-EF979BD08C64}"/>
    <cellStyle name="20% - Ênfase3 21" xfId="670" xr:uid="{E55E809B-28BD-413F-AFDC-7C4FA0453F90}"/>
    <cellStyle name="20% - Ênfase3 21 10" xfId="9555" xr:uid="{EA2F868B-3027-4C64-9A2B-D60A3386982B}"/>
    <cellStyle name="20% - Ênfase3 21 10 2" xfId="9556" xr:uid="{B978D1EB-6994-4549-9DD7-9BDA3F4FD639}"/>
    <cellStyle name="20% - Ênfase3 21 10 2 2" xfId="9557" xr:uid="{9CB8B04F-3E61-4381-96D2-E58FDEE04631}"/>
    <cellStyle name="20% - Ênfase3 21 10 2 3" xfId="9558" xr:uid="{F5A0E283-B661-48F9-8E0D-BD3BFF80629E}"/>
    <cellStyle name="20% - Ênfase3 21 10 2 4" xfId="9559" xr:uid="{02575DC5-0CE7-4A82-9509-EDCDB08FA52F}"/>
    <cellStyle name="20% - Ênfase3 21 10 3" xfId="9560" xr:uid="{707E260E-0B86-40EB-97FC-4080846CB3B0}"/>
    <cellStyle name="20% - Ênfase3 21 10 4" xfId="9561" xr:uid="{E81C1286-07AC-4E0A-B626-128C8FBFB102}"/>
    <cellStyle name="20% - Ênfase3 21 10 5" xfId="9562" xr:uid="{D69F6404-6FB5-4D24-9BC1-1B028C5F9024}"/>
    <cellStyle name="20% - Ênfase3 21 11" xfId="9563" xr:uid="{42F410E9-7AB9-492F-BFA8-8E690E49F013}"/>
    <cellStyle name="20% - Ênfase3 21 11 2" xfId="9564" xr:uid="{463A51F3-FE99-4AF8-9AA4-8E372DFF12AE}"/>
    <cellStyle name="20% - Ênfase3 21 11 2 2" xfId="9565" xr:uid="{BDCF63D2-4ABE-4C69-A72D-58AE9F87E831}"/>
    <cellStyle name="20% - Ênfase3 21 11 2 3" xfId="9566" xr:uid="{F7EA4FFB-3042-4F54-8A2B-12432903DE5A}"/>
    <cellStyle name="20% - Ênfase3 21 11 2 4" xfId="9567" xr:uid="{BEF4777F-B4BD-4FC0-B2B6-32249A52E612}"/>
    <cellStyle name="20% - Ênfase3 21 11 3" xfId="9568" xr:uid="{7AE761EC-931A-4DDA-95FC-572C6F65EAFE}"/>
    <cellStyle name="20% - Ênfase3 21 11 4" xfId="9569" xr:uid="{14961B02-8526-4A1B-BA16-BE55F14D1052}"/>
    <cellStyle name="20% - Ênfase3 21 11 5" xfId="9570" xr:uid="{7F731684-A473-4E0D-8426-8ADC11B023A5}"/>
    <cellStyle name="20% - Ênfase3 21 12" xfId="9571" xr:uid="{12E80DBB-9ACB-4F72-A6A2-002141F36010}"/>
    <cellStyle name="20% - Ênfase3 21 12 2" xfId="9572" xr:uid="{40135769-5643-4274-BB97-41B96A5B1DF2}"/>
    <cellStyle name="20% - Ênfase3 21 12 3" xfId="9573" xr:uid="{B2E09E6E-3BA3-43A7-8EC4-5B4DE2FEC66E}"/>
    <cellStyle name="20% - Ênfase3 21 12 4" xfId="9574" xr:uid="{9EB064D7-8EB2-4017-B15C-90BD0CA8C261}"/>
    <cellStyle name="20% - Ênfase3 21 13" xfId="9575" xr:uid="{03106487-FF95-4CF4-9995-42F2B4600E98}"/>
    <cellStyle name="20% - Ênfase3 21 14" xfId="9576" xr:uid="{41818ECE-0C7E-422C-9538-A289A7F0ACF2}"/>
    <cellStyle name="20% - Ênfase3 21 15" xfId="9577" xr:uid="{23CE3C61-A8C3-4D10-BE2A-F9C795A6AB8D}"/>
    <cellStyle name="20% - Ênfase3 21 16" xfId="48609" xr:uid="{8765BE9D-9D6E-46B4-B98B-A9F91AE14747}"/>
    <cellStyle name="20% - Ênfase3 21 2" xfId="671" xr:uid="{251C13FD-80EE-4DFE-9C3D-41E57D067118}"/>
    <cellStyle name="20% - Ênfase3 21 2 2" xfId="9578" xr:uid="{07B85C33-C405-4791-84C8-51F75B0DF347}"/>
    <cellStyle name="20% - Ênfase3 21 2 2 2" xfId="9579" xr:uid="{3FF3C8B9-9974-42F2-BB0E-8E23508EFDD2}"/>
    <cellStyle name="20% - Ênfase3 21 2 2 3" xfId="9580" xr:uid="{48C3EB3D-B16B-4A89-82FD-EF4104057E97}"/>
    <cellStyle name="20% - Ênfase3 21 2 2 4" xfId="9581" xr:uid="{3FDD701C-1F48-411F-BDD9-D898A55F3D2B}"/>
    <cellStyle name="20% - Ênfase3 21 2 3" xfId="9582" xr:uid="{D3B2A5D6-CE6B-400C-9563-E5C0E4BE97E6}"/>
    <cellStyle name="20% - Ênfase3 21 2 4" xfId="9583" xr:uid="{9318EC2E-87B9-480A-8531-01E5584721E3}"/>
    <cellStyle name="20% - Ênfase3 21 2 5" xfId="9584" xr:uid="{CF4E80CF-FE4A-4F22-9B3B-A65B57D83771}"/>
    <cellStyle name="20% - Ênfase3 21 2 6" xfId="48610" xr:uid="{4E4DCD85-53AB-4ED8-9132-6D347430C30A}"/>
    <cellStyle name="20% - Ênfase3 21 3" xfId="9585" xr:uid="{5C70731A-AEEF-4B2C-A13B-7E9FA0AEE289}"/>
    <cellStyle name="20% - Ênfase3 21 3 2" xfId="9586" xr:uid="{700BCF35-6BCB-470F-BC03-570ABA3BBCAC}"/>
    <cellStyle name="20% - Ênfase3 21 3 2 2" xfId="9587" xr:uid="{E08BDB3B-3D47-43E9-9370-188E518875D1}"/>
    <cellStyle name="20% - Ênfase3 21 3 2 3" xfId="9588" xr:uid="{5DEFC057-E8BC-43C8-8420-483C7715AEB8}"/>
    <cellStyle name="20% - Ênfase3 21 3 2 4" xfId="9589" xr:uid="{6EAADE3B-CB28-415A-BA1D-6CF5CFF4E276}"/>
    <cellStyle name="20% - Ênfase3 21 3 3" xfId="9590" xr:uid="{4239256D-14EA-49C0-9586-9E71842DA2BC}"/>
    <cellStyle name="20% - Ênfase3 21 3 4" xfId="9591" xr:uid="{54F19B4B-F3B6-4176-8999-ECFB4C8E9361}"/>
    <cellStyle name="20% - Ênfase3 21 3 5" xfId="9592" xr:uid="{BA3F94E1-B982-4C5E-9114-2309B177DCEA}"/>
    <cellStyle name="20% - Ênfase3 21 4" xfId="9593" xr:uid="{F0743D8F-D966-461D-885F-089CC02FD26D}"/>
    <cellStyle name="20% - Ênfase3 21 4 2" xfId="9594" xr:uid="{EED34BBF-4917-4A0E-988E-397504060BD0}"/>
    <cellStyle name="20% - Ênfase3 21 4 2 2" xfId="9595" xr:uid="{E6539D24-69D1-4D57-BB15-7996E7634E7B}"/>
    <cellStyle name="20% - Ênfase3 21 4 2 3" xfId="9596" xr:uid="{2A09C967-A401-48B2-9F53-8DAD7A326AAB}"/>
    <cellStyle name="20% - Ênfase3 21 4 2 4" xfId="9597" xr:uid="{31CFF5F1-49D8-4990-B3D3-4EBB84CD1EF3}"/>
    <cellStyle name="20% - Ênfase3 21 4 3" xfId="9598" xr:uid="{5D3CA659-B39A-4002-A135-E1402A7D33D4}"/>
    <cellStyle name="20% - Ênfase3 21 4 4" xfId="9599" xr:uid="{029DF34C-B8BD-42A1-BC0D-96A98799060A}"/>
    <cellStyle name="20% - Ênfase3 21 4 5" xfId="9600" xr:uid="{B3DAC1DA-DA9F-46B2-BEA7-02DF5F72F877}"/>
    <cellStyle name="20% - Ênfase3 21 5" xfId="9601" xr:uid="{3D5CFA4D-5662-4B93-BBD2-C1D2D5DBB035}"/>
    <cellStyle name="20% - Ênfase3 21 5 2" xfId="9602" xr:uid="{D50AB4E4-DACD-4AD6-AA84-276D430E82A8}"/>
    <cellStyle name="20% - Ênfase3 21 5 2 2" xfId="9603" xr:uid="{FF684D70-BD62-4631-BB6E-5C835B98E266}"/>
    <cellStyle name="20% - Ênfase3 21 5 2 3" xfId="9604" xr:uid="{B12446E1-3B82-48E6-A227-D57CC2A8901D}"/>
    <cellStyle name="20% - Ênfase3 21 5 2 4" xfId="9605" xr:uid="{1A485417-2517-48B6-B080-E59F5A4C75F1}"/>
    <cellStyle name="20% - Ênfase3 21 5 3" xfId="9606" xr:uid="{23B9329E-1C5E-45C5-9E04-D3FA2DE8AFCA}"/>
    <cellStyle name="20% - Ênfase3 21 5 4" xfId="9607" xr:uid="{EB8180C5-3F99-4BF5-8CA5-A66D835B7E6F}"/>
    <cellStyle name="20% - Ênfase3 21 5 5" xfId="9608" xr:uid="{17DA6AA6-142C-4910-BBAC-E07D9841A26E}"/>
    <cellStyle name="20% - Ênfase3 21 6" xfId="9609" xr:uid="{75474068-B8FB-471E-BB2E-A6D743E47A14}"/>
    <cellStyle name="20% - Ênfase3 21 6 2" xfId="9610" xr:uid="{783941DB-3C72-4520-98EE-1071477C17A2}"/>
    <cellStyle name="20% - Ênfase3 21 6 2 2" xfId="9611" xr:uid="{975D49B2-B4D5-4EA7-B080-9E6C8A14ED6C}"/>
    <cellStyle name="20% - Ênfase3 21 6 2 3" xfId="9612" xr:uid="{4FCCF802-CDE9-4835-9D2C-67CD46A2471D}"/>
    <cellStyle name="20% - Ênfase3 21 6 2 4" xfId="9613" xr:uid="{0AD5F30B-0F5A-48FB-9014-216FEB29DAF7}"/>
    <cellStyle name="20% - Ênfase3 21 6 3" xfId="9614" xr:uid="{08471D3F-F298-43F5-A6B6-C3BDD7E102C9}"/>
    <cellStyle name="20% - Ênfase3 21 6 4" xfId="9615" xr:uid="{DAAC13B2-8BA9-4DFE-A54E-C5F8B4A166DF}"/>
    <cellStyle name="20% - Ênfase3 21 6 5" xfId="9616" xr:uid="{5B3162FF-4711-48C0-9892-20A240BA0D42}"/>
    <cellStyle name="20% - Ênfase3 21 7" xfId="9617" xr:uid="{291F49CA-70E5-444B-9237-109F70853797}"/>
    <cellStyle name="20% - Ênfase3 21 7 2" xfId="9618" xr:uid="{6F7AB2F9-64ED-4F66-BAB3-FC63C38B7539}"/>
    <cellStyle name="20% - Ênfase3 21 7 2 2" xfId="9619" xr:uid="{7281E2D0-D198-41CD-9B9E-ED6F3A75DFBB}"/>
    <cellStyle name="20% - Ênfase3 21 7 2 3" xfId="9620" xr:uid="{BF6CFE0E-FF12-404F-BA88-F7A84428BE15}"/>
    <cellStyle name="20% - Ênfase3 21 7 2 4" xfId="9621" xr:uid="{8D1C607C-349A-4FD6-A4FA-AA26B492747F}"/>
    <cellStyle name="20% - Ênfase3 21 7 3" xfId="9622" xr:uid="{A55C22AF-FC3F-433B-A327-1347589CCB7E}"/>
    <cellStyle name="20% - Ênfase3 21 7 4" xfId="9623" xr:uid="{E1C86E48-D404-4311-95EE-A82CBFD4B621}"/>
    <cellStyle name="20% - Ênfase3 21 7 5" xfId="9624" xr:uid="{F0ED2AB1-F11E-408A-834A-D89553A5F03A}"/>
    <cellStyle name="20% - Ênfase3 21 8" xfId="9625" xr:uid="{9C2B8B84-371E-4733-B8B7-5348F3F87F65}"/>
    <cellStyle name="20% - Ênfase3 21 8 2" xfId="9626" xr:uid="{6C1E990E-431A-4BC2-ABF0-0DFDA47B6420}"/>
    <cellStyle name="20% - Ênfase3 21 8 2 2" xfId="9627" xr:uid="{C948E442-4AAE-4236-B68E-199ED5BDC4FB}"/>
    <cellStyle name="20% - Ênfase3 21 8 2 3" xfId="9628" xr:uid="{9438777D-6243-43AC-BC7C-A0DFB5C8D8D4}"/>
    <cellStyle name="20% - Ênfase3 21 8 2 4" xfId="9629" xr:uid="{660D6312-9DF1-405D-B342-4323C6F64CC6}"/>
    <cellStyle name="20% - Ênfase3 21 8 3" xfId="9630" xr:uid="{156E4717-2DFE-450D-989F-D1490A7ABCB3}"/>
    <cellStyle name="20% - Ênfase3 21 8 4" xfId="9631" xr:uid="{F51700C8-776B-4703-9184-8B8D65E22322}"/>
    <cellStyle name="20% - Ênfase3 21 8 5" xfId="9632" xr:uid="{1879F34C-BF63-4819-A5BA-27D50D070C08}"/>
    <cellStyle name="20% - Ênfase3 21 9" xfId="9633" xr:uid="{97F17A30-54E6-46BC-870D-893AD9528CB3}"/>
    <cellStyle name="20% - Ênfase3 21 9 2" xfId="9634" xr:uid="{758E5919-0C5C-4419-A24C-571059EDC170}"/>
    <cellStyle name="20% - Ênfase3 21 9 2 2" xfId="9635" xr:uid="{A1C3FFCD-9298-41C1-927A-992BA95E2E60}"/>
    <cellStyle name="20% - Ênfase3 21 9 2 3" xfId="9636" xr:uid="{2189865A-3B17-40C4-BEE1-99DAE520947D}"/>
    <cellStyle name="20% - Ênfase3 21 9 2 4" xfId="9637" xr:uid="{F7060253-F98E-4013-800F-F19C3C8047FC}"/>
    <cellStyle name="20% - Ênfase3 21 9 3" xfId="9638" xr:uid="{CB26AE87-2CED-41E1-81D9-72CA10A277D1}"/>
    <cellStyle name="20% - Ênfase3 21 9 4" xfId="9639" xr:uid="{C0DCDD81-9678-4C77-BE72-EE9453942D3F}"/>
    <cellStyle name="20% - Ênfase3 21 9 5" xfId="9640" xr:uid="{75E5EE88-909E-4BF8-AB89-D0DFC6A217C3}"/>
    <cellStyle name="20% - Ênfase3 22" xfId="672" xr:uid="{0E8A69E6-2E69-49E9-91DD-659B244DA569}"/>
    <cellStyle name="20% - Ênfase3 22 10" xfId="9641" xr:uid="{EB305FC8-BBCC-4F19-8493-E902A750EAC1}"/>
    <cellStyle name="20% - Ênfase3 22 10 2" xfId="9642" xr:uid="{6A6D8291-FD85-444A-8B92-8D77FDDF9D65}"/>
    <cellStyle name="20% - Ênfase3 22 10 2 2" xfId="9643" xr:uid="{46BEE78B-C7B2-4804-A72F-E52BAED0A8B3}"/>
    <cellStyle name="20% - Ênfase3 22 10 2 3" xfId="9644" xr:uid="{07E77C72-ABBC-402D-8D36-3A9CB755445E}"/>
    <cellStyle name="20% - Ênfase3 22 10 2 4" xfId="9645" xr:uid="{E810DD75-227F-4BB4-82C9-99EA8AF56735}"/>
    <cellStyle name="20% - Ênfase3 22 10 3" xfId="9646" xr:uid="{2477D54A-F2FF-4A2E-9EAA-0083DFBAA3FC}"/>
    <cellStyle name="20% - Ênfase3 22 10 4" xfId="9647" xr:uid="{D0597B64-28C3-44D2-BE09-1DB583DC5A84}"/>
    <cellStyle name="20% - Ênfase3 22 10 5" xfId="9648" xr:uid="{52E5CC3E-B8E9-450C-A395-6CE07E890828}"/>
    <cellStyle name="20% - Ênfase3 22 11" xfId="9649" xr:uid="{79A9B636-F4EE-4495-ADA0-3EF2564F10A2}"/>
    <cellStyle name="20% - Ênfase3 22 11 2" xfId="9650" xr:uid="{145F9A85-284C-42D3-96A8-2F76143CA070}"/>
    <cellStyle name="20% - Ênfase3 22 11 2 2" xfId="9651" xr:uid="{E7F9E8EB-CC20-41DC-9D5D-B9217B772D4E}"/>
    <cellStyle name="20% - Ênfase3 22 11 2 3" xfId="9652" xr:uid="{C59DA3A7-4422-432D-A793-89F723CAB3C6}"/>
    <cellStyle name="20% - Ênfase3 22 11 2 4" xfId="9653" xr:uid="{9F26C31B-9DF9-4C3F-9550-D7294B71A1E3}"/>
    <cellStyle name="20% - Ênfase3 22 11 3" xfId="9654" xr:uid="{41A4A788-4449-4C84-AFEA-4A8288C067A9}"/>
    <cellStyle name="20% - Ênfase3 22 11 4" xfId="9655" xr:uid="{57C33706-C6E2-406B-82EC-9FBC1EFC949D}"/>
    <cellStyle name="20% - Ênfase3 22 11 5" xfId="9656" xr:uid="{3A7427FB-1544-4963-8C50-34695FF06B0A}"/>
    <cellStyle name="20% - Ênfase3 22 12" xfId="9657" xr:uid="{2679E2F4-D583-45ED-AFEC-0471863DE0C0}"/>
    <cellStyle name="20% - Ênfase3 22 12 2" xfId="9658" xr:uid="{6DA9F6DA-00DD-48D0-97C2-5A6B5C791C33}"/>
    <cellStyle name="20% - Ênfase3 22 12 3" xfId="9659" xr:uid="{B06B8E06-4DD2-4E5A-98B9-4D4FA16D958C}"/>
    <cellStyle name="20% - Ênfase3 22 12 4" xfId="9660" xr:uid="{125F6E1B-9845-4F8D-9F87-203DEC2A3CB4}"/>
    <cellStyle name="20% - Ênfase3 22 13" xfId="9661" xr:uid="{6377BF68-D4B7-444C-9BEE-7BE1D18B4EDE}"/>
    <cellStyle name="20% - Ênfase3 22 14" xfId="9662" xr:uid="{E8D74719-BFFD-4CAB-9E1F-F9854CD9E8AF}"/>
    <cellStyle name="20% - Ênfase3 22 15" xfId="9663" xr:uid="{1D2E1F43-CAD9-47AC-B1A3-18294CC32C87}"/>
    <cellStyle name="20% - Ênfase3 22 16" xfId="48611" xr:uid="{2956A508-147C-465B-9BE8-2BDABB5FDB32}"/>
    <cellStyle name="20% - Ênfase3 22 2" xfId="673" xr:uid="{894E0882-2627-492F-920B-F6D0FCC337C1}"/>
    <cellStyle name="20% - Ênfase3 22 2 2" xfId="9664" xr:uid="{E5AE6BCD-D283-475C-872B-4075825B7599}"/>
    <cellStyle name="20% - Ênfase3 22 2 2 2" xfId="9665" xr:uid="{0C6FFA25-92C7-4123-B35D-D3B4F176AF83}"/>
    <cellStyle name="20% - Ênfase3 22 2 2 3" xfId="9666" xr:uid="{84F7E2A2-0379-4B1F-8D3A-ACB525085CE3}"/>
    <cellStyle name="20% - Ênfase3 22 2 2 4" xfId="9667" xr:uid="{BCD8F9F4-B48D-488E-A151-5570EA366538}"/>
    <cellStyle name="20% - Ênfase3 22 2 3" xfId="9668" xr:uid="{AB619A2E-2816-4825-9CAB-819FD46F4D24}"/>
    <cellStyle name="20% - Ênfase3 22 2 4" xfId="9669" xr:uid="{2FEACC37-8C07-4D40-A719-37AB15B58C96}"/>
    <cellStyle name="20% - Ênfase3 22 2 5" xfId="9670" xr:uid="{04C22F11-3398-4900-9330-8E89B7F16617}"/>
    <cellStyle name="20% - Ênfase3 22 3" xfId="9671" xr:uid="{8CC8B1B2-9A03-49B3-9633-EE1990B5AAD8}"/>
    <cellStyle name="20% - Ênfase3 22 3 2" xfId="9672" xr:uid="{33CF5A84-D626-432D-BB3C-6F24EC3232FE}"/>
    <cellStyle name="20% - Ênfase3 22 3 2 2" xfId="9673" xr:uid="{DB9C49E8-671B-4587-9B5E-8CEDAA86EB6F}"/>
    <cellStyle name="20% - Ênfase3 22 3 2 3" xfId="9674" xr:uid="{BB4DC1E2-84DB-4CD0-B09D-A884D267E0C4}"/>
    <cellStyle name="20% - Ênfase3 22 3 2 4" xfId="9675" xr:uid="{861C1E40-E16D-4C5E-86AB-3A059CCDDE2F}"/>
    <cellStyle name="20% - Ênfase3 22 3 3" xfId="9676" xr:uid="{0C789D14-CF75-46CE-9B3D-9D59E8F77130}"/>
    <cellStyle name="20% - Ênfase3 22 3 4" xfId="9677" xr:uid="{A55E81A9-0569-47DC-9856-37964229A669}"/>
    <cellStyle name="20% - Ênfase3 22 3 5" xfId="9678" xr:uid="{C66A0029-7252-41F0-8BCA-CDBD0AAB2650}"/>
    <cellStyle name="20% - Ênfase3 22 4" xfId="9679" xr:uid="{6A4473A6-3024-4937-8B74-E1A366DA389C}"/>
    <cellStyle name="20% - Ênfase3 22 4 2" xfId="9680" xr:uid="{937EBD1C-D86D-48FD-AFF9-4F46AA781F1B}"/>
    <cellStyle name="20% - Ênfase3 22 4 2 2" xfId="9681" xr:uid="{67D8CDF5-49ED-423F-B0D1-EE155B5861A3}"/>
    <cellStyle name="20% - Ênfase3 22 4 2 3" xfId="9682" xr:uid="{E886785F-DF31-4F70-BA65-CB1670BEE4D1}"/>
    <cellStyle name="20% - Ênfase3 22 4 2 4" xfId="9683" xr:uid="{63024F3C-EB21-41AE-BEB1-5AA8B61E5F4E}"/>
    <cellStyle name="20% - Ênfase3 22 4 3" xfId="9684" xr:uid="{B8CA2A43-4AFA-4CD5-8F3E-002819C1B67D}"/>
    <cellStyle name="20% - Ênfase3 22 4 4" xfId="9685" xr:uid="{D0351CAD-03BC-4555-9F68-550F45945D1B}"/>
    <cellStyle name="20% - Ênfase3 22 4 5" xfId="9686" xr:uid="{8ED5EBF8-F7EB-4C02-8078-FD8EAFAED616}"/>
    <cellStyle name="20% - Ênfase3 22 5" xfId="9687" xr:uid="{F05DA55F-849D-4753-B5E8-7A964D88F5D0}"/>
    <cellStyle name="20% - Ênfase3 22 5 2" xfId="9688" xr:uid="{785A9D81-98D4-44C0-B726-3A7E4068F01F}"/>
    <cellStyle name="20% - Ênfase3 22 5 2 2" xfId="9689" xr:uid="{FAE4F64A-874E-44A8-879D-A4EC9C502254}"/>
    <cellStyle name="20% - Ênfase3 22 5 2 3" xfId="9690" xr:uid="{7CF41A83-BCAD-4FB5-9DAB-322BA9A96F41}"/>
    <cellStyle name="20% - Ênfase3 22 5 2 4" xfId="9691" xr:uid="{FF01A26F-13AD-4DFE-8142-9E9999665DBF}"/>
    <cellStyle name="20% - Ênfase3 22 5 3" xfId="9692" xr:uid="{7670EBEE-0D73-43E8-89DC-D3080AF0AF6A}"/>
    <cellStyle name="20% - Ênfase3 22 5 4" xfId="9693" xr:uid="{F6279F8A-216A-4705-BF8E-0E6D000284F2}"/>
    <cellStyle name="20% - Ênfase3 22 5 5" xfId="9694" xr:uid="{E5B9E6FF-8C3F-4E9E-AA07-6EE351C7A7B6}"/>
    <cellStyle name="20% - Ênfase3 22 6" xfId="9695" xr:uid="{7BBBA7D7-C616-42E4-8437-05BC7503CC3C}"/>
    <cellStyle name="20% - Ênfase3 22 6 2" xfId="9696" xr:uid="{DE05C3CA-BD09-459B-91B4-D9920038320F}"/>
    <cellStyle name="20% - Ênfase3 22 6 2 2" xfId="9697" xr:uid="{8B198190-353C-4D3C-85EF-C041459AA48D}"/>
    <cellStyle name="20% - Ênfase3 22 6 2 3" xfId="9698" xr:uid="{0EAD3431-00AE-4D9C-8BA1-AEEF671B8B6D}"/>
    <cellStyle name="20% - Ênfase3 22 6 2 4" xfId="9699" xr:uid="{B146B334-C0FA-4C93-ABBE-CBDF6DD7FFBD}"/>
    <cellStyle name="20% - Ênfase3 22 6 3" xfId="9700" xr:uid="{A1AEA29A-A706-412B-95B2-6178181F734A}"/>
    <cellStyle name="20% - Ênfase3 22 6 4" xfId="9701" xr:uid="{55E85C68-F87F-4F39-8CF3-FC0A05E47C9A}"/>
    <cellStyle name="20% - Ênfase3 22 6 5" xfId="9702" xr:uid="{6B60F4B8-3A6F-4278-A211-959440363729}"/>
    <cellStyle name="20% - Ênfase3 22 7" xfId="9703" xr:uid="{3F5111F5-89DC-4640-8D9F-64ADFAAF1F54}"/>
    <cellStyle name="20% - Ênfase3 22 7 2" xfId="9704" xr:uid="{C203ACC3-4DE0-42BA-ABBE-CCD8B4C37042}"/>
    <cellStyle name="20% - Ênfase3 22 7 2 2" xfId="9705" xr:uid="{D55FE133-A50C-406E-BE95-6D5D3CAEEFA1}"/>
    <cellStyle name="20% - Ênfase3 22 7 2 3" xfId="9706" xr:uid="{F7D2927A-DC5B-47FB-9565-D051AB41D147}"/>
    <cellStyle name="20% - Ênfase3 22 7 2 4" xfId="9707" xr:uid="{E6764796-98FB-4C8C-B79C-F76772A562C8}"/>
    <cellStyle name="20% - Ênfase3 22 7 3" xfId="9708" xr:uid="{7B98D2AE-BFCD-4970-8363-3633644AA426}"/>
    <cellStyle name="20% - Ênfase3 22 7 4" xfId="9709" xr:uid="{93953370-95BA-49D9-AEE9-76A5088C58FC}"/>
    <cellStyle name="20% - Ênfase3 22 7 5" xfId="9710" xr:uid="{6FEE577E-0FAB-4280-AEFE-C909734AC045}"/>
    <cellStyle name="20% - Ênfase3 22 8" xfId="9711" xr:uid="{1B2911E3-E4D2-4536-837A-BE8DDE399F70}"/>
    <cellStyle name="20% - Ênfase3 22 8 2" xfId="9712" xr:uid="{119BA60C-5BB1-4B72-B45D-BD7568D9826D}"/>
    <cellStyle name="20% - Ênfase3 22 8 2 2" xfId="9713" xr:uid="{0C0C3E08-BC74-4096-A672-FC97C0033C6E}"/>
    <cellStyle name="20% - Ênfase3 22 8 2 3" xfId="9714" xr:uid="{166C199E-2517-4FF2-A9FF-99434AE7ACDB}"/>
    <cellStyle name="20% - Ênfase3 22 8 2 4" xfId="9715" xr:uid="{2B84CD79-9D97-4AB2-80B3-54F36EF30354}"/>
    <cellStyle name="20% - Ênfase3 22 8 3" xfId="9716" xr:uid="{DE389B7E-16D5-4931-B16F-479E242F77B7}"/>
    <cellStyle name="20% - Ênfase3 22 8 4" xfId="9717" xr:uid="{AFC3E9A9-8CE2-416A-98F0-E3853339FB91}"/>
    <cellStyle name="20% - Ênfase3 22 8 5" xfId="9718" xr:uid="{C8581797-9DAB-444B-9440-BECDCC185C6A}"/>
    <cellStyle name="20% - Ênfase3 22 9" xfId="9719" xr:uid="{61356A2E-CF2D-47F2-983E-AB4014C35A8C}"/>
    <cellStyle name="20% - Ênfase3 22 9 2" xfId="9720" xr:uid="{62731532-04E7-42FF-B15C-55933FD1B2A9}"/>
    <cellStyle name="20% - Ênfase3 22 9 2 2" xfId="9721" xr:uid="{1FB9FA7A-7A0A-4595-8F80-4C667FFF0115}"/>
    <cellStyle name="20% - Ênfase3 22 9 2 3" xfId="9722" xr:uid="{6A871F9C-4419-4604-9AE4-D229BFA89B2F}"/>
    <cellStyle name="20% - Ênfase3 22 9 2 4" xfId="9723" xr:uid="{26377C76-8615-44E9-BD62-62ECE984DEC1}"/>
    <cellStyle name="20% - Ênfase3 22 9 3" xfId="9724" xr:uid="{45D1A7E2-6E11-4412-8C08-2B269ADD72E0}"/>
    <cellStyle name="20% - Ênfase3 22 9 4" xfId="9725" xr:uid="{FA8F5BAE-F888-4BB1-9E21-560D8902F908}"/>
    <cellStyle name="20% - Ênfase3 22 9 5" xfId="9726" xr:uid="{9FF4BB5C-E2EC-4BF6-9CF6-9B138192B950}"/>
    <cellStyle name="20% - Ênfase3 23" xfId="674" xr:uid="{50C36E83-A966-4FD7-ABD2-7B6F037ED955}"/>
    <cellStyle name="20% - Ênfase3 23 10" xfId="9727" xr:uid="{4F0F58A5-76B9-45A3-814E-C1FF1CA51F38}"/>
    <cellStyle name="20% - Ênfase3 23 10 2" xfId="9728" xr:uid="{B0405BBF-12AB-414B-BD87-04BBD733AC57}"/>
    <cellStyle name="20% - Ênfase3 23 10 2 2" xfId="9729" xr:uid="{5E99DF3C-BF37-484B-8872-A8BDF06DDECC}"/>
    <cellStyle name="20% - Ênfase3 23 10 2 3" xfId="9730" xr:uid="{1DF39504-1057-4A5A-A80F-40BB97406961}"/>
    <cellStyle name="20% - Ênfase3 23 10 2 4" xfId="9731" xr:uid="{56C3E326-D86C-4DBB-AD31-93EA286BF76B}"/>
    <cellStyle name="20% - Ênfase3 23 10 3" xfId="9732" xr:uid="{FE03CD4B-CFB2-479D-B3DF-EEE904F3A959}"/>
    <cellStyle name="20% - Ênfase3 23 10 4" xfId="9733" xr:uid="{F52B1FEE-E60A-426A-BD6F-C2A8E94AD6CA}"/>
    <cellStyle name="20% - Ênfase3 23 10 5" xfId="9734" xr:uid="{9160F8EA-DAD5-43B7-A256-5E5F73968A27}"/>
    <cellStyle name="20% - Ênfase3 23 11" xfId="9735" xr:uid="{DA8C0669-E741-4C4E-AF3E-55363AE54186}"/>
    <cellStyle name="20% - Ênfase3 23 11 2" xfId="9736" xr:uid="{F9449579-A246-4433-8B7A-8550D60EC504}"/>
    <cellStyle name="20% - Ênfase3 23 11 2 2" xfId="9737" xr:uid="{932F7901-E4EE-4155-902B-B3EE640B0602}"/>
    <cellStyle name="20% - Ênfase3 23 11 2 3" xfId="9738" xr:uid="{B877FCFF-E4E8-448C-9856-0B833DB47DCD}"/>
    <cellStyle name="20% - Ênfase3 23 11 2 4" xfId="9739" xr:uid="{33966C17-4C7A-4089-B038-690DA88717B0}"/>
    <cellStyle name="20% - Ênfase3 23 11 3" xfId="9740" xr:uid="{3DF2D20D-1342-4D28-A9D6-6BC125B9130D}"/>
    <cellStyle name="20% - Ênfase3 23 11 4" xfId="9741" xr:uid="{C89F32DC-940B-4731-9A3C-A4E2AE91A764}"/>
    <cellStyle name="20% - Ênfase3 23 11 5" xfId="9742" xr:uid="{DFA54911-F0FC-4856-9E0F-F104B6843978}"/>
    <cellStyle name="20% - Ênfase3 23 12" xfId="9743" xr:uid="{CF3F9017-2C1E-415B-B9FF-CDD773740829}"/>
    <cellStyle name="20% - Ênfase3 23 12 2" xfId="9744" xr:uid="{5868B16C-2D06-4811-8538-96A378F26EC2}"/>
    <cellStyle name="20% - Ênfase3 23 12 3" xfId="9745" xr:uid="{822B33F3-40C1-4ACD-A290-A048EE766C39}"/>
    <cellStyle name="20% - Ênfase3 23 12 4" xfId="9746" xr:uid="{CCFF7BDB-D3F3-42B3-AF6D-2B2B460A5F3F}"/>
    <cellStyle name="20% - Ênfase3 23 13" xfId="9747" xr:uid="{ED3EBC35-5930-4E82-B24C-960364D6D5B5}"/>
    <cellStyle name="20% - Ênfase3 23 14" xfId="9748" xr:uid="{6095E650-4824-4C70-9FCB-11B780B690B0}"/>
    <cellStyle name="20% - Ênfase3 23 15" xfId="9749" xr:uid="{7A1ADE5C-3044-410E-9369-CD30CA7D0925}"/>
    <cellStyle name="20% - Ênfase3 23 16" xfId="48612" xr:uid="{877EA953-5A72-422F-B973-93319095BF6A}"/>
    <cellStyle name="20% - Ênfase3 23 2" xfId="675" xr:uid="{DF4DDAFB-EE58-4B8B-A823-DDDC3F32483F}"/>
    <cellStyle name="20% - Ênfase3 23 2 2" xfId="9750" xr:uid="{CEEFF5A3-5580-490A-AB6E-E739FA200FED}"/>
    <cellStyle name="20% - Ênfase3 23 2 2 2" xfId="9751" xr:uid="{39B41B24-7729-46C8-A038-36E69EAD0222}"/>
    <cellStyle name="20% - Ênfase3 23 2 2 3" xfId="9752" xr:uid="{4FB03C84-4B37-4475-B080-227B9DEF0A40}"/>
    <cellStyle name="20% - Ênfase3 23 2 2 4" xfId="9753" xr:uid="{BFCBD594-8604-4119-9F90-ACA0DC2F4DFC}"/>
    <cellStyle name="20% - Ênfase3 23 2 3" xfId="9754" xr:uid="{AB9EE3AF-E5F8-4881-9E1F-8B9AE975B7C9}"/>
    <cellStyle name="20% - Ênfase3 23 2 4" xfId="9755" xr:uid="{345578DE-D169-4D2B-AC1B-18E92EFB5514}"/>
    <cellStyle name="20% - Ênfase3 23 2 5" xfId="9756" xr:uid="{EC82B1EE-0A75-4845-A1CB-997412391227}"/>
    <cellStyle name="20% - Ênfase3 23 3" xfId="9757" xr:uid="{23ACF456-8A35-4431-B404-389AF389EB46}"/>
    <cellStyle name="20% - Ênfase3 23 3 2" xfId="9758" xr:uid="{E46F4770-A70A-4258-B05C-723771E1B213}"/>
    <cellStyle name="20% - Ênfase3 23 3 2 2" xfId="9759" xr:uid="{52D22CAE-8136-436F-9931-6CF8E8B31920}"/>
    <cellStyle name="20% - Ênfase3 23 3 2 3" xfId="9760" xr:uid="{380F9B17-9855-4D3D-A96D-368B03629AE1}"/>
    <cellStyle name="20% - Ênfase3 23 3 2 4" xfId="9761" xr:uid="{6F0B2F9F-5F03-46B0-98AF-10DC1A553B33}"/>
    <cellStyle name="20% - Ênfase3 23 3 3" xfId="9762" xr:uid="{6990ADB0-087E-47C6-B4C3-30A2F9EFFC08}"/>
    <cellStyle name="20% - Ênfase3 23 3 4" xfId="9763" xr:uid="{C1AC9412-3B41-4CB9-800F-80CD05AE8EF8}"/>
    <cellStyle name="20% - Ênfase3 23 3 5" xfId="9764" xr:uid="{23EFFB5A-CBB8-433A-AAB4-0F3D0698F7F7}"/>
    <cellStyle name="20% - Ênfase3 23 4" xfId="9765" xr:uid="{DC5A2636-C0CB-41E3-969B-45EBCC1BBFDF}"/>
    <cellStyle name="20% - Ênfase3 23 4 2" xfId="9766" xr:uid="{BABB4486-EF56-4602-92CC-127E17F2364D}"/>
    <cellStyle name="20% - Ênfase3 23 4 2 2" xfId="9767" xr:uid="{087C2E7C-4136-4C77-BAF9-E2BD367E083D}"/>
    <cellStyle name="20% - Ênfase3 23 4 2 3" xfId="9768" xr:uid="{4B2AF615-33F0-4C6E-8BCA-9CA58176C6DD}"/>
    <cellStyle name="20% - Ênfase3 23 4 2 4" xfId="9769" xr:uid="{7CE7BB88-AFC4-4BC4-BD12-2FBFED122FE6}"/>
    <cellStyle name="20% - Ênfase3 23 4 3" xfId="9770" xr:uid="{02F10570-545A-497F-ADB6-87A8E7CB9828}"/>
    <cellStyle name="20% - Ênfase3 23 4 4" xfId="9771" xr:uid="{38455B4C-98C9-43EB-B191-BBDCF9A8746D}"/>
    <cellStyle name="20% - Ênfase3 23 4 5" xfId="9772" xr:uid="{04138BB3-6557-4FBE-A76F-F580AD00275C}"/>
    <cellStyle name="20% - Ênfase3 23 5" xfId="9773" xr:uid="{17AC884D-B7F7-4B9F-9B8E-C58CE974D2EF}"/>
    <cellStyle name="20% - Ênfase3 23 5 2" xfId="9774" xr:uid="{8ECEC409-AAF8-4CAF-AF23-4668FEDF3692}"/>
    <cellStyle name="20% - Ênfase3 23 5 2 2" xfId="9775" xr:uid="{490A5712-0DE7-4F77-83FC-9D1F8D15B89B}"/>
    <cellStyle name="20% - Ênfase3 23 5 2 3" xfId="9776" xr:uid="{60FD7CE4-6D3B-4D87-AD07-F4D59601C9DC}"/>
    <cellStyle name="20% - Ênfase3 23 5 2 4" xfId="9777" xr:uid="{A5EADC61-4E5B-4389-B247-41DB8013CBA4}"/>
    <cellStyle name="20% - Ênfase3 23 5 3" xfId="9778" xr:uid="{225B6F96-E188-4804-A9C1-A7DC06A09A20}"/>
    <cellStyle name="20% - Ênfase3 23 5 4" xfId="9779" xr:uid="{BC2809C4-1AF3-42AE-A403-5E9555DE5D7B}"/>
    <cellStyle name="20% - Ênfase3 23 5 5" xfId="9780" xr:uid="{ABDAD700-1F24-4287-A63A-68AD1F348AFF}"/>
    <cellStyle name="20% - Ênfase3 23 6" xfId="9781" xr:uid="{6CBE2ABE-8F0E-4757-8931-B516E5B89EEA}"/>
    <cellStyle name="20% - Ênfase3 23 6 2" xfId="9782" xr:uid="{9CD6AF96-377E-4DF8-8615-1C31D1BD26C8}"/>
    <cellStyle name="20% - Ênfase3 23 6 2 2" xfId="9783" xr:uid="{1528497D-E9BF-4BB2-AF1E-C28BB043C80C}"/>
    <cellStyle name="20% - Ênfase3 23 6 2 3" xfId="9784" xr:uid="{3BA50E9B-62FC-4412-B808-9072104AC6EA}"/>
    <cellStyle name="20% - Ênfase3 23 6 2 4" xfId="9785" xr:uid="{81525D52-3B09-4347-9009-0AF9D22F3798}"/>
    <cellStyle name="20% - Ênfase3 23 6 3" xfId="9786" xr:uid="{B66EB2EB-5411-48D7-8C0E-2F2D6454EA5A}"/>
    <cellStyle name="20% - Ênfase3 23 6 4" xfId="9787" xr:uid="{8A2ECC4A-4566-47B7-BC1C-357D2ABD755A}"/>
    <cellStyle name="20% - Ênfase3 23 6 5" xfId="9788" xr:uid="{0A29CCD6-6446-4397-B1A1-05E896C20A99}"/>
    <cellStyle name="20% - Ênfase3 23 7" xfId="9789" xr:uid="{7EFCB510-7FBB-477F-A515-3DBC56E1F2D1}"/>
    <cellStyle name="20% - Ênfase3 23 7 2" xfId="9790" xr:uid="{46879893-2C96-4CEB-A2E9-AAF8EF45B2B8}"/>
    <cellStyle name="20% - Ênfase3 23 7 2 2" xfId="9791" xr:uid="{BA3098A0-09DD-4229-885F-92EF7F23A2D2}"/>
    <cellStyle name="20% - Ênfase3 23 7 2 3" xfId="9792" xr:uid="{3E81776B-DA4B-4C47-BC82-45C8621011A2}"/>
    <cellStyle name="20% - Ênfase3 23 7 2 4" xfId="9793" xr:uid="{A2590F8C-D38D-43BA-8BF6-BBC89BBB354D}"/>
    <cellStyle name="20% - Ênfase3 23 7 3" xfId="9794" xr:uid="{70A93158-3EF1-4BA3-8BF3-1DDC74DC9EE3}"/>
    <cellStyle name="20% - Ênfase3 23 7 4" xfId="9795" xr:uid="{8F516296-1D3C-4466-A70C-8AAFBF21F4D4}"/>
    <cellStyle name="20% - Ênfase3 23 7 5" xfId="9796" xr:uid="{D26816D1-C0C4-444C-B336-ED525F418C40}"/>
    <cellStyle name="20% - Ênfase3 23 8" xfId="9797" xr:uid="{93CEA06C-F3AE-412C-B9C9-4310DA734EC7}"/>
    <cellStyle name="20% - Ênfase3 23 8 2" xfId="9798" xr:uid="{54D70655-6B42-4AD3-AE18-0870E8C4EF24}"/>
    <cellStyle name="20% - Ênfase3 23 8 2 2" xfId="9799" xr:uid="{BEB5C524-E21C-4566-B758-6F020E3F59FE}"/>
    <cellStyle name="20% - Ênfase3 23 8 2 3" xfId="9800" xr:uid="{3D50EA92-AEBD-4EA5-801F-FE75C20AB6A7}"/>
    <cellStyle name="20% - Ênfase3 23 8 2 4" xfId="9801" xr:uid="{2C90DAAE-812F-434C-A9FA-A2DD4CB0DB95}"/>
    <cellStyle name="20% - Ênfase3 23 8 3" xfId="9802" xr:uid="{8960B551-38FC-42F4-9C6D-50E2C6439FB1}"/>
    <cellStyle name="20% - Ênfase3 23 8 4" xfId="9803" xr:uid="{D61F150F-D456-4B5E-8649-27016ADDC229}"/>
    <cellStyle name="20% - Ênfase3 23 8 5" xfId="9804" xr:uid="{758ECDA4-E0F6-4A07-9F5A-7550213A3575}"/>
    <cellStyle name="20% - Ênfase3 23 9" xfId="9805" xr:uid="{95231F7A-2CF3-4D74-A5A8-6FD2F71A1C4A}"/>
    <cellStyle name="20% - Ênfase3 23 9 2" xfId="9806" xr:uid="{7074CD9D-ED05-4912-82C4-11B7D0E52708}"/>
    <cellStyle name="20% - Ênfase3 23 9 2 2" xfId="9807" xr:uid="{5377CAF4-2AA4-445F-A0A2-341CD0CEC103}"/>
    <cellStyle name="20% - Ênfase3 23 9 2 3" xfId="9808" xr:uid="{4243F49D-7034-4418-AE43-51CEF216B265}"/>
    <cellStyle name="20% - Ênfase3 23 9 2 4" xfId="9809" xr:uid="{E2FA343F-2932-4A34-AA3B-A49179F59F7F}"/>
    <cellStyle name="20% - Ênfase3 23 9 3" xfId="9810" xr:uid="{FD9C60E6-76D4-46C0-9F64-A6F8C72E02E6}"/>
    <cellStyle name="20% - Ênfase3 23 9 4" xfId="9811" xr:uid="{A445B576-CEED-4F54-AC92-E98D475BAB05}"/>
    <cellStyle name="20% - Ênfase3 23 9 5" xfId="9812" xr:uid="{F8C6D9E1-B8A8-4D54-8AA8-C5B7B49D6594}"/>
    <cellStyle name="20% - Ênfase3 24" xfId="676" xr:uid="{91C5B102-27C3-4E1D-BDF7-B35F0FFC2B61}"/>
    <cellStyle name="20% - Ênfase3 24 10" xfId="9813" xr:uid="{37216549-DA0B-4104-A3EA-5039A447AA51}"/>
    <cellStyle name="20% - Ênfase3 24 10 2" xfId="9814" xr:uid="{D57D3829-3413-49AB-B6F2-0EE2B17F1E8B}"/>
    <cellStyle name="20% - Ênfase3 24 10 2 2" xfId="9815" xr:uid="{CE5CF62C-0172-43DC-B6BF-809A766FE196}"/>
    <cellStyle name="20% - Ênfase3 24 10 2 3" xfId="9816" xr:uid="{608A29F9-A68F-41F9-A2D6-4DB63EBADA38}"/>
    <cellStyle name="20% - Ênfase3 24 10 2 4" xfId="9817" xr:uid="{DB7A6B22-9115-4301-A1BC-E13729241CC1}"/>
    <cellStyle name="20% - Ênfase3 24 10 3" xfId="9818" xr:uid="{04DF92E0-8600-4C8F-82A0-D4BA865D60F6}"/>
    <cellStyle name="20% - Ênfase3 24 10 4" xfId="9819" xr:uid="{7BFF0635-F18E-4153-972C-79E0F854FC43}"/>
    <cellStyle name="20% - Ênfase3 24 10 5" xfId="9820" xr:uid="{D726580C-C42F-4214-A85E-EDD70073FF7E}"/>
    <cellStyle name="20% - Ênfase3 24 11" xfId="9821" xr:uid="{683BA24C-894E-4DBF-B9B2-ABBD1091D256}"/>
    <cellStyle name="20% - Ênfase3 24 11 2" xfId="9822" xr:uid="{6398C754-1957-4FC8-917E-A0C75E4EFE15}"/>
    <cellStyle name="20% - Ênfase3 24 11 2 2" xfId="9823" xr:uid="{99EE9D03-DC89-4E3E-9D20-640F45ADD607}"/>
    <cellStyle name="20% - Ênfase3 24 11 2 3" xfId="9824" xr:uid="{0A413FF7-655D-4153-8330-E86322E72B22}"/>
    <cellStyle name="20% - Ênfase3 24 11 2 4" xfId="9825" xr:uid="{328BB91C-E715-4C7B-82A7-F6694B3424AE}"/>
    <cellStyle name="20% - Ênfase3 24 11 3" xfId="9826" xr:uid="{1E9B2E3B-BF57-4869-A9EE-EECA02324D47}"/>
    <cellStyle name="20% - Ênfase3 24 11 4" xfId="9827" xr:uid="{DD77B6E3-CE47-429B-944E-767CA852E922}"/>
    <cellStyle name="20% - Ênfase3 24 11 5" xfId="9828" xr:uid="{8BD74B80-A033-49B4-8C23-B110B014F115}"/>
    <cellStyle name="20% - Ênfase3 24 12" xfId="9829" xr:uid="{89B16252-3218-4272-AD25-125EF1D4CA00}"/>
    <cellStyle name="20% - Ênfase3 24 12 2" xfId="9830" xr:uid="{47090E2D-FE8E-488A-84D4-302B7858C334}"/>
    <cellStyle name="20% - Ênfase3 24 12 3" xfId="9831" xr:uid="{DB048740-86AB-4C6C-8027-11C3A04E387F}"/>
    <cellStyle name="20% - Ênfase3 24 12 4" xfId="9832" xr:uid="{8BBCD6CF-2D5E-4783-BB35-70A9AE057414}"/>
    <cellStyle name="20% - Ênfase3 24 13" xfId="9833" xr:uid="{C8620865-193C-4541-BFCC-9C742F8A5F11}"/>
    <cellStyle name="20% - Ênfase3 24 14" xfId="9834" xr:uid="{803A3257-F682-44AC-AC68-C6DC49B4BCE4}"/>
    <cellStyle name="20% - Ênfase3 24 15" xfId="9835" xr:uid="{7D9744B3-01A6-4217-9D61-CB0BDF65F7C8}"/>
    <cellStyle name="20% - Ênfase3 24 16" xfId="48613" xr:uid="{13AE795F-A634-4E42-B21A-9D22B370D483}"/>
    <cellStyle name="20% - Ênfase3 24 2" xfId="677" xr:uid="{678F8139-2963-4CC5-A2EC-5201EF00F760}"/>
    <cellStyle name="20% - Ênfase3 24 2 2" xfId="9836" xr:uid="{4E15EB92-4DB6-4593-8464-5DBA49875750}"/>
    <cellStyle name="20% - Ênfase3 24 2 2 2" xfId="9837" xr:uid="{6945DAB3-8DD6-426F-8BF9-89150D43BC5E}"/>
    <cellStyle name="20% - Ênfase3 24 2 2 3" xfId="9838" xr:uid="{D502B2D0-A5B8-4E76-8565-631FE55F8F74}"/>
    <cellStyle name="20% - Ênfase3 24 2 2 4" xfId="9839" xr:uid="{CFCB246F-DA1D-4C7E-BD28-E0B0B8EDA46F}"/>
    <cellStyle name="20% - Ênfase3 24 2 3" xfId="9840" xr:uid="{3D0DD566-3D71-4134-B90A-8C7D30BE99F5}"/>
    <cellStyle name="20% - Ênfase3 24 2 4" xfId="9841" xr:uid="{CEA47572-5419-4B68-B33B-5DA9D02DFD84}"/>
    <cellStyle name="20% - Ênfase3 24 2 5" xfId="9842" xr:uid="{78D705A2-17B3-4C7A-A344-B4BE3A678F76}"/>
    <cellStyle name="20% - Ênfase3 24 3" xfId="9843" xr:uid="{BDC9E1DE-685E-45FE-8AB7-85EEEB79CB0F}"/>
    <cellStyle name="20% - Ênfase3 24 3 2" xfId="9844" xr:uid="{B356A6D2-15FC-42C7-A431-0251F29DBEA7}"/>
    <cellStyle name="20% - Ênfase3 24 3 2 2" xfId="9845" xr:uid="{FD4DE01A-D5F6-4901-B48F-489BCAB7B73B}"/>
    <cellStyle name="20% - Ênfase3 24 3 2 3" xfId="9846" xr:uid="{1C442D87-1D8C-4A61-A8F2-5BE5419EC896}"/>
    <cellStyle name="20% - Ênfase3 24 3 2 4" xfId="9847" xr:uid="{EFF11569-035F-4569-8440-28D87D259B3C}"/>
    <cellStyle name="20% - Ênfase3 24 3 3" xfId="9848" xr:uid="{CFDDF918-52EE-4ACD-9DB6-20A05ECBBD68}"/>
    <cellStyle name="20% - Ênfase3 24 3 4" xfId="9849" xr:uid="{47CC6EF8-C105-4541-9C7A-28E7A684B725}"/>
    <cellStyle name="20% - Ênfase3 24 3 5" xfId="9850" xr:uid="{1BC760DD-78B1-4B4C-A87D-CDECAA7FC475}"/>
    <cellStyle name="20% - Ênfase3 24 4" xfId="9851" xr:uid="{B60F6072-3D5B-44B7-B87F-3B93BD56CC65}"/>
    <cellStyle name="20% - Ênfase3 24 4 2" xfId="9852" xr:uid="{895CE7D5-3A8C-4CFE-BD65-5C1A8E26831F}"/>
    <cellStyle name="20% - Ênfase3 24 4 2 2" xfId="9853" xr:uid="{513F0922-3F85-49D0-91A8-626BE87EA3AF}"/>
    <cellStyle name="20% - Ênfase3 24 4 2 3" xfId="9854" xr:uid="{4AB7D0EE-E423-41D9-8C26-9F2280E48DE1}"/>
    <cellStyle name="20% - Ênfase3 24 4 2 4" xfId="9855" xr:uid="{D8B220D1-2D97-4769-BF4E-F7F745E63275}"/>
    <cellStyle name="20% - Ênfase3 24 4 3" xfId="9856" xr:uid="{EDC846CF-9A8E-4A00-AEEE-5DEC69E6C846}"/>
    <cellStyle name="20% - Ênfase3 24 4 4" xfId="9857" xr:uid="{63956EB1-6084-43E6-98AC-0D84C89572A8}"/>
    <cellStyle name="20% - Ênfase3 24 4 5" xfId="9858" xr:uid="{04975EAD-CC62-4AE5-A5A1-9ABAD97BFB35}"/>
    <cellStyle name="20% - Ênfase3 24 5" xfId="9859" xr:uid="{9B30F282-873F-4570-ABF0-D00B69ED48A4}"/>
    <cellStyle name="20% - Ênfase3 24 5 2" xfId="9860" xr:uid="{D8BE370C-D685-4AF7-96F2-5DD0E1E8C650}"/>
    <cellStyle name="20% - Ênfase3 24 5 2 2" xfId="9861" xr:uid="{69154416-AC21-447D-9890-449E992803F9}"/>
    <cellStyle name="20% - Ênfase3 24 5 2 3" xfId="9862" xr:uid="{9B8423EB-BAAD-412F-957C-EE55E7625141}"/>
    <cellStyle name="20% - Ênfase3 24 5 2 4" xfId="9863" xr:uid="{9E8A9173-203B-46ED-B487-F9646D691991}"/>
    <cellStyle name="20% - Ênfase3 24 5 3" xfId="9864" xr:uid="{4F1E6D57-0CF1-4A0C-8859-79894D0989B4}"/>
    <cellStyle name="20% - Ênfase3 24 5 4" xfId="9865" xr:uid="{79E87C71-185C-4235-BC9E-02BAAF4D95BE}"/>
    <cellStyle name="20% - Ênfase3 24 5 5" xfId="9866" xr:uid="{01E725BC-82B9-4B55-A8DF-73ADD59A2405}"/>
    <cellStyle name="20% - Ênfase3 24 6" xfId="9867" xr:uid="{CA520848-8E52-4374-A0B9-E6965277A999}"/>
    <cellStyle name="20% - Ênfase3 24 6 2" xfId="9868" xr:uid="{A2A12035-A664-4E13-9110-FD17E8E7738C}"/>
    <cellStyle name="20% - Ênfase3 24 6 2 2" xfId="9869" xr:uid="{2785EB0A-68D7-40FD-9911-375652480E0D}"/>
    <cellStyle name="20% - Ênfase3 24 6 2 3" xfId="9870" xr:uid="{FE786052-7960-45EB-88F8-6143C2C8D342}"/>
    <cellStyle name="20% - Ênfase3 24 6 2 4" xfId="9871" xr:uid="{03102CC2-937C-4675-8F62-24959C652CF0}"/>
    <cellStyle name="20% - Ênfase3 24 6 3" xfId="9872" xr:uid="{035FD971-C242-46C5-9B19-AFA597D79B3A}"/>
    <cellStyle name="20% - Ênfase3 24 6 4" xfId="9873" xr:uid="{CAF05F92-D90F-46AA-8C93-6D6D6C43B960}"/>
    <cellStyle name="20% - Ênfase3 24 6 5" xfId="9874" xr:uid="{A39F64B8-4139-404C-80A5-84637258D0E5}"/>
    <cellStyle name="20% - Ênfase3 24 7" xfId="9875" xr:uid="{617B4573-4600-4FC5-B9F9-0CE827392E01}"/>
    <cellStyle name="20% - Ênfase3 24 7 2" xfId="9876" xr:uid="{B1F2EB21-151A-4F52-BE74-EA8578BAD627}"/>
    <cellStyle name="20% - Ênfase3 24 7 2 2" xfId="9877" xr:uid="{47899549-56A5-4BB6-867A-97A92E0E7155}"/>
    <cellStyle name="20% - Ênfase3 24 7 2 3" xfId="9878" xr:uid="{7F305B72-DDDB-4528-8545-2D6D8CB1D4BD}"/>
    <cellStyle name="20% - Ênfase3 24 7 2 4" xfId="9879" xr:uid="{C0D856B5-C340-462E-91C4-7590975EEE3F}"/>
    <cellStyle name="20% - Ênfase3 24 7 3" xfId="9880" xr:uid="{F9EB1934-D4E9-40F2-9169-EC87670AFCA9}"/>
    <cellStyle name="20% - Ênfase3 24 7 4" xfId="9881" xr:uid="{ECD1915E-056D-44D9-A757-229599200C33}"/>
    <cellStyle name="20% - Ênfase3 24 7 5" xfId="9882" xr:uid="{61FF12EB-CCAB-4727-BA83-13206217C538}"/>
    <cellStyle name="20% - Ênfase3 24 8" xfId="9883" xr:uid="{0789D753-50F0-42A4-A2F7-A0FAB7563BE1}"/>
    <cellStyle name="20% - Ênfase3 24 8 2" xfId="9884" xr:uid="{325C3736-C7CA-4A3D-8870-39D160672D88}"/>
    <cellStyle name="20% - Ênfase3 24 8 2 2" xfId="9885" xr:uid="{FD9D79F2-56AB-4CC6-B98C-F7B5364626D6}"/>
    <cellStyle name="20% - Ênfase3 24 8 2 3" xfId="9886" xr:uid="{650EDFF2-D52D-4EE7-9460-79C87E4B7239}"/>
    <cellStyle name="20% - Ênfase3 24 8 2 4" xfId="9887" xr:uid="{B032EE75-99EC-4443-8F15-76735F7AD99A}"/>
    <cellStyle name="20% - Ênfase3 24 8 3" xfId="9888" xr:uid="{C48E02EA-674E-4349-A92E-9F3E36F6F22B}"/>
    <cellStyle name="20% - Ênfase3 24 8 4" xfId="9889" xr:uid="{9A8BEF11-DD4E-4784-B56F-64B26165DFD6}"/>
    <cellStyle name="20% - Ênfase3 24 8 5" xfId="9890" xr:uid="{ACAD985E-6C90-48DA-85C4-B8EC62EB2F29}"/>
    <cellStyle name="20% - Ênfase3 24 9" xfId="9891" xr:uid="{069DDCB7-FFF9-4AD7-AEE3-73028A8852DB}"/>
    <cellStyle name="20% - Ênfase3 24 9 2" xfId="9892" xr:uid="{C23B3860-13DE-4A2E-9477-4F273F71F53F}"/>
    <cellStyle name="20% - Ênfase3 24 9 2 2" xfId="9893" xr:uid="{F23E3BFD-E33E-48D8-9CB7-E51885BE273A}"/>
    <cellStyle name="20% - Ênfase3 24 9 2 3" xfId="9894" xr:uid="{F675681A-0A6F-48AD-815E-ECA66A741CDF}"/>
    <cellStyle name="20% - Ênfase3 24 9 2 4" xfId="9895" xr:uid="{739A5B87-D057-4F37-9DBC-5C7048D9D3BA}"/>
    <cellStyle name="20% - Ênfase3 24 9 3" xfId="9896" xr:uid="{38705BA6-5DBD-44EB-876C-E8682AC50F95}"/>
    <cellStyle name="20% - Ênfase3 24 9 4" xfId="9897" xr:uid="{3AA731D1-2653-4C47-8509-DA17731F338E}"/>
    <cellStyle name="20% - Ênfase3 24 9 5" xfId="9898" xr:uid="{D368B826-2BEB-415E-96DE-2955D23193C1}"/>
    <cellStyle name="20% - Ênfase3 25" xfId="678" xr:uid="{E0B70781-BB2C-4C77-88D1-CC87AF0B338E}"/>
    <cellStyle name="20% - Ênfase3 25 10" xfId="9899" xr:uid="{5D6CC7CB-2A65-4F5B-8A19-EB3832E2FE10}"/>
    <cellStyle name="20% - Ênfase3 25 10 2" xfId="9900" xr:uid="{52BC37CD-E705-4918-A64F-28FBA5C15CB5}"/>
    <cellStyle name="20% - Ênfase3 25 10 2 2" xfId="9901" xr:uid="{118E7573-C932-49E2-82D9-355F9974163B}"/>
    <cellStyle name="20% - Ênfase3 25 10 2 3" xfId="9902" xr:uid="{B755B59A-A470-490B-90F8-4A584A589B40}"/>
    <cellStyle name="20% - Ênfase3 25 10 2 4" xfId="9903" xr:uid="{BD4F7253-3FC1-492C-B6AD-976FE0806924}"/>
    <cellStyle name="20% - Ênfase3 25 10 3" xfId="9904" xr:uid="{5910B85C-746A-4290-8421-F17CBE5B961F}"/>
    <cellStyle name="20% - Ênfase3 25 10 4" xfId="9905" xr:uid="{F4EA2982-0292-4FF1-86B7-E038F1DEA844}"/>
    <cellStyle name="20% - Ênfase3 25 10 5" xfId="9906" xr:uid="{DC76E514-6826-4292-849E-8D11B0C7C2B6}"/>
    <cellStyle name="20% - Ênfase3 25 11" xfId="9907" xr:uid="{3F7C65B1-7D6F-4C92-8430-740C52C2E30C}"/>
    <cellStyle name="20% - Ênfase3 25 11 2" xfId="9908" xr:uid="{04D51B50-F06E-4839-B6B0-E434BA1FF1AD}"/>
    <cellStyle name="20% - Ênfase3 25 11 2 2" xfId="9909" xr:uid="{9882ED4A-5838-4F1B-9772-44D6627F730E}"/>
    <cellStyle name="20% - Ênfase3 25 11 2 3" xfId="9910" xr:uid="{529ACB7E-35F6-45F0-A9D7-CACE95DEB1B8}"/>
    <cellStyle name="20% - Ênfase3 25 11 2 4" xfId="9911" xr:uid="{72E85834-165A-4D60-9DBE-558A47404E9A}"/>
    <cellStyle name="20% - Ênfase3 25 11 3" xfId="9912" xr:uid="{23536753-CB5C-4F5B-AA56-93D90B322439}"/>
    <cellStyle name="20% - Ênfase3 25 11 4" xfId="9913" xr:uid="{E4DA6241-03FD-47A2-AFBE-7FE2F2E5F15B}"/>
    <cellStyle name="20% - Ênfase3 25 11 5" xfId="9914" xr:uid="{B384C5E5-BD2F-424F-A65D-63064E5C30CB}"/>
    <cellStyle name="20% - Ênfase3 25 12" xfId="9915" xr:uid="{BC6898A1-6F05-4A2E-AEC3-00F882D883C2}"/>
    <cellStyle name="20% - Ênfase3 25 12 2" xfId="9916" xr:uid="{E9608E34-E17C-4A4B-BC20-EA52B440D8F1}"/>
    <cellStyle name="20% - Ênfase3 25 12 3" xfId="9917" xr:uid="{D5028913-0010-4712-9F55-FFC0E36F7FFB}"/>
    <cellStyle name="20% - Ênfase3 25 12 4" xfId="9918" xr:uid="{2148A540-1A00-4CC7-B4B1-F317EC9F0154}"/>
    <cellStyle name="20% - Ênfase3 25 13" xfId="9919" xr:uid="{9341178A-81C2-47F2-895D-9F1FBCBE6083}"/>
    <cellStyle name="20% - Ênfase3 25 14" xfId="9920" xr:uid="{B88CDEF2-20F9-48F1-859C-717AD1E57158}"/>
    <cellStyle name="20% - Ênfase3 25 15" xfId="9921" xr:uid="{189843D3-EE06-4F0B-9619-C83BD2291B21}"/>
    <cellStyle name="20% - Ênfase3 25 16" xfId="48614" xr:uid="{8CF1833A-684C-406B-ABE4-AE5A05325028}"/>
    <cellStyle name="20% - Ênfase3 25 2" xfId="679" xr:uid="{AF974EA1-46C5-47CE-872A-5A95ECB533CA}"/>
    <cellStyle name="20% - Ênfase3 25 2 2" xfId="9922" xr:uid="{528305DC-7E31-4286-80EC-BB98D32C57F4}"/>
    <cellStyle name="20% - Ênfase3 25 2 2 2" xfId="9923" xr:uid="{258FA87D-E488-4B9D-999C-E6B3A0DEC3CF}"/>
    <cellStyle name="20% - Ênfase3 25 2 2 3" xfId="9924" xr:uid="{0FC67207-91DD-4F34-83B4-4A53E6DA7F3C}"/>
    <cellStyle name="20% - Ênfase3 25 2 2 4" xfId="9925" xr:uid="{63D6D969-4249-4512-9765-1F3E990375C8}"/>
    <cellStyle name="20% - Ênfase3 25 2 3" xfId="9926" xr:uid="{617CF42F-4CED-44B4-9F6D-4017D5BE51FB}"/>
    <cellStyle name="20% - Ênfase3 25 2 4" xfId="9927" xr:uid="{F9FA8B37-BE7A-4BD9-B158-850CE8F91C42}"/>
    <cellStyle name="20% - Ênfase3 25 2 5" xfId="9928" xr:uid="{D885A737-1A00-423F-BCAF-C1428D37EF8C}"/>
    <cellStyle name="20% - Ênfase3 25 3" xfId="9929" xr:uid="{FB818C39-7F01-411A-B91A-97366D360AE1}"/>
    <cellStyle name="20% - Ênfase3 25 3 2" xfId="9930" xr:uid="{0F0A10EA-A7A3-4F53-862B-DF5AD2716D77}"/>
    <cellStyle name="20% - Ênfase3 25 3 2 2" xfId="9931" xr:uid="{9C39AD6B-3315-4CDB-A38E-82A0662F9AB4}"/>
    <cellStyle name="20% - Ênfase3 25 3 2 3" xfId="9932" xr:uid="{1E2E3405-85BB-4653-9127-8A8F468BA16A}"/>
    <cellStyle name="20% - Ênfase3 25 3 2 4" xfId="9933" xr:uid="{CC86890B-B82D-4BB2-8896-C1AE9809D618}"/>
    <cellStyle name="20% - Ênfase3 25 3 3" xfId="9934" xr:uid="{1D4338BE-6F72-4A95-9A21-06B362915073}"/>
    <cellStyle name="20% - Ênfase3 25 3 4" xfId="9935" xr:uid="{2BAFA4E1-4F80-4EDB-A682-1BE1F9F6A392}"/>
    <cellStyle name="20% - Ênfase3 25 3 5" xfId="9936" xr:uid="{6F7E6078-C763-40C2-B0F6-0D32CD44096D}"/>
    <cellStyle name="20% - Ênfase3 25 4" xfId="9937" xr:uid="{2867829C-430D-4C6D-8AAF-57D964A6544B}"/>
    <cellStyle name="20% - Ênfase3 25 4 2" xfId="9938" xr:uid="{3FCFD573-AEAB-4DAF-96AB-D6BC164436D6}"/>
    <cellStyle name="20% - Ênfase3 25 4 2 2" xfId="9939" xr:uid="{B0EB5107-DC36-4B83-9523-A4DE324C6F8E}"/>
    <cellStyle name="20% - Ênfase3 25 4 2 3" xfId="9940" xr:uid="{C890B5EB-7265-4DFE-B0FD-476158DAA1AF}"/>
    <cellStyle name="20% - Ênfase3 25 4 2 4" xfId="9941" xr:uid="{896657E5-685D-4554-82D3-9EFEFA0B5E94}"/>
    <cellStyle name="20% - Ênfase3 25 4 3" xfId="9942" xr:uid="{4251BCEA-E9E4-41D4-9B71-F04684638610}"/>
    <cellStyle name="20% - Ênfase3 25 4 4" xfId="9943" xr:uid="{BE1A46E4-E670-4723-8260-82386D8D4FBA}"/>
    <cellStyle name="20% - Ênfase3 25 4 5" xfId="9944" xr:uid="{51111B1F-BB3C-4E7F-94A6-79DB491ADCEC}"/>
    <cellStyle name="20% - Ênfase3 25 5" xfId="9945" xr:uid="{C54CD29C-33B8-4760-A3A0-2240BF935066}"/>
    <cellStyle name="20% - Ênfase3 25 5 2" xfId="9946" xr:uid="{19D8E97B-ABDE-4A2B-A234-EB2A59209B3F}"/>
    <cellStyle name="20% - Ênfase3 25 5 2 2" xfId="9947" xr:uid="{F379DE4C-1389-4D6E-B2C1-2A75C4F13DF9}"/>
    <cellStyle name="20% - Ênfase3 25 5 2 3" xfId="9948" xr:uid="{B9147E7C-D6BD-4BF4-8740-772F0C8A6606}"/>
    <cellStyle name="20% - Ênfase3 25 5 2 4" xfId="9949" xr:uid="{D61B3BBC-3790-41AC-B8FD-49EA42B7D6C8}"/>
    <cellStyle name="20% - Ênfase3 25 5 3" xfId="9950" xr:uid="{CC663F73-883C-47EB-9AD9-3E28BE0FA01E}"/>
    <cellStyle name="20% - Ênfase3 25 5 4" xfId="9951" xr:uid="{1E97DBA2-BDA4-4227-80D4-A03C351A1053}"/>
    <cellStyle name="20% - Ênfase3 25 5 5" xfId="9952" xr:uid="{DB98DA76-62E0-4529-9D73-6B56A567FFDB}"/>
    <cellStyle name="20% - Ênfase3 25 6" xfId="9953" xr:uid="{1F5C041B-7F1F-4342-AB2D-C766FBC98CA8}"/>
    <cellStyle name="20% - Ênfase3 25 6 2" xfId="9954" xr:uid="{D42BDD35-82CD-49E3-BE5A-9459991C3F04}"/>
    <cellStyle name="20% - Ênfase3 25 6 2 2" xfId="9955" xr:uid="{8BA1E7A8-320A-4BB8-A40A-5F60E3E7922B}"/>
    <cellStyle name="20% - Ênfase3 25 6 2 3" xfId="9956" xr:uid="{0580CC30-838A-4E3B-A4C9-9C9132EFCF35}"/>
    <cellStyle name="20% - Ênfase3 25 6 2 4" xfId="9957" xr:uid="{7B6F1D45-FE3E-4491-8D17-F52A89C4013E}"/>
    <cellStyle name="20% - Ênfase3 25 6 3" xfId="9958" xr:uid="{348106E1-5D0B-4D48-96EF-17DF41E01BF2}"/>
    <cellStyle name="20% - Ênfase3 25 6 4" xfId="9959" xr:uid="{A2DF4F53-70FA-454F-809C-3AD7535F0DDC}"/>
    <cellStyle name="20% - Ênfase3 25 6 5" xfId="9960" xr:uid="{BFEBE59C-9CCD-42B6-9037-932DF69792BB}"/>
    <cellStyle name="20% - Ênfase3 25 7" xfId="9961" xr:uid="{1129B570-4A1C-454D-B201-6F3D95CBCBB8}"/>
    <cellStyle name="20% - Ênfase3 25 7 2" xfId="9962" xr:uid="{900A2FEE-70B0-4E73-B3E7-675F313DC09C}"/>
    <cellStyle name="20% - Ênfase3 25 7 2 2" xfId="9963" xr:uid="{31DE122A-B418-43B5-B32E-A0BB4023858E}"/>
    <cellStyle name="20% - Ênfase3 25 7 2 3" xfId="9964" xr:uid="{EC412EDE-C9B5-453B-9124-C0E9F6258870}"/>
    <cellStyle name="20% - Ênfase3 25 7 2 4" xfId="9965" xr:uid="{0BAAF88F-33A6-4AEC-81E0-7741AB39DC93}"/>
    <cellStyle name="20% - Ênfase3 25 7 3" xfId="9966" xr:uid="{E610897B-2B47-4F7E-9299-F37519E7601C}"/>
    <cellStyle name="20% - Ênfase3 25 7 4" xfId="9967" xr:uid="{1E8E2D6B-5B4E-4CEB-8209-C88470B0CCD1}"/>
    <cellStyle name="20% - Ênfase3 25 7 5" xfId="9968" xr:uid="{2BB084A6-A85B-4980-B385-5FA5398B3E45}"/>
    <cellStyle name="20% - Ênfase3 25 8" xfId="9969" xr:uid="{99DD5446-95D0-4935-9720-8A5AA6A8801D}"/>
    <cellStyle name="20% - Ênfase3 25 8 2" xfId="9970" xr:uid="{6CE6789B-6470-4D0E-8963-762BF9F90524}"/>
    <cellStyle name="20% - Ênfase3 25 8 2 2" xfId="9971" xr:uid="{A8BCBB33-382D-4D76-8A7D-ECF993B838D5}"/>
    <cellStyle name="20% - Ênfase3 25 8 2 3" xfId="9972" xr:uid="{9479B4FA-813D-4D6F-9713-6C2D3B25B468}"/>
    <cellStyle name="20% - Ênfase3 25 8 2 4" xfId="9973" xr:uid="{93EE53F0-F814-40ED-BC71-7226D5D4DDE2}"/>
    <cellStyle name="20% - Ênfase3 25 8 3" xfId="9974" xr:uid="{0709DEBD-2C37-491E-B7A7-12CAA875A06B}"/>
    <cellStyle name="20% - Ênfase3 25 8 4" xfId="9975" xr:uid="{4313E4D4-3FC3-4469-9BEE-B4B6F072575A}"/>
    <cellStyle name="20% - Ênfase3 25 8 5" xfId="9976" xr:uid="{6346B7F3-0CDD-405E-9247-9E5BDA3981EC}"/>
    <cellStyle name="20% - Ênfase3 25 9" xfId="9977" xr:uid="{20C7AB12-76C6-43A8-80AD-ADE55606C3BB}"/>
    <cellStyle name="20% - Ênfase3 25 9 2" xfId="9978" xr:uid="{66D7C1B0-B5CB-401C-B268-78EC3FC8E01A}"/>
    <cellStyle name="20% - Ênfase3 25 9 2 2" xfId="9979" xr:uid="{904ECA1E-DD5A-46FD-ACF6-5E385C92324E}"/>
    <cellStyle name="20% - Ênfase3 25 9 2 3" xfId="9980" xr:uid="{C8E4F467-5205-48FB-9940-B39158C20CD7}"/>
    <cellStyle name="20% - Ênfase3 25 9 2 4" xfId="9981" xr:uid="{63A74E05-B220-4EBC-BD5F-BB0C5EE74ACB}"/>
    <cellStyle name="20% - Ênfase3 25 9 3" xfId="9982" xr:uid="{E43A59E2-C0F8-4C8C-8B6E-95948663A452}"/>
    <cellStyle name="20% - Ênfase3 25 9 4" xfId="9983" xr:uid="{5815E235-2717-4D1E-B984-E9507D1C1F3C}"/>
    <cellStyle name="20% - Ênfase3 25 9 5" xfId="9984" xr:uid="{A4D2EA65-AA6D-46A8-81CE-D0F97AE34D80}"/>
    <cellStyle name="20% - Ênfase3 26" xfId="680" xr:uid="{467E98DC-26BC-4AE5-B626-40BF519614CD}"/>
    <cellStyle name="20% - Ênfase3 26 10" xfId="9985" xr:uid="{72669794-6412-4FB0-B97A-5781709D2B30}"/>
    <cellStyle name="20% - Ênfase3 26 10 2" xfId="9986" xr:uid="{21A6A191-1D4F-4921-941E-107F45A67A80}"/>
    <cellStyle name="20% - Ênfase3 26 10 2 2" xfId="9987" xr:uid="{E14BF5B0-C1F6-4474-9ADB-EE2C77B8F4EB}"/>
    <cellStyle name="20% - Ênfase3 26 10 2 3" xfId="9988" xr:uid="{D98F050B-35B7-4D65-B52A-36B812E04A9D}"/>
    <cellStyle name="20% - Ênfase3 26 10 2 4" xfId="9989" xr:uid="{654A35AF-9137-464F-BD08-614CFED7B6A4}"/>
    <cellStyle name="20% - Ênfase3 26 10 3" xfId="9990" xr:uid="{7C29AFB3-2939-42FB-AB08-AD46DC216CD2}"/>
    <cellStyle name="20% - Ênfase3 26 10 4" xfId="9991" xr:uid="{A4417FBA-2D84-4F9C-B61A-83F82D607DAD}"/>
    <cellStyle name="20% - Ênfase3 26 10 5" xfId="9992" xr:uid="{0B60F56E-CE7D-4FEE-9770-E6B0017B11D7}"/>
    <cellStyle name="20% - Ênfase3 26 11" xfId="9993" xr:uid="{5C14107B-8339-42F8-AB51-F5128578B15F}"/>
    <cellStyle name="20% - Ênfase3 26 11 2" xfId="9994" xr:uid="{9CFADFD6-163B-4535-9803-1C401FC7E2B6}"/>
    <cellStyle name="20% - Ênfase3 26 11 2 2" xfId="9995" xr:uid="{56F68DEA-8831-4847-A310-6B4CF9202BA8}"/>
    <cellStyle name="20% - Ênfase3 26 11 2 3" xfId="9996" xr:uid="{91A5FDB3-606B-4271-81BF-EBCD58CF4C87}"/>
    <cellStyle name="20% - Ênfase3 26 11 2 4" xfId="9997" xr:uid="{3E7D6736-E264-4029-B585-25F5A5F3BB37}"/>
    <cellStyle name="20% - Ênfase3 26 11 3" xfId="9998" xr:uid="{8F7E6CA1-A6F7-4282-8523-D5E9A3DD8187}"/>
    <cellStyle name="20% - Ênfase3 26 11 4" xfId="9999" xr:uid="{164827A7-11F4-4AFA-8710-0EF8D160FF63}"/>
    <cellStyle name="20% - Ênfase3 26 11 5" xfId="10000" xr:uid="{17D5FFED-5CC1-4B99-94B4-303ED8162617}"/>
    <cellStyle name="20% - Ênfase3 26 12" xfId="10001" xr:uid="{4EE83115-A992-43BC-878D-36F081081159}"/>
    <cellStyle name="20% - Ênfase3 26 12 2" xfId="10002" xr:uid="{0B1FB928-6B4A-4BB4-A070-EDA147090D1F}"/>
    <cellStyle name="20% - Ênfase3 26 12 3" xfId="10003" xr:uid="{19C8C6D5-F5D8-4395-8D90-EFA31A0FF355}"/>
    <cellStyle name="20% - Ênfase3 26 12 4" xfId="10004" xr:uid="{0F0420B8-323A-4FD6-9C69-C7DA2D5191B3}"/>
    <cellStyle name="20% - Ênfase3 26 13" xfId="10005" xr:uid="{439271D0-ACE3-4BCD-B5DE-6B56D6E29427}"/>
    <cellStyle name="20% - Ênfase3 26 14" xfId="10006" xr:uid="{266CF0F9-4328-437D-8FE3-735D9251EF53}"/>
    <cellStyle name="20% - Ênfase3 26 15" xfId="10007" xr:uid="{00FD6A78-BF1F-400F-9F7C-6751C93C754C}"/>
    <cellStyle name="20% - Ênfase3 26 16" xfId="48615" xr:uid="{A4541053-21AD-48E2-AA7C-46F5137A6335}"/>
    <cellStyle name="20% - Ênfase3 26 2" xfId="681" xr:uid="{57140D39-0CAF-4EBA-89B6-B924A515CE88}"/>
    <cellStyle name="20% - Ênfase3 26 2 2" xfId="10008" xr:uid="{31078440-B774-4523-A69E-973C1C3D720A}"/>
    <cellStyle name="20% - Ênfase3 26 2 2 2" xfId="10009" xr:uid="{84A079E0-5960-417B-8D6C-B7BDE1EEA674}"/>
    <cellStyle name="20% - Ênfase3 26 2 2 3" xfId="10010" xr:uid="{D81DDF15-9E47-4153-AF25-6E49F0688DB6}"/>
    <cellStyle name="20% - Ênfase3 26 2 2 4" xfId="10011" xr:uid="{0E13E9A1-8BA5-4388-B7B1-D3A476C4BB93}"/>
    <cellStyle name="20% - Ênfase3 26 2 3" xfId="10012" xr:uid="{FF06E2A5-8F24-455E-9D2E-9B57E780382A}"/>
    <cellStyle name="20% - Ênfase3 26 2 4" xfId="10013" xr:uid="{1F4C68D5-4132-47FA-B705-E9D55069C0D1}"/>
    <cellStyle name="20% - Ênfase3 26 2 5" xfId="10014" xr:uid="{1008B11B-ECDC-4928-AFEB-BADF5A3D22E9}"/>
    <cellStyle name="20% - Ênfase3 26 3" xfId="10015" xr:uid="{458FC9E7-FAEF-4869-A3A7-A480A815C92C}"/>
    <cellStyle name="20% - Ênfase3 26 3 2" xfId="10016" xr:uid="{C1DEF67F-6F33-4543-ABF6-61716DB7F7CF}"/>
    <cellStyle name="20% - Ênfase3 26 3 2 2" xfId="10017" xr:uid="{C9B0796E-641D-45CE-AD10-15C145B6A9AC}"/>
    <cellStyle name="20% - Ênfase3 26 3 2 3" xfId="10018" xr:uid="{8D6D03DF-4562-4A2F-86CD-85C274B31F90}"/>
    <cellStyle name="20% - Ênfase3 26 3 2 4" xfId="10019" xr:uid="{B491D027-EC65-4181-B2DE-8D0C7EE898C5}"/>
    <cellStyle name="20% - Ênfase3 26 3 3" xfId="10020" xr:uid="{69894958-23F1-45BD-BE6A-D4CD6A53AFF8}"/>
    <cellStyle name="20% - Ênfase3 26 3 4" xfId="10021" xr:uid="{A5A3CA46-FB33-4864-ABFB-E666293BD7F4}"/>
    <cellStyle name="20% - Ênfase3 26 3 5" xfId="10022" xr:uid="{F78EAAB4-014E-416D-B688-163BE7B0BC18}"/>
    <cellStyle name="20% - Ênfase3 26 4" xfId="10023" xr:uid="{A18690FB-868D-43DC-9FC0-AEDDE9B65A14}"/>
    <cellStyle name="20% - Ênfase3 26 4 2" xfId="10024" xr:uid="{BE712210-CB1D-4ECA-825C-6B9FC4979A5B}"/>
    <cellStyle name="20% - Ênfase3 26 4 2 2" xfId="10025" xr:uid="{D05F7C35-9515-43DB-8D11-56670F07193E}"/>
    <cellStyle name="20% - Ênfase3 26 4 2 3" xfId="10026" xr:uid="{6D439481-3227-4151-BCAB-BE41F3890899}"/>
    <cellStyle name="20% - Ênfase3 26 4 2 4" xfId="10027" xr:uid="{031D1EED-4734-42C1-8E7E-81B60336BA57}"/>
    <cellStyle name="20% - Ênfase3 26 4 3" xfId="10028" xr:uid="{483434DC-02EC-4D8B-AE26-14CF7109B251}"/>
    <cellStyle name="20% - Ênfase3 26 4 4" xfId="10029" xr:uid="{49FD669D-1A06-4253-A217-9B5FB06B0F3C}"/>
    <cellStyle name="20% - Ênfase3 26 4 5" xfId="10030" xr:uid="{A9D18015-68DB-436E-8DD5-056EDED64E82}"/>
    <cellStyle name="20% - Ênfase3 26 5" xfId="10031" xr:uid="{BDFB12D6-18B0-4A9A-ADB4-CE9F0CBF039E}"/>
    <cellStyle name="20% - Ênfase3 26 5 2" xfId="10032" xr:uid="{9FA218F8-7A73-4366-BF33-6091F2B4CE97}"/>
    <cellStyle name="20% - Ênfase3 26 5 2 2" xfId="10033" xr:uid="{2D927DA5-2DFF-4D9D-A85A-6372BEF0AB33}"/>
    <cellStyle name="20% - Ênfase3 26 5 2 3" xfId="10034" xr:uid="{4D0C8E1A-701F-4799-AE99-8698FE7DAC14}"/>
    <cellStyle name="20% - Ênfase3 26 5 2 4" xfId="10035" xr:uid="{6569B8C4-56B1-402E-BBB0-0F9B89C66DB2}"/>
    <cellStyle name="20% - Ênfase3 26 5 3" xfId="10036" xr:uid="{F3001B79-D490-4A0C-B9A5-465211421987}"/>
    <cellStyle name="20% - Ênfase3 26 5 4" xfId="10037" xr:uid="{A385BD15-5422-4C35-ABC2-F2FD27279B9D}"/>
    <cellStyle name="20% - Ênfase3 26 5 5" xfId="10038" xr:uid="{C6CD798B-2A47-4A0E-B733-2B9C6C6930B4}"/>
    <cellStyle name="20% - Ênfase3 26 6" xfId="10039" xr:uid="{087F424F-4C85-40E0-B115-ECCB42489F2A}"/>
    <cellStyle name="20% - Ênfase3 26 6 2" xfId="10040" xr:uid="{4108AE30-0A6B-4EB4-A378-54550C558533}"/>
    <cellStyle name="20% - Ênfase3 26 6 2 2" xfId="10041" xr:uid="{B2937297-3714-4155-A497-CEC62BBDF989}"/>
    <cellStyle name="20% - Ênfase3 26 6 2 3" xfId="10042" xr:uid="{66756AC1-44E0-48B2-86CB-0CDAE5E67757}"/>
    <cellStyle name="20% - Ênfase3 26 6 2 4" xfId="10043" xr:uid="{CE2973CF-6927-473F-9D09-F95B8D572768}"/>
    <cellStyle name="20% - Ênfase3 26 6 3" xfId="10044" xr:uid="{46093D3D-84C8-41C6-9446-D9D30E38098A}"/>
    <cellStyle name="20% - Ênfase3 26 6 4" xfId="10045" xr:uid="{034AA344-218E-4B93-B9D8-8EBF5BADBA61}"/>
    <cellStyle name="20% - Ênfase3 26 6 5" xfId="10046" xr:uid="{35CE073B-ACB6-47F7-9435-BE8320F5C0FF}"/>
    <cellStyle name="20% - Ênfase3 26 7" xfId="10047" xr:uid="{248B459D-4018-47C5-BFCF-BC68345AFAE5}"/>
    <cellStyle name="20% - Ênfase3 26 7 2" xfId="10048" xr:uid="{723D0B74-8614-4326-8C6B-42485E452D08}"/>
    <cellStyle name="20% - Ênfase3 26 7 2 2" xfId="10049" xr:uid="{629C0242-2050-4164-9D7A-9EAE35376B4D}"/>
    <cellStyle name="20% - Ênfase3 26 7 2 3" xfId="10050" xr:uid="{B8003F71-3384-45DB-875B-DFD51567D6C3}"/>
    <cellStyle name="20% - Ênfase3 26 7 2 4" xfId="10051" xr:uid="{002CBA7B-CE3C-485B-91BD-2A62FD5D4E0B}"/>
    <cellStyle name="20% - Ênfase3 26 7 3" xfId="10052" xr:uid="{70B1BF63-7855-47B1-9B7B-3CED8A7DFF28}"/>
    <cellStyle name="20% - Ênfase3 26 7 4" xfId="10053" xr:uid="{C7FE6CC9-8733-4C37-97DB-2B861DC0BA44}"/>
    <cellStyle name="20% - Ênfase3 26 7 5" xfId="10054" xr:uid="{DF0DA838-7473-4490-BFE4-C0BFBC4F5157}"/>
    <cellStyle name="20% - Ênfase3 26 8" xfId="10055" xr:uid="{E6AB28B0-FF1C-4560-8EED-F549BF63646A}"/>
    <cellStyle name="20% - Ênfase3 26 8 2" xfId="10056" xr:uid="{C368D453-E11F-4DD9-8821-14C00DEC2DB1}"/>
    <cellStyle name="20% - Ênfase3 26 8 2 2" xfId="10057" xr:uid="{1D79BB69-74EE-42D3-9AEB-6D63AD37DAAE}"/>
    <cellStyle name="20% - Ênfase3 26 8 2 3" xfId="10058" xr:uid="{530E0238-8BC6-413C-B775-9BF6CB901CDC}"/>
    <cellStyle name="20% - Ênfase3 26 8 2 4" xfId="10059" xr:uid="{9C2CF11F-7223-47C8-A999-14992D5C359B}"/>
    <cellStyle name="20% - Ênfase3 26 8 3" xfId="10060" xr:uid="{C7E55AF5-2619-4D95-B874-5CACBA0F13B4}"/>
    <cellStyle name="20% - Ênfase3 26 8 4" xfId="10061" xr:uid="{00A836A1-A5B4-4BB3-83A2-8737F5407C16}"/>
    <cellStyle name="20% - Ênfase3 26 8 5" xfId="10062" xr:uid="{E01493FD-FBD8-4033-9C15-212D5737BB43}"/>
    <cellStyle name="20% - Ênfase3 26 9" xfId="10063" xr:uid="{84C69B0B-D876-4443-8546-06CA03DF15D3}"/>
    <cellStyle name="20% - Ênfase3 26 9 2" xfId="10064" xr:uid="{43909808-129F-4467-8A21-804109147DC1}"/>
    <cellStyle name="20% - Ênfase3 26 9 2 2" xfId="10065" xr:uid="{669F0DD3-6AB8-4CF0-861B-41C66AB46D29}"/>
    <cellStyle name="20% - Ênfase3 26 9 2 3" xfId="10066" xr:uid="{F8BA480B-FC38-4B24-B3E7-34C14C0A1735}"/>
    <cellStyle name="20% - Ênfase3 26 9 2 4" xfId="10067" xr:uid="{0AC981E8-2AEA-4BFE-B195-0A02B207CE20}"/>
    <cellStyle name="20% - Ênfase3 26 9 3" xfId="10068" xr:uid="{6CCAC1BF-6D82-46E1-A9CA-B13BFCC54ABD}"/>
    <cellStyle name="20% - Ênfase3 26 9 4" xfId="10069" xr:uid="{54348887-2CC0-4214-87BD-07663875AE83}"/>
    <cellStyle name="20% - Ênfase3 26 9 5" xfId="10070" xr:uid="{728C459D-ED1F-4B4A-911D-92FD5ADAEAD2}"/>
    <cellStyle name="20% - Ênfase3 27" xfId="682" xr:uid="{FDA50D68-1F0C-4AEF-805E-0574F2ADE6AF}"/>
    <cellStyle name="20% - Ênfase3 27 10" xfId="10071" xr:uid="{128DF89E-C1EE-4B57-8D36-4F2EB4DF52A8}"/>
    <cellStyle name="20% - Ênfase3 27 10 2" xfId="10072" xr:uid="{B7428B2F-E7D7-4AAC-9B91-E7311B866628}"/>
    <cellStyle name="20% - Ênfase3 27 10 2 2" xfId="10073" xr:uid="{B90F0004-0B4C-4F9D-9998-E543DD165DBA}"/>
    <cellStyle name="20% - Ênfase3 27 10 2 3" xfId="10074" xr:uid="{A52F4151-4BC8-4BF2-B97D-B280E3B89961}"/>
    <cellStyle name="20% - Ênfase3 27 10 2 4" xfId="10075" xr:uid="{8B1E49B4-DE30-407E-A5D7-37C546685CCE}"/>
    <cellStyle name="20% - Ênfase3 27 10 3" xfId="10076" xr:uid="{19EEDED5-DBF8-4BF3-A761-C35BE00A7F2D}"/>
    <cellStyle name="20% - Ênfase3 27 10 4" xfId="10077" xr:uid="{3ADA843A-61CA-4031-B992-C975E554CB86}"/>
    <cellStyle name="20% - Ênfase3 27 10 5" xfId="10078" xr:uid="{4B71C52D-2758-4E85-A41D-3A6FB6ED1547}"/>
    <cellStyle name="20% - Ênfase3 27 11" xfId="10079" xr:uid="{4CE4F655-CD90-4541-A54E-EE5D75E5B75D}"/>
    <cellStyle name="20% - Ênfase3 27 11 2" xfId="10080" xr:uid="{B5666021-2C99-414B-BFCA-D693586B6737}"/>
    <cellStyle name="20% - Ênfase3 27 11 2 2" xfId="10081" xr:uid="{E06C6B5B-92A8-45FE-845A-DCFBB364C265}"/>
    <cellStyle name="20% - Ênfase3 27 11 2 3" xfId="10082" xr:uid="{B6D454A1-0437-46AB-9F95-B480DAE5D7FA}"/>
    <cellStyle name="20% - Ênfase3 27 11 2 4" xfId="10083" xr:uid="{882C317E-FB56-4968-BB63-09916C2FA21D}"/>
    <cellStyle name="20% - Ênfase3 27 11 3" xfId="10084" xr:uid="{45FB598D-EA4E-4EC5-A6D1-0B4C30CDBAF6}"/>
    <cellStyle name="20% - Ênfase3 27 11 4" xfId="10085" xr:uid="{202DF6F9-4F64-4936-8069-E6A652DAEFD5}"/>
    <cellStyle name="20% - Ênfase3 27 11 5" xfId="10086" xr:uid="{2468EFF9-0E1A-4507-8D56-96262CC3B7C2}"/>
    <cellStyle name="20% - Ênfase3 27 12" xfId="10087" xr:uid="{1F7FB422-2DCA-4628-8AB3-8B6D3949FCE8}"/>
    <cellStyle name="20% - Ênfase3 27 12 2" xfId="10088" xr:uid="{5602B6EE-EF95-47A1-9ACE-EDDCC0E9C819}"/>
    <cellStyle name="20% - Ênfase3 27 12 3" xfId="10089" xr:uid="{6A7A70EB-A8E0-4C08-B8BA-CFA25272709D}"/>
    <cellStyle name="20% - Ênfase3 27 12 4" xfId="10090" xr:uid="{A741D1A9-839E-4544-8160-A0F604BBA29A}"/>
    <cellStyle name="20% - Ênfase3 27 13" xfId="10091" xr:uid="{3C3A5848-2DCA-4E13-81AC-824176812B32}"/>
    <cellStyle name="20% - Ênfase3 27 14" xfId="10092" xr:uid="{B7FF2A3E-9815-442B-90A0-914B9A9C8A54}"/>
    <cellStyle name="20% - Ênfase3 27 15" xfId="10093" xr:uid="{3BFE13F4-7119-48CF-B4E9-D79DCC04CC87}"/>
    <cellStyle name="20% - Ênfase3 27 16" xfId="48616" xr:uid="{AD3A6222-1D54-4DCC-A35E-C83F23D465CC}"/>
    <cellStyle name="20% - Ênfase3 27 2" xfId="683" xr:uid="{BB047833-6247-4650-8359-530ED57FC3ED}"/>
    <cellStyle name="20% - Ênfase3 27 2 2" xfId="10094" xr:uid="{0D714C8B-D968-4ABA-8BE5-FE5142046D1D}"/>
    <cellStyle name="20% - Ênfase3 27 2 2 2" xfId="10095" xr:uid="{2AF81438-E51C-47B7-B74C-629B25F3D440}"/>
    <cellStyle name="20% - Ênfase3 27 2 2 3" xfId="10096" xr:uid="{103970DE-5E68-48A4-A7EB-C0E2668AEEC1}"/>
    <cellStyle name="20% - Ênfase3 27 2 2 4" xfId="10097" xr:uid="{AF2160BC-1F0F-4F9E-89D7-74A600DBD9A6}"/>
    <cellStyle name="20% - Ênfase3 27 2 3" xfId="10098" xr:uid="{AF541E59-5597-44C0-8C97-6958E5D980F0}"/>
    <cellStyle name="20% - Ênfase3 27 2 4" xfId="10099" xr:uid="{88D9E5DA-03B7-4B5E-A6F6-72D249ACFFD6}"/>
    <cellStyle name="20% - Ênfase3 27 2 5" xfId="10100" xr:uid="{C83DB4AF-DB39-44B3-B12B-59D4934080C0}"/>
    <cellStyle name="20% - Ênfase3 27 3" xfId="10101" xr:uid="{2662AEFC-3023-4DFF-B01F-6F08A527E860}"/>
    <cellStyle name="20% - Ênfase3 27 3 2" xfId="10102" xr:uid="{59BFAA35-107A-4C49-B11F-150501F90E73}"/>
    <cellStyle name="20% - Ênfase3 27 3 2 2" xfId="10103" xr:uid="{6A2B20A7-458B-42F7-98B9-79D45AABDDDE}"/>
    <cellStyle name="20% - Ênfase3 27 3 2 3" xfId="10104" xr:uid="{1FF55BC3-19F7-410F-A94B-F0001736821A}"/>
    <cellStyle name="20% - Ênfase3 27 3 2 4" xfId="10105" xr:uid="{CE236CA0-9592-4B52-BAFC-D4F598231677}"/>
    <cellStyle name="20% - Ênfase3 27 3 3" xfId="10106" xr:uid="{71C9F3CD-914B-4342-B6CB-81021547E85B}"/>
    <cellStyle name="20% - Ênfase3 27 3 4" xfId="10107" xr:uid="{4D60A0CB-4672-4825-A734-4F6B065C4AA4}"/>
    <cellStyle name="20% - Ênfase3 27 3 5" xfId="10108" xr:uid="{75F57F7C-36DB-4F2B-B06A-CE10DEBB9052}"/>
    <cellStyle name="20% - Ênfase3 27 4" xfId="10109" xr:uid="{60F98D80-CCBA-4526-BB66-F664F0E2B8DC}"/>
    <cellStyle name="20% - Ênfase3 27 4 2" xfId="10110" xr:uid="{D8154C52-E3BA-4795-A912-52E20FB1AC1F}"/>
    <cellStyle name="20% - Ênfase3 27 4 2 2" xfId="10111" xr:uid="{6421843B-117F-4F68-8A4D-067A348D1D48}"/>
    <cellStyle name="20% - Ênfase3 27 4 2 3" xfId="10112" xr:uid="{6C2D8722-56F9-4CF1-9411-30FFE70943EE}"/>
    <cellStyle name="20% - Ênfase3 27 4 2 4" xfId="10113" xr:uid="{C0992B86-DEE4-4520-AEC1-CB560112435C}"/>
    <cellStyle name="20% - Ênfase3 27 4 3" xfId="10114" xr:uid="{0027AAE6-24E3-4D6E-9038-2BA3D4C72B2B}"/>
    <cellStyle name="20% - Ênfase3 27 4 4" xfId="10115" xr:uid="{FE069CC7-8C98-44A2-ADD9-6C38B4B93038}"/>
    <cellStyle name="20% - Ênfase3 27 4 5" xfId="10116" xr:uid="{9DE9EABB-6E5A-4758-8FEB-7A6C1091E10B}"/>
    <cellStyle name="20% - Ênfase3 27 5" xfId="10117" xr:uid="{EF3DF9CC-7B99-4CDA-9BE4-C06343150789}"/>
    <cellStyle name="20% - Ênfase3 27 5 2" xfId="10118" xr:uid="{F797D6A2-A3B7-4F31-8D2C-9984545999FB}"/>
    <cellStyle name="20% - Ênfase3 27 5 2 2" xfId="10119" xr:uid="{A94022AF-9DD1-4F6D-A43E-5FB1B9F06330}"/>
    <cellStyle name="20% - Ênfase3 27 5 2 3" xfId="10120" xr:uid="{C8520926-02D9-4E56-A207-9E1B4717677F}"/>
    <cellStyle name="20% - Ênfase3 27 5 2 4" xfId="10121" xr:uid="{25C8DF53-A91E-403F-8BED-83688139C6BA}"/>
    <cellStyle name="20% - Ênfase3 27 5 3" xfId="10122" xr:uid="{0858FE42-68C9-4CF3-8B50-DCA49D888465}"/>
    <cellStyle name="20% - Ênfase3 27 5 4" xfId="10123" xr:uid="{0E9BE62F-4279-4973-97D0-2B9C6B9D83C9}"/>
    <cellStyle name="20% - Ênfase3 27 5 5" xfId="10124" xr:uid="{D1B7BD77-355B-4411-9FD8-13C2FC51FD72}"/>
    <cellStyle name="20% - Ênfase3 27 6" xfId="10125" xr:uid="{E065C044-B97F-419C-AF54-D57A59D21718}"/>
    <cellStyle name="20% - Ênfase3 27 6 2" xfId="10126" xr:uid="{E2AA01BE-E01D-4DCC-BE6F-A8B3A960AE4D}"/>
    <cellStyle name="20% - Ênfase3 27 6 2 2" xfId="10127" xr:uid="{8C391794-56CD-491B-8B2D-6D022BBBA839}"/>
    <cellStyle name="20% - Ênfase3 27 6 2 3" xfId="10128" xr:uid="{6FE384DE-F984-4761-AF6C-AE0BC9959F61}"/>
    <cellStyle name="20% - Ênfase3 27 6 2 4" xfId="10129" xr:uid="{4D7097BE-A19F-4624-87AA-158AC186224D}"/>
    <cellStyle name="20% - Ênfase3 27 6 3" xfId="10130" xr:uid="{DF295D44-0EAF-4A94-99CE-6D9FF4A2D4AF}"/>
    <cellStyle name="20% - Ênfase3 27 6 4" xfId="10131" xr:uid="{9DE9B69D-4902-4F33-A4B3-7370181552A1}"/>
    <cellStyle name="20% - Ênfase3 27 6 5" xfId="10132" xr:uid="{50CD904A-5CE9-4714-8B20-4AF8360EC35B}"/>
    <cellStyle name="20% - Ênfase3 27 7" xfId="10133" xr:uid="{942BF3FD-D018-4362-9F53-59E3BD3D89A8}"/>
    <cellStyle name="20% - Ênfase3 27 7 2" xfId="10134" xr:uid="{7C6BCC55-00EE-416C-9611-71B3AA88C24A}"/>
    <cellStyle name="20% - Ênfase3 27 7 2 2" xfId="10135" xr:uid="{536CA39F-C850-4C41-ADAF-9360E259B11C}"/>
    <cellStyle name="20% - Ênfase3 27 7 2 3" xfId="10136" xr:uid="{5FC65406-2C1C-4C1B-A642-DB8782C1B87F}"/>
    <cellStyle name="20% - Ênfase3 27 7 2 4" xfId="10137" xr:uid="{CB58267B-91EC-4048-A6ED-C6FD2A703C9C}"/>
    <cellStyle name="20% - Ênfase3 27 7 3" xfId="10138" xr:uid="{BE50A9F9-1D12-4337-84B4-4ADF575254FD}"/>
    <cellStyle name="20% - Ênfase3 27 7 4" xfId="10139" xr:uid="{4BAA8F1F-0C10-4A9B-B4F5-E76EB903A11D}"/>
    <cellStyle name="20% - Ênfase3 27 7 5" xfId="10140" xr:uid="{1EF4B8C2-F258-4285-B142-485F507C0FDD}"/>
    <cellStyle name="20% - Ênfase3 27 8" xfId="10141" xr:uid="{D2F11F5F-D44B-4D42-9B82-A1E5FD24E2F0}"/>
    <cellStyle name="20% - Ênfase3 27 8 2" xfId="10142" xr:uid="{1ADF98BF-24B7-49CA-8139-C500D996CFA7}"/>
    <cellStyle name="20% - Ênfase3 27 8 2 2" xfId="10143" xr:uid="{46D596E8-A941-4D2B-96D9-365A353C8992}"/>
    <cellStyle name="20% - Ênfase3 27 8 2 3" xfId="10144" xr:uid="{1110C164-65E5-4DD2-8AEA-1F12E1C1B5D2}"/>
    <cellStyle name="20% - Ênfase3 27 8 2 4" xfId="10145" xr:uid="{3D3588AA-50B1-44AC-A4FA-371C9C7A8452}"/>
    <cellStyle name="20% - Ênfase3 27 8 3" xfId="10146" xr:uid="{547AC8CE-FFEA-44B0-BD25-E4AAC7F0D41F}"/>
    <cellStyle name="20% - Ênfase3 27 8 4" xfId="10147" xr:uid="{257DB46F-E312-43FC-940C-959CFA5EC8BA}"/>
    <cellStyle name="20% - Ênfase3 27 8 5" xfId="10148" xr:uid="{E52CABBD-3591-4D95-B151-AA8B99AE0F98}"/>
    <cellStyle name="20% - Ênfase3 27 9" xfId="10149" xr:uid="{06653C64-B8F3-4553-82A8-24AAB540A2EA}"/>
    <cellStyle name="20% - Ênfase3 27 9 2" xfId="10150" xr:uid="{0D77E94C-0C66-4F96-B902-F040E7EF47CE}"/>
    <cellStyle name="20% - Ênfase3 27 9 2 2" xfId="10151" xr:uid="{36FC6C8D-1C99-4D93-8D71-961EF0021240}"/>
    <cellStyle name="20% - Ênfase3 27 9 2 3" xfId="10152" xr:uid="{444628E2-14FE-4392-91A3-3FA538BD9A27}"/>
    <cellStyle name="20% - Ênfase3 27 9 2 4" xfId="10153" xr:uid="{F13EBF52-FA47-4299-97C1-94C18947E9BD}"/>
    <cellStyle name="20% - Ênfase3 27 9 3" xfId="10154" xr:uid="{F76B2767-40BF-4A0A-A7A4-C031A7F61F7C}"/>
    <cellStyle name="20% - Ênfase3 27 9 4" xfId="10155" xr:uid="{7BF9C21E-DB86-462A-86A2-EA9E12FF901F}"/>
    <cellStyle name="20% - Ênfase3 27 9 5" xfId="10156" xr:uid="{A430924E-A46D-45DD-A95A-1BBC5696E7AD}"/>
    <cellStyle name="20% - Ênfase3 28" xfId="684" xr:uid="{79585336-0CB3-4125-B57B-013F03A3670F}"/>
    <cellStyle name="20% - Ênfase3 28 10" xfId="10157" xr:uid="{1A564B12-043E-4F9C-8A98-632A3FA45B0B}"/>
    <cellStyle name="20% - Ênfase3 28 10 2" xfId="10158" xr:uid="{70334D74-FFB2-4AE5-9525-48B4F1831183}"/>
    <cellStyle name="20% - Ênfase3 28 10 2 2" xfId="10159" xr:uid="{524A1A96-68B2-481A-BE04-504F6704A137}"/>
    <cellStyle name="20% - Ênfase3 28 10 2 3" xfId="10160" xr:uid="{DD911AAD-0661-4285-B34C-D68AFC36CF2C}"/>
    <cellStyle name="20% - Ênfase3 28 10 2 4" xfId="10161" xr:uid="{1EAF1A96-E522-4033-AF35-2B4D8857EDA9}"/>
    <cellStyle name="20% - Ênfase3 28 10 3" xfId="10162" xr:uid="{F05E388D-9731-4F50-8C41-453D53CF7B9E}"/>
    <cellStyle name="20% - Ênfase3 28 10 4" xfId="10163" xr:uid="{36DD4E0B-4FDF-4395-BF73-81BB88619D01}"/>
    <cellStyle name="20% - Ênfase3 28 10 5" xfId="10164" xr:uid="{898180DF-8C95-4A56-8A29-64E532459422}"/>
    <cellStyle name="20% - Ênfase3 28 11" xfId="10165" xr:uid="{1E7F92C0-C49F-4A22-8576-7719DA89F059}"/>
    <cellStyle name="20% - Ênfase3 28 11 2" xfId="10166" xr:uid="{36C77E23-99A6-4FBC-AE98-C4059F21D128}"/>
    <cellStyle name="20% - Ênfase3 28 11 2 2" xfId="10167" xr:uid="{C4B89EB6-5D8B-467D-AD23-84AA027903D9}"/>
    <cellStyle name="20% - Ênfase3 28 11 2 3" xfId="10168" xr:uid="{DA2C5D12-8503-426F-9ACD-9046FD75BC48}"/>
    <cellStyle name="20% - Ênfase3 28 11 2 4" xfId="10169" xr:uid="{74F00FF6-81C8-462D-A192-71D04C625A3F}"/>
    <cellStyle name="20% - Ênfase3 28 11 3" xfId="10170" xr:uid="{F69E4301-A272-4406-8617-CEA2DE1BBDCD}"/>
    <cellStyle name="20% - Ênfase3 28 11 4" xfId="10171" xr:uid="{787D02B7-8526-46FB-9030-00D86CC5BDDC}"/>
    <cellStyle name="20% - Ênfase3 28 11 5" xfId="10172" xr:uid="{A1A8016B-38BA-4AED-BB7F-302B5D7130B0}"/>
    <cellStyle name="20% - Ênfase3 28 12" xfId="10173" xr:uid="{BD8ED591-1F11-4D8D-8FAE-5F053953CCEE}"/>
    <cellStyle name="20% - Ênfase3 28 12 2" xfId="10174" xr:uid="{A9A62C64-F260-4FF4-9641-A7749378E272}"/>
    <cellStyle name="20% - Ênfase3 28 12 3" xfId="10175" xr:uid="{CC3CDDD1-EF91-41FE-BC03-4E6B9B4BCA7B}"/>
    <cellStyle name="20% - Ênfase3 28 12 4" xfId="10176" xr:uid="{E8C66292-95A1-4FD3-B66E-E66BF68ED3B6}"/>
    <cellStyle name="20% - Ênfase3 28 13" xfId="10177" xr:uid="{84916F92-56AD-4D8D-B551-86D2AD504AB8}"/>
    <cellStyle name="20% - Ênfase3 28 14" xfId="10178" xr:uid="{72E0B8A3-E308-4141-A31C-1E45FA616B68}"/>
    <cellStyle name="20% - Ênfase3 28 15" xfId="10179" xr:uid="{0C9F8298-A85A-4560-9D0F-4C26235F302B}"/>
    <cellStyle name="20% - Ênfase3 28 2" xfId="685" xr:uid="{1B529B8A-891E-4571-94CC-6D165DAA5BA6}"/>
    <cellStyle name="20% - Ênfase3 28 2 2" xfId="10180" xr:uid="{5F6AA379-BCA3-4D3C-A15A-07E22B6C9BE3}"/>
    <cellStyle name="20% - Ênfase3 28 2 2 2" xfId="10181" xr:uid="{A3A925C3-9C01-4944-994D-CDE1773A16B5}"/>
    <cellStyle name="20% - Ênfase3 28 2 2 3" xfId="10182" xr:uid="{D7E6D775-8D73-4710-8DFB-4AB1348924CA}"/>
    <cellStyle name="20% - Ênfase3 28 2 2 4" xfId="10183" xr:uid="{3269F6C7-007B-4FD6-BD58-AF3EB9D8517E}"/>
    <cellStyle name="20% - Ênfase3 28 2 3" xfId="10184" xr:uid="{506E70D4-D0EC-4BCF-A62E-44F8CCEF0B33}"/>
    <cellStyle name="20% - Ênfase3 28 2 4" xfId="10185" xr:uid="{8F6E9557-C07A-4F46-9F0D-953D9C03BDD3}"/>
    <cellStyle name="20% - Ênfase3 28 2 5" xfId="10186" xr:uid="{59725F0D-1DB2-4331-9A4E-3B44C1E653C8}"/>
    <cellStyle name="20% - Ênfase3 28 3" xfId="10187" xr:uid="{B85B9F70-18EB-41E4-8002-BB1C056AF8CD}"/>
    <cellStyle name="20% - Ênfase3 28 3 2" xfId="10188" xr:uid="{13D6AD8E-3F9A-45FD-A54B-E285298983AB}"/>
    <cellStyle name="20% - Ênfase3 28 3 2 2" xfId="10189" xr:uid="{5AAF9EE3-7790-4BBD-B2AF-52992E48D546}"/>
    <cellStyle name="20% - Ênfase3 28 3 2 3" xfId="10190" xr:uid="{186BF66B-9778-47EA-B55C-1DF8516136AB}"/>
    <cellStyle name="20% - Ênfase3 28 3 2 4" xfId="10191" xr:uid="{EE8E5603-1269-4EA2-83E4-35BDF2914790}"/>
    <cellStyle name="20% - Ênfase3 28 3 3" xfId="10192" xr:uid="{0CC2454A-1271-4C82-8E97-B132CE9B7109}"/>
    <cellStyle name="20% - Ênfase3 28 3 4" xfId="10193" xr:uid="{6B5050F5-1447-4AE5-A29B-DE13C978FD99}"/>
    <cellStyle name="20% - Ênfase3 28 3 5" xfId="10194" xr:uid="{80DCE52D-8621-4C64-AF73-CBB34A2F33C9}"/>
    <cellStyle name="20% - Ênfase3 28 4" xfId="10195" xr:uid="{3166C9B4-7D77-4113-8B0D-6C7DA1EAABA5}"/>
    <cellStyle name="20% - Ênfase3 28 4 2" xfId="10196" xr:uid="{34FDDED0-91B2-4094-A4E2-F77041924846}"/>
    <cellStyle name="20% - Ênfase3 28 4 2 2" xfId="10197" xr:uid="{955ED336-7D17-4CE0-AF1A-71541DED335B}"/>
    <cellStyle name="20% - Ênfase3 28 4 2 3" xfId="10198" xr:uid="{AB564934-EEE0-4F3A-89F3-204D3A707998}"/>
    <cellStyle name="20% - Ênfase3 28 4 2 4" xfId="10199" xr:uid="{19B9A4BD-182A-4482-BB23-B5E3E8BDAD6D}"/>
    <cellStyle name="20% - Ênfase3 28 4 3" xfId="10200" xr:uid="{D52713F9-D859-404C-BABF-EA369B113B9B}"/>
    <cellStyle name="20% - Ênfase3 28 4 4" xfId="10201" xr:uid="{23349A49-D95F-43B1-AD42-6C1E285BEEFC}"/>
    <cellStyle name="20% - Ênfase3 28 4 5" xfId="10202" xr:uid="{92A5F911-4AD5-48C9-9EB0-48EC267775C5}"/>
    <cellStyle name="20% - Ênfase3 28 5" xfId="10203" xr:uid="{47FE3F4A-FB0C-43A0-B173-F3E62E6CEC47}"/>
    <cellStyle name="20% - Ênfase3 28 5 2" xfId="10204" xr:uid="{2796290B-1B52-4891-A588-5DA11BFB4973}"/>
    <cellStyle name="20% - Ênfase3 28 5 2 2" xfId="10205" xr:uid="{7E01A0F6-1A5D-41B2-8FCD-00D139D8AEB5}"/>
    <cellStyle name="20% - Ênfase3 28 5 2 3" xfId="10206" xr:uid="{F8A6662A-A014-4200-A32E-9D678B392065}"/>
    <cellStyle name="20% - Ênfase3 28 5 2 4" xfId="10207" xr:uid="{0EC8CCF6-8C4E-4B33-8648-13E94ADFC416}"/>
    <cellStyle name="20% - Ênfase3 28 5 3" xfId="10208" xr:uid="{33B4BFF0-3387-403A-9331-F3C572B2F3EC}"/>
    <cellStyle name="20% - Ênfase3 28 5 4" xfId="10209" xr:uid="{905D2B47-9214-4CDB-BC1F-8F4443D8BB8D}"/>
    <cellStyle name="20% - Ênfase3 28 5 5" xfId="10210" xr:uid="{F1784D14-1E07-4609-A760-E8431F930AD6}"/>
    <cellStyle name="20% - Ênfase3 28 6" xfId="10211" xr:uid="{CBD2CBBC-CBB3-480A-A5D0-82FD86ECD602}"/>
    <cellStyle name="20% - Ênfase3 28 6 2" xfId="10212" xr:uid="{970D1124-3E14-4777-ADBB-AFF5D1645834}"/>
    <cellStyle name="20% - Ênfase3 28 6 2 2" xfId="10213" xr:uid="{AE27E6B7-5A83-441A-8153-3A3512B9BF0C}"/>
    <cellStyle name="20% - Ênfase3 28 6 2 3" xfId="10214" xr:uid="{64AAE1EC-3933-4FC9-9951-61DA6D58C470}"/>
    <cellStyle name="20% - Ênfase3 28 6 2 4" xfId="10215" xr:uid="{F200077C-B952-4BD4-8CE4-EE147DBB5F51}"/>
    <cellStyle name="20% - Ênfase3 28 6 3" xfId="10216" xr:uid="{3CFD723B-079F-4A88-9F11-C70D9AAD0CB7}"/>
    <cellStyle name="20% - Ênfase3 28 6 4" xfId="10217" xr:uid="{0BEB0793-5E9E-41B9-926C-785B9967B95D}"/>
    <cellStyle name="20% - Ênfase3 28 6 5" xfId="10218" xr:uid="{2451485F-A808-453B-8E52-E5F95E1717CA}"/>
    <cellStyle name="20% - Ênfase3 28 7" xfId="10219" xr:uid="{F45EBB11-B8D0-45DE-A562-4D7A60F6B8AE}"/>
    <cellStyle name="20% - Ênfase3 28 7 2" xfId="10220" xr:uid="{428C6938-F6BF-45AF-80D6-D911A7DD0E18}"/>
    <cellStyle name="20% - Ênfase3 28 7 2 2" xfId="10221" xr:uid="{4AE5DA7F-0629-48BF-A475-549BB43B755E}"/>
    <cellStyle name="20% - Ênfase3 28 7 2 3" xfId="10222" xr:uid="{9C8B8416-8E78-4E18-BFC8-51E5F8AD9F16}"/>
    <cellStyle name="20% - Ênfase3 28 7 2 4" xfId="10223" xr:uid="{4D9D1EDC-D54F-4082-A20C-48A591B789E8}"/>
    <cellStyle name="20% - Ênfase3 28 7 3" xfId="10224" xr:uid="{6B557BDC-3228-459D-B17D-7AA3118FB102}"/>
    <cellStyle name="20% - Ênfase3 28 7 4" xfId="10225" xr:uid="{CB3B1F6E-5312-48DF-9855-ED3D1322048E}"/>
    <cellStyle name="20% - Ênfase3 28 7 5" xfId="10226" xr:uid="{D30FB0D2-1BFB-4CE2-9B61-53C9CD2F1229}"/>
    <cellStyle name="20% - Ênfase3 28 8" xfId="10227" xr:uid="{DA1B2AD7-CAF5-4A89-AEC0-0B0A4637DF08}"/>
    <cellStyle name="20% - Ênfase3 28 8 2" xfId="10228" xr:uid="{B689DFD1-0004-4DC9-99AE-0AB02E46B786}"/>
    <cellStyle name="20% - Ênfase3 28 8 2 2" xfId="10229" xr:uid="{884B428D-6A1D-4149-B4FE-52B0B3C05E95}"/>
    <cellStyle name="20% - Ênfase3 28 8 2 3" xfId="10230" xr:uid="{488ECB0C-E3C7-4A0A-B863-17A83E62B08B}"/>
    <cellStyle name="20% - Ênfase3 28 8 2 4" xfId="10231" xr:uid="{2BE3E283-FD10-4D2E-8078-FE30EE09C67A}"/>
    <cellStyle name="20% - Ênfase3 28 8 3" xfId="10232" xr:uid="{38F554EC-F194-4B80-BC6E-738F18147A9D}"/>
    <cellStyle name="20% - Ênfase3 28 8 4" xfId="10233" xr:uid="{598A503B-B01C-46F6-9A9D-6AD4A8D7005E}"/>
    <cellStyle name="20% - Ênfase3 28 8 5" xfId="10234" xr:uid="{785837FF-B776-446E-8002-F7F5E9908DE1}"/>
    <cellStyle name="20% - Ênfase3 28 9" xfId="10235" xr:uid="{D7913F04-F525-4CAE-98D6-36770BE87D84}"/>
    <cellStyle name="20% - Ênfase3 28 9 2" xfId="10236" xr:uid="{04FF904C-1D22-443B-8E55-10524E2BE2BE}"/>
    <cellStyle name="20% - Ênfase3 28 9 2 2" xfId="10237" xr:uid="{C97FCC9B-E205-4867-98E4-B4002C28A9D9}"/>
    <cellStyle name="20% - Ênfase3 28 9 2 3" xfId="10238" xr:uid="{EE05E3D5-5E3E-4365-ABB1-D01DF228B3CD}"/>
    <cellStyle name="20% - Ênfase3 28 9 2 4" xfId="10239" xr:uid="{80CBD4CF-2B0F-4630-941C-7EFEE6F9A892}"/>
    <cellStyle name="20% - Ênfase3 28 9 3" xfId="10240" xr:uid="{30F0278C-2D3E-4EA3-9895-6EE8FB426074}"/>
    <cellStyle name="20% - Ênfase3 28 9 4" xfId="10241" xr:uid="{B01782E9-EC62-4123-9C33-E0987EC5D861}"/>
    <cellStyle name="20% - Ênfase3 28 9 5" xfId="10242" xr:uid="{32833DFD-6D8F-476B-B07E-5EB8FDC5948E}"/>
    <cellStyle name="20% - Ênfase3 29" xfId="686" xr:uid="{0681379B-3197-4401-B82B-04A3C4F82CBA}"/>
    <cellStyle name="20% - Ênfase3 29 10" xfId="10243" xr:uid="{E80B48B3-C86C-4FA5-83B3-EF8744663BB9}"/>
    <cellStyle name="20% - Ênfase3 29 10 2" xfId="10244" xr:uid="{533653F5-41F6-4699-82AA-D4F571F89650}"/>
    <cellStyle name="20% - Ênfase3 29 10 2 2" xfId="10245" xr:uid="{12F6F8D3-0A62-4E99-BBB8-1413F5F659A7}"/>
    <cellStyle name="20% - Ênfase3 29 10 2 3" xfId="10246" xr:uid="{BE369C13-9803-4BCC-BE7F-9978D9B7DB4B}"/>
    <cellStyle name="20% - Ênfase3 29 10 2 4" xfId="10247" xr:uid="{69690462-DADC-4B11-AF7F-23AF11BAE419}"/>
    <cellStyle name="20% - Ênfase3 29 10 3" xfId="10248" xr:uid="{C66312CD-AE04-49E8-8D6A-060158EA6E75}"/>
    <cellStyle name="20% - Ênfase3 29 10 4" xfId="10249" xr:uid="{C6655D84-A570-4B44-90FF-FFF03D2B3126}"/>
    <cellStyle name="20% - Ênfase3 29 10 5" xfId="10250" xr:uid="{43D80B97-27D6-473F-9988-32E758F28E94}"/>
    <cellStyle name="20% - Ênfase3 29 11" xfId="10251" xr:uid="{05519F86-09DA-46E5-85DF-24399DFBC349}"/>
    <cellStyle name="20% - Ênfase3 29 11 2" xfId="10252" xr:uid="{0DD69930-9041-4962-9D43-A7929A600D8A}"/>
    <cellStyle name="20% - Ênfase3 29 11 2 2" xfId="10253" xr:uid="{0BC8227B-CA7A-4ECB-A07A-1730AC60ACD2}"/>
    <cellStyle name="20% - Ênfase3 29 11 2 3" xfId="10254" xr:uid="{201AF274-ADF3-4731-813D-502391E227BD}"/>
    <cellStyle name="20% - Ênfase3 29 11 2 4" xfId="10255" xr:uid="{B78A2DC0-CC7B-4B45-9E17-04FB7A70D3FA}"/>
    <cellStyle name="20% - Ênfase3 29 11 3" xfId="10256" xr:uid="{2190D55D-55D3-4E60-BE62-2DFDD2E02EF9}"/>
    <cellStyle name="20% - Ênfase3 29 11 4" xfId="10257" xr:uid="{C107A80A-53A0-433E-A4E9-F88A58415DB8}"/>
    <cellStyle name="20% - Ênfase3 29 11 5" xfId="10258" xr:uid="{445F5AC9-53A6-4813-9DC7-673442F47601}"/>
    <cellStyle name="20% - Ênfase3 29 12" xfId="10259" xr:uid="{754E519F-AB57-42A0-B9F8-CC9C8553E0F6}"/>
    <cellStyle name="20% - Ênfase3 29 12 2" xfId="10260" xr:uid="{3F33B7D9-D941-4F36-A04E-1FF0DA3E5CCC}"/>
    <cellStyle name="20% - Ênfase3 29 12 3" xfId="10261" xr:uid="{846754BD-E022-45E2-A698-D840E391092E}"/>
    <cellStyle name="20% - Ênfase3 29 12 4" xfId="10262" xr:uid="{354502E0-01FF-4CB2-8232-84BBA1E66581}"/>
    <cellStyle name="20% - Ênfase3 29 13" xfId="10263" xr:uid="{C6782CDD-459A-495D-8BB3-30EA6D02896F}"/>
    <cellStyle name="20% - Ênfase3 29 14" xfId="10264" xr:uid="{DB9517D8-EC70-451E-B7C6-71557F2338B8}"/>
    <cellStyle name="20% - Ênfase3 29 15" xfId="10265" xr:uid="{260C0A72-DC84-424F-9A87-AD17BAA30F16}"/>
    <cellStyle name="20% - Ênfase3 29 2" xfId="687" xr:uid="{DE5B6CC0-4887-4091-A0EC-010E729BFC79}"/>
    <cellStyle name="20% - Ênfase3 29 2 2" xfId="10266" xr:uid="{B5D18F68-1F79-4369-B5A6-9DAAEAA0E85E}"/>
    <cellStyle name="20% - Ênfase3 29 2 2 2" xfId="10267" xr:uid="{FF8170CD-A89D-4585-AE91-2F0FB7635946}"/>
    <cellStyle name="20% - Ênfase3 29 2 2 3" xfId="10268" xr:uid="{809D6C39-5B9A-47B4-967D-AC8739E20FF4}"/>
    <cellStyle name="20% - Ênfase3 29 2 2 4" xfId="10269" xr:uid="{C716D247-5652-47C8-9E40-55D65BE1EE31}"/>
    <cellStyle name="20% - Ênfase3 29 2 3" xfId="10270" xr:uid="{B91CBF5F-96DE-4A0D-8E22-2DBC21BB3CA6}"/>
    <cellStyle name="20% - Ênfase3 29 2 4" xfId="10271" xr:uid="{7CB00857-AA92-485D-B594-FDCEB4B49632}"/>
    <cellStyle name="20% - Ênfase3 29 2 5" xfId="10272" xr:uid="{494C8F6B-05AE-4859-9964-0D1B0A93CCAF}"/>
    <cellStyle name="20% - Ênfase3 29 3" xfId="10273" xr:uid="{589E0AEF-F759-4B8F-B412-84B1E998D68E}"/>
    <cellStyle name="20% - Ênfase3 29 3 2" xfId="10274" xr:uid="{C8AD6FF1-BED7-4D44-BEEA-7CB1778154EC}"/>
    <cellStyle name="20% - Ênfase3 29 3 2 2" xfId="10275" xr:uid="{A9A4629C-3476-46DC-A244-C605129318CB}"/>
    <cellStyle name="20% - Ênfase3 29 3 2 3" xfId="10276" xr:uid="{858FEB1F-F7E1-4FA4-A9F2-E4D778BE35B7}"/>
    <cellStyle name="20% - Ênfase3 29 3 2 4" xfId="10277" xr:uid="{7CD75D7D-C17C-4906-93C9-7879A5B1094B}"/>
    <cellStyle name="20% - Ênfase3 29 3 3" xfId="10278" xr:uid="{AF6523AB-ADC5-4ECD-8242-8D8EE4281211}"/>
    <cellStyle name="20% - Ênfase3 29 3 4" xfId="10279" xr:uid="{7CEE4CDF-8822-4E51-A928-C185D0C4802B}"/>
    <cellStyle name="20% - Ênfase3 29 3 5" xfId="10280" xr:uid="{3FB60BD5-6474-454E-9BDF-0E228C9B3ED0}"/>
    <cellStyle name="20% - Ênfase3 29 4" xfId="10281" xr:uid="{3C452F72-487B-407D-B5D1-18A65526F6D2}"/>
    <cellStyle name="20% - Ênfase3 29 4 2" xfId="10282" xr:uid="{044A6284-0364-41D8-BAB8-603E448B932D}"/>
    <cellStyle name="20% - Ênfase3 29 4 2 2" xfId="10283" xr:uid="{EA34EFD3-7924-43E6-8AD0-3B34EAA8B3BF}"/>
    <cellStyle name="20% - Ênfase3 29 4 2 3" xfId="10284" xr:uid="{C7ABB618-7EC5-49BD-A683-77C0C03A2EDB}"/>
    <cellStyle name="20% - Ênfase3 29 4 2 4" xfId="10285" xr:uid="{E692D7C7-1A20-451F-816D-F1AD7F8136E4}"/>
    <cellStyle name="20% - Ênfase3 29 4 3" xfId="10286" xr:uid="{DE7F595C-A898-4146-9EAC-4B346877EEB4}"/>
    <cellStyle name="20% - Ênfase3 29 4 4" xfId="10287" xr:uid="{5A0F3622-196E-47D6-815B-1B399BF5F384}"/>
    <cellStyle name="20% - Ênfase3 29 4 5" xfId="10288" xr:uid="{386AABF4-E952-4071-8044-1A761B399252}"/>
    <cellStyle name="20% - Ênfase3 29 5" xfId="10289" xr:uid="{DA71A4B2-BFE0-417F-A084-9AA5D652C1FE}"/>
    <cellStyle name="20% - Ênfase3 29 5 2" xfId="10290" xr:uid="{FA5763C9-7A82-45D0-8BC6-AD9CB446841C}"/>
    <cellStyle name="20% - Ênfase3 29 5 2 2" xfId="10291" xr:uid="{1D57ABB3-27F2-4778-B79D-A6A8016E878E}"/>
    <cellStyle name="20% - Ênfase3 29 5 2 3" xfId="10292" xr:uid="{C21067B3-CD55-4F42-B974-8E81F8A93065}"/>
    <cellStyle name="20% - Ênfase3 29 5 2 4" xfId="10293" xr:uid="{FF595B06-22E9-406C-8E8D-EF422398F770}"/>
    <cellStyle name="20% - Ênfase3 29 5 3" xfId="10294" xr:uid="{3A14E051-16FE-40D0-9758-7C42C83B6F1F}"/>
    <cellStyle name="20% - Ênfase3 29 5 4" xfId="10295" xr:uid="{E5B8714E-8246-4460-AA3B-0031C97C1E6E}"/>
    <cellStyle name="20% - Ênfase3 29 5 5" xfId="10296" xr:uid="{23925410-0999-4F64-BC4A-DA142690AFDE}"/>
    <cellStyle name="20% - Ênfase3 29 6" xfId="10297" xr:uid="{3023E912-392D-4562-804C-1F3D96B0481B}"/>
    <cellStyle name="20% - Ênfase3 29 6 2" xfId="10298" xr:uid="{38AD6512-045B-4EFD-B47D-9D5A9D0E885F}"/>
    <cellStyle name="20% - Ênfase3 29 6 2 2" xfId="10299" xr:uid="{3382F96B-9389-42EF-BFE6-A411BA141C35}"/>
    <cellStyle name="20% - Ênfase3 29 6 2 3" xfId="10300" xr:uid="{7B8609D7-45BD-40F9-A073-5054D54EF925}"/>
    <cellStyle name="20% - Ênfase3 29 6 2 4" xfId="10301" xr:uid="{D980EF56-B336-451B-B99C-29F85328837F}"/>
    <cellStyle name="20% - Ênfase3 29 6 3" xfId="10302" xr:uid="{0D0D1046-3034-410A-9C14-4510C98BA28D}"/>
    <cellStyle name="20% - Ênfase3 29 6 4" xfId="10303" xr:uid="{80DE6C25-01FE-4087-ACEB-D6D93127583B}"/>
    <cellStyle name="20% - Ênfase3 29 6 5" xfId="10304" xr:uid="{8A26734C-CBB5-4345-8AE9-F395F2539F74}"/>
    <cellStyle name="20% - Ênfase3 29 7" xfId="10305" xr:uid="{7478D842-7D19-4617-85D1-147A7EC5D917}"/>
    <cellStyle name="20% - Ênfase3 29 7 2" xfId="10306" xr:uid="{996A2D0E-ED8D-4C30-BFDC-9601E2D9954A}"/>
    <cellStyle name="20% - Ênfase3 29 7 2 2" xfId="10307" xr:uid="{D2466DFF-8F96-428F-A219-DFCC774E83BF}"/>
    <cellStyle name="20% - Ênfase3 29 7 2 3" xfId="10308" xr:uid="{ACD8880C-6B17-496D-A4E8-BF3003FD46D9}"/>
    <cellStyle name="20% - Ênfase3 29 7 2 4" xfId="10309" xr:uid="{F3D39E32-3228-4FBC-8626-58B7C6745E82}"/>
    <cellStyle name="20% - Ênfase3 29 7 3" xfId="10310" xr:uid="{277A3DC7-A17A-42C7-8BFE-2010F28EE924}"/>
    <cellStyle name="20% - Ênfase3 29 7 4" xfId="10311" xr:uid="{CA123793-B4B1-475D-B8B2-231F6B1A8695}"/>
    <cellStyle name="20% - Ênfase3 29 7 5" xfId="10312" xr:uid="{F78AD640-9CEA-438C-AE87-2FAFCA2D677B}"/>
    <cellStyle name="20% - Ênfase3 29 8" xfId="10313" xr:uid="{ABDAFC45-F005-4CDE-85B2-D9DAA594900C}"/>
    <cellStyle name="20% - Ênfase3 29 8 2" xfId="10314" xr:uid="{48C8AE5E-9AFC-4BB1-B2DE-7C2B3274A6C5}"/>
    <cellStyle name="20% - Ênfase3 29 8 2 2" xfId="10315" xr:uid="{0AB4E7B3-0717-4008-A3AF-95BE1DF352D5}"/>
    <cellStyle name="20% - Ênfase3 29 8 2 3" xfId="10316" xr:uid="{1F8C7A6E-1ECE-43F3-B05D-5111AB2F4918}"/>
    <cellStyle name="20% - Ênfase3 29 8 2 4" xfId="10317" xr:uid="{7262F776-58A3-4B01-B170-4F68803BAD25}"/>
    <cellStyle name="20% - Ênfase3 29 8 3" xfId="10318" xr:uid="{27399259-F694-427E-99F3-CC2CBF3BB45D}"/>
    <cellStyle name="20% - Ênfase3 29 8 4" xfId="10319" xr:uid="{7D7C9D6E-C279-46D6-96E9-AD74E27FB9BB}"/>
    <cellStyle name="20% - Ênfase3 29 8 5" xfId="10320" xr:uid="{1135E3C3-027E-4697-B7A9-C781A4E83D1D}"/>
    <cellStyle name="20% - Ênfase3 29 9" xfId="10321" xr:uid="{CCC90C8E-5FBA-4D3E-A379-CED86175786F}"/>
    <cellStyle name="20% - Ênfase3 29 9 2" xfId="10322" xr:uid="{C98FBEED-915E-4FB8-BA88-C706882ED12D}"/>
    <cellStyle name="20% - Ênfase3 29 9 2 2" xfId="10323" xr:uid="{C4F63B83-6CC7-4DEB-AC0E-3E11034BA736}"/>
    <cellStyle name="20% - Ênfase3 29 9 2 3" xfId="10324" xr:uid="{3B36BE34-093F-4ED0-88AF-D40FA10D24D0}"/>
    <cellStyle name="20% - Ênfase3 29 9 2 4" xfId="10325" xr:uid="{0408F645-A4B1-4F80-AF3D-C62CF5163A49}"/>
    <cellStyle name="20% - Ênfase3 29 9 3" xfId="10326" xr:uid="{4AF068D6-4AC5-4424-8E8B-67C57B34714B}"/>
    <cellStyle name="20% - Ênfase3 29 9 4" xfId="10327" xr:uid="{29C1AA93-4997-48CB-88B9-AE3F8213DA59}"/>
    <cellStyle name="20% - Ênfase3 29 9 5" xfId="10328" xr:uid="{79EDD13D-315E-4F3D-B00F-E33018A43C09}"/>
    <cellStyle name="20% - Ênfase3 3" xfId="688" xr:uid="{836C2A91-0E7A-42DE-BD7E-BFADDC597897}"/>
    <cellStyle name="20% - Ênfase3 3 10" xfId="10329" xr:uid="{D75D664F-2CE8-4C6B-9F63-25BD68CE4731}"/>
    <cellStyle name="20% - Ênfase3 3 10 2" xfId="10330" xr:uid="{D453C06A-3E3D-42DA-8F24-08D74ED59469}"/>
    <cellStyle name="20% - Ênfase3 3 10 2 2" xfId="10331" xr:uid="{4DBD3E9B-5F12-45BA-A3DB-3367335037AF}"/>
    <cellStyle name="20% - Ênfase3 3 10 2 3" xfId="10332" xr:uid="{63FECC64-7BC9-4942-8949-BCF38498DCD2}"/>
    <cellStyle name="20% - Ênfase3 3 10 2 4" xfId="10333" xr:uid="{B4FC5F51-3064-4D99-A9B5-C0E212A4DFF1}"/>
    <cellStyle name="20% - Ênfase3 3 10 3" xfId="10334" xr:uid="{8A46C64F-4B49-40D9-8DF8-312EDDE1F2CC}"/>
    <cellStyle name="20% - Ênfase3 3 10 4" xfId="10335" xr:uid="{D5B1F10A-8937-4C21-AB93-483335D89F6F}"/>
    <cellStyle name="20% - Ênfase3 3 10 5" xfId="10336" xr:uid="{0065DBB8-8FE7-4591-A249-1EDDBACCEEB8}"/>
    <cellStyle name="20% - Ênfase3 3 10 6" xfId="56243" xr:uid="{D138B800-4F93-4438-A0CA-ADB3DFBAE05E}"/>
    <cellStyle name="20% - Ênfase3 3 11" xfId="10337" xr:uid="{604F4FAF-2786-443D-9F18-7414A6CC8D8A}"/>
    <cellStyle name="20% - Ênfase3 3 11 2" xfId="10338" xr:uid="{F9430192-078E-41B6-8F45-C970860EC187}"/>
    <cellStyle name="20% - Ênfase3 3 11 2 2" xfId="10339" xr:uid="{E31862AD-4060-4BB8-B35E-BE5272E7258B}"/>
    <cellStyle name="20% - Ênfase3 3 11 2 3" xfId="10340" xr:uid="{9646EFEB-EAD5-4BEC-A361-2B5F49C2F6D8}"/>
    <cellStyle name="20% - Ênfase3 3 11 2 4" xfId="10341" xr:uid="{D924705B-5581-46FB-938E-4503A1911C52}"/>
    <cellStyle name="20% - Ênfase3 3 11 3" xfId="10342" xr:uid="{F66BD971-F46F-4110-8D2D-4E71623F4D02}"/>
    <cellStyle name="20% - Ênfase3 3 11 4" xfId="10343" xr:uid="{846A4F93-87F1-40C3-9D59-205978AB3CA8}"/>
    <cellStyle name="20% - Ênfase3 3 11 5" xfId="10344" xr:uid="{2AFF238F-80BB-4A6E-B674-DF798DE25652}"/>
    <cellStyle name="20% - Ênfase3 3 11 6" xfId="58104" xr:uid="{6961D7D6-F547-4137-BA1A-20E91E10F198}"/>
    <cellStyle name="20% - Ênfase3 3 12" xfId="10345" xr:uid="{3C43EE68-9187-4CD6-8F0F-90C05CA148AE}"/>
    <cellStyle name="20% - Ênfase3 3 12 2" xfId="10346" xr:uid="{76A676DA-7597-4827-8DC9-52E0B40D3B79}"/>
    <cellStyle name="20% - Ênfase3 3 12 2 2" xfId="10347" xr:uid="{A372EA4A-20F8-42E1-8786-04FB488F833E}"/>
    <cellStyle name="20% - Ênfase3 3 12 2 3" xfId="10348" xr:uid="{8D1D82F1-666A-43C0-A7C1-974A95864CDA}"/>
    <cellStyle name="20% - Ênfase3 3 12 2 4" xfId="10349" xr:uid="{39D402A6-4407-4EDE-BFA5-1B34097401A6}"/>
    <cellStyle name="20% - Ênfase3 3 12 3" xfId="10350" xr:uid="{6787EB3B-0B78-4054-8233-A1F7407C8737}"/>
    <cellStyle name="20% - Ênfase3 3 12 4" xfId="10351" xr:uid="{79FC96D2-6193-421B-ADCE-3C3792032E9E}"/>
    <cellStyle name="20% - Ênfase3 3 12 5" xfId="10352" xr:uid="{9A34DBA1-E1B1-4BF7-8007-143C09063655}"/>
    <cellStyle name="20% - Ênfase3 3 12 6" xfId="47148" xr:uid="{A382FB3E-8911-4669-8F63-CBFECC0339B4}"/>
    <cellStyle name="20% - Ênfase3 3 13" xfId="10353" xr:uid="{E0B93311-2DE4-42B6-A915-F240A6AFC650}"/>
    <cellStyle name="20% - Ênfase3 3 14" xfId="10354" xr:uid="{721ACB10-0C6C-433A-A882-41C801C8826D}"/>
    <cellStyle name="20% - Ênfase3 3 15" xfId="10355" xr:uid="{5E6E97D1-D9BB-44A5-8AA6-60BDB8DCC7AA}"/>
    <cellStyle name="20% - Ênfase3 3 16" xfId="10356" xr:uid="{F3EE4AAB-3A20-4144-844A-C8600A462DC2}"/>
    <cellStyle name="20% - Ênfase3 3 17" xfId="45145" xr:uid="{C4E0F3DB-C3BA-40A7-B71F-44FFFEB07454}"/>
    <cellStyle name="20% - Ênfase3 3 2" xfId="689" xr:uid="{13CFEFF5-E0CD-45E2-BA58-37795331AADA}"/>
    <cellStyle name="20% - Ênfase3 3 2 2" xfId="690" xr:uid="{BFCEB299-8440-4641-AB28-FCE0FE6A62D6}"/>
    <cellStyle name="20% - Ênfase3 3 2 2 2" xfId="10357" xr:uid="{6460A325-1980-4034-A9EE-3DF67F022350}"/>
    <cellStyle name="20% - Ênfase3 3 2 2 2 2" xfId="57203" xr:uid="{CCD503CA-C374-4C92-B2AE-A6309D474DA3}"/>
    <cellStyle name="20% - Ênfase3 3 2 2 2 3" xfId="58143" xr:uid="{4D1C4AB8-4063-4A35-9292-6A4107B000C4}"/>
    <cellStyle name="20% - Ênfase3 3 2 2 2 4" xfId="56872" xr:uid="{82848EAD-ADD0-4EEC-8B9A-37767B1A692C}"/>
    <cellStyle name="20% - Ênfase3 3 2 2 3" xfId="10358" xr:uid="{26936CFA-7727-4BD4-A31D-43BE157B8D1C}"/>
    <cellStyle name="20% - Ênfase3 3 2 2 3 2" xfId="57534" xr:uid="{CC5BC878-DAA9-4DE6-BE97-06050EEEEEB5}"/>
    <cellStyle name="20% - Ênfase3 3 2 2 4" xfId="10359" xr:uid="{B1F2AEAE-DEA1-4926-84BF-6306F325BC72}"/>
    <cellStyle name="20% - Ênfase3 3 2 2 5" xfId="48617" xr:uid="{BA9900D3-A848-4F33-B65F-D861B6988426}"/>
    <cellStyle name="20% - Ênfase3 3 2 3" xfId="10360" xr:uid="{C7C0486E-447E-4530-8493-D45D4F790864}"/>
    <cellStyle name="20% - Ênfase3 3 2 3 2" xfId="10361" xr:uid="{20846E73-5BE2-4C96-AFA9-33BE0CAB7D29}"/>
    <cellStyle name="20% - Ênfase3 3 2 3 3" xfId="10362" xr:uid="{1028CBC9-1F7B-4069-9249-5B4FDFA03423}"/>
    <cellStyle name="20% - Ênfase3 3 2 3 4" xfId="10363" xr:uid="{01445DFE-BE58-4858-B038-4C818F6660FA}"/>
    <cellStyle name="20% - Ênfase3 3 2 3 5" xfId="56496" xr:uid="{6119551B-BC7B-4CF8-B09F-19794674A901}"/>
    <cellStyle name="20% - Ênfase3 3 2 4" xfId="57750" xr:uid="{947B746C-5196-49AA-8A74-A956DAFB81E8}"/>
    <cellStyle name="20% - Ênfase3 3 2 5" xfId="45537" xr:uid="{09BA7C84-8D65-4DFF-9D48-46E515647F7A}"/>
    <cellStyle name="20% - Ênfase3 3 3" xfId="691" xr:uid="{CC1A9B63-5C4D-4102-A9DC-EC7D0636FDF8}"/>
    <cellStyle name="20% - Ênfase3 3 3 2" xfId="692" xr:uid="{76DB2E25-DE98-48DE-9935-D023A6E45086}"/>
    <cellStyle name="20% - Ênfase3 3 3 2 2" xfId="10364" xr:uid="{9E6D17D7-0E4A-410D-9C62-80CF826424BB}"/>
    <cellStyle name="20% - Ênfase3 3 3 2 3" xfId="10365" xr:uid="{BFAC7586-6D42-42B1-951C-EEB76E5DF827}"/>
    <cellStyle name="20% - Ênfase3 3 3 2 4" xfId="10366" xr:uid="{884F7EEA-0868-4613-898C-BF77348C0095}"/>
    <cellStyle name="20% - Ênfase3 3 3 2 5" xfId="48835" xr:uid="{29CF7F0C-1D25-40D6-8126-62D6BCFEC74E}"/>
    <cellStyle name="20% - Ênfase3 3 3 3" xfId="10367" xr:uid="{B5F1DC99-A195-49A3-B227-9EFCE3CA6327}"/>
    <cellStyle name="20% - Ênfase3 3 3 4" xfId="10368" xr:uid="{355A3221-CC9A-492D-8DCA-A461055FCB81}"/>
    <cellStyle name="20% - Ênfase3 3 3 5" xfId="10369" xr:uid="{CB4F2635-0F04-414E-8752-B8B85D9D9FFE}"/>
    <cellStyle name="20% - Ênfase3 3 3 6" xfId="45538" xr:uid="{349FAB38-67D6-4BFD-886E-F3A115547281}"/>
    <cellStyle name="20% - Ênfase3 3 4" xfId="693" xr:uid="{CB74F5C0-522A-438E-9F72-14A2AFA7C1DF}"/>
    <cellStyle name="20% - Ênfase3 3 4 2" xfId="694" xr:uid="{CBB2AF4B-20C9-4A35-AB7B-0B4241FD42A9}"/>
    <cellStyle name="20% - Ênfase3 3 4 2 2" xfId="10370" xr:uid="{6964096A-FA4E-4A7D-91A1-79674A2749FF}"/>
    <cellStyle name="20% - Ênfase3 3 4 2 3" xfId="10371" xr:uid="{732BF037-EA2C-42EF-A56B-54EE77BD6A47}"/>
    <cellStyle name="20% - Ênfase3 3 4 2 4" xfId="10372" xr:uid="{AE7ACC25-14FE-4EA7-B40B-7953823A5059}"/>
    <cellStyle name="20% - Ênfase3 3 4 3" xfId="10373" xr:uid="{6A675CB7-EC56-4607-808E-C457FA5145D4}"/>
    <cellStyle name="20% - Ênfase3 3 4 4" xfId="10374" xr:uid="{060EE869-FA43-44D6-8C6B-9C6E443397B4}"/>
    <cellStyle name="20% - Ênfase3 3 4 5" xfId="10375" xr:uid="{0F8EBA48-4593-4AA9-85D0-A060F279BF97}"/>
    <cellStyle name="20% - Ênfase3 3 4 6" xfId="51236" xr:uid="{2C943C37-1738-4D79-A132-427C98E989D4}"/>
    <cellStyle name="20% - Ênfase3 3 5" xfId="695" xr:uid="{E36B8C76-FF03-4D72-AC9A-5C932EA6955E}"/>
    <cellStyle name="20% - Ênfase3 3 5 2" xfId="696" xr:uid="{82018E1F-349B-41F7-A84C-C0F3A7B0998D}"/>
    <cellStyle name="20% - Ênfase3 3 5 2 2" xfId="10376" xr:uid="{66114C28-E58A-4309-97AC-3CB18C136C4C}"/>
    <cellStyle name="20% - Ênfase3 3 5 2 3" xfId="10377" xr:uid="{1F82A3F3-B946-45C4-91D4-D8AD275ED2BE}"/>
    <cellStyle name="20% - Ênfase3 3 5 2 4" xfId="10378" xr:uid="{02D4EBD7-A082-4545-AD6A-35AC2B502707}"/>
    <cellStyle name="20% - Ênfase3 3 5 3" xfId="10379" xr:uid="{A13D9F5D-80D0-41C7-93FB-99D3209FADC8}"/>
    <cellStyle name="20% - Ênfase3 3 5 4" xfId="10380" xr:uid="{74327234-AC8D-4DD1-A7C5-3343B8AA75E1}"/>
    <cellStyle name="20% - Ênfase3 3 5 5" xfId="10381" xr:uid="{464054C7-3CDC-48F6-A914-9970660FD4D7}"/>
    <cellStyle name="20% - Ênfase3 3 5 6" xfId="52118" xr:uid="{A497FFA8-8D12-48B2-9390-B24D640109BB}"/>
    <cellStyle name="20% - Ênfase3 3 6" xfId="697" xr:uid="{3C401FFE-9EA4-48D9-A456-10E5181CADAA}"/>
    <cellStyle name="20% - Ênfase3 3 6 2" xfId="698" xr:uid="{5D7DADD9-B7AA-4846-9A7B-E1CB4DD41B5F}"/>
    <cellStyle name="20% - Ênfase3 3 6 2 2" xfId="10382" xr:uid="{AF93DF9F-9EC3-4F0B-AE64-3D0F4D0328BB}"/>
    <cellStyle name="20% - Ênfase3 3 6 2 3" xfId="10383" xr:uid="{997A81F5-E4B0-4ADA-AAA3-66CE532BABB9}"/>
    <cellStyle name="20% - Ênfase3 3 6 2 4" xfId="10384" xr:uid="{730348BC-EEDF-4F4C-8E1B-652B8D5FC7CA}"/>
    <cellStyle name="20% - Ênfase3 3 6 3" xfId="10385" xr:uid="{C95C9BC7-C208-4254-8FFA-2728A34C1154}"/>
    <cellStyle name="20% - Ênfase3 3 6 4" xfId="10386" xr:uid="{67E01B80-6685-4A90-A30F-CE0FDB460C12}"/>
    <cellStyle name="20% - Ênfase3 3 6 5" xfId="10387" xr:uid="{945EA5CB-5E2B-4974-AF87-D23E3FDC6121}"/>
    <cellStyle name="20% - Ênfase3 3 6 6" xfId="52986" xr:uid="{A43A65AF-D961-4707-9153-8780D0E2C7E8}"/>
    <cellStyle name="20% - Ênfase3 3 7" xfId="699" xr:uid="{869B42DA-AEA9-4854-9A26-6CB896B19CD1}"/>
    <cellStyle name="20% - Ênfase3 3 7 2" xfId="10388" xr:uid="{6A51AE49-703D-4017-81CD-508D6CD441B2}"/>
    <cellStyle name="20% - Ênfase3 3 7 2 2" xfId="10389" xr:uid="{A57F2499-D62E-421C-85FC-16C8E98F9F9C}"/>
    <cellStyle name="20% - Ênfase3 3 7 2 3" xfId="10390" xr:uid="{8DE2B0D5-3A15-40CD-AE9F-B37D28CC555A}"/>
    <cellStyle name="20% - Ênfase3 3 7 2 4" xfId="10391" xr:uid="{B2518862-D206-44B2-B8CC-991D18542EDC}"/>
    <cellStyle name="20% - Ênfase3 3 7 3" xfId="10392" xr:uid="{00F509AE-F2F4-4DA2-9EFF-DF516FBA5B68}"/>
    <cellStyle name="20% - Ênfase3 3 7 4" xfId="10393" xr:uid="{8F577B9D-0A93-4A07-99FB-AE24C5D4B0D8}"/>
    <cellStyle name="20% - Ênfase3 3 7 5" xfId="10394" xr:uid="{E65D1A9D-7658-4554-BF5C-C75716D1FAF3}"/>
    <cellStyle name="20% - Ênfase3 3 7 6" xfId="53840" xr:uid="{0B40798C-9E40-4D4D-B3AE-9DCCD1F070C8}"/>
    <cellStyle name="20% - Ênfase3 3 8" xfId="10395" xr:uid="{57B0D754-2317-4C8A-8400-43D4A4C502F2}"/>
    <cellStyle name="20% - Ênfase3 3 8 2" xfId="10396" xr:uid="{173917AE-0536-4964-9C89-389BD8527393}"/>
    <cellStyle name="20% - Ênfase3 3 8 2 2" xfId="10397" xr:uid="{31B3C027-3F9D-4069-B350-046F1C91ADE6}"/>
    <cellStyle name="20% - Ênfase3 3 8 2 3" xfId="10398" xr:uid="{7DAA316B-8129-4CA8-BF18-6618A6DF1391}"/>
    <cellStyle name="20% - Ênfase3 3 8 2 4" xfId="10399" xr:uid="{AF19AD2D-45E9-40CB-A57B-64F32A846076}"/>
    <cellStyle name="20% - Ênfase3 3 8 3" xfId="10400" xr:uid="{A5452153-2C73-4C00-9E4C-0CD7A1FFBBB3}"/>
    <cellStyle name="20% - Ênfase3 3 8 4" xfId="10401" xr:uid="{3226E7DE-82BB-4555-82F7-3E0AEB8817EE}"/>
    <cellStyle name="20% - Ênfase3 3 8 5" xfId="10402" xr:uid="{7E3F9BA4-B51B-487E-8D62-EB475DBEF381}"/>
    <cellStyle name="20% - Ênfase3 3 8 6" xfId="54663" xr:uid="{9A5D6668-6152-484F-832B-36077C9401BE}"/>
    <cellStyle name="20% - Ênfase3 3 9" xfId="10403" xr:uid="{5B7347A3-6487-416A-AE96-BDCD9C6E83AF}"/>
    <cellStyle name="20% - Ênfase3 3 9 2" xfId="10404" xr:uid="{70E1A831-FB81-495E-8166-57CBBF38EAE0}"/>
    <cellStyle name="20% - Ênfase3 3 9 2 2" xfId="10405" xr:uid="{435D251E-BB55-4AF9-BABC-7F9F50FBF3A7}"/>
    <cellStyle name="20% - Ênfase3 3 9 2 3" xfId="10406" xr:uid="{26472121-49D8-4CFF-86D4-296498EA7B54}"/>
    <cellStyle name="20% - Ênfase3 3 9 2 4" xfId="10407" xr:uid="{5EF59E65-05CE-4216-AC3D-0F8DC653047E}"/>
    <cellStyle name="20% - Ênfase3 3 9 3" xfId="10408" xr:uid="{31049735-B2EC-4146-9353-803F4987B772}"/>
    <cellStyle name="20% - Ênfase3 3 9 4" xfId="10409" xr:uid="{C8DC630F-7774-4592-A7BF-D12AF2206EEF}"/>
    <cellStyle name="20% - Ênfase3 3 9 5" xfId="10410" xr:uid="{9CD5E1E4-C6E5-4747-83BB-4C86EE987A7C}"/>
    <cellStyle name="20% - Ênfase3 3 9 6" xfId="55398" xr:uid="{11031C2F-65CC-4D01-BAB1-91B3A0CFE8FC}"/>
    <cellStyle name="20% - Ênfase3 30" xfId="700" xr:uid="{608C45F3-5DBA-4319-8B46-7D7373890EF0}"/>
    <cellStyle name="20% - Ênfase3 30 10" xfId="10411" xr:uid="{F240891D-6051-43D4-8410-64165203E3B2}"/>
    <cellStyle name="20% - Ênfase3 30 10 2" xfId="10412" xr:uid="{3BA72C9F-7F67-46BC-A0C3-63CD684DB22F}"/>
    <cellStyle name="20% - Ênfase3 30 10 2 2" xfId="10413" xr:uid="{00219CB1-1244-4019-A0A1-283363555709}"/>
    <cellStyle name="20% - Ênfase3 30 10 2 3" xfId="10414" xr:uid="{04A8634A-DD0C-4B32-B254-4B5197FA837D}"/>
    <cellStyle name="20% - Ênfase3 30 10 2 4" xfId="10415" xr:uid="{D77AF6AD-A10C-4C98-9CAC-19EC48530E0B}"/>
    <cellStyle name="20% - Ênfase3 30 10 3" xfId="10416" xr:uid="{5F59C29E-21BC-43DB-BEDD-ED4EAD4A56BA}"/>
    <cellStyle name="20% - Ênfase3 30 10 4" xfId="10417" xr:uid="{6EA6F8B6-17AB-45B7-83A1-D4348EE9B788}"/>
    <cellStyle name="20% - Ênfase3 30 10 5" xfId="10418" xr:uid="{04C55BA9-E817-4942-BF07-37809B6FB42F}"/>
    <cellStyle name="20% - Ênfase3 30 11" xfId="10419" xr:uid="{713BC15F-6848-4C12-BDF7-C3E67600DEC0}"/>
    <cellStyle name="20% - Ênfase3 30 11 2" xfId="10420" xr:uid="{55926044-7AE1-465B-B542-1CC8741C1D01}"/>
    <cellStyle name="20% - Ênfase3 30 11 2 2" xfId="10421" xr:uid="{01929374-D67F-4721-B02A-2C4C8E11F9BF}"/>
    <cellStyle name="20% - Ênfase3 30 11 2 3" xfId="10422" xr:uid="{FF6A1460-10B1-40DE-BCD6-3C8D0D45E94F}"/>
    <cellStyle name="20% - Ênfase3 30 11 2 4" xfId="10423" xr:uid="{E1FD9143-3E31-4029-A8F0-2BE96C83A3FA}"/>
    <cellStyle name="20% - Ênfase3 30 11 3" xfId="10424" xr:uid="{5FE02A50-1370-4123-A123-83C3FAB5CF87}"/>
    <cellStyle name="20% - Ênfase3 30 11 4" xfId="10425" xr:uid="{3EBFFD92-3936-497A-844A-A8B6F924525F}"/>
    <cellStyle name="20% - Ênfase3 30 11 5" xfId="10426" xr:uid="{AA4CF1D6-467E-4249-9622-41739A8F1EF4}"/>
    <cellStyle name="20% - Ênfase3 30 12" xfId="10427" xr:uid="{7424DE50-D110-4FEC-8CF9-075F727716F3}"/>
    <cellStyle name="20% - Ênfase3 30 12 2" xfId="10428" xr:uid="{6CBAC897-B669-42A9-8D80-CA359FB83419}"/>
    <cellStyle name="20% - Ênfase3 30 12 3" xfId="10429" xr:uid="{BD9F95BF-851E-49E6-BD48-AEDF0F5ACECD}"/>
    <cellStyle name="20% - Ênfase3 30 12 4" xfId="10430" xr:uid="{C3E57D02-FE0E-4BA9-B314-F0834E707F6F}"/>
    <cellStyle name="20% - Ênfase3 30 13" xfId="10431" xr:uid="{13BE00C8-9A2E-425F-8A93-E78E6CECEE27}"/>
    <cellStyle name="20% - Ênfase3 30 14" xfId="10432" xr:uid="{0232E82D-C2FC-470B-85EE-642D3BFC06FA}"/>
    <cellStyle name="20% - Ênfase3 30 15" xfId="10433" xr:uid="{862D91AF-0B2C-47BA-9F01-C09A5AC989B1}"/>
    <cellStyle name="20% - Ênfase3 30 2" xfId="701" xr:uid="{82167205-38FC-418D-A295-64C5B543ADE2}"/>
    <cellStyle name="20% - Ênfase3 30 2 2" xfId="10434" xr:uid="{8040F8EA-1482-4DAB-83FE-D0BBAC893FBB}"/>
    <cellStyle name="20% - Ênfase3 30 2 2 2" xfId="10435" xr:uid="{4FD66C88-2631-4958-8E63-F5671D7AD331}"/>
    <cellStyle name="20% - Ênfase3 30 2 2 3" xfId="10436" xr:uid="{DE6A9117-1CCC-4253-870A-6A82C67462CB}"/>
    <cellStyle name="20% - Ênfase3 30 2 2 4" xfId="10437" xr:uid="{00AE40A1-79A1-4FC7-BFF9-93CD85AFF065}"/>
    <cellStyle name="20% - Ênfase3 30 2 3" xfId="10438" xr:uid="{65538813-5260-4ACF-897A-75C164DC2A3C}"/>
    <cellStyle name="20% - Ênfase3 30 2 4" xfId="10439" xr:uid="{886C2EBD-F05F-4903-B7F5-D4EFF265AD0A}"/>
    <cellStyle name="20% - Ênfase3 30 2 5" xfId="10440" xr:uid="{DD5BB5CE-E08E-4B07-8B74-9B8432E0EB68}"/>
    <cellStyle name="20% - Ênfase3 30 3" xfId="10441" xr:uid="{270E2043-8039-487F-9E31-BB004147042C}"/>
    <cellStyle name="20% - Ênfase3 30 3 2" xfId="10442" xr:uid="{10195166-53F2-4DFE-BDC3-98759245EF5D}"/>
    <cellStyle name="20% - Ênfase3 30 3 2 2" xfId="10443" xr:uid="{74400CD8-7E0B-415C-854E-09D4B4BE30CA}"/>
    <cellStyle name="20% - Ênfase3 30 3 2 3" xfId="10444" xr:uid="{F2DA9350-9A0D-4711-B2A9-CB59D512AE91}"/>
    <cellStyle name="20% - Ênfase3 30 3 2 4" xfId="10445" xr:uid="{3F3A34D6-3584-474C-8B73-AE969E035CDD}"/>
    <cellStyle name="20% - Ênfase3 30 3 3" xfId="10446" xr:uid="{F5E6AD28-FD5F-4B63-B9B7-900055EA2C73}"/>
    <cellStyle name="20% - Ênfase3 30 3 4" xfId="10447" xr:uid="{F1938735-1F99-481B-905B-6C7E10678339}"/>
    <cellStyle name="20% - Ênfase3 30 3 5" xfId="10448" xr:uid="{E9BFCAD7-CF83-4382-822F-C72E5321B853}"/>
    <cellStyle name="20% - Ênfase3 30 4" xfId="10449" xr:uid="{C6175719-124F-49A7-AD6A-DFF28BB3EF1C}"/>
    <cellStyle name="20% - Ênfase3 30 4 2" xfId="10450" xr:uid="{A02F35EB-7F87-410D-80D9-69D341FC7091}"/>
    <cellStyle name="20% - Ênfase3 30 4 2 2" xfId="10451" xr:uid="{6372485C-7933-46B6-A61E-DD0999764DBF}"/>
    <cellStyle name="20% - Ênfase3 30 4 2 3" xfId="10452" xr:uid="{D73D19C1-8DD5-4D0B-BA20-6946E7AADAB0}"/>
    <cellStyle name="20% - Ênfase3 30 4 2 4" xfId="10453" xr:uid="{DF5DFFD5-57C1-43DD-BC1C-3366020C07B8}"/>
    <cellStyle name="20% - Ênfase3 30 4 3" xfId="10454" xr:uid="{20C99657-B68B-47A5-B67E-FE6F459BF446}"/>
    <cellStyle name="20% - Ênfase3 30 4 4" xfId="10455" xr:uid="{32D4EF02-C237-49F8-92A8-A018E60F7524}"/>
    <cellStyle name="20% - Ênfase3 30 4 5" xfId="10456" xr:uid="{164183AD-7B3A-40CB-86AC-261D6DC68ACC}"/>
    <cellStyle name="20% - Ênfase3 30 5" xfId="10457" xr:uid="{6A603F44-2306-4F1D-9739-C0A559AD3C64}"/>
    <cellStyle name="20% - Ênfase3 30 5 2" xfId="10458" xr:uid="{42B02B5B-3BB7-4807-B52A-F02E100FE318}"/>
    <cellStyle name="20% - Ênfase3 30 5 2 2" xfId="10459" xr:uid="{01EF21AF-13C5-48CA-80E9-794C31AA734F}"/>
    <cellStyle name="20% - Ênfase3 30 5 2 3" xfId="10460" xr:uid="{1425DA9A-F804-48A4-A86D-A4CB6F3C5F62}"/>
    <cellStyle name="20% - Ênfase3 30 5 2 4" xfId="10461" xr:uid="{E8511F22-9FB4-484F-A7D0-7365F5C386C4}"/>
    <cellStyle name="20% - Ênfase3 30 5 3" xfId="10462" xr:uid="{D88E94F4-7267-45DE-AF96-C72B923B7A11}"/>
    <cellStyle name="20% - Ênfase3 30 5 4" xfId="10463" xr:uid="{665668D6-2EB5-4535-B5B0-CF262FDF3937}"/>
    <cellStyle name="20% - Ênfase3 30 5 5" xfId="10464" xr:uid="{C5FB7DFC-2680-4CDD-8A4B-BC3793B3CC0F}"/>
    <cellStyle name="20% - Ênfase3 30 6" xfId="10465" xr:uid="{840EFF63-B4BE-4FDD-8449-F6482B90F5A4}"/>
    <cellStyle name="20% - Ênfase3 30 6 2" xfId="10466" xr:uid="{A1D16B4B-BA3E-420A-8309-97DC259C3D69}"/>
    <cellStyle name="20% - Ênfase3 30 6 2 2" xfId="10467" xr:uid="{95B2AD4A-C6F0-4EDB-B616-7F61D1CB0343}"/>
    <cellStyle name="20% - Ênfase3 30 6 2 3" xfId="10468" xr:uid="{E0CC9BCD-A59B-4628-ACBB-AEAE18C2F8DF}"/>
    <cellStyle name="20% - Ênfase3 30 6 2 4" xfId="10469" xr:uid="{DE0CC389-3954-4625-AFCC-4DD9C6D2E6F2}"/>
    <cellStyle name="20% - Ênfase3 30 6 3" xfId="10470" xr:uid="{956CC6CE-5A00-43D2-9AD1-A3A1C364A924}"/>
    <cellStyle name="20% - Ênfase3 30 6 4" xfId="10471" xr:uid="{164E3151-378A-4789-AF4B-DABBAEFDC3F4}"/>
    <cellStyle name="20% - Ênfase3 30 6 5" xfId="10472" xr:uid="{5D03E115-A192-43B5-A146-E087B78BDA40}"/>
    <cellStyle name="20% - Ênfase3 30 7" xfId="10473" xr:uid="{89C2C431-5196-479C-B660-C625158B1E1D}"/>
    <cellStyle name="20% - Ênfase3 30 7 2" xfId="10474" xr:uid="{FC98946D-F728-4A89-90E1-940FA0F70B85}"/>
    <cellStyle name="20% - Ênfase3 30 7 2 2" xfId="10475" xr:uid="{E84C7CBE-B0B5-4406-956E-33E1D83F731E}"/>
    <cellStyle name="20% - Ênfase3 30 7 2 3" xfId="10476" xr:uid="{5919EBC2-35BE-4057-AA74-60E992F9CBFC}"/>
    <cellStyle name="20% - Ênfase3 30 7 2 4" xfId="10477" xr:uid="{42153951-9527-4376-A4D6-66F8FD64F64F}"/>
    <cellStyle name="20% - Ênfase3 30 7 3" xfId="10478" xr:uid="{4764474E-247E-4C1D-9233-B145C24F44DE}"/>
    <cellStyle name="20% - Ênfase3 30 7 4" xfId="10479" xr:uid="{342CC0B9-A2D9-471F-8E75-420D4DCEC963}"/>
    <cellStyle name="20% - Ênfase3 30 7 5" xfId="10480" xr:uid="{A8BD41DE-5525-4B9E-878E-BC1959BFD67A}"/>
    <cellStyle name="20% - Ênfase3 30 8" xfId="10481" xr:uid="{E7C2CA74-734E-4332-A3A5-E90CB6E1831A}"/>
    <cellStyle name="20% - Ênfase3 30 8 2" xfId="10482" xr:uid="{98FA84FC-1314-4B33-B717-84A80AC5C09C}"/>
    <cellStyle name="20% - Ênfase3 30 8 2 2" xfId="10483" xr:uid="{88F5BC52-A7EF-4B98-9905-1D59385DD45E}"/>
    <cellStyle name="20% - Ênfase3 30 8 2 3" xfId="10484" xr:uid="{6C96BC15-19FC-4CCF-A899-DF70F24676C7}"/>
    <cellStyle name="20% - Ênfase3 30 8 2 4" xfId="10485" xr:uid="{48CE10C5-3ACD-4849-9590-951E33108900}"/>
    <cellStyle name="20% - Ênfase3 30 8 3" xfId="10486" xr:uid="{88D13EE6-F985-4023-8CAA-205D9D88529F}"/>
    <cellStyle name="20% - Ênfase3 30 8 4" xfId="10487" xr:uid="{689C3644-91F1-40EE-8EEE-120AD17AA81A}"/>
    <cellStyle name="20% - Ênfase3 30 8 5" xfId="10488" xr:uid="{D1185104-2239-4603-B802-02FA43558631}"/>
    <cellStyle name="20% - Ênfase3 30 9" xfId="10489" xr:uid="{D1082045-B8A1-43C6-9E48-A061B4DC3BD9}"/>
    <cellStyle name="20% - Ênfase3 30 9 2" xfId="10490" xr:uid="{2FF347C6-0C17-431F-8CA7-B6985C2E478C}"/>
    <cellStyle name="20% - Ênfase3 30 9 2 2" xfId="10491" xr:uid="{61B51E33-51F7-4B47-8637-768295B7D5D1}"/>
    <cellStyle name="20% - Ênfase3 30 9 2 3" xfId="10492" xr:uid="{3E2B73DC-A0C5-4159-8C7B-9E69BA2544C8}"/>
    <cellStyle name="20% - Ênfase3 30 9 2 4" xfId="10493" xr:uid="{9397E5A5-EFEE-47F4-90E8-6BB111B9E81F}"/>
    <cellStyle name="20% - Ênfase3 30 9 3" xfId="10494" xr:uid="{6C43D83A-1D8B-4E01-8BBC-74E37EF5CD48}"/>
    <cellStyle name="20% - Ênfase3 30 9 4" xfId="10495" xr:uid="{5D5C8CD8-EC22-44FB-B9F0-2CFB1F0A7299}"/>
    <cellStyle name="20% - Ênfase3 30 9 5" xfId="10496" xr:uid="{7CCDAD95-4D8D-4473-B370-088035B12A6B}"/>
    <cellStyle name="20% - Ênfase3 31" xfId="702" xr:uid="{418FF911-94C7-443E-90F0-0883A0432675}"/>
    <cellStyle name="20% - Ênfase3 31 10" xfId="10497" xr:uid="{823742B5-A1D5-4EE7-A63C-B23069AFC164}"/>
    <cellStyle name="20% - Ênfase3 31 10 2" xfId="10498" xr:uid="{4A06F9C7-F395-482D-9180-98275D848034}"/>
    <cellStyle name="20% - Ênfase3 31 10 2 2" xfId="10499" xr:uid="{D23831C3-6265-4B19-B796-137D805CCE81}"/>
    <cellStyle name="20% - Ênfase3 31 10 2 3" xfId="10500" xr:uid="{88A55F45-F919-4288-8520-F1B622B1A0C3}"/>
    <cellStyle name="20% - Ênfase3 31 10 2 4" xfId="10501" xr:uid="{C78E9EC4-5970-4389-AEE1-04B78DCAF11A}"/>
    <cellStyle name="20% - Ênfase3 31 10 3" xfId="10502" xr:uid="{D05AAF22-3B6B-406C-9557-639E1C605CA4}"/>
    <cellStyle name="20% - Ênfase3 31 10 4" xfId="10503" xr:uid="{D93DA648-3BE0-469E-87E4-A6EFD33D542C}"/>
    <cellStyle name="20% - Ênfase3 31 10 5" xfId="10504" xr:uid="{6CD99E85-BD9F-450D-B1D9-44C6D6638624}"/>
    <cellStyle name="20% - Ênfase3 31 11" xfId="10505" xr:uid="{2090925F-3C24-4934-9456-A416F5D38466}"/>
    <cellStyle name="20% - Ênfase3 31 11 2" xfId="10506" xr:uid="{37B79174-84E4-4540-AFE6-853A6BD4903A}"/>
    <cellStyle name="20% - Ênfase3 31 11 2 2" xfId="10507" xr:uid="{AD1135B5-E4EB-4C82-97A3-4DD99065D937}"/>
    <cellStyle name="20% - Ênfase3 31 11 2 3" xfId="10508" xr:uid="{5CE04BBD-73D4-4A85-9FB7-E11E87DFBDB2}"/>
    <cellStyle name="20% - Ênfase3 31 11 2 4" xfId="10509" xr:uid="{41CB5650-E72B-4626-AE37-A02A4E5D47D7}"/>
    <cellStyle name="20% - Ênfase3 31 11 3" xfId="10510" xr:uid="{4EED3A88-47D4-48F1-9348-E7832D5717A9}"/>
    <cellStyle name="20% - Ênfase3 31 11 4" xfId="10511" xr:uid="{816AE140-A06A-4E4D-8801-D615AEEE7B1E}"/>
    <cellStyle name="20% - Ênfase3 31 11 5" xfId="10512" xr:uid="{72C1B48A-FB4F-42F9-B0EB-BC40F9ECC2C3}"/>
    <cellStyle name="20% - Ênfase3 31 12" xfId="10513" xr:uid="{2E3FA035-3C72-4F14-91A5-656D2622B044}"/>
    <cellStyle name="20% - Ênfase3 31 12 2" xfId="10514" xr:uid="{E244D107-7E0A-403C-808A-6C54BDC37571}"/>
    <cellStyle name="20% - Ênfase3 31 12 3" xfId="10515" xr:uid="{97D28A57-3F98-4215-BA7A-6AE86A141729}"/>
    <cellStyle name="20% - Ênfase3 31 12 4" xfId="10516" xr:uid="{2764DF5B-6B94-4038-B2B2-1B59BA23C0D6}"/>
    <cellStyle name="20% - Ênfase3 31 13" xfId="10517" xr:uid="{CB32CA36-2A97-41DC-8ECF-62C95C8F8854}"/>
    <cellStyle name="20% - Ênfase3 31 14" xfId="10518" xr:uid="{D02A771E-13F4-44C6-B14B-9409643CEDB3}"/>
    <cellStyle name="20% - Ênfase3 31 15" xfId="10519" xr:uid="{13A57312-40C9-463E-8B07-A6CEEF3BC99F}"/>
    <cellStyle name="20% - Ênfase3 31 2" xfId="703" xr:uid="{4DC13B20-7A60-468A-BB8C-9DAA3D99667D}"/>
    <cellStyle name="20% - Ênfase3 31 2 2" xfId="10520" xr:uid="{5CEB3E99-0E6E-44B6-BE76-3F6FBB41B804}"/>
    <cellStyle name="20% - Ênfase3 31 2 2 2" xfId="10521" xr:uid="{F7147042-9A8B-4B92-BE7C-DDBDB0910675}"/>
    <cellStyle name="20% - Ênfase3 31 2 2 3" xfId="10522" xr:uid="{BDFB4FA5-9658-4C12-B41E-64AA37141E74}"/>
    <cellStyle name="20% - Ênfase3 31 2 2 4" xfId="10523" xr:uid="{843B9B55-14BF-4F15-87D7-D15924409DCD}"/>
    <cellStyle name="20% - Ênfase3 31 2 3" xfId="10524" xr:uid="{07E5E5D1-98F2-4366-8E74-92B7EAA107D7}"/>
    <cellStyle name="20% - Ênfase3 31 2 4" xfId="10525" xr:uid="{D74B44A8-10B2-421D-9F1F-132D96184E1D}"/>
    <cellStyle name="20% - Ênfase3 31 2 5" xfId="10526" xr:uid="{20FA1A44-4701-41D6-8D46-206866AA12AF}"/>
    <cellStyle name="20% - Ênfase3 31 3" xfId="10527" xr:uid="{8FFBD54F-22A4-4531-BE20-7544C99B19FA}"/>
    <cellStyle name="20% - Ênfase3 31 3 2" xfId="10528" xr:uid="{DA1DF81A-D7DF-416A-AD93-58BDDC1EDE07}"/>
    <cellStyle name="20% - Ênfase3 31 3 2 2" xfId="10529" xr:uid="{4556F2FF-A830-41AE-A183-CB44F2D3B238}"/>
    <cellStyle name="20% - Ênfase3 31 3 2 3" xfId="10530" xr:uid="{B4EDE332-3AE7-4CE1-B8E4-2E3704637181}"/>
    <cellStyle name="20% - Ênfase3 31 3 2 4" xfId="10531" xr:uid="{1B222647-AFF2-4337-B9F4-9025A09A68EB}"/>
    <cellStyle name="20% - Ênfase3 31 3 3" xfId="10532" xr:uid="{EFF2882F-5A9D-40A5-88D0-C31EA11A56D1}"/>
    <cellStyle name="20% - Ênfase3 31 3 4" xfId="10533" xr:uid="{26F752A9-810A-482C-92FB-F21B3A3227C7}"/>
    <cellStyle name="20% - Ênfase3 31 3 5" xfId="10534" xr:uid="{5102C2CB-793E-4312-AD24-5BED3FA380AC}"/>
    <cellStyle name="20% - Ênfase3 31 4" xfId="10535" xr:uid="{C8F3F0F6-42AB-4C7C-AFE0-2D558E14C862}"/>
    <cellStyle name="20% - Ênfase3 31 4 2" xfId="10536" xr:uid="{D09B1306-F2D5-4655-99E7-8E778CCD6AFE}"/>
    <cellStyle name="20% - Ênfase3 31 4 2 2" xfId="10537" xr:uid="{907C8858-90B8-4997-8094-8A25636945DF}"/>
    <cellStyle name="20% - Ênfase3 31 4 2 3" xfId="10538" xr:uid="{B14310D0-3A33-4788-A668-98712C765495}"/>
    <cellStyle name="20% - Ênfase3 31 4 2 4" xfId="10539" xr:uid="{9F196BBB-E5AC-44F4-AA7C-337F6537872C}"/>
    <cellStyle name="20% - Ênfase3 31 4 3" xfId="10540" xr:uid="{53D7551A-C6E9-4E65-A8A5-301D311EA6A5}"/>
    <cellStyle name="20% - Ênfase3 31 4 4" xfId="10541" xr:uid="{D5C63A55-34DE-487E-9EC6-6B3F217BB095}"/>
    <cellStyle name="20% - Ênfase3 31 4 5" xfId="10542" xr:uid="{40F50A6C-B6A7-4E30-B6D6-C94A010993E1}"/>
    <cellStyle name="20% - Ênfase3 31 5" xfId="10543" xr:uid="{E3A21371-D9F3-490C-A27A-1554950C1CE1}"/>
    <cellStyle name="20% - Ênfase3 31 5 2" xfId="10544" xr:uid="{C2242A93-2717-4CEE-8EB9-2EF60684E3FD}"/>
    <cellStyle name="20% - Ênfase3 31 5 2 2" xfId="10545" xr:uid="{0A06373E-0744-41A8-B8C5-0E133CE6F7B7}"/>
    <cellStyle name="20% - Ênfase3 31 5 2 3" xfId="10546" xr:uid="{E24A67B9-33D8-4FD4-8EDA-D6FE391156D8}"/>
    <cellStyle name="20% - Ênfase3 31 5 2 4" xfId="10547" xr:uid="{93124612-F470-491F-919F-FF31CDCE8264}"/>
    <cellStyle name="20% - Ênfase3 31 5 3" xfId="10548" xr:uid="{C5A45C0A-B34C-4C4B-A900-122FF6B9B792}"/>
    <cellStyle name="20% - Ênfase3 31 5 4" xfId="10549" xr:uid="{58B302E9-378F-4214-B2D6-24850934FC80}"/>
    <cellStyle name="20% - Ênfase3 31 5 5" xfId="10550" xr:uid="{86C76370-9FDF-44D2-9130-88881D15EBA2}"/>
    <cellStyle name="20% - Ênfase3 31 6" xfId="10551" xr:uid="{3FA5E0C1-61C9-4B54-BF73-7258DFEDC7B6}"/>
    <cellStyle name="20% - Ênfase3 31 6 2" xfId="10552" xr:uid="{FD7408F0-C4D9-437F-832B-8869C8723DE0}"/>
    <cellStyle name="20% - Ênfase3 31 6 2 2" xfId="10553" xr:uid="{A107B73E-C7BE-4535-9E2A-617CB2B6F0C7}"/>
    <cellStyle name="20% - Ênfase3 31 6 2 3" xfId="10554" xr:uid="{5B9DCB19-F70D-45CD-AFB6-3065401FB565}"/>
    <cellStyle name="20% - Ênfase3 31 6 2 4" xfId="10555" xr:uid="{F5619D55-DF25-4F23-A471-556295DCC270}"/>
    <cellStyle name="20% - Ênfase3 31 6 3" xfId="10556" xr:uid="{B19DFC31-B036-4AC4-B077-11C3CAF58173}"/>
    <cellStyle name="20% - Ênfase3 31 6 4" xfId="10557" xr:uid="{1F7189AE-7FDE-4575-8E05-2CA45B18FBC0}"/>
    <cellStyle name="20% - Ênfase3 31 6 5" xfId="10558" xr:uid="{48CF0C06-E730-46A6-80C5-7246FDB2314C}"/>
    <cellStyle name="20% - Ênfase3 31 7" xfId="10559" xr:uid="{3112267A-E5EF-42C3-AFF0-86B9F10FB24E}"/>
    <cellStyle name="20% - Ênfase3 31 7 2" xfId="10560" xr:uid="{21F785AD-1950-4D67-979E-EEBED3B604A2}"/>
    <cellStyle name="20% - Ênfase3 31 7 2 2" xfId="10561" xr:uid="{70EFE116-EC90-4656-B99F-B511BFEDC2E8}"/>
    <cellStyle name="20% - Ênfase3 31 7 2 3" xfId="10562" xr:uid="{1D7701C9-CFFD-4C64-B4B0-0DCBFF9C243F}"/>
    <cellStyle name="20% - Ênfase3 31 7 2 4" xfId="10563" xr:uid="{23E89015-71E8-4EDB-8CBB-F5C1EDEBFB41}"/>
    <cellStyle name="20% - Ênfase3 31 7 3" xfId="10564" xr:uid="{F06EAC8E-6DF5-4E12-816B-9A4523A67AB6}"/>
    <cellStyle name="20% - Ênfase3 31 7 4" xfId="10565" xr:uid="{DD28741D-EFAE-4A1C-B6C8-CC4CBADC757D}"/>
    <cellStyle name="20% - Ênfase3 31 7 5" xfId="10566" xr:uid="{DBB3D33A-5E88-41AF-9E8A-424D101CBABF}"/>
    <cellStyle name="20% - Ênfase3 31 8" xfId="10567" xr:uid="{5C56AB1B-93E3-4C96-BDC1-67A1139AE2FE}"/>
    <cellStyle name="20% - Ênfase3 31 8 2" xfId="10568" xr:uid="{CD84BB7F-6FE4-4428-985E-932F5E2EDBB3}"/>
    <cellStyle name="20% - Ênfase3 31 8 2 2" xfId="10569" xr:uid="{EF2C9E51-FE0B-4A1D-A442-7525D444EEA5}"/>
    <cellStyle name="20% - Ênfase3 31 8 2 3" xfId="10570" xr:uid="{ADCE5723-783E-468F-9D20-A2882C0AF215}"/>
    <cellStyle name="20% - Ênfase3 31 8 2 4" xfId="10571" xr:uid="{3B13DCD0-42B9-4B0D-AB67-72F137DA2021}"/>
    <cellStyle name="20% - Ênfase3 31 8 3" xfId="10572" xr:uid="{059F237A-20AF-404C-A33A-5124CF7716BC}"/>
    <cellStyle name="20% - Ênfase3 31 8 4" xfId="10573" xr:uid="{C7420C58-F9E2-4312-BE60-3367F71274FE}"/>
    <cellStyle name="20% - Ênfase3 31 8 5" xfId="10574" xr:uid="{85BC14EB-2F1F-4CA1-B9F5-A9B750052C8A}"/>
    <cellStyle name="20% - Ênfase3 31 9" xfId="10575" xr:uid="{91CCBDBB-D611-4C20-A82C-0DFE91023F6B}"/>
    <cellStyle name="20% - Ênfase3 31 9 2" xfId="10576" xr:uid="{85AD79ED-8D48-4221-ABF4-FBA49BF3618A}"/>
    <cellStyle name="20% - Ênfase3 31 9 2 2" xfId="10577" xr:uid="{BFF7691C-4690-468A-801B-4D7F5587B0B7}"/>
    <cellStyle name="20% - Ênfase3 31 9 2 3" xfId="10578" xr:uid="{AF65B80F-FADD-4513-AB60-260BD2E093D5}"/>
    <cellStyle name="20% - Ênfase3 31 9 2 4" xfId="10579" xr:uid="{806A53FF-EDC6-4D5E-8D69-8D18F0F38865}"/>
    <cellStyle name="20% - Ênfase3 31 9 3" xfId="10580" xr:uid="{CA98E518-D841-4418-A0A1-84990ED01F4B}"/>
    <cellStyle name="20% - Ênfase3 31 9 4" xfId="10581" xr:uid="{8AD5624A-59FD-4275-9263-BA89127E72CA}"/>
    <cellStyle name="20% - Ênfase3 31 9 5" xfId="10582" xr:uid="{B161CF42-71D1-4659-B282-30CE53E3DF74}"/>
    <cellStyle name="20% - Ênfase3 32" xfId="704" xr:uid="{1FB64F7B-4265-43AC-9786-A8B98E234127}"/>
    <cellStyle name="20% - Ênfase3 32 10" xfId="10583" xr:uid="{6D187FE6-BEAE-4C2C-96D3-22E04C7F0EE7}"/>
    <cellStyle name="20% - Ênfase3 32 10 2" xfId="10584" xr:uid="{285FCA1A-AD09-492F-BD4D-E0CA4273B497}"/>
    <cellStyle name="20% - Ênfase3 32 10 2 2" xfId="10585" xr:uid="{6623191D-86D4-4E32-A0A5-29ADB57EFEA4}"/>
    <cellStyle name="20% - Ênfase3 32 10 2 3" xfId="10586" xr:uid="{48BA0BDB-8481-4D64-9754-1651A7318F2A}"/>
    <cellStyle name="20% - Ênfase3 32 10 2 4" xfId="10587" xr:uid="{2D746864-88F0-4AFA-B7E7-1542D59BD619}"/>
    <cellStyle name="20% - Ênfase3 32 10 3" xfId="10588" xr:uid="{7D10A91E-378A-4D0A-9AAC-70B5F967D8FA}"/>
    <cellStyle name="20% - Ênfase3 32 10 4" xfId="10589" xr:uid="{223E530B-09A9-41CE-82D9-9CF1B06B0BB1}"/>
    <cellStyle name="20% - Ênfase3 32 10 5" xfId="10590" xr:uid="{1E7CEA44-49F5-493B-8241-D08AA284F907}"/>
    <cellStyle name="20% - Ênfase3 32 11" xfId="10591" xr:uid="{221B8DAA-60CB-4E6A-B8AC-D51D41D2CCBD}"/>
    <cellStyle name="20% - Ênfase3 32 11 2" xfId="10592" xr:uid="{16CFC8A9-BF88-49C8-8BD3-2B12082EE972}"/>
    <cellStyle name="20% - Ênfase3 32 11 2 2" xfId="10593" xr:uid="{59800E45-F6A9-46EA-B0D7-C2F85BA269D0}"/>
    <cellStyle name="20% - Ênfase3 32 11 2 3" xfId="10594" xr:uid="{8A42A1C0-C96D-4DE1-9C41-CAE512C354CD}"/>
    <cellStyle name="20% - Ênfase3 32 11 2 4" xfId="10595" xr:uid="{7E960BEB-B4A1-4F42-AF05-4004C1D0D745}"/>
    <cellStyle name="20% - Ênfase3 32 11 3" xfId="10596" xr:uid="{7A8D522B-7200-4661-A3A9-32F9567065BD}"/>
    <cellStyle name="20% - Ênfase3 32 11 4" xfId="10597" xr:uid="{199C299C-98E8-48EC-A634-6F55B760F335}"/>
    <cellStyle name="20% - Ênfase3 32 11 5" xfId="10598" xr:uid="{BDBB00DF-2F22-4003-912B-7046E250F087}"/>
    <cellStyle name="20% - Ênfase3 32 12" xfId="10599" xr:uid="{C7602B42-84D7-4E1A-BD66-334C165555BF}"/>
    <cellStyle name="20% - Ênfase3 32 12 2" xfId="10600" xr:uid="{0D736DCC-3C96-48A7-90BA-34EF89FFE0C7}"/>
    <cellStyle name="20% - Ênfase3 32 12 3" xfId="10601" xr:uid="{F948962D-66E8-4659-8FF1-82B463C05421}"/>
    <cellStyle name="20% - Ênfase3 32 12 4" xfId="10602" xr:uid="{31C79D9D-6332-4FF9-AD97-F315C32FB7BC}"/>
    <cellStyle name="20% - Ênfase3 32 13" xfId="10603" xr:uid="{D310F128-A74F-46F6-B475-5A210D4387E7}"/>
    <cellStyle name="20% - Ênfase3 32 14" xfId="10604" xr:uid="{EA71C6B7-B55F-4020-87BE-64B69C4AFFE1}"/>
    <cellStyle name="20% - Ênfase3 32 15" xfId="10605" xr:uid="{A789D038-28F8-4E93-94F6-415C9078DF1F}"/>
    <cellStyle name="20% - Ênfase3 32 2" xfId="705" xr:uid="{DB23E6ED-4EF8-4EFB-9892-EFCD863CA849}"/>
    <cellStyle name="20% - Ênfase3 32 2 2" xfId="10606" xr:uid="{F48FD7B6-84A5-4E7E-B053-6A90265F8FD3}"/>
    <cellStyle name="20% - Ênfase3 32 2 2 2" xfId="10607" xr:uid="{1952C8FA-101E-438B-9921-9B5F7E7BCC63}"/>
    <cellStyle name="20% - Ênfase3 32 2 2 3" xfId="10608" xr:uid="{922BE947-6574-443A-B677-AB45A867258D}"/>
    <cellStyle name="20% - Ênfase3 32 2 2 4" xfId="10609" xr:uid="{81BA5713-834A-4763-80DB-FE27E1806DC2}"/>
    <cellStyle name="20% - Ênfase3 32 2 3" xfId="10610" xr:uid="{5823DFA5-937B-4348-8B72-57793BCA8291}"/>
    <cellStyle name="20% - Ênfase3 32 2 4" xfId="10611" xr:uid="{5704CDDC-2640-44D4-9FDE-F64CB1AC475A}"/>
    <cellStyle name="20% - Ênfase3 32 2 5" xfId="10612" xr:uid="{3E47329B-69DB-4414-A30D-53AD711D9107}"/>
    <cellStyle name="20% - Ênfase3 32 3" xfId="10613" xr:uid="{9B09C0DB-9E56-4197-931B-56B8087C119B}"/>
    <cellStyle name="20% - Ênfase3 32 3 2" xfId="10614" xr:uid="{2037E815-CB3D-440E-828D-2A4DE712C55C}"/>
    <cellStyle name="20% - Ênfase3 32 3 2 2" xfId="10615" xr:uid="{0ED5F6CB-65DB-435D-BB8B-19666FC40FAE}"/>
    <cellStyle name="20% - Ênfase3 32 3 2 3" xfId="10616" xr:uid="{0FD76884-75D1-4399-81DD-D5AEB2C5087C}"/>
    <cellStyle name="20% - Ênfase3 32 3 2 4" xfId="10617" xr:uid="{1968F833-5BE3-49FB-917A-25EE979D57D3}"/>
    <cellStyle name="20% - Ênfase3 32 3 3" xfId="10618" xr:uid="{47DF190E-6CF9-4589-8FCA-825A5E12E5AF}"/>
    <cellStyle name="20% - Ênfase3 32 3 4" xfId="10619" xr:uid="{579D06CC-535F-47B2-ABC9-12241D2CA274}"/>
    <cellStyle name="20% - Ênfase3 32 3 5" xfId="10620" xr:uid="{3BD74579-191C-4452-8B51-85B2AB77F92F}"/>
    <cellStyle name="20% - Ênfase3 32 4" xfId="10621" xr:uid="{2CBFE182-510C-4626-BDB3-ACE4811D71F6}"/>
    <cellStyle name="20% - Ênfase3 32 4 2" xfId="10622" xr:uid="{32AED8C2-895B-4FEF-8226-0A700133A637}"/>
    <cellStyle name="20% - Ênfase3 32 4 2 2" xfId="10623" xr:uid="{A3559728-6D1A-4E2E-A4F4-7C8B55703521}"/>
    <cellStyle name="20% - Ênfase3 32 4 2 3" xfId="10624" xr:uid="{ED8073BF-964B-4BC6-88BB-78EEE1E0532E}"/>
    <cellStyle name="20% - Ênfase3 32 4 2 4" xfId="10625" xr:uid="{0646A9D3-555B-4761-BBBC-D46D9351B744}"/>
    <cellStyle name="20% - Ênfase3 32 4 3" xfId="10626" xr:uid="{3DD646DF-F99B-4B65-8519-597519D42E60}"/>
    <cellStyle name="20% - Ênfase3 32 4 4" xfId="10627" xr:uid="{E25FCB4F-F226-4CF1-A788-6372C61CEC82}"/>
    <cellStyle name="20% - Ênfase3 32 4 5" xfId="10628" xr:uid="{35487E4F-41DE-42F7-B444-2382AB6ADB74}"/>
    <cellStyle name="20% - Ênfase3 32 5" xfId="10629" xr:uid="{A0BB1057-C600-477F-8C67-E130285DFA8B}"/>
    <cellStyle name="20% - Ênfase3 32 5 2" xfId="10630" xr:uid="{11D12A3D-3B5C-48D4-8C0F-CD6D4CAEA273}"/>
    <cellStyle name="20% - Ênfase3 32 5 2 2" xfId="10631" xr:uid="{50F915BE-CE50-4EDD-ADE0-6143D411C78D}"/>
    <cellStyle name="20% - Ênfase3 32 5 2 3" xfId="10632" xr:uid="{7AC75063-4D1A-415A-BC4B-D196DB69157C}"/>
    <cellStyle name="20% - Ênfase3 32 5 2 4" xfId="10633" xr:uid="{0D135AC2-F47F-4D93-BE97-DECBEF258C06}"/>
    <cellStyle name="20% - Ênfase3 32 5 3" xfId="10634" xr:uid="{FB2E7064-8D3F-4BAA-A50E-A51317D61997}"/>
    <cellStyle name="20% - Ênfase3 32 5 4" xfId="10635" xr:uid="{9F83BE93-3214-4389-AB2C-4C9375167296}"/>
    <cellStyle name="20% - Ênfase3 32 5 5" xfId="10636" xr:uid="{612EE815-C4B2-4492-9152-14227324C78B}"/>
    <cellStyle name="20% - Ênfase3 32 6" xfId="10637" xr:uid="{FBA9CEF8-A3F9-4B4D-B0C0-E364A9EF2E66}"/>
    <cellStyle name="20% - Ênfase3 32 6 2" xfId="10638" xr:uid="{655F0960-D72D-45FF-8327-EBDB978AF087}"/>
    <cellStyle name="20% - Ênfase3 32 6 2 2" xfId="10639" xr:uid="{6675AF30-D15E-4C7D-98F2-AD0332E86C6F}"/>
    <cellStyle name="20% - Ênfase3 32 6 2 3" xfId="10640" xr:uid="{FFC6E263-79C2-45B1-9E7E-4B6AA5C73B25}"/>
    <cellStyle name="20% - Ênfase3 32 6 2 4" xfId="10641" xr:uid="{0E826C2B-4B7A-4101-82FF-41B772F9D50F}"/>
    <cellStyle name="20% - Ênfase3 32 6 3" xfId="10642" xr:uid="{04CDA2A4-0403-4626-9333-9C97D42A7F81}"/>
    <cellStyle name="20% - Ênfase3 32 6 4" xfId="10643" xr:uid="{F211D9FE-4C18-4DD2-91E9-657BA28B2626}"/>
    <cellStyle name="20% - Ênfase3 32 6 5" xfId="10644" xr:uid="{902171E7-260E-40FF-8893-464B5A0A5182}"/>
    <cellStyle name="20% - Ênfase3 32 7" xfId="10645" xr:uid="{196C8006-321E-454C-8E7C-F088FDB4EB90}"/>
    <cellStyle name="20% - Ênfase3 32 7 2" xfId="10646" xr:uid="{D87DC11A-EEF0-4DA1-8777-194CC0B6DF53}"/>
    <cellStyle name="20% - Ênfase3 32 7 2 2" xfId="10647" xr:uid="{D9984617-5056-4AF6-B4AA-2DAE8C1B924B}"/>
    <cellStyle name="20% - Ênfase3 32 7 2 3" xfId="10648" xr:uid="{D92402FA-8BD0-4CE0-A912-EACCFC16975E}"/>
    <cellStyle name="20% - Ênfase3 32 7 2 4" xfId="10649" xr:uid="{3B065D7C-4605-4BE7-B8C0-94BD433D8BB5}"/>
    <cellStyle name="20% - Ênfase3 32 7 3" xfId="10650" xr:uid="{D4EA1E24-5600-460E-9A1B-745A942A0BA7}"/>
    <cellStyle name="20% - Ênfase3 32 7 4" xfId="10651" xr:uid="{3CD74E7C-77BD-4576-8C8D-433BC1BD2B21}"/>
    <cellStyle name="20% - Ênfase3 32 7 5" xfId="10652" xr:uid="{FD25842C-B42B-4BD9-98E0-A653984C1F0F}"/>
    <cellStyle name="20% - Ênfase3 32 8" xfId="10653" xr:uid="{10A04A2C-4174-4C09-85E0-FA7705DE7A07}"/>
    <cellStyle name="20% - Ênfase3 32 8 2" xfId="10654" xr:uid="{C29FCA9E-79B5-46EE-9B28-34148A21FE84}"/>
    <cellStyle name="20% - Ênfase3 32 8 2 2" xfId="10655" xr:uid="{8EABFEA3-314C-4076-89B7-0440120EFEC6}"/>
    <cellStyle name="20% - Ênfase3 32 8 2 3" xfId="10656" xr:uid="{AE79F8A1-6D40-404C-8431-1BA58D916863}"/>
    <cellStyle name="20% - Ênfase3 32 8 2 4" xfId="10657" xr:uid="{04699829-7C77-4C9B-B730-254CCC454833}"/>
    <cellStyle name="20% - Ênfase3 32 8 3" xfId="10658" xr:uid="{37864107-012D-44DE-A1F9-7413FB436AB4}"/>
    <cellStyle name="20% - Ênfase3 32 8 4" xfId="10659" xr:uid="{DF16EB62-C100-46FA-BFAD-8D8BFE1F9815}"/>
    <cellStyle name="20% - Ênfase3 32 8 5" xfId="10660" xr:uid="{656524AE-03C6-4841-9190-7AF7DEFF5184}"/>
    <cellStyle name="20% - Ênfase3 32 9" xfId="10661" xr:uid="{45666058-85F7-4B9E-B147-7BFD0165683B}"/>
    <cellStyle name="20% - Ênfase3 32 9 2" xfId="10662" xr:uid="{77C64B2D-5196-4107-9536-3D3619C36EEC}"/>
    <cellStyle name="20% - Ênfase3 32 9 2 2" xfId="10663" xr:uid="{9616711F-B35D-4F62-BD8D-978F382A65F6}"/>
    <cellStyle name="20% - Ênfase3 32 9 2 3" xfId="10664" xr:uid="{FB1C8E78-C23F-4E9F-9B18-02998AFC9681}"/>
    <cellStyle name="20% - Ênfase3 32 9 2 4" xfId="10665" xr:uid="{4A8FAC54-2DAC-43CF-AA5A-54C563C4FDF7}"/>
    <cellStyle name="20% - Ênfase3 32 9 3" xfId="10666" xr:uid="{80D24AA7-769C-4261-8834-F4167671CDBB}"/>
    <cellStyle name="20% - Ênfase3 32 9 4" xfId="10667" xr:uid="{F76479CE-372A-4A79-A033-4347048FB508}"/>
    <cellStyle name="20% - Ênfase3 32 9 5" xfId="10668" xr:uid="{0ECBA86A-3A51-4857-822E-CD8D22500530}"/>
    <cellStyle name="20% - Ênfase3 33" xfId="706" xr:uid="{2D0FCD8B-3FE7-4E29-8052-05CB44ADD45C}"/>
    <cellStyle name="20% - Ênfase3 33 10" xfId="10669" xr:uid="{8045989B-E2CA-4BEA-8E2A-E5FCFCAB0624}"/>
    <cellStyle name="20% - Ênfase3 33 10 2" xfId="10670" xr:uid="{AA78FABC-9138-478A-A596-A04D386A158A}"/>
    <cellStyle name="20% - Ênfase3 33 10 2 2" xfId="10671" xr:uid="{EC29E5F9-2813-4FC9-9288-22BA4B2E9464}"/>
    <cellStyle name="20% - Ênfase3 33 10 2 3" xfId="10672" xr:uid="{F3DDEB65-1FF4-4E75-83F5-3059826066F6}"/>
    <cellStyle name="20% - Ênfase3 33 10 2 4" xfId="10673" xr:uid="{70152203-666C-4606-9618-653C7B10418E}"/>
    <cellStyle name="20% - Ênfase3 33 10 3" xfId="10674" xr:uid="{CADDC9A9-5DA3-4E80-8E3B-16424EFB7261}"/>
    <cellStyle name="20% - Ênfase3 33 10 4" xfId="10675" xr:uid="{E967D1ED-3E9F-4DA9-89DD-23863D4B04BE}"/>
    <cellStyle name="20% - Ênfase3 33 10 5" xfId="10676" xr:uid="{25C1262E-AF6A-4095-8BB1-0BCA02872AE2}"/>
    <cellStyle name="20% - Ênfase3 33 11" xfId="10677" xr:uid="{0DD9680D-3ACA-415D-AAAC-D3E1708FAB88}"/>
    <cellStyle name="20% - Ênfase3 33 11 2" xfId="10678" xr:uid="{9AB708DB-8DF1-45C3-86D3-88DA3FC046FD}"/>
    <cellStyle name="20% - Ênfase3 33 11 2 2" xfId="10679" xr:uid="{C0E3D230-DEBB-4E44-B72C-A5BF1F3D3B84}"/>
    <cellStyle name="20% - Ênfase3 33 11 2 3" xfId="10680" xr:uid="{D2289668-EC20-4F6E-9C71-DFB3AB5FCF2D}"/>
    <cellStyle name="20% - Ênfase3 33 11 2 4" xfId="10681" xr:uid="{F86BEDDA-F292-4951-A60D-A894573D8C8B}"/>
    <cellStyle name="20% - Ênfase3 33 11 3" xfId="10682" xr:uid="{33D117D9-06BB-4281-A7FA-FB76247612A2}"/>
    <cellStyle name="20% - Ênfase3 33 11 4" xfId="10683" xr:uid="{9AAFCFBA-51D1-4CEF-AD7E-72FAD460D87F}"/>
    <cellStyle name="20% - Ênfase3 33 11 5" xfId="10684" xr:uid="{631E8888-B61A-43FD-A6A5-6FE354A49B96}"/>
    <cellStyle name="20% - Ênfase3 33 12" xfId="10685" xr:uid="{77951931-6691-4CB8-8B64-49471D82EC48}"/>
    <cellStyle name="20% - Ênfase3 33 12 2" xfId="10686" xr:uid="{0C29377B-47E6-4A60-B027-4FCC71EA237B}"/>
    <cellStyle name="20% - Ênfase3 33 12 3" xfId="10687" xr:uid="{74F15035-66D6-4403-8B1E-8D481FEC73D9}"/>
    <cellStyle name="20% - Ênfase3 33 12 4" xfId="10688" xr:uid="{47C3E801-E19C-466C-B529-2AFFFFE187C4}"/>
    <cellStyle name="20% - Ênfase3 33 13" xfId="10689" xr:uid="{9391EBB8-CA1D-4C82-A70A-12A2BC05F4E6}"/>
    <cellStyle name="20% - Ênfase3 33 14" xfId="10690" xr:uid="{0795572E-68B7-41AB-AB45-634310A109FF}"/>
    <cellStyle name="20% - Ênfase3 33 15" xfId="10691" xr:uid="{B58928C6-A3CC-4F5C-B6B3-CF290A99B8DB}"/>
    <cellStyle name="20% - Ênfase3 33 2" xfId="707" xr:uid="{635A9691-00CE-46F9-8D12-6E6E2A8B91B8}"/>
    <cellStyle name="20% - Ênfase3 33 2 2" xfId="10692" xr:uid="{E4386FF8-A680-4EB6-BB18-4012985C97D8}"/>
    <cellStyle name="20% - Ênfase3 33 2 2 2" xfId="10693" xr:uid="{12E5D3BE-CE37-4700-ACBB-8224503882C4}"/>
    <cellStyle name="20% - Ênfase3 33 2 2 3" xfId="10694" xr:uid="{CE48B7F7-7A6A-4C08-8B8D-09332EC87A6F}"/>
    <cellStyle name="20% - Ênfase3 33 2 2 4" xfId="10695" xr:uid="{90448EB8-BB68-49E1-B91B-66217819856B}"/>
    <cellStyle name="20% - Ênfase3 33 2 3" xfId="10696" xr:uid="{2CAE0206-C698-43A8-B3D6-BE6D907A2D29}"/>
    <cellStyle name="20% - Ênfase3 33 2 4" xfId="10697" xr:uid="{87B842FE-FC33-4A4F-A7BE-13A91D70D480}"/>
    <cellStyle name="20% - Ênfase3 33 2 5" xfId="10698" xr:uid="{7D7996C2-C093-4871-B908-12F7D86BD2CF}"/>
    <cellStyle name="20% - Ênfase3 33 3" xfId="10699" xr:uid="{6D97DC40-F6F1-4018-B5CB-98BB15DEC1E7}"/>
    <cellStyle name="20% - Ênfase3 33 3 2" xfId="10700" xr:uid="{EA5C38E4-2434-4A0E-BE88-79DA95E21F39}"/>
    <cellStyle name="20% - Ênfase3 33 3 2 2" xfId="10701" xr:uid="{E82295F2-A880-4CC4-9A08-1CF7F45EB7F0}"/>
    <cellStyle name="20% - Ênfase3 33 3 2 3" xfId="10702" xr:uid="{1AAC0D39-1201-4095-8E02-3F840BBFD916}"/>
    <cellStyle name="20% - Ênfase3 33 3 2 4" xfId="10703" xr:uid="{C4238C52-1F97-4293-80B0-8B859D072522}"/>
    <cellStyle name="20% - Ênfase3 33 3 3" xfId="10704" xr:uid="{30861ED0-C93D-424E-AE60-FC048ED881B9}"/>
    <cellStyle name="20% - Ênfase3 33 3 4" xfId="10705" xr:uid="{14BED6A4-7791-4C96-BDA3-A7CE381844D3}"/>
    <cellStyle name="20% - Ênfase3 33 3 5" xfId="10706" xr:uid="{3E0148B5-5173-4708-99E7-A0D3F65516AA}"/>
    <cellStyle name="20% - Ênfase3 33 4" xfId="10707" xr:uid="{6BE37396-25B2-42B7-83E0-1D16010B7360}"/>
    <cellStyle name="20% - Ênfase3 33 4 2" xfId="10708" xr:uid="{D692D1B6-2001-4913-A843-89D9060C4C2F}"/>
    <cellStyle name="20% - Ênfase3 33 4 2 2" xfId="10709" xr:uid="{CDF607DC-7B5C-429A-BA0D-74B0D13FAB7B}"/>
    <cellStyle name="20% - Ênfase3 33 4 2 3" xfId="10710" xr:uid="{782A4729-E600-41E0-8C09-6B4225F88B55}"/>
    <cellStyle name="20% - Ênfase3 33 4 2 4" xfId="10711" xr:uid="{6D2BAAAB-4BC9-4491-B907-3E7E8A6CDB0A}"/>
    <cellStyle name="20% - Ênfase3 33 4 3" xfId="10712" xr:uid="{E2B605EA-D3F3-4C13-A204-6EAA54B4BABF}"/>
    <cellStyle name="20% - Ênfase3 33 4 4" xfId="10713" xr:uid="{D5B1A0ED-175F-47CC-925E-7832B3BD8C4C}"/>
    <cellStyle name="20% - Ênfase3 33 4 5" xfId="10714" xr:uid="{0CE0FD56-F353-4CB7-8BFE-E90FC85CE393}"/>
    <cellStyle name="20% - Ênfase3 33 5" xfId="10715" xr:uid="{D71D9F8A-0A55-4D4B-A1B4-55EC3577C7BC}"/>
    <cellStyle name="20% - Ênfase3 33 5 2" xfId="10716" xr:uid="{E7A484CE-2AC9-4F23-B2A6-3D1516C076FA}"/>
    <cellStyle name="20% - Ênfase3 33 5 2 2" xfId="10717" xr:uid="{FFFBB0A5-AA8B-42D6-9509-D671BDC57AFF}"/>
    <cellStyle name="20% - Ênfase3 33 5 2 3" xfId="10718" xr:uid="{D7E65841-EA9E-490C-8E89-008AA632E8A7}"/>
    <cellStyle name="20% - Ênfase3 33 5 2 4" xfId="10719" xr:uid="{1082B269-9CF0-4C8C-A0B9-C7D83A19C27D}"/>
    <cellStyle name="20% - Ênfase3 33 5 3" xfId="10720" xr:uid="{38B79D75-7FF4-46F4-B19E-270C0F1050DE}"/>
    <cellStyle name="20% - Ênfase3 33 5 4" xfId="10721" xr:uid="{89592D4C-7F74-4F7F-AE7F-124977C56315}"/>
    <cellStyle name="20% - Ênfase3 33 5 5" xfId="10722" xr:uid="{B14116A7-B611-4A17-AC7A-A31B2AB23842}"/>
    <cellStyle name="20% - Ênfase3 33 6" xfId="10723" xr:uid="{C89FB0FF-14BA-492A-81F3-D3BF72021460}"/>
    <cellStyle name="20% - Ênfase3 33 6 2" xfId="10724" xr:uid="{DC6B24C0-3346-4B87-8241-08C6D2B1A2C4}"/>
    <cellStyle name="20% - Ênfase3 33 6 2 2" xfId="10725" xr:uid="{FE6131FE-2076-4D7B-B4C8-5FEF024EB2E2}"/>
    <cellStyle name="20% - Ênfase3 33 6 2 3" xfId="10726" xr:uid="{D6748718-09AD-435A-990B-085DCA2A1D0E}"/>
    <cellStyle name="20% - Ênfase3 33 6 2 4" xfId="10727" xr:uid="{44B270FF-229C-4C94-916C-AFA36EE4BA0F}"/>
    <cellStyle name="20% - Ênfase3 33 6 3" xfId="10728" xr:uid="{F7268F8E-517C-41A5-9CB3-B4531F1D9174}"/>
    <cellStyle name="20% - Ênfase3 33 6 4" xfId="10729" xr:uid="{7C14EDD9-CBB3-4819-979C-9CA523326052}"/>
    <cellStyle name="20% - Ênfase3 33 6 5" xfId="10730" xr:uid="{1756A248-A0A2-4EAD-ABBA-D5907CA28953}"/>
    <cellStyle name="20% - Ênfase3 33 7" xfId="10731" xr:uid="{0F2C69CD-9261-469A-95DE-B1A00B1394F6}"/>
    <cellStyle name="20% - Ênfase3 33 7 2" xfId="10732" xr:uid="{53072ECD-2835-40AB-A63E-A2B1892BFA21}"/>
    <cellStyle name="20% - Ênfase3 33 7 2 2" xfId="10733" xr:uid="{67560B6F-F9C4-46AB-BD34-6E74FAAA1D21}"/>
    <cellStyle name="20% - Ênfase3 33 7 2 3" xfId="10734" xr:uid="{ABF2CF9D-C663-482E-BD4A-38F18C61DDC7}"/>
    <cellStyle name="20% - Ênfase3 33 7 2 4" xfId="10735" xr:uid="{979DFB8F-F674-4D42-92CF-7EFA42D39C7E}"/>
    <cellStyle name="20% - Ênfase3 33 7 3" xfId="10736" xr:uid="{9BC65C1A-9BBE-461B-A614-F925E5AC52CD}"/>
    <cellStyle name="20% - Ênfase3 33 7 4" xfId="10737" xr:uid="{A1C70361-47E0-4A09-8E2C-E6D2AF716F24}"/>
    <cellStyle name="20% - Ênfase3 33 7 5" xfId="10738" xr:uid="{887E92C2-EFB3-4BBB-8992-D96B692D8423}"/>
    <cellStyle name="20% - Ênfase3 33 8" xfId="10739" xr:uid="{FC407993-E5F3-4BB9-8B87-C16ACEBEB71F}"/>
    <cellStyle name="20% - Ênfase3 33 8 2" xfId="10740" xr:uid="{4B9BB31E-79DC-441C-B19B-BDA3308A2C9C}"/>
    <cellStyle name="20% - Ênfase3 33 8 2 2" xfId="10741" xr:uid="{BBB8B9ED-820C-4211-BFF8-ADD4CE342BC9}"/>
    <cellStyle name="20% - Ênfase3 33 8 2 3" xfId="10742" xr:uid="{F7763261-A38F-45E8-B00B-0ABF97706668}"/>
    <cellStyle name="20% - Ênfase3 33 8 2 4" xfId="10743" xr:uid="{D628B7C1-8BE5-4508-B310-82ADD6363DAE}"/>
    <cellStyle name="20% - Ênfase3 33 8 3" xfId="10744" xr:uid="{CBFC349B-916B-431C-82FF-B5529F4D7113}"/>
    <cellStyle name="20% - Ênfase3 33 8 4" xfId="10745" xr:uid="{B374251F-031D-4F63-B8F1-9E566C703E1E}"/>
    <cellStyle name="20% - Ênfase3 33 8 5" xfId="10746" xr:uid="{DAF07FB2-DC74-471A-AB5C-5E5AE51E754A}"/>
    <cellStyle name="20% - Ênfase3 33 9" xfId="10747" xr:uid="{56AFE45F-46F2-407D-AD1C-9440F3BB171A}"/>
    <cellStyle name="20% - Ênfase3 33 9 2" xfId="10748" xr:uid="{DCCD2947-1F81-41C0-823E-BA3B8B32F4B4}"/>
    <cellStyle name="20% - Ênfase3 33 9 2 2" xfId="10749" xr:uid="{AF4DAF55-4A94-418C-81AB-2D9B5BAAEB2E}"/>
    <cellStyle name="20% - Ênfase3 33 9 2 3" xfId="10750" xr:uid="{2A607E7C-8FB7-4909-815C-8119CA1AEA3A}"/>
    <cellStyle name="20% - Ênfase3 33 9 2 4" xfId="10751" xr:uid="{308B2774-5F1D-40A9-A98F-34E508F3BAC6}"/>
    <cellStyle name="20% - Ênfase3 33 9 3" xfId="10752" xr:uid="{9156FBB2-55D8-4A9C-8661-1DBDF46920B5}"/>
    <cellStyle name="20% - Ênfase3 33 9 4" xfId="10753" xr:uid="{9703B0B8-CE82-48FD-B261-DED31C164677}"/>
    <cellStyle name="20% - Ênfase3 33 9 5" xfId="10754" xr:uid="{08310428-F442-486C-89DD-90C1BD2AF053}"/>
    <cellStyle name="20% - Ênfase3 34" xfId="708" xr:uid="{AC8D5F7F-EA4A-4595-B059-459C1A7BA78F}"/>
    <cellStyle name="20% - Ênfase3 34 2" xfId="709" xr:uid="{FB60AD20-D043-4EBE-88A1-D79B7CBAC283}"/>
    <cellStyle name="20% - Ênfase3 34 3" xfId="10755" xr:uid="{5565A372-C941-4CEE-9C52-C0675136B54F}"/>
    <cellStyle name="20% - Ênfase3 34 4" xfId="10756" xr:uid="{E63A4FF5-3739-4B7D-B19E-C20B9E8D3019}"/>
    <cellStyle name="20% - Ênfase3 34 5" xfId="10757" xr:uid="{0EC48594-E5AC-4D5A-A62E-734A5BDE2B9A}"/>
    <cellStyle name="20% - Ênfase3 34 6" xfId="10758" xr:uid="{36AB10F8-92A6-4690-BBF7-2CDF4230C84C}"/>
    <cellStyle name="20% - Ênfase3 35" xfId="710" xr:uid="{A34F0254-4228-4627-A06F-FAE2B875382D}"/>
    <cellStyle name="20% - Ênfase3 35 2" xfId="711" xr:uid="{46E66BDB-4C3E-4D77-A5E0-169A4453EE17}"/>
    <cellStyle name="20% - Ênfase3 36" xfId="712" xr:uid="{E7F6D716-4863-4692-BBA1-7F7BD97FEAE4}"/>
    <cellStyle name="20% - Ênfase3 36 2" xfId="713" xr:uid="{7D03A5A1-B333-4107-A57D-EA4B6837D32D}"/>
    <cellStyle name="20% - Ênfase3 37" xfId="714" xr:uid="{B53CFC4C-8AFE-4860-8F6A-812AF4663F9E}"/>
    <cellStyle name="20% - Ênfase3 37 2" xfId="715" xr:uid="{1369A80D-A29A-4E63-8F09-D5BFDD014AB1}"/>
    <cellStyle name="20% - Ênfase3 38" xfId="716" xr:uid="{9702DF2D-C6F6-4673-955F-CD2C9F1E5EE6}"/>
    <cellStyle name="20% - Ênfase3 38 2" xfId="717" xr:uid="{8FBAF389-3BD1-4F59-979C-3017B81F348B}"/>
    <cellStyle name="20% - Ênfase3 39" xfId="718" xr:uid="{1DABB6FF-BE4D-42B6-9A96-FADED28B043C}"/>
    <cellStyle name="20% - Ênfase3 39 2" xfId="719" xr:uid="{4D672429-97D9-4D16-843E-680DF9CE0A6F}"/>
    <cellStyle name="20% - Ênfase3 4" xfId="720" xr:uid="{AD889094-390B-4202-876D-A080B5A26049}"/>
    <cellStyle name="20% - Ênfase3 4 10" xfId="10759" xr:uid="{DA44E2C4-319E-4C42-B40D-46F178776536}"/>
    <cellStyle name="20% - Ênfase3 4 10 2" xfId="10760" xr:uid="{3EF82C9F-BEFA-4CB2-BEA1-B330757DF517}"/>
    <cellStyle name="20% - Ênfase3 4 10 2 2" xfId="10761" xr:uid="{D83F32E0-E8EF-4FE1-8F7F-4CB152DC80A1}"/>
    <cellStyle name="20% - Ênfase3 4 10 2 3" xfId="10762" xr:uid="{97078CEB-9EC0-431D-B746-44CA9D92DD82}"/>
    <cellStyle name="20% - Ênfase3 4 10 2 4" xfId="10763" xr:uid="{BD427F95-5DA6-477E-8808-2DF6747DEB82}"/>
    <cellStyle name="20% - Ênfase3 4 10 3" xfId="10764" xr:uid="{7E5C5391-7F72-4F6C-B318-4891AC1F19F5}"/>
    <cellStyle name="20% - Ênfase3 4 10 4" xfId="10765" xr:uid="{52625985-4319-4A9D-ADFF-64D4376FEFB4}"/>
    <cellStyle name="20% - Ênfase3 4 10 5" xfId="10766" xr:uid="{B1462A8E-BFEC-4ED8-A5AE-6AED3976BF96}"/>
    <cellStyle name="20% - Ênfase3 4 10 6" xfId="56284" xr:uid="{76840C71-C962-4921-99E6-DB1E22FFD900}"/>
    <cellStyle name="20% - Ênfase3 4 11" xfId="10767" xr:uid="{84EAE435-8AA1-4784-BD92-F5B9307AF56F}"/>
    <cellStyle name="20% - Ênfase3 4 11 2" xfId="10768" xr:uid="{488584EF-D2EE-4FBE-A161-EF1786600A4C}"/>
    <cellStyle name="20% - Ênfase3 4 11 2 2" xfId="10769" xr:uid="{F5F71664-9CFB-4990-8061-8B3E96E3D224}"/>
    <cellStyle name="20% - Ênfase3 4 11 2 3" xfId="10770" xr:uid="{EEC85551-651D-429D-AF10-B1E5B1CC3F9B}"/>
    <cellStyle name="20% - Ênfase3 4 11 2 4" xfId="10771" xr:uid="{FC95180A-C117-420C-8202-4E56AE4FDD3A}"/>
    <cellStyle name="20% - Ênfase3 4 11 3" xfId="10772" xr:uid="{6EAB117F-DE2A-4CBC-BD6A-3B633275332D}"/>
    <cellStyle name="20% - Ênfase3 4 11 4" xfId="10773" xr:uid="{083DC2CC-EA95-40EB-BDAF-B726F5494DED}"/>
    <cellStyle name="20% - Ênfase3 4 11 5" xfId="10774" xr:uid="{1557143F-1209-4DAC-B58B-2B6BA5FA6D0C}"/>
    <cellStyle name="20% - Ênfase3 4 11 6" xfId="57880" xr:uid="{55B6C92E-9269-48AD-9EE0-2307A58EE3A5}"/>
    <cellStyle name="20% - Ênfase3 4 12" xfId="10775" xr:uid="{BF5EBE86-AEF6-40DE-9C3A-6345EEF2F539}"/>
    <cellStyle name="20% - Ênfase3 4 12 2" xfId="10776" xr:uid="{7E5CA8E6-F894-4A32-86F2-B3F14B39FF10}"/>
    <cellStyle name="20% - Ênfase3 4 12 3" xfId="10777" xr:uid="{C21C6885-DBEB-4A8D-AE43-188492E4A299}"/>
    <cellStyle name="20% - Ênfase3 4 12 4" xfId="10778" xr:uid="{AA51D525-DA57-423A-96A1-A71BB516496C}"/>
    <cellStyle name="20% - Ênfase3 4 12 5" xfId="47149" xr:uid="{5314E644-837E-409B-B008-A8909236248E}"/>
    <cellStyle name="20% - Ênfase3 4 13" xfId="10779" xr:uid="{38EBF7A0-56F8-4B2C-B44A-25A7B9D8F9FF}"/>
    <cellStyle name="20% - Ênfase3 4 14" xfId="10780" xr:uid="{078ABFC4-DA20-488F-BE74-6857043A785D}"/>
    <cellStyle name="20% - Ênfase3 4 15" xfId="10781" xr:uid="{010F78F2-437F-4C6D-B4CE-735069ADE18B}"/>
    <cellStyle name="20% - Ênfase3 4 16" xfId="45146" xr:uid="{5FF4ED84-C8BE-4970-9BCB-339691B3E050}"/>
    <cellStyle name="20% - Ênfase3 4 2" xfId="721" xr:uid="{3E80DCD2-4E9F-4A27-88D3-7EADCFC667AC}"/>
    <cellStyle name="20% - Ênfase3 4 2 2" xfId="722" xr:uid="{7A2B532C-E779-4E7C-8191-5F065BB5DC06}"/>
    <cellStyle name="20% - Ênfase3 4 2 2 2" xfId="10782" xr:uid="{8062F330-AFBF-4D7F-8DDC-6E2FD7A3A699}"/>
    <cellStyle name="20% - Ênfase3 4 2 2 2 2" xfId="57204" xr:uid="{2CCE6ACC-4DE0-4E1B-A8FD-1A48553AC30F}"/>
    <cellStyle name="20% - Ênfase3 4 2 2 2 3" xfId="57926" xr:uid="{BE765BDD-0C63-4528-8473-2F2B97FD332E}"/>
    <cellStyle name="20% - Ênfase3 4 2 2 2 4" xfId="56873" xr:uid="{676E8C55-4A30-45AD-A129-5E914DBB01E4}"/>
    <cellStyle name="20% - Ênfase3 4 2 2 3" xfId="10783" xr:uid="{14413B8A-6E68-4BF3-A663-6040F7B617B1}"/>
    <cellStyle name="20% - Ênfase3 4 2 2 3 2" xfId="57533" xr:uid="{5F327EC6-21E9-4A04-A328-7FD33835A27A}"/>
    <cellStyle name="20% - Ênfase3 4 2 2 4" xfId="10784" xr:uid="{C6141152-8E88-4C65-8D75-E29E6A0778AE}"/>
    <cellStyle name="20% - Ênfase3 4 2 2 5" xfId="48619" xr:uid="{FD97DF4D-7F2C-46E0-A6F8-22DCCB4A5BBF}"/>
    <cellStyle name="20% - Ênfase3 4 2 3" xfId="10785" xr:uid="{DD9F9442-1FB0-4A42-A47F-8A1D14B5BB0E}"/>
    <cellStyle name="20% - Ênfase3 4 2 3 2" xfId="56497" xr:uid="{5E04180F-6A40-4D16-A9A6-901F75EFBD33}"/>
    <cellStyle name="20% - Ênfase3 4 2 4" xfId="10786" xr:uid="{747E5DD0-81EA-42B0-AD43-465378CE0D62}"/>
    <cellStyle name="20% - Ênfase3 4 2 4 2" xfId="57606" xr:uid="{23913A8C-7A8D-443C-A13F-AA0B1260C174}"/>
    <cellStyle name="20% - Ênfase3 4 2 5" xfId="10787" xr:uid="{E60E9CF5-5998-4CFD-9A87-8ADC912C7786}"/>
    <cellStyle name="20% - Ênfase3 4 2 6" xfId="45539" xr:uid="{AF8BB6C9-FA84-4C4F-BF51-992A5669B8E3}"/>
    <cellStyle name="20% - Ênfase3 4 3" xfId="723" xr:uid="{16501113-74A2-4D36-B24B-CFB67A22921A}"/>
    <cellStyle name="20% - Ênfase3 4 3 2" xfId="724" xr:uid="{7772FADF-29A9-4BA0-AC59-8FB6F3D2AE49}"/>
    <cellStyle name="20% - Ênfase3 4 3 2 2" xfId="10788" xr:uid="{72DD9423-3952-4F5E-9C03-AAD8C4F43777}"/>
    <cellStyle name="20% - Ênfase3 4 3 2 3" xfId="10789" xr:uid="{D4F492FF-AA84-4E7A-B809-C44E148BD103}"/>
    <cellStyle name="20% - Ênfase3 4 3 2 4" xfId="10790" xr:uid="{76B27D07-982D-4241-A272-7383DC99DE4C}"/>
    <cellStyle name="20% - Ênfase3 4 3 2 5" xfId="48831" xr:uid="{B5DAFF37-9F7D-4613-8265-A7CBD1B8F777}"/>
    <cellStyle name="20% - Ênfase3 4 3 3" xfId="10791" xr:uid="{A145EFD7-6F3C-4505-A605-0CA45C2F0B00}"/>
    <cellStyle name="20% - Ênfase3 4 3 4" xfId="10792" xr:uid="{A3465F49-D7E9-44AE-BCAD-4A6CCA9586D3}"/>
    <cellStyle name="20% - Ênfase3 4 3 5" xfId="10793" xr:uid="{D1A1D6D7-CE7E-4AC3-96F7-A01F1E554C30}"/>
    <cellStyle name="20% - Ênfase3 4 3 6" xfId="45540" xr:uid="{91FCC483-C30D-4FE0-A2DD-086A5CD9A816}"/>
    <cellStyle name="20% - Ênfase3 4 4" xfId="725" xr:uid="{F9A96002-2D81-46D7-BA5E-B291C08D2756}"/>
    <cellStyle name="20% - Ênfase3 4 4 2" xfId="726" xr:uid="{21470605-C1A7-4D1E-A31A-4E9B53AAE7F2}"/>
    <cellStyle name="20% - Ênfase3 4 4 2 2" xfId="10794" xr:uid="{ADA771BE-24D9-4B86-9744-BCCEB0F41C1E}"/>
    <cellStyle name="20% - Ênfase3 4 4 2 3" xfId="10795" xr:uid="{731C8895-0EC1-4624-813B-779A104A6600}"/>
    <cellStyle name="20% - Ênfase3 4 4 2 4" xfId="10796" xr:uid="{DE96B306-1057-48D6-BB25-3B0A9026B70C}"/>
    <cellStyle name="20% - Ênfase3 4 4 3" xfId="10797" xr:uid="{40D226CB-D9E7-4C67-AEA7-6D14B436A3F2}"/>
    <cellStyle name="20% - Ênfase3 4 4 4" xfId="10798" xr:uid="{6CDC034B-15C9-4EE7-8E5D-32B3870F03AA}"/>
    <cellStyle name="20% - Ênfase3 4 4 5" xfId="10799" xr:uid="{F322B028-1827-49BA-A4A1-D8E9AD389C68}"/>
    <cellStyle name="20% - Ênfase3 4 4 6" xfId="51222" xr:uid="{F9AD4221-2109-4E0D-84DF-1705B34B44E0}"/>
    <cellStyle name="20% - Ênfase3 4 5" xfId="727" xr:uid="{1778CE31-D74A-4164-9D4C-FC6AA1495688}"/>
    <cellStyle name="20% - Ênfase3 4 5 2" xfId="728" xr:uid="{89B8B914-2D41-4B62-B6DB-B2EFB3458F4E}"/>
    <cellStyle name="20% - Ênfase3 4 5 2 2" xfId="10800" xr:uid="{B065113B-DDB1-4B43-9A10-A0AA8F0D75EE}"/>
    <cellStyle name="20% - Ênfase3 4 5 2 3" xfId="10801" xr:uid="{76A47CF0-D7F1-44ED-A20F-21AA49F92594}"/>
    <cellStyle name="20% - Ênfase3 4 5 2 4" xfId="10802" xr:uid="{989EA003-6666-4447-A2DB-385AC32EEA71}"/>
    <cellStyle name="20% - Ênfase3 4 5 3" xfId="10803" xr:uid="{CB4FB9A0-814B-4588-A4B8-D1375514733E}"/>
    <cellStyle name="20% - Ênfase3 4 5 4" xfId="10804" xr:uid="{22955F4F-F1D2-4A17-96E7-2D5412001D84}"/>
    <cellStyle name="20% - Ênfase3 4 5 5" xfId="10805" xr:uid="{A7B677DC-35B4-4A87-ADF3-A62A92F983CC}"/>
    <cellStyle name="20% - Ênfase3 4 5 6" xfId="52104" xr:uid="{B6536AA0-2827-4389-99E6-59158B5FE4EB}"/>
    <cellStyle name="20% - Ênfase3 4 6" xfId="729" xr:uid="{B3555643-7B29-4972-9A8F-8F148407ABBC}"/>
    <cellStyle name="20% - Ênfase3 4 6 2" xfId="730" xr:uid="{F87C9AF1-DBD5-4540-8C55-D01CC9E7F0D0}"/>
    <cellStyle name="20% - Ênfase3 4 6 2 2" xfId="10806" xr:uid="{5E1AED77-F291-4A71-B64B-BD434EC35246}"/>
    <cellStyle name="20% - Ênfase3 4 6 2 3" xfId="10807" xr:uid="{B7E2ED9B-E654-4155-AD23-617C209FD18C}"/>
    <cellStyle name="20% - Ênfase3 4 6 2 4" xfId="10808" xr:uid="{3B16230F-8B8B-4CDA-AE0E-D00651E0EAF2}"/>
    <cellStyle name="20% - Ênfase3 4 6 3" xfId="10809" xr:uid="{63BC421B-FFA2-47D7-AA1D-9ECA032C8E08}"/>
    <cellStyle name="20% - Ênfase3 4 6 4" xfId="10810" xr:uid="{7721A0D6-4EF4-4B3A-9F2D-58B3B991B9A3}"/>
    <cellStyle name="20% - Ênfase3 4 6 5" xfId="10811" xr:uid="{1AB3370A-1FF8-4AA4-82BA-8821DB8D5B69}"/>
    <cellStyle name="20% - Ênfase3 4 6 6" xfId="52972" xr:uid="{2C5DF9C8-54C2-43D8-A902-6A41B7585834}"/>
    <cellStyle name="20% - Ênfase3 4 7" xfId="731" xr:uid="{F6EF8F0F-E1F1-4372-BA85-26D33A0CC3B4}"/>
    <cellStyle name="20% - Ênfase3 4 7 2" xfId="10812" xr:uid="{ECF7408D-544B-4B85-852A-F16E2444F93B}"/>
    <cellStyle name="20% - Ênfase3 4 7 2 2" xfId="10813" xr:uid="{E76A7D3D-AC55-4BDE-9B06-4D594F204E7E}"/>
    <cellStyle name="20% - Ênfase3 4 7 2 3" xfId="10814" xr:uid="{D61986F4-4127-4BF0-BD65-EB28808CA66F}"/>
    <cellStyle name="20% - Ênfase3 4 7 2 4" xfId="10815" xr:uid="{50C81A4E-6917-4916-B638-EF45954B63A9}"/>
    <cellStyle name="20% - Ênfase3 4 7 3" xfId="10816" xr:uid="{6978C263-78D8-484A-926D-2DB115F32938}"/>
    <cellStyle name="20% - Ênfase3 4 7 4" xfId="10817" xr:uid="{A87C5EEC-637D-46E6-A9ED-51AEDCB5B03A}"/>
    <cellStyle name="20% - Ênfase3 4 7 5" xfId="10818" xr:uid="{93C35972-9DA5-45C3-9D53-D55E6B569106}"/>
    <cellStyle name="20% - Ênfase3 4 7 6" xfId="53826" xr:uid="{E39AD7FA-8AEF-42B4-B095-351146B82B20}"/>
    <cellStyle name="20% - Ênfase3 4 8" xfId="10819" xr:uid="{844252F7-C7BC-44FC-AAF6-FE6DED867BA7}"/>
    <cellStyle name="20% - Ênfase3 4 8 2" xfId="10820" xr:uid="{B4B54515-C0DB-438D-935B-39089B8E4F8F}"/>
    <cellStyle name="20% - Ênfase3 4 8 2 2" xfId="10821" xr:uid="{8A17EFA7-EC35-47B1-93A2-AFEF61EFF324}"/>
    <cellStyle name="20% - Ênfase3 4 8 2 3" xfId="10822" xr:uid="{67B63D42-4913-4FEE-91A4-08F2A734EC04}"/>
    <cellStyle name="20% - Ênfase3 4 8 2 4" xfId="10823" xr:uid="{4A83E16F-B9B7-4E4B-8289-D25689F4F604}"/>
    <cellStyle name="20% - Ênfase3 4 8 3" xfId="10824" xr:uid="{9632E6D2-D810-4000-9287-5F049F968107}"/>
    <cellStyle name="20% - Ênfase3 4 8 4" xfId="10825" xr:uid="{61F36895-0BBC-4816-BCBF-074ABFD2320A}"/>
    <cellStyle name="20% - Ênfase3 4 8 5" xfId="10826" xr:uid="{06FFB570-170E-4323-93C9-2BB4C8A70581}"/>
    <cellStyle name="20% - Ênfase3 4 8 6" xfId="54649" xr:uid="{51A75B18-3FE8-473C-AEB4-8C2DB7BFE3F9}"/>
    <cellStyle name="20% - Ênfase3 4 9" xfId="10827" xr:uid="{CC626537-A7B5-48A0-9973-B9B239AEF696}"/>
    <cellStyle name="20% - Ênfase3 4 9 2" xfId="10828" xr:uid="{0A02614C-02E2-46AF-8F14-2A40AA4228D2}"/>
    <cellStyle name="20% - Ênfase3 4 9 2 2" xfId="10829" xr:uid="{61ADB3D3-FA5C-4816-BB8A-A97EACD25E4E}"/>
    <cellStyle name="20% - Ênfase3 4 9 2 3" xfId="10830" xr:uid="{78F4A43C-0176-4F88-96BF-C09C08D71A01}"/>
    <cellStyle name="20% - Ênfase3 4 9 2 4" xfId="10831" xr:uid="{FD4A8218-9743-4BE9-A441-E24310415A69}"/>
    <cellStyle name="20% - Ênfase3 4 9 3" xfId="10832" xr:uid="{6C5FCD59-0160-4867-9FF0-66F25EE1F377}"/>
    <cellStyle name="20% - Ênfase3 4 9 4" xfId="10833" xr:uid="{9D87FFF6-9D4E-4B9B-AA0F-3879FBAEE519}"/>
    <cellStyle name="20% - Ênfase3 4 9 5" xfId="10834" xr:uid="{D78AA9CB-7EF9-4A02-B144-F0A8749F7C9B}"/>
    <cellStyle name="20% - Ênfase3 4 9 6" xfId="55384" xr:uid="{31988097-7C5B-4768-9857-5219738389C6}"/>
    <cellStyle name="20% - Ênfase3 40" xfId="732" xr:uid="{579F930C-C4B7-4BD3-BAF0-C1671CAF4CCD}"/>
    <cellStyle name="20% - Ênfase3 40 2" xfId="733" xr:uid="{6A4BCE37-8CD6-4528-9A51-EC8709BEA2ED}"/>
    <cellStyle name="20% - Ênfase3 41" xfId="734" xr:uid="{B254D554-9688-4FED-9E59-35583EB45CE1}"/>
    <cellStyle name="20% - Ênfase3 41 2" xfId="735" xr:uid="{257BD0AE-E58F-4401-AEA9-D7B1C9A703FA}"/>
    <cellStyle name="20% - Ênfase3 42" xfId="736" xr:uid="{B2E697CC-503A-4BBF-97C2-B464348C28EA}"/>
    <cellStyle name="20% - Ênfase3 42 2" xfId="737" xr:uid="{CA472805-3A6A-421D-BBB0-0075DFDE4A6C}"/>
    <cellStyle name="20% - Ênfase3 43" xfId="738" xr:uid="{47371616-2046-4A24-8B08-B7E8914A2DC5}"/>
    <cellStyle name="20% - Ênfase3 43 2" xfId="739" xr:uid="{D70CD859-E8D2-4583-83DB-AE31BBE64867}"/>
    <cellStyle name="20% - Ênfase3 44" xfId="740" xr:uid="{8BAE8CD6-F6F7-4DDC-8A18-134FBE954677}"/>
    <cellStyle name="20% - Ênfase3 44 2" xfId="741" xr:uid="{85EEE71B-71BC-4739-B390-3D0C17B23D30}"/>
    <cellStyle name="20% - Ênfase3 44 3" xfId="10835" xr:uid="{42E592D6-DBAD-4FA4-8586-DF07F2C0A33C}"/>
    <cellStyle name="20% - Ênfase3 44 4" xfId="10836" xr:uid="{ADEFAC57-0AF8-486F-9E2F-8538C262CC7D}"/>
    <cellStyle name="20% - Ênfase3 45" xfId="742" xr:uid="{684A825A-C9CD-44E5-A6D3-25F52D23E5B3}"/>
    <cellStyle name="20% - Ênfase3 45 2" xfId="743" xr:uid="{05591AD0-0F83-4E8B-B9A3-3D998D7EF72C}"/>
    <cellStyle name="20% - Ênfase3 46" xfId="744" xr:uid="{611ABD4F-E38A-4809-A2BE-3BB4EC2E3C45}"/>
    <cellStyle name="20% - Ênfase3 46 2" xfId="745" xr:uid="{EFE6B660-1BBF-40CA-8B89-D7C8C2EE2697}"/>
    <cellStyle name="20% - Ênfase3 47" xfId="746" xr:uid="{62752FEE-DF6B-43F8-A8CA-3C6FC2E618A7}"/>
    <cellStyle name="20% - Ênfase3 47 2" xfId="747" xr:uid="{CF287A34-C796-4921-A6FC-1ECCC2720BAF}"/>
    <cellStyle name="20% - Ênfase3 48" xfId="748" xr:uid="{C7B71796-170D-48A8-855D-65014AB1EDC2}"/>
    <cellStyle name="20% - Ênfase3 48 2" xfId="749" xr:uid="{B463E1E5-936D-4A75-BC68-E8E04CCFD548}"/>
    <cellStyle name="20% - Ênfase3 49" xfId="750" xr:uid="{4E8A6599-6C32-4652-AC53-3F8D8E3D3818}"/>
    <cellStyle name="20% - Ênfase3 49 2" xfId="751" xr:uid="{6F02268B-1217-4EBD-BE90-EAC7335A1AAA}"/>
    <cellStyle name="20% - Ênfase3 5" xfId="752" xr:uid="{98299033-9F4A-454E-AA17-149CC7C6FF46}"/>
    <cellStyle name="20% - Ênfase3 5 10" xfId="10837" xr:uid="{524CDFB3-63CF-4C73-9092-06223764B9D8}"/>
    <cellStyle name="20% - Ênfase3 5 10 2" xfId="10838" xr:uid="{C0992279-AE22-4EEC-BFFA-296A3EEFBF2B}"/>
    <cellStyle name="20% - Ênfase3 5 10 2 2" xfId="10839" xr:uid="{947ACAF5-BFE4-448F-A842-8627ABD84574}"/>
    <cellStyle name="20% - Ênfase3 5 10 2 3" xfId="10840" xr:uid="{4D5452B2-4179-45D8-ABC0-07FA67E7BF39}"/>
    <cellStyle name="20% - Ênfase3 5 10 2 4" xfId="10841" xr:uid="{ABDDBF50-92B3-44CD-9424-22F747E552A0}"/>
    <cellStyle name="20% - Ênfase3 5 10 3" xfId="10842" xr:uid="{061EC44F-CE2B-4DB8-8A92-AB12B2974AE3}"/>
    <cellStyle name="20% - Ênfase3 5 10 4" xfId="10843" xr:uid="{465A858E-725F-4DDB-A058-AFB30676344D}"/>
    <cellStyle name="20% - Ênfase3 5 10 5" xfId="10844" xr:uid="{7D2D9B19-47EF-4DF6-AD41-77044F6D0792}"/>
    <cellStyle name="20% - Ênfase3 5 10 6" xfId="56325" xr:uid="{896D305F-6C15-4CDA-9D2D-219807C5B337}"/>
    <cellStyle name="20% - Ênfase3 5 11" xfId="10845" xr:uid="{D7658A17-7DD3-4DE9-87E8-A14962B90BC9}"/>
    <cellStyle name="20% - Ênfase3 5 11 2" xfId="10846" xr:uid="{BD3D42ED-256E-4DCF-A7FB-B22CFC8C82F3}"/>
    <cellStyle name="20% - Ênfase3 5 11 2 2" xfId="10847" xr:uid="{B4F7630E-C909-4F2D-AC04-8B953B3CD000}"/>
    <cellStyle name="20% - Ênfase3 5 11 2 3" xfId="10848" xr:uid="{AAF4F949-EFF2-4905-8669-61A1B75E9570}"/>
    <cellStyle name="20% - Ênfase3 5 11 2 4" xfId="10849" xr:uid="{53AEA41A-528C-4B33-88CC-18B33716894E}"/>
    <cellStyle name="20% - Ênfase3 5 11 3" xfId="10850" xr:uid="{7A903E4C-DFEB-4536-84FE-E584BB42919B}"/>
    <cellStyle name="20% - Ênfase3 5 11 4" xfId="10851" xr:uid="{F526C452-E02D-40DC-8F60-2CAAE8AF7E27}"/>
    <cellStyle name="20% - Ênfase3 5 11 5" xfId="10852" xr:uid="{862A76FB-BC2F-414E-92D9-A03747B7D773}"/>
    <cellStyle name="20% - Ênfase3 5 11 6" xfId="58307" xr:uid="{22D8F82D-D316-4D07-9D71-5C8576DD03A0}"/>
    <cellStyle name="20% - Ênfase3 5 12" xfId="10853" xr:uid="{92BA704D-0563-429F-98B3-4F14CC5D9E21}"/>
    <cellStyle name="20% - Ênfase3 5 12 2" xfId="10854" xr:uid="{7354DE10-2215-4CB3-A496-7D8EA1AC5FA4}"/>
    <cellStyle name="20% - Ênfase3 5 12 3" xfId="10855" xr:uid="{FD3AA28D-4685-4DF7-8162-3C375187F84D}"/>
    <cellStyle name="20% - Ênfase3 5 12 4" xfId="10856" xr:uid="{EC7CEBAC-891F-442A-8934-ED3DE0564C5A}"/>
    <cellStyle name="20% - Ênfase3 5 12 5" xfId="47150" xr:uid="{31D394AE-17AD-4C27-96CE-943DE038286D}"/>
    <cellStyle name="20% - Ênfase3 5 13" xfId="10857" xr:uid="{38C1F9EE-613F-4459-A19C-8B7066536665}"/>
    <cellStyle name="20% - Ênfase3 5 14" xfId="10858" xr:uid="{D8B26AF3-1BE8-4597-A8C0-6797317B37C9}"/>
    <cellStyle name="20% - Ênfase3 5 15" xfId="10859" xr:uid="{0A29363F-6B83-4506-8F06-CBF7D412BA1F}"/>
    <cellStyle name="20% - Ênfase3 5 16" xfId="45147" xr:uid="{A11D6A01-5543-42F3-84CA-3C6433110178}"/>
    <cellStyle name="20% - Ênfase3 5 2" xfId="753" xr:uid="{42F08D40-0C49-4054-8B57-B41CA63371AB}"/>
    <cellStyle name="20% - Ênfase3 5 2 2" xfId="754" xr:uid="{0B31FAA4-A5A5-4CE3-8E79-7974343FB8D7}"/>
    <cellStyle name="20% - Ênfase3 5 2 2 2" xfId="10860" xr:uid="{1E091FE7-C7C5-404E-8DB2-8AEBEAC301B1}"/>
    <cellStyle name="20% - Ênfase3 5 2 2 2 2" xfId="57205" xr:uid="{EB6476C1-70F9-41EE-8074-B5ECB2666A5C}"/>
    <cellStyle name="20% - Ênfase3 5 2 2 2 3" xfId="57708" xr:uid="{D3F7CE6F-68EA-45E7-840B-FDD4837CEC9E}"/>
    <cellStyle name="20% - Ênfase3 5 2 2 2 4" xfId="56874" xr:uid="{636E8836-C8C1-4B4A-9DC7-916D3F58EA70}"/>
    <cellStyle name="20% - Ênfase3 5 2 2 3" xfId="10861" xr:uid="{1305AC70-8A01-4AEA-973F-68994745D799}"/>
    <cellStyle name="20% - Ênfase3 5 2 2 3 2" xfId="58376" xr:uid="{F3C98838-8835-4FB9-90F5-2EB38825A051}"/>
    <cellStyle name="20% - Ênfase3 5 2 2 4" xfId="10862" xr:uid="{DD81E481-FDB1-46B8-9C99-AF5692F8C2F9}"/>
    <cellStyle name="20% - Ênfase3 5 2 2 5" xfId="48621" xr:uid="{CEB1CECB-3BA1-4905-B1BA-F35E1892BE4F}"/>
    <cellStyle name="20% - Ênfase3 5 2 3" xfId="10863" xr:uid="{DFEF3BC3-089F-4B2C-BBBD-B0CC7246C6AB}"/>
    <cellStyle name="20% - Ênfase3 5 2 3 2" xfId="56498" xr:uid="{A952108A-0F01-426B-9F41-571AA2468DF3}"/>
    <cellStyle name="20% - Ênfase3 5 2 4" xfId="10864" xr:uid="{37CBC723-E7E5-4C89-8ACD-A8CF117A872F}"/>
    <cellStyle name="20% - Ênfase3 5 2 4 2" xfId="57145" xr:uid="{EBD0EA77-CA79-4F7B-87F9-769A6DC0E16F}"/>
    <cellStyle name="20% - Ênfase3 5 2 5" xfId="10865" xr:uid="{22570733-B5E0-4815-B591-4D91D6E2F6D9}"/>
    <cellStyle name="20% - Ênfase3 5 2 6" xfId="47911" xr:uid="{6FC87932-BB09-44A8-9524-B50B81AC8D9A}"/>
    <cellStyle name="20% - Ênfase3 5 3" xfId="755" xr:uid="{A59FF899-A14E-4AB1-9643-9ED9C8DCBF31}"/>
    <cellStyle name="20% - Ênfase3 5 3 2" xfId="756" xr:uid="{3B3CD318-F6BD-494A-BA01-A77152B82688}"/>
    <cellStyle name="20% - Ênfase3 5 3 2 2" xfId="10866" xr:uid="{CFCA9B65-2E50-427A-9A1B-59C18A3C3270}"/>
    <cellStyle name="20% - Ênfase3 5 3 2 3" xfId="10867" xr:uid="{78B7CEB2-89BA-4C97-864C-0B5FC2827364}"/>
    <cellStyle name="20% - Ênfase3 5 3 2 4" xfId="10868" xr:uid="{95749323-9987-4329-BED8-02D8786A5F88}"/>
    <cellStyle name="20% - Ênfase3 5 3 3" xfId="10869" xr:uid="{04A51AA3-6251-4405-9405-DC4648D87871}"/>
    <cellStyle name="20% - Ênfase3 5 3 4" xfId="10870" xr:uid="{80DE0DE1-315D-4FE9-8D8C-DD7EDE039B9A}"/>
    <cellStyle name="20% - Ênfase3 5 3 5" xfId="10871" xr:uid="{B342FB7C-E61C-4062-B577-F8CC1B808645}"/>
    <cellStyle name="20% - Ênfase3 5 3 6" xfId="48827" xr:uid="{C67756E8-255C-4CDA-9399-ADD7BE861A84}"/>
    <cellStyle name="20% - Ênfase3 5 4" xfId="757" xr:uid="{E0308306-6B87-4EFC-A986-B5D2E496AE98}"/>
    <cellStyle name="20% - Ênfase3 5 4 2" xfId="758" xr:uid="{DA4F65CF-1B43-4648-AB21-887E0BC43365}"/>
    <cellStyle name="20% - Ênfase3 5 4 2 2" xfId="10872" xr:uid="{E55F1BF1-D16C-418B-B5DE-2F19310DE5B7}"/>
    <cellStyle name="20% - Ênfase3 5 4 2 3" xfId="10873" xr:uid="{3698540C-852C-4D61-B8D1-E8937F4B87DA}"/>
    <cellStyle name="20% - Ênfase3 5 4 2 4" xfId="10874" xr:uid="{0B3AB6D7-3922-474F-B5C1-8C49AB813624}"/>
    <cellStyle name="20% - Ênfase3 5 4 3" xfId="10875" xr:uid="{B9558C9A-8998-4051-8907-0C2A51CA95FF}"/>
    <cellStyle name="20% - Ênfase3 5 4 4" xfId="10876" xr:uid="{E8F12045-78AB-4C50-B955-8BE23E867993}"/>
    <cellStyle name="20% - Ênfase3 5 4 5" xfId="10877" xr:uid="{1EC61063-6F7C-4A14-9D99-2EAEB081CA6F}"/>
    <cellStyle name="20% - Ênfase3 5 4 6" xfId="51218" xr:uid="{B6850E0F-FFE4-439E-9BBC-41449833F489}"/>
    <cellStyle name="20% - Ênfase3 5 5" xfId="759" xr:uid="{94025945-1611-4F81-9538-086F33B8DC57}"/>
    <cellStyle name="20% - Ênfase3 5 5 2" xfId="760" xr:uid="{41804E10-8297-44DC-A273-3E2711B505F9}"/>
    <cellStyle name="20% - Ênfase3 5 5 2 2" xfId="10878" xr:uid="{DBFE0AB4-7A20-4CCE-BD7F-A1A5D71C34E3}"/>
    <cellStyle name="20% - Ênfase3 5 5 2 3" xfId="10879" xr:uid="{FAB099FB-509F-4853-B8CB-7A70392D56DF}"/>
    <cellStyle name="20% - Ênfase3 5 5 2 4" xfId="10880" xr:uid="{CA2D318B-6E89-4663-ADF5-F584968C9087}"/>
    <cellStyle name="20% - Ênfase3 5 5 3" xfId="10881" xr:uid="{7BD9E4AD-C6C7-4325-ACD1-9BF63292780F}"/>
    <cellStyle name="20% - Ênfase3 5 5 4" xfId="10882" xr:uid="{9C180861-0087-4AA5-A2A5-67FD0F5CD486}"/>
    <cellStyle name="20% - Ênfase3 5 5 5" xfId="10883" xr:uid="{6B7E76B4-740F-40AD-93BA-B3E7CBC22ED2}"/>
    <cellStyle name="20% - Ênfase3 5 5 6" xfId="52100" xr:uid="{378B558C-9BCC-4E5D-80C2-3B643785B765}"/>
    <cellStyle name="20% - Ênfase3 5 6" xfId="761" xr:uid="{5EE2FB17-3FA6-49B2-B881-0AB804A5E2D4}"/>
    <cellStyle name="20% - Ênfase3 5 6 2" xfId="762" xr:uid="{51FB0CDD-4DE1-4E14-848D-C7CDF7C451B4}"/>
    <cellStyle name="20% - Ênfase3 5 6 2 2" xfId="10884" xr:uid="{4091C9BA-10AC-4E8A-9029-50794BB4EB5C}"/>
    <cellStyle name="20% - Ênfase3 5 6 2 3" xfId="10885" xr:uid="{66FAEBD8-CE44-41F1-BAF0-6473564CE826}"/>
    <cellStyle name="20% - Ênfase3 5 6 2 4" xfId="10886" xr:uid="{DC9EA727-C33C-48EC-B7F9-D680E849C5AD}"/>
    <cellStyle name="20% - Ênfase3 5 6 3" xfId="10887" xr:uid="{F7E9A5CD-B253-4253-ACB5-871558ED1F8A}"/>
    <cellStyle name="20% - Ênfase3 5 6 4" xfId="10888" xr:uid="{42125048-230E-47EA-AA09-122469D588EB}"/>
    <cellStyle name="20% - Ênfase3 5 6 5" xfId="10889" xr:uid="{AB77C8C4-7AA8-4773-8568-52F1062C071A}"/>
    <cellStyle name="20% - Ênfase3 5 6 6" xfId="52968" xr:uid="{1A4E31B5-98EA-42F6-80F2-DEB242AC6F3A}"/>
    <cellStyle name="20% - Ênfase3 5 7" xfId="763" xr:uid="{8923DDEC-B82B-418B-9C7E-53FAF4394B6A}"/>
    <cellStyle name="20% - Ênfase3 5 7 2" xfId="10890" xr:uid="{D5041F10-D87A-43A3-B634-98A7AEF2864D}"/>
    <cellStyle name="20% - Ênfase3 5 7 2 2" xfId="10891" xr:uid="{2A76809A-333A-452B-AEBF-D4A43D290448}"/>
    <cellStyle name="20% - Ênfase3 5 7 2 3" xfId="10892" xr:uid="{49D511B6-D6A0-4E26-B4F4-CFE495413019}"/>
    <cellStyle name="20% - Ênfase3 5 7 2 4" xfId="10893" xr:uid="{890BD642-A83C-46AA-A4B0-9F008275F770}"/>
    <cellStyle name="20% - Ênfase3 5 7 3" xfId="10894" xr:uid="{01195E1F-9C7B-4729-9B55-8237D9CA9A6F}"/>
    <cellStyle name="20% - Ênfase3 5 7 4" xfId="10895" xr:uid="{70FA9F8F-0D52-4EAD-BCAB-BAA5D3187380}"/>
    <cellStyle name="20% - Ênfase3 5 7 5" xfId="10896" xr:uid="{2DBA0052-A89F-4695-BD66-499D2B296220}"/>
    <cellStyle name="20% - Ênfase3 5 7 6" xfId="53823" xr:uid="{53B2A649-84BC-47E5-89C3-7C5C3F0716F6}"/>
    <cellStyle name="20% - Ênfase3 5 8" xfId="10897" xr:uid="{A5E02913-5C7C-4F7F-9D84-046FC15DF062}"/>
    <cellStyle name="20% - Ênfase3 5 8 2" xfId="10898" xr:uid="{7E55EBA7-BD93-4D1D-91FB-5FA0B4B1E313}"/>
    <cellStyle name="20% - Ênfase3 5 8 2 2" xfId="10899" xr:uid="{7C1E12C0-DC3B-4E8A-874A-F7D7128031F7}"/>
    <cellStyle name="20% - Ênfase3 5 8 2 3" xfId="10900" xr:uid="{E162430C-84C0-4512-90F4-6665E3C44254}"/>
    <cellStyle name="20% - Ênfase3 5 8 2 4" xfId="10901" xr:uid="{41F574A1-BF3F-43DC-962B-6A83BED2917B}"/>
    <cellStyle name="20% - Ênfase3 5 8 3" xfId="10902" xr:uid="{DE0F8C28-D8F8-414E-9686-74CFE21177BC}"/>
    <cellStyle name="20% - Ênfase3 5 8 4" xfId="10903" xr:uid="{DE95D30D-1521-46C9-8D56-3EE4E275CE5B}"/>
    <cellStyle name="20% - Ênfase3 5 8 5" xfId="10904" xr:uid="{AA1DB3D5-751B-42E4-9EDF-3BE33CEBA743}"/>
    <cellStyle name="20% - Ênfase3 5 8 6" xfId="54646" xr:uid="{855599F5-CA09-41F8-975E-00AD22B81C1B}"/>
    <cellStyle name="20% - Ênfase3 5 9" xfId="10905" xr:uid="{8F2AFC25-541D-4624-9021-C52B81C2AB1B}"/>
    <cellStyle name="20% - Ênfase3 5 9 2" xfId="10906" xr:uid="{3425411C-10D5-4882-AEE4-4714D8D3654E}"/>
    <cellStyle name="20% - Ênfase3 5 9 2 2" xfId="10907" xr:uid="{EDEB05C1-F894-4D9F-81E3-FAECCDC90CAD}"/>
    <cellStyle name="20% - Ênfase3 5 9 2 3" xfId="10908" xr:uid="{24E27073-00C0-4567-8973-DE6BEA813159}"/>
    <cellStyle name="20% - Ênfase3 5 9 2 4" xfId="10909" xr:uid="{9EFC1394-4478-46DD-B532-6BF37DA2328D}"/>
    <cellStyle name="20% - Ênfase3 5 9 3" xfId="10910" xr:uid="{CE99C53F-1FF7-4A7B-8518-5462D71D886E}"/>
    <cellStyle name="20% - Ênfase3 5 9 4" xfId="10911" xr:uid="{D570A2BC-304B-4313-A51E-E982EC96C909}"/>
    <cellStyle name="20% - Ênfase3 5 9 5" xfId="10912" xr:uid="{1F2A4572-2611-447C-A1B3-B7D78F53626D}"/>
    <cellStyle name="20% - Ênfase3 5 9 6" xfId="55381" xr:uid="{AF7E9CDC-9DAD-475E-A41D-6EDBBAB2C3DF}"/>
    <cellStyle name="20% - Ênfase3 50" xfId="764" xr:uid="{FD38461F-19F2-422F-98DA-44A3D85C1C41}"/>
    <cellStyle name="20% - Ênfase3 50 2" xfId="765" xr:uid="{E0487617-9054-498D-A1E0-3477A75C07CF}"/>
    <cellStyle name="20% - Ênfase3 51" xfId="766" xr:uid="{29810DCE-C9C7-4556-811B-D56D393D3984}"/>
    <cellStyle name="20% - Ênfase3 51 2" xfId="767" xr:uid="{9CDBC716-7998-4338-A3CD-0E450C2476C5}"/>
    <cellStyle name="20% - Ênfase3 52" xfId="768" xr:uid="{4D0FE8FB-85B5-4343-A0C9-A6EF6E7B28A5}"/>
    <cellStyle name="20% - Ênfase3 52 2" xfId="769" xr:uid="{9A26A0BE-3031-481F-8293-42E969749903}"/>
    <cellStyle name="20% - Ênfase3 53" xfId="770" xr:uid="{3C967BC6-2104-4064-8C01-D14D2A111827}"/>
    <cellStyle name="20% - Ênfase3 53 2" xfId="771" xr:uid="{BC20557B-96AB-4704-AC28-DC8203DBE07F}"/>
    <cellStyle name="20% - Ênfase3 54" xfId="772" xr:uid="{68782702-FB41-427F-A20A-38C26E602808}"/>
    <cellStyle name="20% - Ênfase3 54 2" xfId="773" xr:uid="{2D77EB42-1096-4CA5-A03A-3994A03B2888}"/>
    <cellStyle name="20% - Ênfase3 55" xfId="774" xr:uid="{A8C63D5A-0F00-4EFA-AF69-3E7433D8A7B3}"/>
    <cellStyle name="20% - Ênfase3 55 2" xfId="775" xr:uid="{A9284D9F-3E32-4C56-8853-BC1671BAB9F4}"/>
    <cellStyle name="20% - Ênfase3 56" xfId="776" xr:uid="{6051C555-423D-4103-8C48-CBE93C80254E}"/>
    <cellStyle name="20% - Ênfase3 56 2" xfId="777" xr:uid="{F1B5372B-A7B5-46B1-9A24-27473C0A0A5C}"/>
    <cellStyle name="20% - Ênfase3 57" xfId="778" xr:uid="{D1E67257-148E-4C97-8FCA-E5E60E519D76}"/>
    <cellStyle name="20% - Ênfase3 57 2" xfId="779" xr:uid="{7DC9EF88-8018-49C8-A6DE-CFFA51A4AEBA}"/>
    <cellStyle name="20% - Ênfase3 58" xfId="780" xr:uid="{17CEF805-9FD8-42AC-87B5-BCEBF4136D8B}"/>
    <cellStyle name="20% - Ênfase3 58 2" xfId="781" xr:uid="{79368690-B8E9-47E5-929F-083DCFA8972D}"/>
    <cellStyle name="20% - Ênfase3 59" xfId="782" xr:uid="{45133BA6-BD45-4369-B07A-E1BB0A4490A8}"/>
    <cellStyle name="20% - Ênfase3 59 2" xfId="783" xr:uid="{E25D52C3-576E-4C5F-BA4D-B94E4CE0D36F}"/>
    <cellStyle name="20% - Ênfase3 6" xfId="784" xr:uid="{00BACD95-0357-4226-95F4-A42DE38D18E7}"/>
    <cellStyle name="20% - Ênfase3 6 10" xfId="10913" xr:uid="{3186484E-DB7D-4B83-938D-525E4F7B216C}"/>
    <cellStyle name="20% - Ênfase3 6 10 2" xfId="10914" xr:uid="{D6D2B427-C5D8-45DF-8E27-44D3A3E72487}"/>
    <cellStyle name="20% - Ênfase3 6 10 2 2" xfId="10915" xr:uid="{FFF54409-FABE-4578-8644-CFC6037CFBBC}"/>
    <cellStyle name="20% - Ênfase3 6 10 2 3" xfId="10916" xr:uid="{9E1D1A86-18E5-4CAB-AC7C-831A9D3FE50E}"/>
    <cellStyle name="20% - Ênfase3 6 10 2 4" xfId="10917" xr:uid="{33130D0C-0EC6-484B-8160-CA479B45B468}"/>
    <cellStyle name="20% - Ênfase3 6 10 3" xfId="10918" xr:uid="{3A52376D-6A49-4644-BCA2-C71B2F37C7F4}"/>
    <cellStyle name="20% - Ênfase3 6 10 4" xfId="10919" xr:uid="{3A1753FC-31A9-41D7-95AF-676C03650756}"/>
    <cellStyle name="20% - Ênfase3 6 10 5" xfId="10920" xr:uid="{11B10FE6-EA40-4E66-9FD8-9038607B559B}"/>
    <cellStyle name="20% - Ênfase3 6 10 6" xfId="56365" xr:uid="{7BEF7F2A-A5F1-4F82-A5E0-0E239666541D}"/>
    <cellStyle name="20% - Ênfase3 6 11" xfId="10921" xr:uid="{76FBD996-1BB4-4EAC-BB6A-7285EFF846F5}"/>
    <cellStyle name="20% - Ênfase3 6 11 2" xfId="10922" xr:uid="{27110872-168E-452A-83DF-5F5AD8F66050}"/>
    <cellStyle name="20% - Ênfase3 6 11 2 2" xfId="10923" xr:uid="{7FBA06FC-F51C-4C54-B098-B748612167F8}"/>
    <cellStyle name="20% - Ênfase3 6 11 2 3" xfId="10924" xr:uid="{A9D8EDDE-7910-4207-A063-717753D8EEF2}"/>
    <cellStyle name="20% - Ênfase3 6 11 2 4" xfId="10925" xr:uid="{7FB82AA8-8871-4EA7-9132-D70CB8866837}"/>
    <cellStyle name="20% - Ênfase3 6 11 3" xfId="10926" xr:uid="{91E4BB97-B86E-4DAF-8240-11B4B8750B45}"/>
    <cellStyle name="20% - Ênfase3 6 11 4" xfId="10927" xr:uid="{D1004471-7C0D-45BE-AAF3-5B147261B581}"/>
    <cellStyle name="20% - Ênfase3 6 11 5" xfId="10928" xr:uid="{2E76B028-7998-40AD-8262-1CF10E7E5253}"/>
    <cellStyle name="20% - Ênfase3 6 11 6" xfId="57981" xr:uid="{2F5451B1-4F27-43F1-865C-CDCCC572B212}"/>
    <cellStyle name="20% - Ênfase3 6 12" xfId="10929" xr:uid="{F1FF0ADC-8ED2-4BA7-8BEF-17916EFDC57E}"/>
    <cellStyle name="20% - Ênfase3 6 12 2" xfId="10930" xr:uid="{B90D636E-05DE-4037-AE55-68D1EAD13EDA}"/>
    <cellStyle name="20% - Ênfase3 6 12 3" xfId="10931" xr:uid="{7053615B-2FE8-4381-9B62-23DA37FC98C7}"/>
    <cellStyle name="20% - Ênfase3 6 12 4" xfId="10932" xr:uid="{68657B50-C81A-4B83-A5D9-05E5E10133E9}"/>
    <cellStyle name="20% - Ênfase3 6 12 5" xfId="47151" xr:uid="{89AE1C53-CB4E-4CE0-8DA5-964D10424995}"/>
    <cellStyle name="20% - Ênfase3 6 13" xfId="10933" xr:uid="{FD41EDAC-7971-4851-B6BE-D53645E9804F}"/>
    <cellStyle name="20% - Ênfase3 6 14" xfId="10934" xr:uid="{16765673-84F6-461A-B8BB-35419942D1A4}"/>
    <cellStyle name="20% - Ênfase3 6 15" xfId="10935" xr:uid="{6016ED8D-94BC-41EF-9409-6ADFF9B6007B}"/>
    <cellStyle name="20% - Ênfase3 6 16" xfId="45148" xr:uid="{286689A5-586F-417F-9716-F0BA33C84FB2}"/>
    <cellStyle name="20% - Ênfase3 6 2" xfId="785" xr:uid="{63546841-998F-4136-90B4-AE867A95EA4D}"/>
    <cellStyle name="20% - Ênfase3 6 2 2" xfId="786" xr:uid="{DBDD6EF7-1066-46C4-946B-42EF83A7DF07}"/>
    <cellStyle name="20% - Ênfase3 6 2 2 2" xfId="10936" xr:uid="{E35D478E-61C9-44C2-BB4C-B60D5EABF198}"/>
    <cellStyle name="20% - Ênfase3 6 2 2 2 2" xfId="57206" xr:uid="{594BB8C4-6745-435B-86A7-5CF36505877B}"/>
    <cellStyle name="20% - Ênfase3 6 2 2 2 3" xfId="57057" xr:uid="{29FC8509-2632-4CFD-B1ED-C5AD1601116C}"/>
    <cellStyle name="20% - Ênfase3 6 2 2 2 4" xfId="56875" xr:uid="{A3A906D3-3662-4FD4-A809-EE6FAB22C5C6}"/>
    <cellStyle name="20% - Ênfase3 6 2 2 3" xfId="10937" xr:uid="{AE5714EB-1D99-4C92-97CD-359A1770135E}"/>
    <cellStyle name="20% - Ênfase3 6 2 2 3 2" xfId="58267" xr:uid="{77805F26-A77D-4EAB-A96F-75F9BBC0FB7D}"/>
    <cellStyle name="20% - Ênfase3 6 2 2 4" xfId="10938" xr:uid="{7375AEC9-3248-48D0-83C4-325CFD883229}"/>
    <cellStyle name="20% - Ênfase3 6 2 2 5" xfId="48623" xr:uid="{966D86C3-7F7D-4FD0-8342-4CCEBA832848}"/>
    <cellStyle name="20% - Ênfase3 6 2 3" xfId="10939" xr:uid="{BE01A29A-D38D-4103-BFCA-8F4A2CAF0CC1}"/>
    <cellStyle name="20% - Ênfase3 6 2 3 2" xfId="56499" xr:uid="{CF31F878-6A5F-48DA-B704-3B5CDB6028D6}"/>
    <cellStyle name="20% - Ênfase3 6 2 4" xfId="10940" xr:uid="{51DAB369-2EFF-4A85-9A1F-F954C1C1F6B5}"/>
    <cellStyle name="20% - Ênfase3 6 2 4 2" xfId="56826" xr:uid="{271A98D0-E9B2-478E-AF8F-A675FE2A2F72}"/>
    <cellStyle name="20% - Ênfase3 6 2 5" xfId="10941" xr:uid="{2D5F2149-0412-43AC-BDFF-8375C176CC7B}"/>
    <cellStyle name="20% - Ênfase3 6 2 6" xfId="47912" xr:uid="{A77592BD-7FC5-48A8-887F-233C01006E85}"/>
    <cellStyle name="20% - Ênfase3 6 3" xfId="787" xr:uid="{7DAA1BC5-4411-4E5B-85A4-256849400EEC}"/>
    <cellStyle name="20% - Ênfase3 6 3 2" xfId="788" xr:uid="{0519DFB9-426B-489A-A910-9B89A454C81D}"/>
    <cellStyle name="20% - Ênfase3 6 3 2 2" xfId="10942" xr:uid="{B6255B78-465E-41E0-983A-04F0015B1D93}"/>
    <cellStyle name="20% - Ênfase3 6 3 2 3" xfId="10943" xr:uid="{160776DB-46EF-4481-AB13-5C0C22A26989}"/>
    <cellStyle name="20% - Ênfase3 6 3 2 4" xfId="10944" xr:uid="{0DFE38E8-95A4-40BE-995C-10B1A84014EB}"/>
    <cellStyle name="20% - Ênfase3 6 3 3" xfId="10945" xr:uid="{CDBBEBB8-EECA-4040-B309-D1907AF99EF2}"/>
    <cellStyle name="20% - Ênfase3 6 3 4" xfId="10946" xr:uid="{131FDB65-82DC-49EB-ABB3-56443CFE7F6D}"/>
    <cellStyle name="20% - Ênfase3 6 3 5" xfId="10947" xr:uid="{FC2F8E02-9C5D-4788-8F1D-E9357AB4A255}"/>
    <cellStyle name="20% - Ênfase3 6 3 6" xfId="48815" xr:uid="{7788DBDD-379C-4162-A9F4-C8E157C45AAB}"/>
    <cellStyle name="20% - Ênfase3 6 4" xfId="789" xr:uid="{8A7DC9AD-5681-4DDA-83C9-B28ECCEBAFE7}"/>
    <cellStyle name="20% - Ênfase3 6 4 2" xfId="790" xr:uid="{55D7B62B-DD93-4A26-93AA-280EEAD2DBB1}"/>
    <cellStyle name="20% - Ênfase3 6 4 2 2" xfId="10948" xr:uid="{EBC4AF9E-1DF6-4979-B36A-5CFC5CC55EB2}"/>
    <cellStyle name="20% - Ênfase3 6 4 2 3" xfId="10949" xr:uid="{C1F37FEE-FAF6-424B-8DF6-5C021C3A210D}"/>
    <cellStyle name="20% - Ênfase3 6 4 2 4" xfId="10950" xr:uid="{B942AEBD-549C-4D64-8D22-F79B7A03B645}"/>
    <cellStyle name="20% - Ênfase3 6 4 3" xfId="10951" xr:uid="{E38A1A44-CDCA-4FC9-AEBA-12B9BE5721BB}"/>
    <cellStyle name="20% - Ênfase3 6 4 4" xfId="10952" xr:uid="{F36E0983-826D-444F-89CA-B937DAAB2619}"/>
    <cellStyle name="20% - Ênfase3 6 4 5" xfId="10953" xr:uid="{EB9802D8-9C0A-41FB-BCDB-E0D9D7572516}"/>
    <cellStyle name="20% - Ênfase3 6 4 6" xfId="51214" xr:uid="{4A2712F6-2140-4709-9466-9FDB2C81F632}"/>
    <cellStyle name="20% - Ênfase3 6 5" xfId="791" xr:uid="{AAB7E08B-9DDD-490F-8F4F-E624ACD7E167}"/>
    <cellStyle name="20% - Ênfase3 6 5 2" xfId="792" xr:uid="{4C6821DF-B353-4CF4-B16C-504B59D13F8F}"/>
    <cellStyle name="20% - Ênfase3 6 5 2 2" xfId="10954" xr:uid="{51A6D564-D82D-475F-8D8E-C1CA1C7DE725}"/>
    <cellStyle name="20% - Ênfase3 6 5 2 3" xfId="10955" xr:uid="{93477E58-4ED5-4CB9-9DDC-31517BF5F136}"/>
    <cellStyle name="20% - Ênfase3 6 5 2 4" xfId="10956" xr:uid="{7E08F701-8839-49F8-8984-09C1FD853A6D}"/>
    <cellStyle name="20% - Ênfase3 6 5 3" xfId="10957" xr:uid="{E24CB87A-B9BD-490C-A92E-66FABC5F2AE5}"/>
    <cellStyle name="20% - Ênfase3 6 5 4" xfId="10958" xr:uid="{DF884039-93D5-436B-AE4A-E3CBCF89B1B4}"/>
    <cellStyle name="20% - Ênfase3 6 5 5" xfId="10959" xr:uid="{1155D162-470A-42D6-9EC5-664F20169B2F}"/>
    <cellStyle name="20% - Ênfase3 6 5 6" xfId="52096" xr:uid="{EB565793-D3E6-41DD-8057-872FC2408073}"/>
    <cellStyle name="20% - Ênfase3 6 6" xfId="793" xr:uid="{47199BE3-173B-43AD-AB1C-C4C5DBF082B4}"/>
    <cellStyle name="20% - Ênfase3 6 6 2" xfId="794" xr:uid="{ED6781E3-A49F-41FC-86C2-3CEFF1A35732}"/>
    <cellStyle name="20% - Ênfase3 6 6 2 2" xfId="10960" xr:uid="{985065D7-3BAC-47AD-9774-11E003C6E500}"/>
    <cellStyle name="20% - Ênfase3 6 6 2 3" xfId="10961" xr:uid="{1DAAADC5-C4CE-4573-8D27-39D328CFBD64}"/>
    <cellStyle name="20% - Ênfase3 6 6 2 4" xfId="10962" xr:uid="{127E85BC-AE10-4423-B2E8-DB07B19386A4}"/>
    <cellStyle name="20% - Ênfase3 6 6 3" xfId="10963" xr:uid="{1609687A-5027-435B-9005-F5701C4B74B8}"/>
    <cellStyle name="20% - Ênfase3 6 6 4" xfId="10964" xr:uid="{C84CEDBE-BB46-455E-8DED-33D3B15EDC8D}"/>
    <cellStyle name="20% - Ênfase3 6 6 5" xfId="10965" xr:uid="{FD65B76B-0923-45EA-84FB-F7DD1ADA416B}"/>
    <cellStyle name="20% - Ênfase3 6 6 6" xfId="52965" xr:uid="{AF6CD509-F21B-405C-A7B4-8DA46527DAB2}"/>
    <cellStyle name="20% - Ênfase3 6 7" xfId="795" xr:uid="{EA302282-0EE0-41C9-B761-3AA00C085EB7}"/>
    <cellStyle name="20% - Ênfase3 6 7 2" xfId="10966" xr:uid="{1ACD5E92-8429-45B6-A364-9E0CE598FBFA}"/>
    <cellStyle name="20% - Ênfase3 6 7 2 2" xfId="10967" xr:uid="{27594EDB-6286-4776-B0FB-EEDBBE5B0CB8}"/>
    <cellStyle name="20% - Ênfase3 6 7 2 3" xfId="10968" xr:uid="{BC728DAE-5CEC-4462-B633-7F4FEC436AA6}"/>
    <cellStyle name="20% - Ênfase3 6 7 2 4" xfId="10969" xr:uid="{C64D8642-D7B1-4171-A8CA-DA7823D1722E}"/>
    <cellStyle name="20% - Ênfase3 6 7 3" xfId="10970" xr:uid="{578DC01D-026B-4C25-A514-C40ED2FD7A99}"/>
    <cellStyle name="20% - Ênfase3 6 7 4" xfId="10971" xr:uid="{8DA3D2B1-82AD-4A4C-B9AB-E3D7190A59A5}"/>
    <cellStyle name="20% - Ênfase3 6 7 5" xfId="10972" xr:uid="{7AA4E819-DD0C-40B9-A369-FDA5F118FC84}"/>
    <cellStyle name="20% - Ênfase3 6 7 6" xfId="53820" xr:uid="{9B782987-9DC7-4E63-8075-C7D0A8CD8BC8}"/>
    <cellStyle name="20% - Ênfase3 6 8" xfId="10973" xr:uid="{F35AAF99-168E-437F-BE1E-159CDADC6152}"/>
    <cellStyle name="20% - Ênfase3 6 8 2" xfId="10974" xr:uid="{03B69C24-EF34-4AD8-B534-F1E502489AFF}"/>
    <cellStyle name="20% - Ênfase3 6 8 2 2" xfId="10975" xr:uid="{7B02C5E8-D3D9-4A57-9803-EB1C41F6E308}"/>
    <cellStyle name="20% - Ênfase3 6 8 2 3" xfId="10976" xr:uid="{347F4006-BB94-4F30-AB60-F91F26E955A4}"/>
    <cellStyle name="20% - Ênfase3 6 8 2 4" xfId="10977" xr:uid="{61C9AE03-1491-44BC-B979-F8CF2EA7E642}"/>
    <cellStyle name="20% - Ênfase3 6 8 3" xfId="10978" xr:uid="{3C0405D7-6E1A-4A01-889D-FFCC6AD4DD4F}"/>
    <cellStyle name="20% - Ênfase3 6 8 4" xfId="10979" xr:uid="{EE8A4728-AEEA-4C96-AFD3-F069D460DBF4}"/>
    <cellStyle name="20% - Ênfase3 6 8 5" xfId="10980" xr:uid="{DE43252A-168A-473B-AE26-C9B3076AEC75}"/>
    <cellStyle name="20% - Ênfase3 6 8 6" xfId="54643" xr:uid="{07D6AAB6-A485-42D1-8420-44F5238E5EF2}"/>
    <cellStyle name="20% - Ênfase3 6 9" xfId="10981" xr:uid="{635A90F3-2321-43BE-A407-8DF8299A7BDD}"/>
    <cellStyle name="20% - Ênfase3 6 9 2" xfId="10982" xr:uid="{EBCB99EB-3885-4702-92AA-87BAA427464D}"/>
    <cellStyle name="20% - Ênfase3 6 9 2 2" xfId="10983" xr:uid="{04EAE16E-9AB3-4898-9BAE-0B050407C27C}"/>
    <cellStyle name="20% - Ênfase3 6 9 2 3" xfId="10984" xr:uid="{F443EB19-0CFC-42AD-A881-929003AD9DA6}"/>
    <cellStyle name="20% - Ênfase3 6 9 2 4" xfId="10985" xr:uid="{2DCB7719-F353-4D60-A195-4B3311F90BFE}"/>
    <cellStyle name="20% - Ênfase3 6 9 3" xfId="10986" xr:uid="{20077EC7-8490-42B2-880A-D1E2B5D9475E}"/>
    <cellStyle name="20% - Ênfase3 6 9 4" xfId="10987" xr:uid="{FD325110-C9D2-49F3-8DAE-388EE77C9623}"/>
    <cellStyle name="20% - Ênfase3 6 9 5" xfId="10988" xr:uid="{D0DA71FF-E9A7-4041-8FC7-D95F541B6C00}"/>
    <cellStyle name="20% - Ênfase3 6 9 6" xfId="55378" xr:uid="{E14E8D4A-C372-408E-8BEB-C0E12CA0816E}"/>
    <cellStyle name="20% - Ênfase3 60" xfId="796" xr:uid="{0705EEF8-5F73-44E8-8E72-E29786A46EE0}"/>
    <cellStyle name="20% - Ênfase3 60 2" xfId="797" xr:uid="{971F3B15-CF8C-4650-865A-F89F5C8F2668}"/>
    <cellStyle name="20% - Ênfase3 61" xfId="798" xr:uid="{43B3A9E7-31DB-46D5-9560-6B43044A9C9E}"/>
    <cellStyle name="20% - Ênfase3 61 2" xfId="799" xr:uid="{17E9AD6C-253C-4AB7-8832-B056C51AC4D9}"/>
    <cellStyle name="20% - Ênfase3 62" xfId="800" xr:uid="{809B7CCA-7263-4E63-9846-407A44DF7090}"/>
    <cellStyle name="20% - Ênfase3 62 2" xfId="801" xr:uid="{8B75688B-F49A-4E8D-A8C8-04326FD6E811}"/>
    <cellStyle name="20% - Ênfase3 63" xfId="802" xr:uid="{F2FBD40C-810F-40BC-9893-E88E2DA5FEBF}"/>
    <cellStyle name="20% - Ênfase3 63 2" xfId="803" xr:uid="{B417CE9B-083A-44FF-8A7D-548B49D2F168}"/>
    <cellStyle name="20% - Ênfase3 64" xfId="804" xr:uid="{80619799-ABE6-4BF1-AE8F-E01563A68953}"/>
    <cellStyle name="20% - Ênfase3 65" xfId="10989" xr:uid="{BF244A35-F2D9-48F2-A351-9D322A68E9BF}"/>
    <cellStyle name="20% - Ênfase3 66" xfId="10990" xr:uid="{40E9CE4B-C5FB-4AFA-90CB-3140B17B6FD7}"/>
    <cellStyle name="20% - Ênfase3 67" xfId="10991" xr:uid="{AD033C58-E837-41A7-8D82-88A74354DE07}"/>
    <cellStyle name="20% - Ênfase3 68" xfId="10992" xr:uid="{8784BB5B-5E83-4F25-928B-CC32B43B9609}"/>
    <cellStyle name="20% - Ênfase3 69" xfId="10993" xr:uid="{8DA217AC-DA1B-49CE-8D2C-D747A9B9C0EF}"/>
    <cellStyle name="20% - Ênfase3 7" xfId="805" xr:uid="{78A2478E-DFC2-4F80-92BE-3601DBFD2172}"/>
    <cellStyle name="20% - Ênfase3 7 10" xfId="10994" xr:uid="{57355824-992D-4F1B-BD3B-492520E58703}"/>
    <cellStyle name="20% - Ênfase3 7 10 2" xfId="10995" xr:uid="{E96DED0E-11C7-4BDA-9BA8-BBCA1D4BB71A}"/>
    <cellStyle name="20% - Ênfase3 7 10 2 2" xfId="10996" xr:uid="{A8162571-4766-4D50-8973-05D7C547C495}"/>
    <cellStyle name="20% - Ênfase3 7 10 2 3" xfId="10997" xr:uid="{CBE8BB26-65C6-4E49-AA66-39548582A70E}"/>
    <cellStyle name="20% - Ênfase3 7 10 2 4" xfId="10998" xr:uid="{6938B2C6-E29D-46BD-AD3A-EAE624B40595}"/>
    <cellStyle name="20% - Ênfase3 7 10 3" xfId="10999" xr:uid="{2203CD7F-2F46-456B-8672-F0A3C95D384D}"/>
    <cellStyle name="20% - Ênfase3 7 10 4" xfId="11000" xr:uid="{36CAB723-2BAA-43C4-9AB0-A8348CFBB893}"/>
    <cellStyle name="20% - Ênfase3 7 10 5" xfId="11001" xr:uid="{2FC8EC3A-7B8C-4BFA-82EB-07755CF3E005}"/>
    <cellStyle name="20% - Ênfase3 7 11" xfId="11002" xr:uid="{0E9C364A-7411-4144-8BD5-484057919914}"/>
    <cellStyle name="20% - Ênfase3 7 11 2" xfId="11003" xr:uid="{E55B8F2B-5D12-428B-A5A2-24171EAC42A1}"/>
    <cellStyle name="20% - Ênfase3 7 11 2 2" xfId="11004" xr:uid="{69361AA9-BA46-4251-8E30-665EBC164E06}"/>
    <cellStyle name="20% - Ênfase3 7 11 2 3" xfId="11005" xr:uid="{B2E0B182-CEC6-4D65-B529-56FFA4BE3907}"/>
    <cellStyle name="20% - Ênfase3 7 11 2 4" xfId="11006" xr:uid="{07BD2260-2E7E-4A75-8D64-FAA19B32631A}"/>
    <cellStyle name="20% - Ênfase3 7 11 3" xfId="11007" xr:uid="{7EFA5652-9743-4062-99B2-80EBDD6F7873}"/>
    <cellStyle name="20% - Ênfase3 7 11 4" xfId="11008" xr:uid="{95332E0F-9A72-4BDA-A625-FBA34AB084F7}"/>
    <cellStyle name="20% - Ênfase3 7 11 5" xfId="11009" xr:uid="{8C233A5B-0A1A-4C80-8BD1-36B017348C6C}"/>
    <cellStyle name="20% - Ênfase3 7 12" xfId="11010" xr:uid="{280E2E4A-A06E-48E9-AF9F-86BB9D500EFA}"/>
    <cellStyle name="20% - Ênfase3 7 12 2" xfId="11011" xr:uid="{5F3F5D42-CDE5-490D-8DC4-A139AB54437F}"/>
    <cellStyle name="20% - Ênfase3 7 12 3" xfId="11012" xr:uid="{02A4FE63-400C-4C1B-ADCB-553380AB29D5}"/>
    <cellStyle name="20% - Ênfase3 7 12 4" xfId="11013" xr:uid="{25D446D0-93D8-4DAD-9DDF-9E1683446C66}"/>
    <cellStyle name="20% - Ênfase3 7 12 5" xfId="47152" xr:uid="{0F5A6A19-BEE6-4144-9010-22577B517971}"/>
    <cellStyle name="20% - Ênfase3 7 13" xfId="11014" xr:uid="{4BE630A9-9C24-4CDF-9764-E602228CE386}"/>
    <cellStyle name="20% - Ênfase3 7 14" xfId="11015" xr:uid="{435C9B33-A224-428C-BFDE-26C1EACC2AA7}"/>
    <cellStyle name="20% - Ênfase3 7 15" xfId="11016" xr:uid="{28C5F4F3-844C-4601-A69F-46D0532788BC}"/>
    <cellStyle name="20% - Ênfase3 7 16" xfId="45149" xr:uid="{B8219592-585E-4013-A60C-F9B7B8D0577E}"/>
    <cellStyle name="20% - Ênfase3 7 2" xfId="806" xr:uid="{1DD385F1-8A89-4E9F-B32A-0B026E141450}"/>
    <cellStyle name="20% - Ênfase3 7 2 2" xfId="807" xr:uid="{92656F17-7E1E-438A-93B9-EB28C2D28781}"/>
    <cellStyle name="20% - Ênfase3 7 2 2 2" xfId="11017" xr:uid="{B351E7C4-80F8-4537-B591-CBAE81AA7CD9}"/>
    <cellStyle name="20% - Ênfase3 7 2 2 2 2" xfId="57207" xr:uid="{A2EF3794-1CCC-4370-91AC-2D70F9DDA4F0}"/>
    <cellStyle name="20% - Ênfase3 7 2 2 2 3" xfId="58349" xr:uid="{3177BFD1-15A5-42E3-817A-A7508BDB8053}"/>
    <cellStyle name="20% - Ênfase3 7 2 2 2 4" xfId="56876" xr:uid="{B59549EE-89C8-4C1A-B1AC-B6F0486CD207}"/>
    <cellStyle name="20% - Ênfase3 7 2 2 3" xfId="11018" xr:uid="{722582C6-CFB2-4180-A5AF-6B79D15370CA}"/>
    <cellStyle name="20% - Ênfase3 7 2 2 3 2" xfId="58163" xr:uid="{C79DF305-4C03-4A1D-B4B1-69D8374FAE86}"/>
    <cellStyle name="20% - Ênfase3 7 2 2 4" xfId="11019" xr:uid="{FF733D44-7DE3-4BFE-B6F7-80640318C690}"/>
    <cellStyle name="20% - Ênfase3 7 2 2 5" xfId="48625" xr:uid="{69F97E7D-47C9-4269-9850-89663CDA691B}"/>
    <cellStyle name="20% - Ênfase3 7 2 3" xfId="11020" xr:uid="{D36A5EEC-EFFF-48A7-96F5-88FD7C5F0C41}"/>
    <cellStyle name="20% - Ênfase3 7 2 3 2" xfId="56500" xr:uid="{0B03ADEB-9AA4-4F46-BFE4-68C5E4DAC2B7}"/>
    <cellStyle name="20% - Ênfase3 7 2 4" xfId="11021" xr:uid="{F42C5949-B32D-40DD-9FAD-FCAFDC5DDA61}"/>
    <cellStyle name="20% - Ênfase3 7 2 4 2" xfId="58410" xr:uid="{7F793CB3-623E-4AF4-A135-FED60FFF7E37}"/>
    <cellStyle name="20% - Ênfase3 7 2 5" xfId="11022" xr:uid="{2BE8EA20-256A-4FF8-B204-7B822E45547E}"/>
    <cellStyle name="20% - Ênfase3 7 2 6" xfId="47913" xr:uid="{105A40BD-6240-43C3-B336-816B69670B1B}"/>
    <cellStyle name="20% - Ênfase3 7 3" xfId="808" xr:uid="{DF963B74-119B-4ACF-A3C8-E6A52B476BA7}"/>
    <cellStyle name="20% - Ênfase3 7 3 2" xfId="809" xr:uid="{8C659438-9AEA-4EE2-8AAF-8486D2CD3FAC}"/>
    <cellStyle name="20% - Ênfase3 7 3 2 2" xfId="11023" xr:uid="{8244CF80-7923-4EB7-ABFD-01C63ED13CED}"/>
    <cellStyle name="20% - Ênfase3 7 3 2 3" xfId="11024" xr:uid="{2BCD609A-C649-4F94-93CC-E2AB07EAED35}"/>
    <cellStyle name="20% - Ênfase3 7 3 2 4" xfId="11025" xr:uid="{F9A0A7D5-D5BA-4634-A5FB-624AD544855D}"/>
    <cellStyle name="20% - Ênfase3 7 3 3" xfId="11026" xr:uid="{60727D53-A814-440D-8A9C-F7E8393C6B6A}"/>
    <cellStyle name="20% - Ênfase3 7 3 4" xfId="11027" xr:uid="{0A6FDB47-8EDF-4B5C-8B2C-37EAA094BE54}"/>
    <cellStyle name="20% - Ênfase3 7 3 5" xfId="11028" xr:uid="{3D825922-0E9C-4A05-811B-661BD7F10508}"/>
    <cellStyle name="20% - Ênfase3 7 3 6" xfId="48803" xr:uid="{D10376E7-A859-4242-8FEA-C2B8E0AE4CFA}"/>
    <cellStyle name="20% - Ênfase3 7 4" xfId="810" xr:uid="{49D41445-337E-4121-80DF-7B90F9B51622}"/>
    <cellStyle name="20% - Ênfase3 7 4 2" xfId="811" xr:uid="{376084F2-B90A-43E5-9E5D-4299CDF6AEA3}"/>
    <cellStyle name="20% - Ênfase3 7 4 2 2" xfId="11029" xr:uid="{3A7A7760-CA52-49FB-A754-88A8924D9158}"/>
    <cellStyle name="20% - Ênfase3 7 4 2 3" xfId="11030" xr:uid="{AFC7E3B1-2036-4084-B87E-B8EA7DEF019F}"/>
    <cellStyle name="20% - Ênfase3 7 4 2 4" xfId="11031" xr:uid="{7379F896-811C-4E6D-9027-C0F4E91EC611}"/>
    <cellStyle name="20% - Ênfase3 7 4 3" xfId="11032" xr:uid="{40C25188-9A6F-4B3D-A1E8-BFDC787CBE76}"/>
    <cellStyle name="20% - Ênfase3 7 4 4" xfId="11033" xr:uid="{74378093-56E8-4351-91F6-A439019EE287}"/>
    <cellStyle name="20% - Ênfase3 7 4 5" xfId="11034" xr:uid="{F3EB98AD-23AE-498D-9BC7-C6C24AE07C90}"/>
    <cellStyle name="20% - Ênfase3 7 4 6" xfId="51210" xr:uid="{A285EA99-C980-4E58-A2AD-B6883AB5DD6E}"/>
    <cellStyle name="20% - Ênfase3 7 5" xfId="812" xr:uid="{1250ED3F-740D-4E25-A40D-3992E7CA9946}"/>
    <cellStyle name="20% - Ênfase3 7 5 2" xfId="813" xr:uid="{9FE835CC-4DCF-4937-B15A-6E9CD9050987}"/>
    <cellStyle name="20% - Ênfase3 7 5 2 2" xfId="11035" xr:uid="{DB309B6A-4CB4-4ECC-B917-D1136D0E2D3D}"/>
    <cellStyle name="20% - Ênfase3 7 5 2 3" xfId="11036" xr:uid="{3BD1DEB0-5C58-4755-B41C-8D2391D6BAEB}"/>
    <cellStyle name="20% - Ênfase3 7 5 2 4" xfId="11037" xr:uid="{7507F385-527B-410D-8F6D-FD4B316C08E6}"/>
    <cellStyle name="20% - Ênfase3 7 5 3" xfId="11038" xr:uid="{7CE9C1B1-354C-48AC-A301-3CBD5DA78B31}"/>
    <cellStyle name="20% - Ênfase3 7 5 4" xfId="11039" xr:uid="{8243B400-5D03-4715-95BE-33BF2B498D54}"/>
    <cellStyle name="20% - Ênfase3 7 5 5" xfId="11040" xr:uid="{23F6BD1B-389B-463F-ADC4-89F74A557D3D}"/>
    <cellStyle name="20% - Ênfase3 7 5 6" xfId="52092" xr:uid="{2B7EFE2A-D71D-46D1-A6F0-CAD808957CDA}"/>
    <cellStyle name="20% - Ênfase3 7 6" xfId="814" xr:uid="{ECBC43B6-9A44-4FAF-9D13-F85B749CC8BA}"/>
    <cellStyle name="20% - Ênfase3 7 6 2" xfId="815" xr:uid="{A0D11883-2EAD-4BF3-B027-93F4DD830ACE}"/>
    <cellStyle name="20% - Ênfase3 7 6 2 2" xfId="11041" xr:uid="{ACB0EE0F-30AB-45C7-B41C-C2961E716994}"/>
    <cellStyle name="20% - Ênfase3 7 6 2 3" xfId="11042" xr:uid="{BE3E2B44-225C-46A2-9ED4-09C0606B8286}"/>
    <cellStyle name="20% - Ênfase3 7 6 2 4" xfId="11043" xr:uid="{3354D9C5-5524-4885-A224-AA52EF0A4121}"/>
    <cellStyle name="20% - Ênfase3 7 6 3" xfId="11044" xr:uid="{BEBC8F5D-9F82-4654-9168-67486A08D0F6}"/>
    <cellStyle name="20% - Ênfase3 7 6 4" xfId="11045" xr:uid="{4B8C88B7-30D3-4860-AE93-AE86E999F686}"/>
    <cellStyle name="20% - Ênfase3 7 6 5" xfId="11046" xr:uid="{C9C9E0AD-2B6C-4D4C-B452-B0003C97A6F5}"/>
    <cellStyle name="20% - Ênfase3 7 6 6" xfId="52961" xr:uid="{6C995264-166F-4215-A4A2-C9C5F21694B4}"/>
    <cellStyle name="20% - Ênfase3 7 7" xfId="816" xr:uid="{46E39C7A-1453-4CA0-8CF9-763C0111DA99}"/>
    <cellStyle name="20% - Ênfase3 7 7 2" xfId="11047" xr:uid="{8FC1029C-6A4D-44E6-B905-466F7F870952}"/>
    <cellStyle name="20% - Ênfase3 7 7 2 2" xfId="11048" xr:uid="{5D90C5FA-A64F-4984-A486-A3A488F8D34A}"/>
    <cellStyle name="20% - Ênfase3 7 7 2 3" xfId="11049" xr:uid="{7250F767-971A-4BF3-99E6-C1CA099FEDDE}"/>
    <cellStyle name="20% - Ênfase3 7 7 2 4" xfId="11050" xr:uid="{246DE334-9293-4422-AE4C-61C39AA8633A}"/>
    <cellStyle name="20% - Ênfase3 7 7 3" xfId="11051" xr:uid="{12488BAD-7C68-473C-9A3F-D6D7EA934F18}"/>
    <cellStyle name="20% - Ênfase3 7 7 4" xfId="11052" xr:uid="{CA5F7850-2EF3-4963-BB7F-C94EF73A004B}"/>
    <cellStyle name="20% - Ênfase3 7 7 5" xfId="11053" xr:uid="{C7DB71B2-9DC8-4F19-A5E2-F6136674A3C3}"/>
    <cellStyle name="20% - Ênfase3 7 7 6" xfId="53816" xr:uid="{DB4D9004-6091-4EA5-8362-F6C954CCA517}"/>
    <cellStyle name="20% - Ênfase3 7 8" xfId="11054" xr:uid="{6EDFB634-4691-4858-8E06-05FF497D09EE}"/>
    <cellStyle name="20% - Ênfase3 7 8 2" xfId="11055" xr:uid="{0E1EE93F-8DC7-4B53-814D-5C86C07DD9F1}"/>
    <cellStyle name="20% - Ênfase3 7 8 2 2" xfId="11056" xr:uid="{6F8275CB-F6F6-437B-808E-2DA62BED4D41}"/>
    <cellStyle name="20% - Ênfase3 7 8 2 3" xfId="11057" xr:uid="{C203FB20-68C1-4DBA-B7CC-CD98462830DB}"/>
    <cellStyle name="20% - Ênfase3 7 8 2 4" xfId="11058" xr:uid="{524F15CC-D705-48EB-97AE-BACAB99D68CD}"/>
    <cellStyle name="20% - Ênfase3 7 8 3" xfId="11059" xr:uid="{E390DA45-ECD4-4DCE-8F1D-F6B4A4A15072}"/>
    <cellStyle name="20% - Ênfase3 7 8 4" xfId="11060" xr:uid="{AB10992D-1BD7-4292-9E3D-CE7B172D397A}"/>
    <cellStyle name="20% - Ênfase3 7 8 5" xfId="11061" xr:uid="{2FA89056-C5A4-4BD2-A85F-5018EEDAB9EC}"/>
    <cellStyle name="20% - Ênfase3 7 8 6" xfId="54639" xr:uid="{5E4D7BCE-A105-4D14-BC56-F28790B7252D}"/>
    <cellStyle name="20% - Ênfase3 7 9" xfId="11062" xr:uid="{79A6B15C-DABB-4EC2-B42B-3A35024AC338}"/>
    <cellStyle name="20% - Ênfase3 7 9 2" xfId="11063" xr:uid="{BEC3994C-E4B8-4E6C-9E14-008A29A491FF}"/>
    <cellStyle name="20% - Ênfase3 7 9 2 2" xfId="11064" xr:uid="{CB205961-1FFB-472E-BF0C-103E63EDD3C5}"/>
    <cellStyle name="20% - Ênfase3 7 9 2 3" xfId="11065" xr:uid="{C248F897-AFF5-4682-B290-649188808545}"/>
    <cellStyle name="20% - Ênfase3 7 9 2 4" xfId="11066" xr:uid="{EF81F76D-7398-4AC8-B840-D539FFB57C52}"/>
    <cellStyle name="20% - Ênfase3 7 9 3" xfId="11067" xr:uid="{B805D629-4372-44BC-B6F3-15CC5C3D8F81}"/>
    <cellStyle name="20% - Ênfase3 7 9 4" xfId="11068" xr:uid="{ECD9DA86-EF3E-4DFB-8A88-2D9EB7FE580A}"/>
    <cellStyle name="20% - Ênfase3 7 9 5" xfId="11069" xr:uid="{88F91681-8929-4137-8DC7-7B416E66DB7F}"/>
    <cellStyle name="20% - Ênfase3 7 9 6" xfId="55375" xr:uid="{408D5609-4680-41D9-8766-2E86DA6C1705}"/>
    <cellStyle name="20% - Ênfase3 70" xfId="11070" xr:uid="{E61DB2D4-BE57-48EB-958C-49F425B318E5}"/>
    <cellStyle name="20% - Ênfase3 71" xfId="11071" xr:uid="{3EC29367-E4F7-4483-AD2D-DFD700CDA89C}"/>
    <cellStyle name="20% - Ênfase3 72" xfId="11072" xr:uid="{B4C09FBF-1583-4B8E-97F5-6282846894C2}"/>
    <cellStyle name="20% - Ênfase3 73" xfId="11073" xr:uid="{A938AC46-8F10-4A36-A213-8B03D37D7CF5}"/>
    <cellStyle name="20% - Ênfase3 74" xfId="11074" xr:uid="{67D6B4AF-AAB4-41B0-B6ED-0415CA33A5AA}"/>
    <cellStyle name="20% - Ênfase3 75" xfId="11075" xr:uid="{23F2D8FF-8019-4749-A805-AFC76006F78F}"/>
    <cellStyle name="20% - Ênfase3 76" xfId="11076" xr:uid="{15998954-D572-4AD5-A5A1-344784A46E5D}"/>
    <cellStyle name="20% - Ênfase3 77" xfId="11077" xr:uid="{18B59091-A48D-40D3-8010-7C7F0F5A9B02}"/>
    <cellStyle name="20% - Ênfase3 78" xfId="11078" xr:uid="{EE2A86AF-70A8-4B64-AAF0-6BD8DA69DB4C}"/>
    <cellStyle name="20% - Ênfase3 79" xfId="11079" xr:uid="{34E650E9-A83D-43BB-B889-2D8B3BD6627C}"/>
    <cellStyle name="20% - Ênfase3 8" xfId="817" xr:uid="{64339D80-1AE2-44CD-979F-B7988593CADF}"/>
    <cellStyle name="20% - Ênfase3 8 10" xfId="11080" xr:uid="{A416CD0B-53FD-4178-96F9-C2895BFAB28B}"/>
    <cellStyle name="20% - Ênfase3 8 10 2" xfId="11081" xr:uid="{87342FE1-B730-46A0-B2F2-677D8C1B4677}"/>
    <cellStyle name="20% - Ênfase3 8 10 2 2" xfId="11082" xr:uid="{2B15A4DC-8D59-4D39-987E-37383D4501A8}"/>
    <cellStyle name="20% - Ênfase3 8 10 2 3" xfId="11083" xr:uid="{05ADFF57-ADE5-437A-B7E7-7AB7940C5D99}"/>
    <cellStyle name="20% - Ênfase3 8 10 2 4" xfId="11084" xr:uid="{32E96FE4-ED2A-4EBD-8FC1-A6589907DFD7}"/>
    <cellStyle name="20% - Ênfase3 8 10 3" xfId="11085" xr:uid="{F0E74A03-C020-4DE7-A644-D14C65371F37}"/>
    <cellStyle name="20% - Ênfase3 8 10 4" xfId="11086" xr:uid="{A348604C-C558-484D-8874-BAA30951D18D}"/>
    <cellStyle name="20% - Ênfase3 8 10 5" xfId="11087" xr:uid="{7728505B-A2BD-4AE6-A046-A65DCAE41ECA}"/>
    <cellStyle name="20% - Ênfase3 8 11" xfId="11088" xr:uid="{D89F1E5F-7C4E-403B-85CF-F601437B378F}"/>
    <cellStyle name="20% - Ênfase3 8 11 2" xfId="11089" xr:uid="{1F5924A8-7635-4023-9561-2B4B847BBE35}"/>
    <cellStyle name="20% - Ênfase3 8 11 2 2" xfId="11090" xr:uid="{D6F1B951-D476-4DDD-B90B-4E7D593B1001}"/>
    <cellStyle name="20% - Ênfase3 8 11 2 3" xfId="11091" xr:uid="{919265CB-46E3-49E1-938B-B845FD270B32}"/>
    <cellStyle name="20% - Ênfase3 8 11 2 4" xfId="11092" xr:uid="{C24E7448-CD23-460A-86FD-C7A5E9C91566}"/>
    <cellStyle name="20% - Ênfase3 8 11 3" xfId="11093" xr:uid="{AF959091-0A7E-484B-BA39-BCBD92E2830E}"/>
    <cellStyle name="20% - Ênfase3 8 11 4" xfId="11094" xr:uid="{C7D768E8-90AB-4DD9-A5B1-1B2DA23AEAC0}"/>
    <cellStyle name="20% - Ênfase3 8 11 5" xfId="11095" xr:uid="{F542CBD9-A163-4264-8BF9-E501565A3636}"/>
    <cellStyle name="20% - Ênfase3 8 12" xfId="11096" xr:uid="{008D7230-B99A-41BB-B5E5-D82E30DB4549}"/>
    <cellStyle name="20% - Ênfase3 8 12 2" xfId="11097" xr:uid="{FD3BCE7F-34B2-46CB-A410-2975A5929FBD}"/>
    <cellStyle name="20% - Ênfase3 8 12 3" xfId="11098" xr:uid="{1BF2838D-A3DA-44EB-A82B-29AAC23D55A4}"/>
    <cellStyle name="20% - Ênfase3 8 12 4" xfId="11099" xr:uid="{631AD709-7649-4B63-9041-7A4698995366}"/>
    <cellStyle name="20% - Ênfase3 8 12 5" xfId="47153" xr:uid="{CB887F4D-8FC9-4343-8426-F13FE3B458BA}"/>
    <cellStyle name="20% - Ênfase3 8 13" xfId="11100" xr:uid="{8F89B13A-E532-4AD4-8690-E3DBC391AB2E}"/>
    <cellStyle name="20% - Ênfase3 8 14" xfId="11101" xr:uid="{4A541037-9BC9-42D5-850E-C9448DF984FA}"/>
    <cellStyle name="20% - Ênfase3 8 15" xfId="11102" xr:uid="{8DAA0003-FBAE-4E6D-B135-27FCF426E09B}"/>
    <cellStyle name="20% - Ênfase3 8 16" xfId="45541" xr:uid="{118EB72C-B1F2-4DB3-BBB7-1E282F994932}"/>
    <cellStyle name="20% - Ênfase3 8 2" xfId="818" xr:uid="{90E2C22F-D5A4-41E5-BFB0-8D5765DF012A}"/>
    <cellStyle name="20% - Ênfase3 8 2 2" xfId="819" xr:uid="{821AEFAB-428A-4B43-8776-D4551996254B}"/>
    <cellStyle name="20% - Ênfase3 8 2 2 2" xfId="11103" xr:uid="{CAC14D7F-E919-43D2-B5D1-E033F1C4B58C}"/>
    <cellStyle name="20% - Ênfase3 8 2 2 2 2" xfId="57208" xr:uid="{0C51C10E-0FF9-4B84-9C0A-6126B0A467E6}"/>
    <cellStyle name="20% - Ênfase3 8 2 2 2 3" xfId="58142" xr:uid="{0287B87F-509A-4705-9ADC-46C1D6C9E47B}"/>
    <cellStyle name="20% - Ênfase3 8 2 2 2 4" xfId="56877" xr:uid="{21B9EB70-FB8B-4277-9922-35572729E14B}"/>
    <cellStyle name="20% - Ênfase3 8 2 2 3" xfId="11104" xr:uid="{919C66D6-A1E6-4240-BA01-73EBC2BF4A2B}"/>
    <cellStyle name="20% - Ênfase3 8 2 2 3 2" xfId="58055" xr:uid="{10F7CA5B-B908-4ADB-9897-9D1CA2CA1776}"/>
    <cellStyle name="20% - Ênfase3 8 2 2 4" xfId="11105" xr:uid="{C935CB92-D33D-4133-85B2-9C93871E0049}"/>
    <cellStyle name="20% - Ênfase3 8 2 2 5" xfId="48627" xr:uid="{E1FB9646-8146-4413-BAC8-274B7C023DC2}"/>
    <cellStyle name="20% - Ênfase3 8 2 3" xfId="11106" xr:uid="{D1FF9370-5E38-48A8-A26D-01283D46F190}"/>
    <cellStyle name="20% - Ênfase3 8 2 3 2" xfId="56501" xr:uid="{EFB2E4BD-3D41-416A-B9E2-B20A4169E853}"/>
    <cellStyle name="20% - Ênfase3 8 2 4" xfId="11107" xr:uid="{A8DC32BD-4EE8-4A3F-A1E0-6D2105C5CA6B}"/>
    <cellStyle name="20% - Ênfase3 8 2 4 2" xfId="58295" xr:uid="{47243D62-1E87-43E1-BAB2-0D31659130A3}"/>
    <cellStyle name="20% - Ênfase3 8 2 5" xfId="11108" xr:uid="{30438F11-493C-4535-A7AC-5F8F8FFB33E4}"/>
    <cellStyle name="20% - Ênfase3 8 2 6" xfId="47914" xr:uid="{2D592C33-616F-48E6-8F88-60329462B690}"/>
    <cellStyle name="20% - Ênfase3 8 3" xfId="820" xr:uid="{547D7868-631E-4F15-81E2-DBE073DF3DDC}"/>
    <cellStyle name="20% - Ênfase3 8 3 2" xfId="821" xr:uid="{7FE569AE-8986-4C7F-B6EF-0D3934585D35}"/>
    <cellStyle name="20% - Ênfase3 8 3 2 2" xfId="11109" xr:uid="{A9152542-D642-462C-B445-BFE99A7F50C7}"/>
    <cellStyle name="20% - Ênfase3 8 3 2 3" xfId="11110" xr:uid="{4CF6F3FC-4721-48DC-ABAE-F4FE035EFEBD}"/>
    <cellStyle name="20% - Ênfase3 8 3 2 4" xfId="11111" xr:uid="{4231DAC9-994C-4D7B-8418-983EEFDFB420}"/>
    <cellStyle name="20% - Ênfase3 8 3 3" xfId="11112" xr:uid="{80CE7D23-53AD-4A84-AFC9-4F802F0AA963}"/>
    <cellStyle name="20% - Ênfase3 8 3 4" xfId="11113" xr:uid="{025B67E0-C781-479E-AF58-BEB662E16BFC}"/>
    <cellStyle name="20% - Ênfase3 8 3 5" xfId="11114" xr:uid="{9C5DF64A-1D0B-47FF-83F2-6C8EFF255377}"/>
    <cellStyle name="20% - Ênfase3 8 3 6" xfId="48799" xr:uid="{755B5FBB-41E2-48A5-944C-F59802C9970F}"/>
    <cellStyle name="20% - Ênfase3 8 4" xfId="822" xr:uid="{A6C02490-E40A-40C2-8DFE-ED213D931208}"/>
    <cellStyle name="20% - Ênfase3 8 4 2" xfId="823" xr:uid="{97091E1B-C42A-4CEA-A9A9-62632E866F5D}"/>
    <cellStyle name="20% - Ênfase3 8 4 2 2" xfId="11115" xr:uid="{1027E033-5B60-4C7B-8663-2C9156E3993C}"/>
    <cellStyle name="20% - Ênfase3 8 4 2 3" xfId="11116" xr:uid="{3C49911D-08B2-48D1-8AA5-D11A071730A5}"/>
    <cellStyle name="20% - Ênfase3 8 4 2 4" xfId="11117" xr:uid="{43AAC788-B45C-41AB-947C-B9BB0DDFB5D1}"/>
    <cellStyle name="20% - Ênfase3 8 4 3" xfId="11118" xr:uid="{774C50C2-5EA2-4D7E-8F77-D55BB5E35960}"/>
    <cellStyle name="20% - Ênfase3 8 4 4" xfId="11119" xr:uid="{B057823E-1B48-4403-B01B-A94B16E1379F}"/>
    <cellStyle name="20% - Ênfase3 8 4 5" xfId="11120" xr:uid="{09D99243-4B10-47CE-863D-488458A87C87}"/>
    <cellStyle name="20% - Ênfase3 8 4 6" xfId="51207" xr:uid="{10A048D7-4156-4C38-83B7-4B4181A4BFD1}"/>
    <cellStyle name="20% - Ênfase3 8 5" xfId="824" xr:uid="{6AB4C458-CB39-4254-B14D-C4F6CEE15913}"/>
    <cellStyle name="20% - Ênfase3 8 5 2" xfId="825" xr:uid="{59A48039-7FD1-4CBD-91F8-247D47D7D65F}"/>
    <cellStyle name="20% - Ênfase3 8 5 2 2" xfId="11121" xr:uid="{94DCF3DC-197C-416E-85E3-A5032E413706}"/>
    <cellStyle name="20% - Ênfase3 8 5 2 3" xfId="11122" xr:uid="{86DF5B0C-427F-41A0-AB65-D24D262C16C6}"/>
    <cellStyle name="20% - Ênfase3 8 5 2 4" xfId="11123" xr:uid="{5231F213-BFA6-456E-B9F9-D3891AED08D7}"/>
    <cellStyle name="20% - Ênfase3 8 5 3" xfId="11124" xr:uid="{ACB5039E-B38B-4963-BB04-A89854C3C757}"/>
    <cellStyle name="20% - Ênfase3 8 5 4" xfId="11125" xr:uid="{E2956A09-7E8B-4114-B2F5-79D227947369}"/>
    <cellStyle name="20% - Ênfase3 8 5 5" xfId="11126" xr:uid="{C683F855-3C26-4110-A366-A36422FDF36F}"/>
    <cellStyle name="20% - Ênfase3 8 5 6" xfId="52089" xr:uid="{F2C7CEFB-A7D2-4D00-AD14-560E1022E5C9}"/>
    <cellStyle name="20% - Ênfase3 8 6" xfId="826" xr:uid="{C9FFA8EC-FA79-4D2C-8D3F-BBD4CD6EAF46}"/>
    <cellStyle name="20% - Ênfase3 8 6 2" xfId="827" xr:uid="{31DE18E9-58D5-4A27-BF00-B6041A0F4702}"/>
    <cellStyle name="20% - Ênfase3 8 6 2 2" xfId="11127" xr:uid="{74679C04-425B-49B3-8440-097057B187E0}"/>
    <cellStyle name="20% - Ênfase3 8 6 2 3" xfId="11128" xr:uid="{083DF885-1B14-4301-A7F3-7A1C053DFC84}"/>
    <cellStyle name="20% - Ênfase3 8 6 2 4" xfId="11129" xr:uid="{FFF2B856-3D34-4BBD-9A8B-B1E5BCAABFB6}"/>
    <cellStyle name="20% - Ênfase3 8 6 3" xfId="11130" xr:uid="{F9483C4C-7D05-447B-BE90-66836D32BC73}"/>
    <cellStyle name="20% - Ênfase3 8 6 4" xfId="11131" xr:uid="{E9CDD490-41FE-42E2-AE14-B07947885A51}"/>
    <cellStyle name="20% - Ênfase3 8 6 5" xfId="11132" xr:uid="{AD1F53A8-58B8-4438-81A0-C02E0BC588DE}"/>
    <cellStyle name="20% - Ênfase3 8 6 6" xfId="52958" xr:uid="{82A10A0A-7D44-4B24-94BF-68C13CA4121F}"/>
    <cellStyle name="20% - Ênfase3 8 7" xfId="828" xr:uid="{9DDC2180-3E6B-42D2-8FF7-0427CE418FC1}"/>
    <cellStyle name="20% - Ênfase3 8 7 2" xfId="11133" xr:uid="{4D60A45C-1713-40CB-B9C6-55ADE0417C95}"/>
    <cellStyle name="20% - Ênfase3 8 7 2 2" xfId="11134" xr:uid="{E3596D52-1F7B-4ADD-AB4F-A80CE21E83C9}"/>
    <cellStyle name="20% - Ênfase3 8 7 2 3" xfId="11135" xr:uid="{C3E71C5F-8129-4CA1-A97D-3342A16FC310}"/>
    <cellStyle name="20% - Ênfase3 8 7 2 4" xfId="11136" xr:uid="{404086BA-9FEC-4A1A-BA48-6A7F3DD93C98}"/>
    <cellStyle name="20% - Ênfase3 8 7 3" xfId="11137" xr:uid="{88FB54CC-1378-469D-8D7B-18356B0093F2}"/>
    <cellStyle name="20% - Ênfase3 8 7 4" xfId="11138" xr:uid="{9C0F9CB6-CDEC-43DD-9DBE-371C00746D78}"/>
    <cellStyle name="20% - Ênfase3 8 7 5" xfId="11139" xr:uid="{EA49B622-AB56-4392-8BB8-1CD59941B51A}"/>
    <cellStyle name="20% - Ênfase3 8 7 6" xfId="53813" xr:uid="{4CB28BBF-E9F9-4B11-A2E6-1216F3E73630}"/>
    <cellStyle name="20% - Ênfase3 8 8" xfId="11140" xr:uid="{A76FE20B-0FBA-475A-8DF6-8504FF17B7EA}"/>
    <cellStyle name="20% - Ênfase3 8 8 2" xfId="11141" xr:uid="{5E78D790-C5EA-41C5-B476-2D54EF359271}"/>
    <cellStyle name="20% - Ênfase3 8 8 2 2" xfId="11142" xr:uid="{D05AAECD-A74D-4738-88B4-99C6F2B7E8F9}"/>
    <cellStyle name="20% - Ênfase3 8 8 2 3" xfId="11143" xr:uid="{E04C0145-BDAE-4808-B421-25423C5F92EF}"/>
    <cellStyle name="20% - Ênfase3 8 8 2 4" xfId="11144" xr:uid="{B40184E8-0F91-4AEA-ACD2-23A315930A26}"/>
    <cellStyle name="20% - Ênfase3 8 8 3" xfId="11145" xr:uid="{BBEE07CB-6063-4102-99A1-74FE13C9C6B7}"/>
    <cellStyle name="20% - Ênfase3 8 8 4" xfId="11146" xr:uid="{BFAED7A5-BB1C-4F1C-B004-03EAB5CEF370}"/>
    <cellStyle name="20% - Ênfase3 8 8 5" xfId="11147" xr:uid="{0AF62A77-7E22-4CBC-B468-54318A7FDF14}"/>
    <cellStyle name="20% - Ênfase3 8 8 6" xfId="54636" xr:uid="{1ACFF8C9-695C-4F34-A79C-959694C30296}"/>
    <cellStyle name="20% - Ênfase3 8 9" xfId="11148" xr:uid="{BA91F13B-5177-4CBE-990E-BB32C5F345AF}"/>
    <cellStyle name="20% - Ênfase3 8 9 2" xfId="11149" xr:uid="{8966E09B-6EC1-4D3C-B98F-A23EFB4395E4}"/>
    <cellStyle name="20% - Ênfase3 8 9 2 2" xfId="11150" xr:uid="{56668D71-C0A1-42D9-A887-7EE9EC5081C1}"/>
    <cellStyle name="20% - Ênfase3 8 9 2 3" xfId="11151" xr:uid="{29573D5C-9573-478C-A0B2-0AF5998AAED9}"/>
    <cellStyle name="20% - Ênfase3 8 9 2 4" xfId="11152" xr:uid="{3500E241-06B6-476E-9AB5-17775C9B95ED}"/>
    <cellStyle name="20% - Ênfase3 8 9 3" xfId="11153" xr:uid="{33EA0FC1-2BBC-4C88-9536-FE6FE2DD882A}"/>
    <cellStyle name="20% - Ênfase3 8 9 4" xfId="11154" xr:uid="{4441B7BF-C127-4528-8A60-974C775383F4}"/>
    <cellStyle name="20% - Ênfase3 8 9 5" xfId="11155" xr:uid="{8909E636-A559-4866-B10D-10F6CA342F34}"/>
    <cellStyle name="20% - Ênfase3 8 9 6" xfId="55373" xr:uid="{1E138B44-1B9E-42BF-ACF0-91D3AE99730F}"/>
    <cellStyle name="20% - Ênfase3 80" xfId="11156" xr:uid="{FED8DC98-C276-4458-A1C4-38612D2BD69E}"/>
    <cellStyle name="20% - Ênfase3 81" xfId="11157" xr:uid="{F1DFD3B8-1D7C-4669-BCB6-A61C8B876E7C}"/>
    <cellStyle name="20% - Ênfase3 82" xfId="11158" xr:uid="{2FEBB41A-D353-42E6-B174-BDE12D541705}"/>
    <cellStyle name="20% - Ênfase3 83" xfId="11159" xr:uid="{A6C9653E-CC60-4511-95B6-C68FCD55D739}"/>
    <cellStyle name="20% - Ênfase3 84" xfId="11160" xr:uid="{87466AE2-C220-44DD-8125-1B3483D279B9}"/>
    <cellStyle name="20% - Ênfase3 85" xfId="11161" xr:uid="{D39D505C-03B3-4600-BBBA-E57FEF2D0896}"/>
    <cellStyle name="20% - Ênfase3 86" xfId="11162" xr:uid="{AFD2FE2B-139C-43FC-A70C-3BB12672E516}"/>
    <cellStyle name="20% - Ênfase3 87" xfId="11163" xr:uid="{A37777BC-0972-4284-A1AE-BBFFD29D1AD5}"/>
    <cellStyle name="20% - Ênfase3 88" xfId="11164" xr:uid="{6F927FB3-79BD-4589-8DC4-68A1B9BBD406}"/>
    <cellStyle name="20% - Ênfase3 89" xfId="11165" xr:uid="{CDDAD93E-5E2E-42D8-8361-C6384C2AD4AA}"/>
    <cellStyle name="20% - Ênfase3 9" xfId="829" xr:uid="{27D53A79-B5A4-4A49-9B0F-114B05E36C1C}"/>
    <cellStyle name="20% - Ênfase3 9 10" xfId="11166" xr:uid="{95DB4DC6-E1A9-4C74-B56E-6F135FCE78F2}"/>
    <cellStyle name="20% - Ênfase3 9 10 2" xfId="11167" xr:uid="{81B28D26-30C8-4522-AFE9-BD581F93D1E2}"/>
    <cellStyle name="20% - Ênfase3 9 10 2 2" xfId="11168" xr:uid="{BA8644A4-B1D6-430F-A5DE-3C91020CACBD}"/>
    <cellStyle name="20% - Ênfase3 9 10 2 3" xfId="11169" xr:uid="{F47C96C1-03A8-4808-A534-225B9C8441D2}"/>
    <cellStyle name="20% - Ênfase3 9 10 2 4" xfId="11170" xr:uid="{774CAAAA-BA5C-4BBD-8E4F-D1322DA02B51}"/>
    <cellStyle name="20% - Ênfase3 9 10 3" xfId="11171" xr:uid="{A7C38D59-349A-4A44-B55C-3D2B8A181709}"/>
    <cellStyle name="20% - Ênfase3 9 10 4" xfId="11172" xr:uid="{9360F46E-834C-456B-896B-56D8B2E47FE7}"/>
    <cellStyle name="20% - Ênfase3 9 10 5" xfId="11173" xr:uid="{84D891CF-DAB3-426C-AE99-92730D951053}"/>
    <cellStyle name="20% - Ênfase3 9 10 6" xfId="47154" xr:uid="{32A6A68D-A1F6-46D3-9ADA-EC1625C199E7}"/>
    <cellStyle name="20% - Ênfase3 9 11" xfId="11174" xr:uid="{A3722F5C-5598-45A2-8DC6-F646EA00D714}"/>
    <cellStyle name="20% - Ênfase3 9 11 2" xfId="11175" xr:uid="{DCF9689F-9A08-4CFC-A7F6-F9EE9A523659}"/>
    <cellStyle name="20% - Ênfase3 9 11 2 2" xfId="11176" xr:uid="{53193084-6F8C-40B4-8996-64E95503E72E}"/>
    <cellStyle name="20% - Ênfase3 9 11 2 3" xfId="11177" xr:uid="{D7261CE2-211E-4434-8E00-06CC317CD31E}"/>
    <cellStyle name="20% - Ênfase3 9 11 2 4" xfId="11178" xr:uid="{8D32B0B2-F5DF-4B50-B46B-BC49793E2BFB}"/>
    <cellStyle name="20% - Ênfase3 9 11 3" xfId="11179" xr:uid="{5A91C286-1AEF-413A-958F-B47E3B0D19A5}"/>
    <cellStyle name="20% - Ênfase3 9 11 4" xfId="11180" xr:uid="{EBD69FB4-B57E-4DC3-A9AD-53FBF178A5E1}"/>
    <cellStyle name="20% - Ênfase3 9 11 5" xfId="11181" xr:uid="{387B249C-0556-44F9-B264-7FCB2CD8F344}"/>
    <cellStyle name="20% - Ênfase3 9 12" xfId="11182" xr:uid="{C20FC711-F066-4DB9-B158-73BF3B8AB46A}"/>
    <cellStyle name="20% - Ênfase3 9 12 2" xfId="11183" xr:uid="{03A0F67A-63F9-4C4F-8ECD-36C521A689B4}"/>
    <cellStyle name="20% - Ênfase3 9 12 3" xfId="11184" xr:uid="{724D17D9-7C32-4529-B12A-F2BCB958C384}"/>
    <cellStyle name="20% - Ênfase3 9 12 4" xfId="11185" xr:uid="{6076BA72-06C1-4016-85F3-03F75982132C}"/>
    <cellStyle name="20% - Ênfase3 9 13" xfId="11186" xr:uid="{7CB6350E-CC26-4AE6-968E-16E39504864D}"/>
    <cellStyle name="20% - Ênfase3 9 14" xfId="11187" xr:uid="{1A02893A-A9A8-4BF4-BABE-4E92FFC44C64}"/>
    <cellStyle name="20% - Ênfase3 9 15" xfId="11188" xr:uid="{64648E3C-E095-4593-9170-766C33A1DB8F}"/>
    <cellStyle name="20% - Ênfase3 9 16" xfId="45542" xr:uid="{E1CCA16F-EAC9-474B-AC4B-FF1D0409FACE}"/>
    <cellStyle name="20% - Ênfase3 9 2" xfId="830" xr:uid="{0541421C-6D10-46D5-AACD-18417DB43A2B}"/>
    <cellStyle name="20% - Ênfase3 9 2 2" xfId="11189" xr:uid="{FCE1788F-19FB-4C7C-A6FA-9A52DC5D5E32}"/>
    <cellStyle name="20% - Ênfase3 9 2 2 2" xfId="11190" xr:uid="{90F5D2C8-6E3A-409B-BC6E-FCF182EB215D}"/>
    <cellStyle name="20% - Ênfase3 9 2 2 3" xfId="11191" xr:uid="{5826CA6E-73D2-42A3-A8A2-6930E6075AA2}"/>
    <cellStyle name="20% - Ênfase3 9 2 2 4" xfId="11192" xr:uid="{E0035888-47CF-4562-B378-84D4133F38B4}"/>
    <cellStyle name="20% - Ênfase3 9 2 2 5" xfId="48629" xr:uid="{DAD1A086-CDCE-420C-994A-83D6C9420915}"/>
    <cellStyle name="20% - Ênfase3 9 2 3" xfId="11193" xr:uid="{A8BF1B89-922C-4F97-AF60-6FB6D05EF379}"/>
    <cellStyle name="20% - Ênfase3 9 2 4" xfId="11194" xr:uid="{EFEA5E8F-29DD-411D-8A5C-274D2CF23632}"/>
    <cellStyle name="20% - Ênfase3 9 2 5" xfId="11195" xr:uid="{07732476-4752-4FB4-9116-F121554D6B80}"/>
    <cellStyle name="20% - Ênfase3 9 2 6" xfId="47915" xr:uid="{E3618C4A-AC94-400B-BA54-6DF1A9034266}"/>
    <cellStyle name="20% - Ênfase3 9 3" xfId="11196" xr:uid="{CE40DFAB-A4F7-4E1C-AC88-B6A8FF925255}"/>
    <cellStyle name="20% - Ênfase3 9 3 2" xfId="11197" xr:uid="{15391D9F-B588-4940-B472-7BF4AB5961B6}"/>
    <cellStyle name="20% - Ênfase3 9 3 2 2" xfId="11198" xr:uid="{D5EB06BE-6B52-4DD9-88C9-C7EA0A23DEBD}"/>
    <cellStyle name="20% - Ênfase3 9 3 2 3" xfId="11199" xr:uid="{2239E28B-14F1-4250-9EF3-80373634BABA}"/>
    <cellStyle name="20% - Ênfase3 9 3 2 4" xfId="11200" xr:uid="{03929BD9-0958-45EA-8CE0-EB4D75431FC2}"/>
    <cellStyle name="20% - Ênfase3 9 3 3" xfId="11201" xr:uid="{CA1BF4B5-A67E-44D1-BAC6-1DB7414D525E}"/>
    <cellStyle name="20% - Ênfase3 9 3 4" xfId="11202" xr:uid="{2841EC7F-5182-4813-A429-17848DAECDC9}"/>
    <cellStyle name="20% - Ênfase3 9 3 5" xfId="11203" xr:uid="{E96618B2-FC7A-493E-A052-8BAFC24E4A34}"/>
    <cellStyle name="20% - Ênfase3 9 3 6" xfId="48795" xr:uid="{7442E386-DB54-4B7C-B286-63546D63E155}"/>
    <cellStyle name="20% - Ênfase3 9 4" xfId="11204" xr:uid="{8C6422B9-D610-4D16-9D60-BFC21645DF88}"/>
    <cellStyle name="20% - Ênfase3 9 4 2" xfId="11205" xr:uid="{BF05EADD-700C-422C-A47D-570E0FFF130D}"/>
    <cellStyle name="20% - Ênfase3 9 4 2 2" xfId="11206" xr:uid="{D7C7949E-1627-4C91-AD0F-516E116C41A5}"/>
    <cellStyle name="20% - Ênfase3 9 4 2 3" xfId="11207" xr:uid="{AF45B711-1823-4D7B-9031-3083641E350D}"/>
    <cellStyle name="20% - Ênfase3 9 4 2 4" xfId="11208" xr:uid="{E3DF1E0F-BE5A-40F3-8ADA-E62CB558CA28}"/>
    <cellStyle name="20% - Ênfase3 9 4 3" xfId="11209" xr:uid="{CDA4DB6A-9718-49FD-9BCE-44D096739451}"/>
    <cellStyle name="20% - Ênfase3 9 4 4" xfId="11210" xr:uid="{EF7278E2-E085-42EF-981E-9A5892A6DFFB}"/>
    <cellStyle name="20% - Ênfase3 9 4 5" xfId="11211" xr:uid="{CCC93CFF-453D-48AB-B4D1-794345F1A751}"/>
    <cellStyle name="20% - Ênfase3 9 4 6" xfId="51205" xr:uid="{E8031B50-D12A-4EF2-9734-ECA781B8C89F}"/>
    <cellStyle name="20% - Ênfase3 9 5" xfId="11212" xr:uid="{6ACEC9EC-CB82-4FC3-A787-A1DA7015AE8B}"/>
    <cellStyle name="20% - Ênfase3 9 5 2" xfId="11213" xr:uid="{A5FE4B3B-CDA3-46D4-AA90-B616B8E66CA9}"/>
    <cellStyle name="20% - Ênfase3 9 5 2 2" xfId="11214" xr:uid="{227952BE-B9A6-4DA3-9928-BC5DF5B2E7C5}"/>
    <cellStyle name="20% - Ênfase3 9 5 2 3" xfId="11215" xr:uid="{267A648A-5EB7-436C-8E34-F11F29B50831}"/>
    <cellStyle name="20% - Ênfase3 9 5 2 4" xfId="11216" xr:uid="{8A296A9D-4FB8-45D1-8721-B7D8A639930B}"/>
    <cellStyle name="20% - Ênfase3 9 5 3" xfId="11217" xr:uid="{1C342BFC-59A7-4EBA-AC98-9487E4664A86}"/>
    <cellStyle name="20% - Ênfase3 9 5 4" xfId="11218" xr:uid="{77C562D3-76A3-493C-BECA-E2A6E27582E2}"/>
    <cellStyle name="20% - Ênfase3 9 5 5" xfId="11219" xr:uid="{07D1E7ED-F338-4771-A5DE-BB8B157AF329}"/>
    <cellStyle name="20% - Ênfase3 9 5 6" xfId="52087" xr:uid="{100CCADB-740A-4281-9890-6747F31D339B}"/>
    <cellStyle name="20% - Ênfase3 9 6" xfId="11220" xr:uid="{6755A120-9C1A-4CF1-B6C4-CC302E106ACD}"/>
    <cellStyle name="20% - Ênfase3 9 6 2" xfId="11221" xr:uid="{DD477947-67B9-4EAC-BFD1-E8797D621D34}"/>
    <cellStyle name="20% - Ênfase3 9 6 2 2" xfId="11222" xr:uid="{6E256E68-A06C-4177-8416-80E83FC451C1}"/>
    <cellStyle name="20% - Ênfase3 9 6 2 3" xfId="11223" xr:uid="{5F5EA7B2-F4BF-4A05-AD1C-89B2767BB5B7}"/>
    <cellStyle name="20% - Ênfase3 9 6 2 4" xfId="11224" xr:uid="{37AE7FEF-7B15-4880-BFDC-BFBB78B8EED5}"/>
    <cellStyle name="20% - Ênfase3 9 6 3" xfId="11225" xr:uid="{6CE10FCC-A178-4599-8D56-2AA4DF725A26}"/>
    <cellStyle name="20% - Ênfase3 9 6 4" xfId="11226" xr:uid="{FFC9A7BE-AFA7-4B1D-9635-F1CEE3F5B422}"/>
    <cellStyle name="20% - Ênfase3 9 6 5" xfId="11227" xr:uid="{89A86944-16A6-4A5C-B129-3E9987915019}"/>
    <cellStyle name="20% - Ênfase3 9 6 6" xfId="52956" xr:uid="{9107357D-FC51-4293-A449-08C439E72D80}"/>
    <cellStyle name="20% - Ênfase3 9 7" xfId="11228" xr:uid="{BA8B883C-98F4-4C40-8CB7-0C1851BFA2F3}"/>
    <cellStyle name="20% - Ênfase3 9 7 2" xfId="11229" xr:uid="{7B66C7AB-3596-4BD8-99F1-0FCF85DA9D14}"/>
    <cellStyle name="20% - Ênfase3 9 7 2 2" xfId="11230" xr:uid="{55F93219-6061-45FA-B097-D8D8008E65FD}"/>
    <cellStyle name="20% - Ênfase3 9 7 2 3" xfId="11231" xr:uid="{F379839F-6449-40D3-B15B-56B7BD8C9DBC}"/>
    <cellStyle name="20% - Ênfase3 9 7 2 4" xfId="11232" xr:uid="{46E7AA53-4547-415A-BC4C-2536BCA4CF6C}"/>
    <cellStyle name="20% - Ênfase3 9 7 3" xfId="11233" xr:uid="{4EB5D0EF-90F5-40B7-BD9B-B24F526CCC42}"/>
    <cellStyle name="20% - Ênfase3 9 7 4" xfId="11234" xr:uid="{1A6216AB-C335-4061-8029-F71D6FC992F4}"/>
    <cellStyle name="20% - Ênfase3 9 7 5" xfId="11235" xr:uid="{0DDC9881-13C1-470D-BD65-E6A61BE49726}"/>
    <cellStyle name="20% - Ênfase3 9 7 6" xfId="53811" xr:uid="{E9F5B649-8ABF-4675-8C38-D2119B4C397A}"/>
    <cellStyle name="20% - Ênfase3 9 8" xfId="11236" xr:uid="{2351F3D4-F84E-45F0-862C-3B7A65DB90F2}"/>
    <cellStyle name="20% - Ênfase3 9 8 2" xfId="11237" xr:uid="{FA174B8A-3CD6-4216-8F74-4F524B28719C}"/>
    <cellStyle name="20% - Ênfase3 9 8 2 2" xfId="11238" xr:uid="{E5618C33-041E-4AEF-AC87-4361C2E9C9BB}"/>
    <cellStyle name="20% - Ênfase3 9 8 2 3" xfId="11239" xr:uid="{B1D0AF21-D1A1-4842-82D8-15756812B440}"/>
    <cellStyle name="20% - Ênfase3 9 8 2 4" xfId="11240" xr:uid="{8CC93583-C90A-4BD8-AF80-71858C3D943A}"/>
    <cellStyle name="20% - Ênfase3 9 8 3" xfId="11241" xr:uid="{91167000-9315-4F45-B0E9-8ED94ACF1EAD}"/>
    <cellStyle name="20% - Ênfase3 9 8 4" xfId="11242" xr:uid="{1103F6E0-90E9-4074-86FE-CD656CAADAF2}"/>
    <cellStyle name="20% - Ênfase3 9 8 5" xfId="11243" xr:uid="{086CB1F5-5DCA-42DB-85FC-71BA5F49D545}"/>
    <cellStyle name="20% - Ênfase3 9 8 6" xfId="54634" xr:uid="{A8BDDA07-82A9-4A21-B92B-725EA3E7EC47}"/>
    <cellStyle name="20% - Ênfase3 9 9" xfId="11244" xr:uid="{3A89EDA8-EBCC-435C-9F62-824E2423BAB8}"/>
    <cellStyle name="20% - Ênfase3 9 9 2" xfId="11245" xr:uid="{54613690-4BA4-42E9-8D28-7AFC66669882}"/>
    <cellStyle name="20% - Ênfase3 9 9 2 2" xfId="11246" xr:uid="{9F4E2F90-9564-4660-B6AA-8FE90996B0E0}"/>
    <cellStyle name="20% - Ênfase3 9 9 2 3" xfId="11247" xr:uid="{C3C72B05-5D18-44FC-9FC5-38C69FB57FDB}"/>
    <cellStyle name="20% - Ênfase3 9 9 2 4" xfId="11248" xr:uid="{A937F659-6931-43D2-90B0-DEB1B972121E}"/>
    <cellStyle name="20% - Ênfase3 9 9 3" xfId="11249" xr:uid="{D8F12D89-AA38-4CBD-B3B5-3BBA791CCF3B}"/>
    <cellStyle name="20% - Ênfase3 9 9 4" xfId="11250" xr:uid="{3E33003E-30A3-4858-95AF-CCA6279C1817}"/>
    <cellStyle name="20% - Ênfase3 9 9 5" xfId="11251" xr:uid="{4AC70822-2AAF-4599-8B9C-783BF66D18FF}"/>
    <cellStyle name="20% - Ênfase3 9 9 6" xfId="55372" xr:uid="{F752C022-B668-4A5A-827B-7E751F2E334F}"/>
    <cellStyle name="20% - Ênfase3 90" xfId="11252" xr:uid="{01556C07-D32B-41D8-AF4B-501714BAACDD}"/>
    <cellStyle name="20% - Ênfase3 91" xfId="11253" xr:uid="{A44A81E5-84A0-4AE0-B2B2-88BF21644087}"/>
    <cellStyle name="20% - Ênfase3 92" xfId="11254" xr:uid="{93427FE0-EA69-4863-8FA2-388B8A3F2E90}"/>
    <cellStyle name="20% - Ênfase3 93" xfId="11255" xr:uid="{3B1C6A8C-7952-46AB-B0E7-537D3F79B18D}"/>
    <cellStyle name="20% - Ênfase3 94" xfId="11256" xr:uid="{DB981EFD-AE8C-4243-A57B-EFC92E11E2BF}"/>
    <cellStyle name="20% - Ênfase3 95" xfId="11257" xr:uid="{39073831-5A96-4D51-A800-B10E30023029}"/>
    <cellStyle name="20% - Ênfase3 96" xfId="11258" xr:uid="{4E41F548-58CC-47A2-92E8-856C5141C28D}"/>
    <cellStyle name="20% - Ênfase3 97" xfId="11259" xr:uid="{8E2C0E36-0CDD-4013-B517-21C17F7E507C}"/>
    <cellStyle name="20% - Ênfase3 98" xfId="11260" xr:uid="{1F02CD17-7B51-406E-8725-162CB172D49E}"/>
    <cellStyle name="20% - Ênfase3 99" xfId="11261" xr:uid="{7803C825-A2E1-4053-9F61-F2B5B48B79F0}"/>
    <cellStyle name="20% - Ênfase4 10" xfId="831" xr:uid="{B41CDFE6-18F3-4722-BF5A-70837A9A442A}"/>
    <cellStyle name="20% - Ênfase4 10 10" xfId="11262" xr:uid="{B9825A46-1EA8-46FB-845A-426F866DE5B3}"/>
    <cellStyle name="20% - Ênfase4 10 10 2" xfId="11263" xr:uid="{BF45487F-6FB5-49BF-AE7D-AEF34903D476}"/>
    <cellStyle name="20% - Ênfase4 10 10 2 2" xfId="11264" xr:uid="{B0C7AC63-C673-4C96-BE8E-E878234B47CA}"/>
    <cellStyle name="20% - Ênfase4 10 10 2 3" xfId="11265" xr:uid="{39538005-0A24-4CA0-ADE6-299E1DDCE08E}"/>
    <cellStyle name="20% - Ênfase4 10 10 2 4" xfId="11266" xr:uid="{F430BC59-8DD0-401D-B4C5-55AF15586ED6}"/>
    <cellStyle name="20% - Ênfase4 10 10 3" xfId="11267" xr:uid="{61CB97F1-3025-4E3E-86CB-7670B6236003}"/>
    <cellStyle name="20% - Ênfase4 10 10 4" xfId="11268" xr:uid="{97BD6863-F7E4-4366-A317-7F6E8E566E99}"/>
    <cellStyle name="20% - Ênfase4 10 10 5" xfId="11269" xr:uid="{D3B1A620-32DD-45E2-AC90-9608BD380F96}"/>
    <cellStyle name="20% - Ênfase4 10 10 6" xfId="47155" xr:uid="{3C26B671-82EE-4298-95F2-7B255F95664F}"/>
    <cellStyle name="20% - Ênfase4 10 11" xfId="11270" xr:uid="{C1E245B3-140E-441B-9CA9-A86D3AA00192}"/>
    <cellStyle name="20% - Ênfase4 10 11 2" xfId="11271" xr:uid="{3F8497C9-2482-4FD9-8ACE-E5E5A3A1806C}"/>
    <cellStyle name="20% - Ênfase4 10 11 2 2" xfId="11272" xr:uid="{8EC52625-2014-43B9-8757-BD9A0238A6C0}"/>
    <cellStyle name="20% - Ênfase4 10 11 2 3" xfId="11273" xr:uid="{F3285A4B-7568-4524-9B10-4256344A60C2}"/>
    <cellStyle name="20% - Ênfase4 10 11 2 4" xfId="11274" xr:uid="{5637EB09-A049-4C92-A173-1B0C7D99490C}"/>
    <cellStyle name="20% - Ênfase4 10 11 3" xfId="11275" xr:uid="{15250A58-80B2-4F42-BE09-9BACE8013D6C}"/>
    <cellStyle name="20% - Ênfase4 10 11 4" xfId="11276" xr:uid="{D80B666E-E1C4-4C79-959F-E0596F97E236}"/>
    <cellStyle name="20% - Ênfase4 10 11 5" xfId="11277" xr:uid="{EAB63BE7-CDD7-4DE3-8965-BC348C55EF30}"/>
    <cellStyle name="20% - Ênfase4 10 12" xfId="11278" xr:uid="{0B9D1735-D0CE-425D-AF0C-5AD5F4487271}"/>
    <cellStyle name="20% - Ênfase4 10 12 2" xfId="11279" xr:uid="{37B49DF5-D021-4491-BB9C-6534076B9C81}"/>
    <cellStyle name="20% - Ênfase4 10 12 3" xfId="11280" xr:uid="{7F63A30E-7DF6-475A-BB91-09A80E2FD586}"/>
    <cellStyle name="20% - Ênfase4 10 12 4" xfId="11281" xr:uid="{18D8A206-3AE1-426C-B64F-A83D93C08D22}"/>
    <cellStyle name="20% - Ênfase4 10 13" xfId="11282" xr:uid="{FCF781A0-33C8-412B-82E3-9916865A7DDD}"/>
    <cellStyle name="20% - Ênfase4 10 14" xfId="11283" xr:uid="{7781F729-888D-4B27-93FC-998D043662A5}"/>
    <cellStyle name="20% - Ênfase4 10 15" xfId="11284" xr:uid="{341C52E6-B94D-4E20-84A5-475AE622BC1D}"/>
    <cellStyle name="20% - Ênfase4 10 16" xfId="45543" xr:uid="{5BF222ED-6680-46E9-BD41-71D57A956601}"/>
    <cellStyle name="20% - Ênfase4 10 2" xfId="832" xr:uid="{10D6F572-F7CC-42DF-86C8-5EDA336B44B5}"/>
    <cellStyle name="20% - Ênfase4 10 2 2" xfId="11285" xr:uid="{254FCA19-FDCC-4B6B-B3DE-6EDAD886EE21}"/>
    <cellStyle name="20% - Ênfase4 10 2 2 2" xfId="11286" xr:uid="{ECD01B0B-DD74-4E05-9ED3-B50D1384C8DB}"/>
    <cellStyle name="20% - Ênfase4 10 2 2 3" xfId="11287" xr:uid="{A0F60BA0-AF68-4828-BD36-D05B03BAB6B0}"/>
    <cellStyle name="20% - Ênfase4 10 2 2 4" xfId="11288" xr:uid="{2B3FEEA9-B49F-4500-8278-80D4A7468F62}"/>
    <cellStyle name="20% - Ênfase4 10 2 2 5" xfId="48631" xr:uid="{514B433F-6643-4AE6-9C38-118F8F5D4A67}"/>
    <cellStyle name="20% - Ênfase4 10 2 3" xfId="11289" xr:uid="{C4C9C7C1-0EA1-4EFC-B828-F99484145292}"/>
    <cellStyle name="20% - Ênfase4 10 2 4" xfId="11290" xr:uid="{F447FE42-56E7-44D3-BE80-176DD613791A}"/>
    <cellStyle name="20% - Ênfase4 10 2 5" xfId="11291" xr:uid="{72010611-77C7-4C63-88A5-EEF10250B92B}"/>
    <cellStyle name="20% - Ênfase4 10 2 6" xfId="47916" xr:uid="{2041416C-A470-439C-99F7-7E79D28973FD}"/>
    <cellStyle name="20% - Ênfase4 10 3" xfId="11292" xr:uid="{19742449-3551-48BC-9E02-17625F90D131}"/>
    <cellStyle name="20% - Ênfase4 10 3 2" xfId="11293" xr:uid="{70A64D29-024A-4525-B91B-89229620CC65}"/>
    <cellStyle name="20% - Ênfase4 10 3 2 2" xfId="11294" xr:uid="{B2AF8267-F911-4F8F-BC29-348F9A64A766}"/>
    <cellStyle name="20% - Ênfase4 10 3 2 3" xfId="11295" xr:uid="{2AFF0C2F-7BB6-4C98-A809-0FE10357DB00}"/>
    <cellStyle name="20% - Ênfase4 10 3 2 4" xfId="11296" xr:uid="{52A7D264-94C4-455E-9CCF-39FEBD0291F5}"/>
    <cellStyle name="20% - Ênfase4 10 3 3" xfId="11297" xr:uid="{1800417B-59C1-4066-AFA5-3CBD652653D7}"/>
    <cellStyle name="20% - Ênfase4 10 3 4" xfId="11298" xr:uid="{3AB0691F-9C07-4F3D-B724-6CFD70DC4E53}"/>
    <cellStyle name="20% - Ênfase4 10 3 5" xfId="11299" xr:uid="{F2AA6B67-2A18-4F68-A382-30851F776D32}"/>
    <cellStyle name="20% - Ênfase4 10 3 6" xfId="48791" xr:uid="{B79C4572-C9E2-4337-8A78-AEABA552BB48}"/>
    <cellStyle name="20% - Ênfase4 10 4" xfId="11300" xr:uid="{218EDC74-8583-4E5C-B26B-5D4006CF7EB3}"/>
    <cellStyle name="20% - Ênfase4 10 4 2" xfId="11301" xr:uid="{71A96263-FC93-4212-99CC-8B002589F3DB}"/>
    <cellStyle name="20% - Ênfase4 10 4 2 2" xfId="11302" xr:uid="{1BE299EB-ACDE-4B29-A541-A648F3847D66}"/>
    <cellStyle name="20% - Ênfase4 10 4 2 3" xfId="11303" xr:uid="{8120B747-B6F7-4253-8F78-84ACB4EFAF6E}"/>
    <cellStyle name="20% - Ênfase4 10 4 2 4" xfId="11304" xr:uid="{41123AC2-BFE3-4D34-9077-F5F5A629AACF}"/>
    <cellStyle name="20% - Ênfase4 10 4 3" xfId="11305" xr:uid="{1DD2295F-00E0-43C8-9ADD-F31B7E1EB87C}"/>
    <cellStyle name="20% - Ênfase4 10 4 4" xfId="11306" xr:uid="{FC3BA568-E902-459E-B2A0-16A2B6E888DB}"/>
    <cellStyle name="20% - Ênfase4 10 4 5" xfId="11307" xr:uid="{47190D96-AEAC-4E71-A4F0-751EE6985697}"/>
    <cellStyle name="20% - Ênfase4 10 4 6" xfId="51203" xr:uid="{3D9F0D39-C3CD-4F6A-BEFA-71B17C1A4A7C}"/>
    <cellStyle name="20% - Ênfase4 10 5" xfId="11308" xr:uid="{29364AEE-1CCE-4F5C-8944-CFB30A6D4EEC}"/>
    <cellStyle name="20% - Ênfase4 10 5 2" xfId="11309" xr:uid="{6F62F6EE-EDFA-4039-A9F7-E481D36201B1}"/>
    <cellStyle name="20% - Ênfase4 10 5 2 2" xfId="11310" xr:uid="{92636133-980B-41FA-B25F-582EBDE038F1}"/>
    <cellStyle name="20% - Ênfase4 10 5 2 3" xfId="11311" xr:uid="{92FD9420-BDEA-4315-A981-85FB4F612ABF}"/>
    <cellStyle name="20% - Ênfase4 10 5 2 4" xfId="11312" xr:uid="{F68495FF-3DA4-4E06-9168-B8A6B413BE5C}"/>
    <cellStyle name="20% - Ênfase4 10 5 3" xfId="11313" xr:uid="{EC81D2D6-9E1F-4BA2-ACFE-4979B448E4BA}"/>
    <cellStyle name="20% - Ênfase4 10 5 4" xfId="11314" xr:uid="{5587B54A-A97D-46E6-9A2C-1D1F0CE37683}"/>
    <cellStyle name="20% - Ênfase4 10 5 5" xfId="11315" xr:uid="{AA3FBA38-2C1E-4389-8EF2-4CD4BCF09405}"/>
    <cellStyle name="20% - Ênfase4 10 5 6" xfId="52085" xr:uid="{4EF0E4B8-A8DF-4DC0-9F4C-8E6529B7D232}"/>
    <cellStyle name="20% - Ênfase4 10 6" xfId="11316" xr:uid="{C0FDE342-DFAF-48AF-8434-A52C52FBC5B1}"/>
    <cellStyle name="20% - Ênfase4 10 6 2" xfId="11317" xr:uid="{8AAA991F-794D-4757-8C48-CCC312DD6AAC}"/>
    <cellStyle name="20% - Ênfase4 10 6 2 2" xfId="11318" xr:uid="{189E67F3-4FE9-4113-9EFC-9613E36DE234}"/>
    <cellStyle name="20% - Ênfase4 10 6 2 3" xfId="11319" xr:uid="{8C9933AE-DCAE-4829-AEAF-D117103C0296}"/>
    <cellStyle name="20% - Ênfase4 10 6 2 4" xfId="11320" xr:uid="{D64DA009-64A4-4E5B-9A2F-9BEFFE2D6228}"/>
    <cellStyle name="20% - Ênfase4 10 6 3" xfId="11321" xr:uid="{12143D17-EE89-47A0-B669-C38A13435BAA}"/>
    <cellStyle name="20% - Ênfase4 10 6 4" xfId="11322" xr:uid="{A37A984D-751A-41DB-A8A9-4B848AAA2E14}"/>
    <cellStyle name="20% - Ênfase4 10 6 5" xfId="11323" xr:uid="{16C53EA5-2562-44F9-AF3F-023DB97F3FCD}"/>
    <cellStyle name="20% - Ênfase4 10 6 6" xfId="52954" xr:uid="{0289F9F9-B594-44CA-B972-A0DDFFDA62F9}"/>
    <cellStyle name="20% - Ênfase4 10 7" xfId="11324" xr:uid="{62EFF4B5-99BA-4E87-8DBF-7AF9A25B731F}"/>
    <cellStyle name="20% - Ênfase4 10 7 2" xfId="11325" xr:uid="{D3E59E55-6032-43BE-90A6-076E3F2C6416}"/>
    <cellStyle name="20% - Ênfase4 10 7 2 2" xfId="11326" xr:uid="{88E825E8-EB01-483E-842C-C11C7BEF7D9F}"/>
    <cellStyle name="20% - Ênfase4 10 7 2 3" xfId="11327" xr:uid="{49B30E44-4E99-47F0-B860-72B280F71240}"/>
    <cellStyle name="20% - Ênfase4 10 7 2 4" xfId="11328" xr:uid="{EE753178-EF43-4D19-9004-69DA44E8C9DA}"/>
    <cellStyle name="20% - Ênfase4 10 7 3" xfId="11329" xr:uid="{4FC226EB-4468-45B0-B780-6401B2E35DEC}"/>
    <cellStyle name="20% - Ênfase4 10 7 4" xfId="11330" xr:uid="{FB4D8925-D5EF-4152-9472-77A75B9881FD}"/>
    <cellStyle name="20% - Ênfase4 10 7 5" xfId="11331" xr:uid="{44E8716B-EE44-4640-A842-E491C28DB12A}"/>
    <cellStyle name="20% - Ênfase4 10 7 6" xfId="53809" xr:uid="{5C6BA823-5279-499C-95C4-05A5AB632BFF}"/>
    <cellStyle name="20% - Ênfase4 10 8" xfId="11332" xr:uid="{F4BE15C6-CBF4-4C3E-A7FC-D9CFDD05CF53}"/>
    <cellStyle name="20% - Ênfase4 10 8 2" xfId="11333" xr:uid="{EBB2BD39-D2D2-4F34-9F24-D7B262781F50}"/>
    <cellStyle name="20% - Ênfase4 10 8 2 2" xfId="11334" xr:uid="{5B2903D7-BE2A-4338-B488-712FEA4DCE96}"/>
    <cellStyle name="20% - Ênfase4 10 8 2 3" xfId="11335" xr:uid="{6462D5FF-BE04-4E74-ADDC-DF8531F48846}"/>
    <cellStyle name="20% - Ênfase4 10 8 2 4" xfId="11336" xr:uid="{EECF3CC3-8AD4-4B77-8B8A-CBD6317391CC}"/>
    <cellStyle name="20% - Ênfase4 10 8 3" xfId="11337" xr:uid="{7DBBCA4E-E201-4AFC-8E29-57871137B76A}"/>
    <cellStyle name="20% - Ênfase4 10 8 4" xfId="11338" xr:uid="{F44AE81C-4AF4-4F46-8083-E22733DBEC9C}"/>
    <cellStyle name="20% - Ênfase4 10 8 5" xfId="11339" xr:uid="{670D119A-95D5-4716-9C25-9BAB2435C4BD}"/>
    <cellStyle name="20% - Ênfase4 10 8 6" xfId="54632" xr:uid="{A2604FCF-6D6A-4133-881D-5D80C79F4F48}"/>
    <cellStyle name="20% - Ênfase4 10 9" xfId="11340" xr:uid="{03F238BB-CC87-4AA8-B38A-9617B4523CA5}"/>
    <cellStyle name="20% - Ênfase4 10 9 2" xfId="11341" xr:uid="{B51394C1-4E74-4A6A-BC9B-51442FE4CE83}"/>
    <cellStyle name="20% - Ênfase4 10 9 2 2" xfId="11342" xr:uid="{5F0D96A1-A2AD-480E-BA9D-735497F630ED}"/>
    <cellStyle name="20% - Ênfase4 10 9 2 3" xfId="11343" xr:uid="{58A1E395-B085-4F75-AF12-86852B5384D8}"/>
    <cellStyle name="20% - Ênfase4 10 9 2 4" xfId="11344" xr:uid="{152885A1-2F66-45EA-80A9-7A0787AEFDC8}"/>
    <cellStyle name="20% - Ênfase4 10 9 3" xfId="11345" xr:uid="{74530097-9552-4B7D-AE90-7DD306328D93}"/>
    <cellStyle name="20% - Ênfase4 10 9 4" xfId="11346" xr:uid="{C58115AD-B72B-4F0F-9E34-80300E798D76}"/>
    <cellStyle name="20% - Ênfase4 10 9 5" xfId="11347" xr:uid="{EC0E1093-64DE-4666-8D2D-0960EB173DEA}"/>
    <cellStyle name="20% - Ênfase4 10 9 6" xfId="55371" xr:uid="{A18FB1C6-6813-4510-94C1-E53E265E2235}"/>
    <cellStyle name="20% - Ênfase4 100" xfId="11348" xr:uid="{BEA1EE3E-D178-45CF-8F78-DBE462BC0D18}"/>
    <cellStyle name="20% - Ênfase4 101" xfId="11349" xr:uid="{1F708ACA-8BDC-4F39-A6A7-DFF8FBD95E49}"/>
    <cellStyle name="20% - Ênfase4 102" xfId="11350" xr:uid="{AFE02B28-CA82-4682-BEDB-4340BD40172A}"/>
    <cellStyle name="20% - Ênfase4 103" xfId="11351" xr:uid="{0B30ECEF-CFC4-4A0D-B710-CD17329BD448}"/>
    <cellStyle name="20% - Ênfase4 104" xfId="11352" xr:uid="{A9242BCD-36CD-4953-B56F-1E95D3EBDFCF}"/>
    <cellStyle name="20% - Ênfase4 105" xfId="11353" xr:uid="{405A9234-F1C8-44CB-9CB8-FADF94AB91B9}"/>
    <cellStyle name="20% - Ênfase4 106" xfId="11354" xr:uid="{04D1E7CB-6A5D-479D-A000-5A0D17164B2E}"/>
    <cellStyle name="20% - Ênfase4 107" xfId="11355" xr:uid="{0879CA34-1566-4573-83C3-C0ECF7D90646}"/>
    <cellStyle name="20% - Ênfase4 108" xfId="11356" xr:uid="{A6FE7717-9661-4620-9A0D-2F220C12345F}"/>
    <cellStyle name="20% - Ênfase4 109" xfId="11357" xr:uid="{CE79CCB8-D006-42B9-BB5B-CD5ABD5E9402}"/>
    <cellStyle name="20% - Ênfase4 11" xfId="833" xr:uid="{77E8F546-F96E-4F8A-A1EB-AF364340EE81}"/>
    <cellStyle name="20% - Ênfase4 11 10" xfId="11358" xr:uid="{754116EA-3B9D-415A-8D94-E58D13AA2C99}"/>
    <cellStyle name="20% - Ênfase4 11 10 2" xfId="11359" xr:uid="{BCDF5C4B-62E1-439A-A8AE-18D107D8BD51}"/>
    <cellStyle name="20% - Ênfase4 11 10 2 2" xfId="11360" xr:uid="{83B0D422-A0AD-4D46-AA61-80F8BA90BA20}"/>
    <cellStyle name="20% - Ênfase4 11 10 2 3" xfId="11361" xr:uid="{BB6113AC-D5B6-49B1-9951-8FFD2DE08E38}"/>
    <cellStyle name="20% - Ênfase4 11 10 2 4" xfId="11362" xr:uid="{CEC53FB9-3AF0-4FCB-B06D-039EC4F05526}"/>
    <cellStyle name="20% - Ênfase4 11 10 3" xfId="11363" xr:uid="{FAC8BAFD-94E6-4987-8E42-8CD8D129F301}"/>
    <cellStyle name="20% - Ênfase4 11 10 4" xfId="11364" xr:uid="{D6C97985-CD56-4F4A-86D4-32D941DFE4AF}"/>
    <cellStyle name="20% - Ênfase4 11 10 5" xfId="11365" xr:uid="{B5AB7A83-E888-4350-BD91-648E5DE2CEA6}"/>
    <cellStyle name="20% - Ênfase4 11 10 6" xfId="47156" xr:uid="{1560F1D4-62E7-4E8E-BC5A-A8DE6B4DCEAF}"/>
    <cellStyle name="20% - Ênfase4 11 11" xfId="11366" xr:uid="{503C8FF6-46AE-4B42-A7E7-593FF1E5E49E}"/>
    <cellStyle name="20% - Ênfase4 11 11 2" xfId="11367" xr:uid="{B983406D-53F6-4E4A-8E0E-559725B05CFA}"/>
    <cellStyle name="20% - Ênfase4 11 11 2 2" xfId="11368" xr:uid="{16996293-9EF6-4321-9325-F669EA41AAEA}"/>
    <cellStyle name="20% - Ênfase4 11 11 2 3" xfId="11369" xr:uid="{C080876F-B760-4C15-B0A2-49E33A3FDAB4}"/>
    <cellStyle name="20% - Ênfase4 11 11 2 4" xfId="11370" xr:uid="{DCE25B74-B78F-4FF5-B602-23A7D2A27028}"/>
    <cellStyle name="20% - Ênfase4 11 11 3" xfId="11371" xr:uid="{2C31193C-A5F8-4EDA-A51B-D3903C3D41E8}"/>
    <cellStyle name="20% - Ênfase4 11 11 4" xfId="11372" xr:uid="{70B19E0C-3E1A-404A-B29A-A8C76EBA5204}"/>
    <cellStyle name="20% - Ênfase4 11 11 5" xfId="11373" xr:uid="{BE9ED65B-E573-460E-BF59-38DF8E122A9C}"/>
    <cellStyle name="20% - Ênfase4 11 12" xfId="11374" xr:uid="{4A627D1C-FEE1-41E9-A7BC-779A557AB133}"/>
    <cellStyle name="20% - Ênfase4 11 12 2" xfId="11375" xr:uid="{314765F1-1698-4BA2-ABD0-7A4F179D8447}"/>
    <cellStyle name="20% - Ênfase4 11 12 3" xfId="11376" xr:uid="{D725C197-7858-4D4D-9441-8098DFD491B7}"/>
    <cellStyle name="20% - Ênfase4 11 12 4" xfId="11377" xr:uid="{E2103824-E2FD-4A49-B641-23AEA0628926}"/>
    <cellStyle name="20% - Ênfase4 11 13" xfId="11378" xr:uid="{010CB580-4342-4E0C-A883-684416E8E6B1}"/>
    <cellStyle name="20% - Ênfase4 11 14" xfId="11379" xr:uid="{2A82A21E-5EA0-40F7-9302-AD90D042C431}"/>
    <cellStyle name="20% - Ênfase4 11 15" xfId="11380" xr:uid="{CFE4A262-5FFB-4F8D-9FA0-2894B8FE2188}"/>
    <cellStyle name="20% - Ênfase4 11 16" xfId="45544" xr:uid="{76876137-3849-4822-8BEC-94272752B51E}"/>
    <cellStyle name="20% - Ênfase4 11 2" xfId="834" xr:uid="{2D9D31F6-FDF3-4579-964A-12D4958EB682}"/>
    <cellStyle name="20% - Ênfase4 11 2 2" xfId="11381" xr:uid="{85BB3C1B-5E33-448F-BBF6-307FB3925C5D}"/>
    <cellStyle name="20% - Ênfase4 11 2 2 2" xfId="11382" xr:uid="{433D0B8D-3645-4D0E-BCB3-BAD45415621C}"/>
    <cellStyle name="20% - Ênfase4 11 2 2 3" xfId="11383" xr:uid="{F53B1678-D2FC-4072-97E4-CBE03707F327}"/>
    <cellStyle name="20% - Ênfase4 11 2 2 4" xfId="11384" xr:uid="{29ABDEAA-2862-445E-8BF1-CF3E5C83AE3C}"/>
    <cellStyle name="20% - Ênfase4 11 2 2 5" xfId="48633" xr:uid="{BF9F50E3-4759-40C9-B996-BC37F1764CF8}"/>
    <cellStyle name="20% - Ênfase4 11 2 3" xfId="11385" xr:uid="{44998A1C-D23C-47AF-84AB-6885692461CA}"/>
    <cellStyle name="20% - Ênfase4 11 2 4" xfId="11386" xr:uid="{836FF87F-83D9-44BA-9EC3-8C596D08D4E0}"/>
    <cellStyle name="20% - Ênfase4 11 2 5" xfId="11387" xr:uid="{596F2354-A263-4070-AE4C-C671B82CD634}"/>
    <cellStyle name="20% - Ênfase4 11 2 6" xfId="47917" xr:uid="{B640CA0C-DB15-47DA-8B76-00041C74E42B}"/>
    <cellStyle name="20% - Ênfase4 11 3" xfId="11388" xr:uid="{9F5525AA-92B3-40A0-BE51-97D439462CBF}"/>
    <cellStyle name="20% - Ênfase4 11 3 2" xfId="11389" xr:uid="{0D95BA54-6EC4-4F1E-BC04-A77C6274F16D}"/>
    <cellStyle name="20% - Ênfase4 11 3 2 2" xfId="11390" xr:uid="{FCEC8D98-2B26-41FD-858E-1BEF4FA073DB}"/>
    <cellStyle name="20% - Ênfase4 11 3 2 3" xfId="11391" xr:uid="{D035DDEC-8869-47B8-9696-7CF1602ABB5F}"/>
    <cellStyle name="20% - Ênfase4 11 3 2 4" xfId="11392" xr:uid="{ECCAF061-0CF3-4034-B13F-42336A7083C0}"/>
    <cellStyle name="20% - Ênfase4 11 3 3" xfId="11393" xr:uid="{C5019CD7-9276-4D8F-A179-C4E182F86934}"/>
    <cellStyle name="20% - Ênfase4 11 3 4" xfId="11394" xr:uid="{AEF967AC-89E4-44EE-83C2-D1888660323F}"/>
    <cellStyle name="20% - Ênfase4 11 3 5" xfId="11395" xr:uid="{2F866967-64F9-4628-8D1E-02930599388B}"/>
    <cellStyle name="20% - Ênfase4 11 3 6" xfId="48787" xr:uid="{CC31BC4C-DAD8-40EA-AAD1-35F3B45FB1C4}"/>
    <cellStyle name="20% - Ênfase4 11 4" xfId="11396" xr:uid="{75CD65FC-AC13-4AF4-922C-306310780624}"/>
    <cellStyle name="20% - Ênfase4 11 4 2" xfId="11397" xr:uid="{6CA3D7C1-DD63-4467-9E70-4490D5716638}"/>
    <cellStyle name="20% - Ênfase4 11 4 2 2" xfId="11398" xr:uid="{EE371E9F-CCDC-45D5-93F2-0D1D65BB2A25}"/>
    <cellStyle name="20% - Ênfase4 11 4 2 3" xfId="11399" xr:uid="{C04196AA-CBA1-4071-A6B8-8E22851F1F80}"/>
    <cellStyle name="20% - Ênfase4 11 4 2 4" xfId="11400" xr:uid="{423BC456-3FBD-4E9B-8024-143160C5C71D}"/>
    <cellStyle name="20% - Ênfase4 11 4 3" xfId="11401" xr:uid="{6A50C536-1A32-4124-A021-FBC0CA424416}"/>
    <cellStyle name="20% - Ênfase4 11 4 4" xfId="11402" xr:uid="{BECD5A39-5C48-4C27-A922-A632952EA46F}"/>
    <cellStyle name="20% - Ênfase4 11 4 5" xfId="11403" xr:uid="{B21709B4-024A-4C8C-946F-2F3493781229}"/>
    <cellStyle name="20% - Ênfase4 11 4 6" xfId="51201" xr:uid="{B1792966-DF97-42E8-A694-D92BC0EB0035}"/>
    <cellStyle name="20% - Ênfase4 11 5" xfId="11404" xr:uid="{80AC526D-6F85-4AB6-A4A0-4528FABE6D5F}"/>
    <cellStyle name="20% - Ênfase4 11 5 2" xfId="11405" xr:uid="{B91AAFE3-CA9E-40C4-8634-79A85F423F92}"/>
    <cellStyle name="20% - Ênfase4 11 5 2 2" xfId="11406" xr:uid="{875D5DB0-F00B-4041-8EE9-0A9E680E8DBD}"/>
    <cellStyle name="20% - Ênfase4 11 5 2 3" xfId="11407" xr:uid="{01FAB89A-BDA5-40FF-9D0B-5719213CFA22}"/>
    <cellStyle name="20% - Ênfase4 11 5 2 4" xfId="11408" xr:uid="{7D2CDABD-B864-4F91-84D0-7A7970F83BD8}"/>
    <cellStyle name="20% - Ênfase4 11 5 3" xfId="11409" xr:uid="{D75728E4-92A0-4644-8BEB-4F1D5D0A244F}"/>
    <cellStyle name="20% - Ênfase4 11 5 4" xfId="11410" xr:uid="{4A15183B-AD0A-41CC-81D4-BC174AC55B6E}"/>
    <cellStyle name="20% - Ênfase4 11 5 5" xfId="11411" xr:uid="{D5A510FB-C32F-4127-A3D5-4DF908887C74}"/>
    <cellStyle name="20% - Ênfase4 11 5 6" xfId="52083" xr:uid="{16F9A1E2-3130-4F9B-952F-28C60B8FBFBF}"/>
    <cellStyle name="20% - Ênfase4 11 6" xfId="11412" xr:uid="{2C505D03-6011-4055-B7A9-CCFB3602804E}"/>
    <cellStyle name="20% - Ênfase4 11 6 2" xfId="11413" xr:uid="{2DED2215-53AE-4546-893A-ADCD1A2166B6}"/>
    <cellStyle name="20% - Ênfase4 11 6 2 2" xfId="11414" xr:uid="{0EAFA035-1CBE-479A-85BA-42FB2C354418}"/>
    <cellStyle name="20% - Ênfase4 11 6 2 3" xfId="11415" xr:uid="{256D26AB-3652-40F8-BC2B-45E2357191F8}"/>
    <cellStyle name="20% - Ênfase4 11 6 2 4" xfId="11416" xr:uid="{84BB1301-B880-4B81-9028-197CA4AEA5D2}"/>
    <cellStyle name="20% - Ênfase4 11 6 3" xfId="11417" xr:uid="{BED07496-C358-446D-8408-A787623E782D}"/>
    <cellStyle name="20% - Ênfase4 11 6 4" xfId="11418" xr:uid="{7432F320-C519-40F6-8EED-E61408198481}"/>
    <cellStyle name="20% - Ênfase4 11 6 5" xfId="11419" xr:uid="{A45A3557-82AE-470F-B11A-2D3341FE0945}"/>
    <cellStyle name="20% - Ênfase4 11 6 6" xfId="52952" xr:uid="{DE11EE86-BB31-4ACD-921D-184B21BBD643}"/>
    <cellStyle name="20% - Ênfase4 11 7" xfId="11420" xr:uid="{CD02DE4D-CA80-496D-8896-70B14F7FD5E1}"/>
    <cellStyle name="20% - Ênfase4 11 7 2" xfId="11421" xr:uid="{152865A5-836A-4EF0-BF53-6A2D59C0F81E}"/>
    <cellStyle name="20% - Ênfase4 11 7 2 2" xfId="11422" xr:uid="{296CADEB-5E53-48CB-966A-2DB90E56AFDE}"/>
    <cellStyle name="20% - Ênfase4 11 7 2 3" xfId="11423" xr:uid="{F63D633A-46BA-454B-8602-4FEB5DBE9ACD}"/>
    <cellStyle name="20% - Ênfase4 11 7 2 4" xfId="11424" xr:uid="{2C3E6A19-1E70-448B-A9A7-E0FCB16C06DA}"/>
    <cellStyle name="20% - Ênfase4 11 7 3" xfId="11425" xr:uid="{B11188C4-D8A6-485C-B7FA-F77A9CE36056}"/>
    <cellStyle name="20% - Ênfase4 11 7 4" xfId="11426" xr:uid="{38C291AC-ED78-4084-A452-F42543B9FCFD}"/>
    <cellStyle name="20% - Ênfase4 11 7 5" xfId="11427" xr:uid="{98252863-1567-4607-9F71-6E865A3E2397}"/>
    <cellStyle name="20% - Ênfase4 11 7 6" xfId="53807" xr:uid="{098A5722-CFD4-4ED9-9E1F-DE66D30A1712}"/>
    <cellStyle name="20% - Ênfase4 11 8" xfId="11428" xr:uid="{780272A0-536E-4122-95DC-3DBCC6ABAA48}"/>
    <cellStyle name="20% - Ênfase4 11 8 2" xfId="11429" xr:uid="{C861D969-5C92-448B-BD0D-F6C26B754CE1}"/>
    <cellStyle name="20% - Ênfase4 11 8 2 2" xfId="11430" xr:uid="{9A531CA9-96C3-42BE-B2D0-3807DF3D4B0F}"/>
    <cellStyle name="20% - Ênfase4 11 8 2 3" xfId="11431" xr:uid="{D2C7079D-4350-4389-B947-BC12C068DF05}"/>
    <cellStyle name="20% - Ênfase4 11 8 2 4" xfId="11432" xr:uid="{6BAD4D16-537A-44C2-A3A8-13A9454AE6F9}"/>
    <cellStyle name="20% - Ênfase4 11 8 3" xfId="11433" xr:uid="{A4CBAC31-8123-45E2-80A6-EDAF640D06DA}"/>
    <cellStyle name="20% - Ênfase4 11 8 4" xfId="11434" xr:uid="{6A95E938-A4D0-44EE-BB18-F87E410324B2}"/>
    <cellStyle name="20% - Ênfase4 11 8 5" xfId="11435" xr:uid="{CB69E456-F351-4E19-9BFD-5E0A1B696FA5}"/>
    <cellStyle name="20% - Ênfase4 11 8 6" xfId="54630" xr:uid="{FF2A101E-F52B-45D8-A772-A7E16CCF6064}"/>
    <cellStyle name="20% - Ênfase4 11 9" xfId="11436" xr:uid="{78468CEE-0579-4939-80F3-00A3AEBA9B92}"/>
    <cellStyle name="20% - Ênfase4 11 9 2" xfId="11437" xr:uid="{3D645A98-F001-4D19-89AB-03B75C4B3D12}"/>
    <cellStyle name="20% - Ênfase4 11 9 2 2" xfId="11438" xr:uid="{7E233A89-CB51-4984-AF46-2BF4E4C7D641}"/>
    <cellStyle name="20% - Ênfase4 11 9 2 3" xfId="11439" xr:uid="{F5E00FF4-7171-456F-818C-34202C579CDE}"/>
    <cellStyle name="20% - Ênfase4 11 9 2 4" xfId="11440" xr:uid="{7B7688E1-A4F2-4E79-AF12-863B7BAEB929}"/>
    <cellStyle name="20% - Ênfase4 11 9 3" xfId="11441" xr:uid="{A2B8E300-0CD4-4E98-B475-85918141CC74}"/>
    <cellStyle name="20% - Ênfase4 11 9 4" xfId="11442" xr:uid="{C659AF58-0956-4EFE-A3C3-691959D554F7}"/>
    <cellStyle name="20% - Ênfase4 11 9 5" xfId="11443" xr:uid="{2DA720F8-C1DE-4ED5-A24A-3DF5FE073612}"/>
    <cellStyle name="20% - Ênfase4 11 9 6" xfId="55370" xr:uid="{E9637C13-0486-4DCE-81E8-B86797D113F5}"/>
    <cellStyle name="20% - Ênfase4 110" xfId="11444" xr:uid="{6F6A2F43-1E15-488E-91D7-AB3E746A35CB}"/>
    <cellStyle name="20% - Ênfase4 111" xfId="11445" xr:uid="{1E982C46-2AB2-4D61-86C9-C3C4E617C3F5}"/>
    <cellStyle name="20% - Ênfase4 112" xfId="11446" xr:uid="{1AB40A0C-8A14-4B8D-864E-F7D8592AFCE5}"/>
    <cellStyle name="20% - Ênfase4 113" xfId="11447" xr:uid="{A7035184-7543-4752-B184-5E54B8305C80}"/>
    <cellStyle name="20% - Ênfase4 114" xfId="11448" xr:uid="{FF770641-E661-4B22-B52F-182631342B75}"/>
    <cellStyle name="20% - Ênfase4 115" xfId="11449" xr:uid="{23F1EAE5-12CC-456F-812A-2AE16A5ADF3B}"/>
    <cellStyle name="20% - Ênfase4 116" xfId="11450" xr:uid="{644588D4-8AF7-4EA7-AB39-33662E96B1A8}"/>
    <cellStyle name="20% - Ênfase4 117" xfId="11451" xr:uid="{391F32BB-72E2-44A1-99B9-A12C74760B59}"/>
    <cellStyle name="20% - Ênfase4 118" xfId="11452" xr:uid="{BA5543E5-3BE6-4F27-98EF-4858B08B01FF}"/>
    <cellStyle name="20% - Ênfase4 119" xfId="11453" xr:uid="{E051F516-6A3B-440A-8425-9F78FEBD68AC}"/>
    <cellStyle name="20% - Ênfase4 12" xfId="835" xr:uid="{E45831AB-1887-4EA1-84D5-FA7CD4525B54}"/>
    <cellStyle name="20% - Ênfase4 12 10" xfId="11454" xr:uid="{300452B5-ADD1-4B87-B5E7-D0231FF68A8D}"/>
    <cellStyle name="20% - Ênfase4 12 10 2" xfId="11455" xr:uid="{84CBA280-95F3-41E2-B077-FA18313F18CE}"/>
    <cellStyle name="20% - Ênfase4 12 10 2 2" xfId="11456" xr:uid="{BC3D6342-77E7-486A-AD71-3ABB3154D180}"/>
    <cellStyle name="20% - Ênfase4 12 10 2 3" xfId="11457" xr:uid="{7C46AE41-F94E-4640-90DE-A28241C0B50B}"/>
    <cellStyle name="20% - Ênfase4 12 10 2 4" xfId="11458" xr:uid="{E532047A-95DB-498B-B711-40943D8E590D}"/>
    <cellStyle name="20% - Ênfase4 12 10 3" xfId="11459" xr:uid="{BF15EDEE-8B27-48AE-B8F2-61A89F66EF82}"/>
    <cellStyle name="20% - Ênfase4 12 10 4" xfId="11460" xr:uid="{9497A61D-A2F3-4073-B959-5AF45E9392F2}"/>
    <cellStyle name="20% - Ênfase4 12 10 5" xfId="11461" xr:uid="{A9EDAD28-872B-4431-A2B4-49DEC9C5D1A7}"/>
    <cellStyle name="20% - Ênfase4 12 10 6" xfId="47157" xr:uid="{8CFB3927-A681-4356-9A71-F3D4DE4C5AC7}"/>
    <cellStyle name="20% - Ênfase4 12 11" xfId="11462" xr:uid="{AF0C9155-C35A-4B4C-A72A-B52BA9902716}"/>
    <cellStyle name="20% - Ênfase4 12 11 2" xfId="11463" xr:uid="{8E0DF53F-3105-407E-94BA-30F8178FB0CC}"/>
    <cellStyle name="20% - Ênfase4 12 11 2 2" xfId="11464" xr:uid="{45C18705-91F4-4DBD-8C56-023116F536DA}"/>
    <cellStyle name="20% - Ênfase4 12 11 2 3" xfId="11465" xr:uid="{9608D78A-2B0A-4A76-8C62-94586B7C7977}"/>
    <cellStyle name="20% - Ênfase4 12 11 2 4" xfId="11466" xr:uid="{CE4ED0AB-65DD-4FFC-A267-14F7D02D5028}"/>
    <cellStyle name="20% - Ênfase4 12 11 3" xfId="11467" xr:uid="{80CF1024-6F30-40B0-A469-04C2D124BA5B}"/>
    <cellStyle name="20% - Ênfase4 12 11 4" xfId="11468" xr:uid="{F537C1D6-EBE1-49F2-94A0-395524BE9045}"/>
    <cellStyle name="20% - Ênfase4 12 11 5" xfId="11469" xr:uid="{3DC29F96-52D5-43CE-8394-979C8A6B7B20}"/>
    <cellStyle name="20% - Ênfase4 12 12" xfId="11470" xr:uid="{12AF3EC8-8F7B-41FB-9BC0-D010317EB6B6}"/>
    <cellStyle name="20% - Ênfase4 12 12 2" xfId="11471" xr:uid="{11BA49FB-375E-49E6-859D-7DB1C090708E}"/>
    <cellStyle name="20% - Ênfase4 12 12 3" xfId="11472" xr:uid="{BEBE4440-A940-4EA6-AB00-B5243FC95129}"/>
    <cellStyle name="20% - Ênfase4 12 12 4" xfId="11473" xr:uid="{EF6041BE-FB0A-4DF1-90BE-DD8CB1996BB8}"/>
    <cellStyle name="20% - Ênfase4 12 13" xfId="11474" xr:uid="{C75A43EE-2373-494C-91C4-9656FEB7E323}"/>
    <cellStyle name="20% - Ênfase4 12 14" xfId="11475" xr:uid="{1BBBF690-3254-466F-81D2-46CCE0ECFF3D}"/>
    <cellStyle name="20% - Ênfase4 12 15" xfId="11476" xr:uid="{625805ED-3AE7-4DE0-94DC-552B50054F06}"/>
    <cellStyle name="20% - Ênfase4 12 16" xfId="45545" xr:uid="{E8958EF7-07E7-4B54-BAD8-0C6E0CB20DD5}"/>
    <cellStyle name="20% - Ênfase4 12 2" xfId="836" xr:uid="{8302A6A8-3E8C-4CCA-9744-51238B7E3426}"/>
    <cellStyle name="20% - Ênfase4 12 2 2" xfId="11477" xr:uid="{161DA2FC-FADE-4178-A3C4-42598BAA16AD}"/>
    <cellStyle name="20% - Ênfase4 12 2 2 2" xfId="11478" xr:uid="{57B9B975-A69C-4C31-8062-60175FD2DB78}"/>
    <cellStyle name="20% - Ênfase4 12 2 2 3" xfId="11479" xr:uid="{BBA40E1B-47AF-4DCD-802D-065F7612C280}"/>
    <cellStyle name="20% - Ênfase4 12 2 2 4" xfId="11480" xr:uid="{2249018B-B82D-4423-98D8-2FD30BC7917B}"/>
    <cellStyle name="20% - Ênfase4 12 2 2 5" xfId="48635" xr:uid="{13BB04A7-6CA2-45BE-B52D-A1E484748F55}"/>
    <cellStyle name="20% - Ênfase4 12 2 3" xfId="11481" xr:uid="{19841E10-E857-444A-9A20-04976DD956F1}"/>
    <cellStyle name="20% - Ênfase4 12 2 4" xfId="11482" xr:uid="{194A89A6-F5AA-43D2-B30B-F8BBA4077E8E}"/>
    <cellStyle name="20% - Ênfase4 12 2 5" xfId="11483" xr:uid="{84FE76DE-2221-4785-8193-7F1D5E3B85F0}"/>
    <cellStyle name="20% - Ênfase4 12 2 6" xfId="47918" xr:uid="{9CB9D1D8-6927-4636-9C22-96D39718E644}"/>
    <cellStyle name="20% - Ênfase4 12 3" xfId="11484" xr:uid="{26E52D13-982B-4AF9-A46D-7907B624F88D}"/>
    <cellStyle name="20% - Ênfase4 12 3 2" xfId="11485" xr:uid="{7D4B2EE9-5681-4563-98D0-6CFBC6DFB403}"/>
    <cellStyle name="20% - Ênfase4 12 3 2 2" xfId="11486" xr:uid="{9E8348BA-BDCF-4122-8C7B-3D0946958B67}"/>
    <cellStyle name="20% - Ênfase4 12 3 2 3" xfId="11487" xr:uid="{ACB35C55-EDE6-4456-9B09-583BB513DDFE}"/>
    <cellStyle name="20% - Ênfase4 12 3 2 4" xfId="11488" xr:uid="{108CE971-7BF0-48CE-AD6A-76AD028C3BA4}"/>
    <cellStyle name="20% - Ênfase4 12 3 3" xfId="11489" xr:uid="{548F95CC-5F45-4D65-82E0-82CAD5A531B9}"/>
    <cellStyle name="20% - Ênfase4 12 3 4" xfId="11490" xr:uid="{E6C5C6A4-48F0-45EC-99BF-522681E70B40}"/>
    <cellStyle name="20% - Ênfase4 12 3 5" xfId="11491" xr:uid="{C5530898-E7EF-4C09-8756-EAE2FCDBA1F4}"/>
    <cellStyle name="20% - Ênfase4 12 3 6" xfId="48783" xr:uid="{4980F474-ED61-4B90-B88E-E4DF4BD2CBF9}"/>
    <cellStyle name="20% - Ênfase4 12 4" xfId="11492" xr:uid="{B7017195-928A-4929-8A59-F555585BFD89}"/>
    <cellStyle name="20% - Ênfase4 12 4 2" xfId="11493" xr:uid="{A063703D-4547-449C-A7D2-F6A60E9794DC}"/>
    <cellStyle name="20% - Ênfase4 12 4 2 2" xfId="11494" xr:uid="{FC9FF2D8-541A-4EB0-919E-94867D988E00}"/>
    <cellStyle name="20% - Ênfase4 12 4 2 3" xfId="11495" xr:uid="{B7A97967-9E69-4CED-BDCA-297E77B7BEA4}"/>
    <cellStyle name="20% - Ênfase4 12 4 2 4" xfId="11496" xr:uid="{6FF08373-EF3F-49CB-B514-3342062A3672}"/>
    <cellStyle name="20% - Ênfase4 12 4 3" xfId="11497" xr:uid="{CC54C16A-D8AA-40AC-B854-AEF299683BAB}"/>
    <cellStyle name="20% - Ênfase4 12 4 4" xfId="11498" xr:uid="{4C47678E-6012-4D84-A343-025595DFB81D}"/>
    <cellStyle name="20% - Ênfase4 12 4 5" xfId="11499" xr:uid="{739A5AA7-5229-407B-B42C-CA043BE64327}"/>
    <cellStyle name="20% - Ênfase4 12 4 6" xfId="51198" xr:uid="{E7EC5A24-AD4A-4E50-A788-312300BAA28C}"/>
    <cellStyle name="20% - Ênfase4 12 5" xfId="11500" xr:uid="{00BF633F-A295-4FBA-9E36-DCDB1145E3EE}"/>
    <cellStyle name="20% - Ênfase4 12 5 2" xfId="11501" xr:uid="{4CBE9A3B-52B0-4BEB-B1CA-8E3D31627546}"/>
    <cellStyle name="20% - Ênfase4 12 5 2 2" xfId="11502" xr:uid="{251445B4-C56E-4E83-9BEF-B47DA8B16DEF}"/>
    <cellStyle name="20% - Ênfase4 12 5 2 3" xfId="11503" xr:uid="{8FDED5F1-225B-4162-8F80-F6AC9FA626D2}"/>
    <cellStyle name="20% - Ênfase4 12 5 2 4" xfId="11504" xr:uid="{DB38A540-C4D4-4623-8781-FB17665D093F}"/>
    <cellStyle name="20% - Ênfase4 12 5 3" xfId="11505" xr:uid="{1445D417-8F50-4DA9-B180-3EEF74DCE0CB}"/>
    <cellStyle name="20% - Ênfase4 12 5 4" xfId="11506" xr:uid="{EBEB8FAD-A61A-455A-AF17-BBCCB6906D78}"/>
    <cellStyle name="20% - Ênfase4 12 5 5" xfId="11507" xr:uid="{26B80F99-DBCD-4437-9C82-DF80B71B3BC6}"/>
    <cellStyle name="20% - Ênfase4 12 5 6" xfId="52080" xr:uid="{B7356B6A-79A9-48A5-A146-D3F3D6E3A130}"/>
    <cellStyle name="20% - Ênfase4 12 6" xfId="11508" xr:uid="{E25328D7-3B03-46F4-9550-D29E3E759EE9}"/>
    <cellStyle name="20% - Ênfase4 12 6 2" xfId="11509" xr:uid="{15C5B276-E302-4BDF-B2E0-1C1B130F61B0}"/>
    <cellStyle name="20% - Ênfase4 12 6 2 2" xfId="11510" xr:uid="{2C815A58-308A-45E3-A7FF-0C60260AD506}"/>
    <cellStyle name="20% - Ênfase4 12 6 2 3" xfId="11511" xr:uid="{876364EB-688A-48A9-B948-888DB40B7A0C}"/>
    <cellStyle name="20% - Ênfase4 12 6 2 4" xfId="11512" xr:uid="{1AF2AD01-A3B4-4228-AAD4-DEB518BCB030}"/>
    <cellStyle name="20% - Ênfase4 12 6 3" xfId="11513" xr:uid="{5119ABD6-95C7-4952-8A1F-B7FC4E0336F5}"/>
    <cellStyle name="20% - Ênfase4 12 6 4" xfId="11514" xr:uid="{04C7F5DE-7046-4E55-B967-CDEA87FBB3B2}"/>
    <cellStyle name="20% - Ênfase4 12 6 5" xfId="11515" xr:uid="{5484936F-3BD5-4B9C-B80A-1149A3CA7B58}"/>
    <cellStyle name="20% - Ênfase4 12 6 6" xfId="52949" xr:uid="{D6E088A2-358E-4292-9B5E-87E98A2EFB9D}"/>
    <cellStyle name="20% - Ênfase4 12 7" xfId="11516" xr:uid="{4EF5D2D9-2363-4F0F-B4B8-2BC72BF33AB8}"/>
    <cellStyle name="20% - Ênfase4 12 7 2" xfId="11517" xr:uid="{094ED224-2DA5-469B-B2A7-2A339835D1BF}"/>
    <cellStyle name="20% - Ênfase4 12 7 2 2" xfId="11518" xr:uid="{E790829B-D176-477A-9C58-2F3141380030}"/>
    <cellStyle name="20% - Ênfase4 12 7 2 3" xfId="11519" xr:uid="{CFA43E89-B466-4D4D-9EA2-9BB2B3A40C38}"/>
    <cellStyle name="20% - Ênfase4 12 7 2 4" xfId="11520" xr:uid="{603B1067-BC50-4F55-A154-591F5860D223}"/>
    <cellStyle name="20% - Ênfase4 12 7 3" xfId="11521" xr:uid="{A8C897C2-B389-4872-B978-5059EE4A8B2C}"/>
    <cellStyle name="20% - Ênfase4 12 7 4" xfId="11522" xr:uid="{7689C65B-7207-4F65-B694-31D7FCBEC17E}"/>
    <cellStyle name="20% - Ênfase4 12 7 5" xfId="11523" xr:uid="{0746278D-DEFF-4156-9885-CC0EA290DC5B}"/>
    <cellStyle name="20% - Ênfase4 12 7 6" xfId="53804" xr:uid="{1E6F7A3F-DB40-4C06-8DD9-25868063C2CE}"/>
    <cellStyle name="20% - Ênfase4 12 8" xfId="11524" xr:uid="{38447095-27EB-4443-A913-A24894A56FB4}"/>
    <cellStyle name="20% - Ênfase4 12 8 2" xfId="11525" xr:uid="{ECF8D0FA-D922-4E12-BCC1-8EB034E76EDA}"/>
    <cellStyle name="20% - Ênfase4 12 8 2 2" xfId="11526" xr:uid="{5FB8E0F8-BDFF-439A-9DF2-2B19E121FE53}"/>
    <cellStyle name="20% - Ênfase4 12 8 2 3" xfId="11527" xr:uid="{0803BB24-A5AD-41C1-85F0-18FF68188BEA}"/>
    <cellStyle name="20% - Ênfase4 12 8 2 4" xfId="11528" xr:uid="{CDFA01E1-8A01-4F96-A58F-F5F290057079}"/>
    <cellStyle name="20% - Ênfase4 12 8 3" xfId="11529" xr:uid="{B2A30650-5B27-4F41-AB09-84C662B03B7C}"/>
    <cellStyle name="20% - Ênfase4 12 8 4" xfId="11530" xr:uid="{54D5DA81-412A-4F05-95A7-535C8C1378EB}"/>
    <cellStyle name="20% - Ênfase4 12 8 5" xfId="11531" xr:uid="{1C6BACE2-B4D1-44C6-96CC-6E24D0CF5385}"/>
    <cellStyle name="20% - Ênfase4 12 8 6" xfId="54627" xr:uid="{ADFBAD0B-566F-4272-AF7A-28C2F020C2F9}"/>
    <cellStyle name="20% - Ênfase4 12 9" xfId="11532" xr:uid="{AD27D255-57E4-4A5C-ABFC-240A04A6B3FA}"/>
    <cellStyle name="20% - Ênfase4 12 9 2" xfId="11533" xr:uid="{909AA4F8-5895-4F52-BC44-1B9F820A3207}"/>
    <cellStyle name="20% - Ênfase4 12 9 2 2" xfId="11534" xr:uid="{C07AD8E7-FC63-404F-B0A2-821BBF9B8678}"/>
    <cellStyle name="20% - Ênfase4 12 9 2 3" xfId="11535" xr:uid="{D8D3D300-CD4D-41BC-BF75-799D1AB806B8}"/>
    <cellStyle name="20% - Ênfase4 12 9 2 4" xfId="11536" xr:uid="{5F5B3890-0328-48EA-825D-D22E4081747F}"/>
    <cellStyle name="20% - Ênfase4 12 9 3" xfId="11537" xr:uid="{1D2D7A48-D25D-4BAD-A3FB-79B676B08D01}"/>
    <cellStyle name="20% - Ênfase4 12 9 4" xfId="11538" xr:uid="{B1ECFCDA-076E-450A-86AC-AF3050DC08DA}"/>
    <cellStyle name="20% - Ênfase4 12 9 5" xfId="11539" xr:uid="{6F56C689-5D5E-4F9F-8DFD-E6A4343304B9}"/>
    <cellStyle name="20% - Ênfase4 12 9 6" xfId="55368" xr:uid="{D28A762D-44A3-4626-8FA6-8EA73E780F34}"/>
    <cellStyle name="20% - Ênfase4 120" xfId="11540" xr:uid="{D1007D1F-40B6-42FF-AF3E-C8DCC6C7EDCA}"/>
    <cellStyle name="20% - Ênfase4 121" xfId="11541" xr:uid="{3036F634-6B9E-4B02-9C43-C948A0E691FC}"/>
    <cellStyle name="20% - Ênfase4 13" xfId="837" xr:uid="{7022903D-EAD3-4EC6-BB8B-72F87D5BAE0A}"/>
    <cellStyle name="20% - Ênfase4 13 10" xfId="11542" xr:uid="{7B53BEDE-49FC-4239-BC72-C1CA7E81158C}"/>
    <cellStyle name="20% - Ênfase4 13 10 2" xfId="11543" xr:uid="{68FABFED-1C9F-4E8A-A73F-2CB142EFB6ED}"/>
    <cellStyle name="20% - Ênfase4 13 10 2 2" xfId="11544" xr:uid="{963ABAA7-4AD7-4165-A5B7-EF5611E69948}"/>
    <cellStyle name="20% - Ênfase4 13 10 2 3" xfId="11545" xr:uid="{5E329B44-E705-42FC-8EA0-A26D1BCAB4B6}"/>
    <cellStyle name="20% - Ênfase4 13 10 2 4" xfId="11546" xr:uid="{BB83D2FC-FE20-4902-B3FA-770D8A32763D}"/>
    <cellStyle name="20% - Ênfase4 13 10 3" xfId="11547" xr:uid="{0B22D353-2836-444A-92AF-FB3CDA142FB3}"/>
    <cellStyle name="20% - Ênfase4 13 10 4" xfId="11548" xr:uid="{6C653312-4527-4EC4-A5F7-9C363BDFCAFE}"/>
    <cellStyle name="20% - Ênfase4 13 10 5" xfId="11549" xr:uid="{78CE0FF9-5CE8-4856-A71B-17D286445794}"/>
    <cellStyle name="20% - Ênfase4 13 10 6" xfId="47158" xr:uid="{52A06549-0EA9-49D6-A34C-1A06EE6C66D7}"/>
    <cellStyle name="20% - Ênfase4 13 11" xfId="11550" xr:uid="{3A08DBEA-BF5F-4D8E-83F0-D8748D1E0B19}"/>
    <cellStyle name="20% - Ênfase4 13 11 2" xfId="11551" xr:uid="{CEAE94B6-E5E4-4512-80EB-513C5FA27741}"/>
    <cellStyle name="20% - Ênfase4 13 11 2 2" xfId="11552" xr:uid="{61B65E7E-1A40-4CD4-AAE7-DE97300453D3}"/>
    <cellStyle name="20% - Ênfase4 13 11 2 3" xfId="11553" xr:uid="{B9BE8B68-D069-4D26-8F5D-B37E37DA38DF}"/>
    <cellStyle name="20% - Ênfase4 13 11 2 4" xfId="11554" xr:uid="{C52D3338-697F-4D6A-8CC3-8F4A5DA4D761}"/>
    <cellStyle name="20% - Ênfase4 13 11 3" xfId="11555" xr:uid="{28C9E55C-C4AD-4571-8F6C-5A98D6ED1FCA}"/>
    <cellStyle name="20% - Ênfase4 13 11 4" xfId="11556" xr:uid="{BF18FDBB-1603-4834-B708-4E5BD8AF2B7E}"/>
    <cellStyle name="20% - Ênfase4 13 11 5" xfId="11557" xr:uid="{6FB6F9EA-9533-45FE-ADCA-2F427F710FD6}"/>
    <cellStyle name="20% - Ênfase4 13 12" xfId="11558" xr:uid="{B2BE6F83-6526-455C-AAD7-DDD75A1AFE35}"/>
    <cellStyle name="20% - Ênfase4 13 12 2" xfId="11559" xr:uid="{B8EBBC0A-7E2E-4D07-8688-C9180CED0BCD}"/>
    <cellStyle name="20% - Ênfase4 13 12 3" xfId="11560" xr:uid="{CB4B0D7B-6774-48F8-9BDE-EBA75A18F1E9}"/>
    <cellStyle name="20% - Ênfase4 13 12 4" xfId="11561" xr:uid="{342A808C-F785-47DA-B613-2D625CEF0355}"/>
    <cellStyle name="20% - Ênfase4 13 13" xfId="11562" xr:uid="{C4597580-1EA3-4D01-85C0-D6A75381F8DD}"/>
    <cellStyle name="20% - Ênfase4 13 14" xfId="11563" xr:uid="{FB0286F8-A4EF-4404-90AF-64CCB189829C}"/>
    <cellStyle name="20% - Ênfase4 13 15" xfId="11564" xr:uid="{233F7E00-C3B8-475B-A374-2B158489117B}"/>
    <cellStyle name="20% - Ênfase4 13 16" xfId="45546" xr:uid="{F7B09BD4-9050-4E5B-9BD9-8E963F47D5B8}"/>
    <cellStyle name="20% - Ênfase4 13 2" xfId="838" xr:uid="{7BF87A8C-EDA7-4106-9999-433BFC51D553}"/>
    <cellStyle name="20% - Ênfase4 13 2 2" xfId="11565" xr:uid="{63E2C0F0-2602-4239-8B63-676820843349}"/>
    <cellStyle name="20% - Ênfase4 13 2 2 2" xfId="11566" xr:uid="{02C1B759-DC15-4741-9030-2890C9FF0E88}"/>
    <cellStyle name="20% - Ênfase4 13 2 2 3" xfId="11567" xr:uid="{5B3850A9-99FF-45EB-84BB-A0AA075377A0}"/>
    <cellStyle name="20% - Ênfase4 13 2 2 4" xfId="11568" xr:uid="{FD06FCBE-B7E3-450E-8381-135C5C955AE3}"/>
    <cellStyle name="20% - Ênfase4 13 2 2 5" xfId="48637" xr:uid="{02C803BE-CF90-4DFC-B855-2FD763F60E6D}"/>
    <cellStyle name="20% - Ênfase4 13 2 3" xfId="11569" xr:uid="{406BBD30-7AB1-4EC8-9827-2108937E2579}"/>
    <cellStyle name="20% - Ênfase4 13 2 4" xfId="11570" xr:uid="{4E804267-716C-4DCC-89A7-007230FE9CB0}"/>
    <cellStyle name="20% - Ênfase4 13 2 5" xfId="11571" xr:uid="{855A5B92-2DF0-4B31-B4C9-7C8AB363DD33}"/>
    <cellStyle name="20% - Ênfase4 13 2 6" xfId="47919" xr:uid="{1055BF91-08CA-4654-95A3-A9A535D3DA3C}"/>
    <cellStyle name="20% - Ênfase4 13 3" xfId="11572" xr:uid="{627F3545-37C5-44D3-9A5A-1B8E927A4B94}"/>
    <cellStyle name="20% - Ênfase4 13 3 2" xfId="11573" xr:uid="{3730278C-F72B-4321-80E4-3CCEF86B0816}"/>
    <cellStyle name="20% - Ênfase4 13 3 2 2" xfId="11574" xr:uid="{E4154AF9-04E3-4FC7-AC3A-F2C45511348B}"/>
    <cellStyle name="20% - Ênfase4 13 3 2 3" xfId="11575" xr:uid="{CFAE31DC-69E5-45EB-A953-7D7931A3E7EE}"/>
    <cellStyle name="20% - Ênfase4 13 3 2 4" xfId="11576" xr:uid="{6A578121-BB80-4803-8338-5686374326D4}"/>
    <cellStyle name="20% - Ênfase4 13 3 3" xfId="11577" xr:uid="{99BD0A3A-B5E0-455C-A790-06181AAAC471}"/>
    <cellStyle name="20% - Ênfase4 13 3 4" xfId="11578" xr:uid="{123B3583-E5D9-4AA6-AC1B-F83CBFFEB548}"/>
    <cellStyle name="20% - Ênfase4 13 3 5" xfId="11579" xr:uid="{92D9F933-409E-4AAE-BAB6-AE1E14138AD4}"/>
    <cellStyle name="20% - Ênfase4 13 3 6" xfId="48779" xr:uid="{0B712F13-7DD9-44D3-A82E-D4F23DAE17C0}"/>
    <cellStyle name="20% - Ênfase4 13 4" xfId="11580" xr:uid="{9491DD8C-4979-47AF-A339-29EF703A377E}"/>
    <cellStyle name="20% - Ênfase4 13 4 2" xfId="11581" xr:uid="{90566F4C-D9AC-4654-A790-29BBA893CCBD}"/>
    <cellStyle name="20% - Ênfase4 13 4 2 2" xfId="11582" xr:uid="{9BB6807E-43E2-4459-8C05-7E9E584C480C}"/>
    <cellStyle name="20% - Ênfase4 13 4 2 3" xfId="11583" xr:uid="{4A7DDB16-F75C-45F9-9F46-7A2787389094}"/>
    <cellStyle name="20% - Ênfase4 13 4 2 4" xfId="11584" xr:uid="{FA8F2669-FA5A-4C52-B436-FE4F5D1A144E}"/>
    <cellStyle name="20% - Ênfase4 13 4 3" xfId="11585" xr:uid="{CB8647FD-06C5-4C56-BD99-C722C98BD45C}"/>
    <cellStyle name="20% - Ênfase4 13 4 4" xfId="11586" xr:uid="{19F8B5EE-F0B5-4316-B37D-9D5FD118B1D1}"/>
    <cellStyle name="20% - Ênfase4 13 4 5" xfId="11587" xr:uid="{4C59E759-5E68-43F9-9FA7-9676270DB287}"/>
    <cellStyle name="20% - Ênfase4 13 4 6" xfId="51196" xr:uid="{91204649-1CEC-4296-A363-9D53CB34DC15}"/>
    <cellStyle name="20% - Ênfase4 13 5" xfId="11588" xr:uid="{A6EC1EBB-7F9B-45C2-90B4-71ABC55E4AD5}"/>
    <cellStyle name="20% - Ênfase4 13 5 2" xfId="11589" xr:uid="{54573F3E-C3F3-43F0-9FE3-E82837567E79}"/>
    <cellStyle name="20% - Ênfase4 13 5 2 2" xfId="11590" xr:uid="{6772A37A-3A4D-445C-A3D6-F522663A4679}"/>
    <cellStyle name="20% - Ênfase4 13 5 2 3" xfId="11591" xr:uid="{47485E7E-2F8D-43F2-B22B-D00A42B70131}"/>
    <cellStyle name="20% - Ênfase4 13 5 2 4" xfId="11592" xr:uid="{74560019-A3A0-43EE-AA51-B023BCB23B5A}"/>
    <cellStyle name="20% - Ênfase4 13 5 3" xfId="11593" xr:uid="{85FC53CA-D084-40F2-AAAD-5DB24F67E3ED}"/>
    <cellStyle name="20% - Ênfase4 13 5 4" xfId="11594" xr:uid="{82378E28-A0AB-4CE4-8050-A9BD0D739942}"/>
    <cellStyle name="20% - Ênfase4 13 5 5" xfId="11595" xr:uid="{0402C626-732F-40DE-8DF8-AB8C0507C1DA}"/>
    <cellStyle name="20% - Ênfase4 13 5 6" xfId="52078" xr:uid="{BD5CA2CF-05B8-4C1E-A5F7-981C635BDF40}"/>
    <cellStyle name="20% - Ênfase4 13 6" xfId="11596" xr:uid="{0B3B031A-48BE-494E-A17A-799F11C93393}"/>
    <cellStyle name="20% - Ênfase4 13 6 2" xfId="11597" xr:uid="{FECC0F7B-0155-436C-90A1-E2BBB3FF4DCE}"/>
    <cellStyle name="20% - Ênfase4 13 6 2 2" xfId="11598" xr:uid="{EFE6F424-39EF-4CCE-AD7D-92732717F14A}"/>
    <cellStyle name="20% - Ênfase4 13 6 2 3" xfId="11599" xr:uid="{8222C6AB-D532-46EF-97F1-3045CF9739DE}"/>
    <cellStyle name="20% - Ênfase4 13 6 2 4" xfId="11600" xr:uid="{3B9DB0DC-3359-4DDA-AC73-81BD6D8DA7EA}"/>
    <cellStyle name="20% - Ênfase4 13 6 3" xfId="11601" xr:uid="{89BE02E7-8D0D-4958-8B5D-9391206AED18}"/>
    <cellStyle name="20% - Ênfase4 13 6 4" xfId="11602" xr:uid="{3C1BE9F2-7FFE-41EF-BB6E-38A79A263279}"/>
    <cellStyle name="20% - Ênfase4 13 6 5" xfId="11603" xr:uid="{6EA932AE-60BD-4177-8561-AE6362912ABB}"/>
    <cellStyle name="20% - Ênfase4 13 6 6" xfId="52947" xr:uid="{0D621CBF-52BC-4654-892B-142CB3FF8153}"/>
    <cellStyle name="20% - Ênfase4 13 7" xfId="11604" xr:uid="{663E0F32-5BAC-45F5-B962-231FF9A8999B}"/>
    <cellStyle name="20% - Ênfase4 13 7 2" xfId="11605" xr:uid="{9AA8AC24-CFE8-4430-980D-DB9A03E05740}"/>
    <cellStyle name="20% - Ênfase4 13 7 2 2" xfId="11606" xr:uid="{6D96E94A-012D-4652-85C3-12E3F09AEE2D}"/>
    <cellStyle name="20% - Ênfase4 13 7 2 3" xfId="11607" xr:uid="{19B6450C-8BDD-483F-83C8-B171D5C00980}"/>
    <cellStyle name="20% - Ênfase4 13 7 2 4" xfId="11608" xr:uid="{0BE9676F-7F2E-49E1-8FE3-EA4DC2AEB235}"/>
    <cellStyle name="20% - Ênfase4 13 7 3" xfId="11609" xr:uid="{01C7F5E0-EB11-4DE3-8732-A49E4D76DE54}"/>
    <cellStyle name="20% - Ênfase4 13 7 4" xfId="11610" xr:uid="{03A4A56E-5876-4C5B-AB91-BC33BA14E954}"/>
    <cellStyle name="20% - Ênfase4 13 7 5" xfId="11611" xr:uid="{45C5F97A-21A0-42AD-8F76-F207EBCAC183}"/>
    <cellStyle name="20% - Ênfase4 13 7 6" xfId="53802" xr:uid="{68853C65-388D-4351-8D05-3DC22838AB21}"/>
    <cellStyle name="20% - Ênfase4 13 8" xfId="11612" xr:uid="{565371CC-3454-462C-83EF-7B0397EC959B}"/>
    <cellStyle name="20% - Ênfase4 13 8 2" xfId="11613" xr:uid="{2A1983E2-6000-4785-8218-F602025E28E3}"/>
    <cellStyle name="20% - Ênfase4 13 8 2 2" xfId="11614" xr:uid="{04C291C0-59AC-4F6C-B120-17751F329590}"/>
    <cellStyle name="20% - Ênfase4 13 8 2 3" xfId="11615" xr:uid="{06B706DB-814F-46F2-B264-25D3FACF9538}"/>
    <cellStyle name="20% - Ênfase4 13 8 2 4" xfId="11616" xr:uid="{BAE62C96-686F-48B0-83B1-2A0E36E6D128}"/>
    <cellStyle name="20% - Ênfase4 13 8 3" xfId="11617" xr:uid="{1F044024-A3D1-4FF9-A1F2-8255E77A668C}"/>
    <cellStyle name="20% - Ênfase4 13 8 4" xfId="11618" xr:uid="{4A25A4A2-15C8-4A8D-AD69-F5ADEE09800D}"/>
    <cellStyle name="20% - Ênfase4 13 8 5" xfId="11619" xr:uid="{27917587-A219-4169-A895-F59EB956347B}"/>
    <cellStyle name="20% - Ênfase4 13 8 6" xfId="54625" xr:uid="{4C2DDAA4-5CA9-4A79-B47F-91AE3256C2AC}"/>
    <cellStyle name="20% - Ênfase4 13 9" xfId="11620" xr:uid="{CF13D9D0-C2F3-4357-9D5F-F357B94EA2C4}"/>
    <cellStyle name="20% - Ênfase4 13 9 2" xfId="11621" xr:uid="{770F9BE3-2189-4C27-A1F5-10AA3A0E79BA}"/>
    <cellStyle name="20% - Ênfase4 13 9 2 2" xfId="11622" xr:uid="{02BD028C-DF0E-4E7A-9141-534E91833980}"/>
    <cellStyle name="20% - Ênfase4 13 9 2 3" xfId="11623" xr:uid="{018EFD2F-508A-4777-8C35-3C3990FC002C}"/>
    <cellStyle name="20% - Ênfase4 13 9 2 4" xfId="11624" xr:uid="{C38D845A-BCAD-4F88-9F7F-0660FA8AD794}"/>
    <cellStyle name="20% - Ênfase4 13 9 3" xfId="11625" xr:uid="{05B74C3F-16E0-42E6-8053-C346FB163430}"/>
    <cellStyle name="20% - Ênfase4 13 9 4" xfId="11626" xr:uid="{CF8557FA-2328-4E0A-ADD6-37B932C1FDAE}"/>
    <cellStyle name="20% - Ênfase4 13 9 5" xfId="11627" xr:uid="{1F33936F-D11F-49B5-808F-D0B5B963CA0A}"/>
    <cellStyle name="20% - Ênfase4 13 9 6" xfId="55367" xr:uid="{51F30C3B-2DB7-483E-A3AF-3FCC38303B5A}"/>
    <cellStyle name="20% - Ênfase4 14" xfId="839" xr:uid="{1922509B-93A4-4E3C-9243-29781F3AC80E}"/>
    <cellStyle name="20% - Ênfase4 14 10" xfId="11628" xr:uid="{0864BA5D-5C20-4475-80D7-4DAF0DB1F184}"/>
    <cellStyle name="20% - Ênfase4 14 10 2" xfId="11629" xr:uid="{914ECE7A-F81A-4606-921B-652A07043957}"/>
    <cellStyle name="20% - Ênfase4 14 10 2 2" xfId="11630" xr:uid="{79FD1271-194B-462F-855F-1C321153A4FE}"/>
    <cellStyle name="20% - Ênfase4 14 10 2 3" xfId="11631" xr:uid="{DF20BC20-CF35-45DC-8983-08CEF10C25E0}"/>
    <cellStyle name="20% - Ênfase4 14 10 2 4" xfId="11632" xr:uid="{C5596A8D-8F56-42D4-9732-5C6507408295}"/>
    <cellStyle name="20% - Ênfase4 14 10 3" xfId="11633" xr:uid="{8F1FCE14-81B1-465C-8B52-92BBBC600623}"/>
    <cellStyle name="20% - Ênfase4 14 10 4" xfId="11634" xr:uid="{00F61F99-A164-4E15-B4DF-39954C2CBB47}"/>
    <cellStyle name="20% - Ênfase4 14 10 5" xfId="11635" xr:uid="{BFAEAC15-8F0E-4EF7-9A85-8C7A32DB5DF7}"/>
    <cellStyle name="20% - Ênfase4 14 10 6" xfId="47159" xr:uid="{1EA7585D-0B20-4370-A79B-170A327270D0}"/>
    <cellStyle name="20% - Ênfase4 14 11" xfId="11636" xr:uid="{2CFD2232-0F4D-44F0-9F89-F22A03A58D79}"/>
    <cellStyle name="20% - Ênfase4 14 11 2" xfId="11637" xr:uid="{FED44ACA-C510-42A7-9C4C-7C49F3B6DC99}"/>
    <cellStyle name="20% - Ênfase4 14 11 2 2" xfId="11638" xr:uid="{FC04E040-5FBA-4987-8A2E-111D60702645}"/>
    <cellStyle name="20% - Ênfase4 14 11 2 3" xfId="11639" xr:uid="{4A40DB14-ABE5-47D1-9AD8-F69EC7E72004}"/>
    <cellStyle name="20% - Ênfase4 14 11 2 4" xfId="11640" xr:uid="{7D978866-A34D-44B4-A419-7168CA455D6E}"/>
    <cellStyle name="20% - Ênfase4 14 11 3" xfId="11641" xr:uid="{1E23B5A5-ED79-4EB7-BABA-B4A8BB5871D6}"/>
    <cellStyle name="20% - Ênfase4 14 11 4" xfId="11642" xr:uid="{B3AFD559-5845-42F0-9E81-01734A5134D5}"/>
    <cellStyle name="20% - Ênfase4 14 11 5" xfId="11643" xr:uid="{ACFEBCE1-622E-4B7B-9F29-A451123B5DCB}"/>
    <cellStyle name="20% - Ênfase4 14 12" xfId="11644" xr:uid="{6CAD7FB1-0F9F-4814-9F62-692AB69EB538}"/>
    <cellStyle name="20% - Ênfase4 14 12 2" xfId="11645" xr:uid="{A9CE94A8-6D3E-4B08-93A6-87ED0303528D}"/>
    <cellStyle name="20% - Ênfase4 14 12 3" xfId="11646" xr:uid="{6C4C33C5-355A-40F4-9ED2-4E73452E6638}"/>
    <cellStyle name="20% - Ênfase4 14 12 4" xfId="11647" xr:uid="{A4CC55A3-5A1D-4C95-BDD9-AE5F4837CB56}"/>
    <cellStyle name="20% - Ênfase4 14 13" xfId="11648" xr:uid="{8D0AFC8F-C960-4FE7-A26D-EDD7B269D9A6}"/>
    <cellStyle name="20% - Ênfase4 14 14" xfId="11649" xr:uid="{D50610F1-7A54-4152-8D3A-8868EA97EFB4}"/>
    <cellStyle name="20% - Ênfase4 14 15" xfId="11650" xr:uid="{9AD481C3-B5AE-482C-A5F1-27219AB56A02}"/>
    <cellStyle name="20% - Ênfase4 14 16" xfId="45547" xr:uid="{EBBA177F-DE8A-40E0-A3AE-70D8057CFB6F}"/>
    <cellStyle name="20% - Ênfase4 14 2" xfId="840" xr:uid="{564CADC0-BF49-4AF2-8F91-3CAAFE1BACAB}"/>
    <cellStyle name="20% - Ênfase4 14 2 2" xfId="11651" xr:uid="{0E234307-F13E-4276-8F69-CA066DF06FAF}"/>
    <cellStyle name="20% - Ênfase4 14 2 2 2" xfId="11652" xr:uid="{12A6B164-B189-4430-9743-09DE0E5FA594}"/>
    <cellStyle name="20% - Ênfase4 14 2 2 3" xfId="11653" xr:uid="{E45E41A8-CD04-4C7D-B7FE-416FE8364C15}"/>
    <cellStyle name="20% - Ênfase4 14 2 2 4" xfId="11654" xr:uid="{51BAFE6B-23EA-46D4-A4A7-E40850E12247}"/>
    <cellStyle name="20% - Ênfase4 14 2 2 5" xfId="48639" xr:uid="{8C830939-7C64-4145-8C05-32A556667EEE}"/>
    <cellStyle name="20% - Ênfase4 14 2 3" xfId="11655" xr:uid="{6F49A2D4-78E6-4D80-95E7-670700421A4D}"/>
    <cellStyle name="20% - Ênfase4 14 2 4" xfId="11656" xr:uid="{A12D8D1C-8B22-40F3-A24B-BB43265429B8}"/>
    <cellStyle name="20% - Ênfase4 14 2 5" xfId="11657" xr:uid="{9BB128A3-EBC1-40E8-8DFE-413D955BAFBB}"/>
    <cellStyle name="20% - Ênfase4 14 2 6" xfId="47920" xr:uid="{5737394B-D86C-4E33-8A4F-317DA6F31697}"/>
    <cellStyle name="20% - Ênfase4 14 3" xfId="11658" xr:uid="{F4E822BA-29AA-414F-9E9C-2159AC99779C}"/>
    <cellStyle name="20% - Ênfase4 14 3 2" xfId="11659" xr:uid="{16A46525-BD78-400E-A30A-EE94259ABDB6}"/>
    <cellStyle name="20% - Ênfase4 14 3 2 2" xfId="11660" xr:uid="{E6DEB6C1-FEE5-42D4-B91E-DB3CE13652CB}"/>
    <cellStyle name="20% - Ênfase4 14 3 2 3" xfId="11661" xr:uid="{6E17B781-39EB-461D-9360-CC2A0E3B9626}"/>
    <cellStyle name="20% - Ênfase4 14 3 2 4" xfId="11662" xr:uid="{EC025AB7-8356-40E1-BD9B-FC4B3941BC1A}"/>
    <cellStyle name="20% - Ênfase4 14 3 3" xfId="11663" xr:uid="{CDD61F77-C86C-4CFB-BC91-B7F118690C0D}"/>
    <cellStyle name="20% - Ênfase4 14 3 4" xfId="11664" xr:uid="{BBE21C9E-9D29-4112-9479-A7F47B05FA68}"/>
    <cellStyle name="20% - Ênfase4 14 3 5" xfId="11665" xr:uid="{85721B1C-042C-4C4C-9C32-79245DD885D9}"/>
    <cellStyle name="20% - Ênfase4 14 3 6" xfId="48775" xr:uid="{BB4C5F2B-7EC0-4C87-AE07-373EEA645877}"/>
    <cellStyle name="20% - Ênfase4 14 4" xfId="11666" xr:uid="{F2CB559C-D735-46E2-B26E-D131E6A61E31}"/>
    <cellStyle name="20% - Ênfase4 14 4 2" xfId="11667" xr:uid="{74EB70E9-7289-4783-8BA4-73EAA42CADA6}"/>
    <cellStyle name="20% - Ênfase4 14 4 2 2" xfId="11668" xr:uid="{BF48D6D8-F3E8-4A52-B2EB-17E9966F3816}"/>
    <cellStyle name="20% - Ênfase4 14 4 2 3" xfId="11669" xr:uid="{7B2723BF-9F23-4B78-B3AB-CC69C72A34EA}"/>
    <cellStyle name="20% - Ênfase4 14 4 2 4" xfId="11670" xr:uid="{CBAB905A-875B-4B1D-A97E-E865835E7FD1}"/>
    <cellStyle name="20% - Ênfase4 14 4 3" xfId="11671" xr:uid="{CCF0A700-C972-4AC1-A7BC-9B6A3715F656}"/>
    <cellStyle name="20% - Ênfase4 14 4 4" xfId="11672" xr:uid="{CD9B73E6-ACF4-4474-9FA7-FCBD9FC91D6B}"/>
    <cellStyle name="20% - Ênfase4 14 4 5" xfId="11673" xr:uid="{4B0E06DA-C229-4D62-9337-B1F17F3F688A}"/>
    <cellStyle name="20% - Ênfase4 14 4 6" xfId="51194" xr:uid="{43677CBC-A5F9-4B70-9882-BFB5B9327498}"/>
    <cellStyle name="20% - Ênfase4 14 5" xfId="11674" xr:uid="{6512E57A-7E77-44A9-B843-91BDA3C0D276}"/>
    <cellStyle name="20% - Ênfase4 14 5 2" xfId="11675" xr:uid="{C8AFB5EF-5659-463B-BC5B-87FA877A317E}"/>
    <cellStyle name="20% - Ênfase4 14 5 2 2" xfId="11676" xr:uid="{01F2C4B5-7BD5-47E8-A4C6-A0E25F9E6AC3}"/>
    <cellStyle name="20% - Ênfase4 14 5 2 3" xfId="11677" xr:uid="{BC22802D-3992-43AD-9202-332F5ED4B9A8}"/>
    <cellStyle name="20% - Ênfase4 14 5 2 4" xfId="11678" xr:uid="{339F2FA1-398D-4A08-A278-F758DDFEA246}"/>
    <cellStyle name="20% - Ênfase4 14 5 3" xfId="11679" xr:uid="{9FDBD486-16AA-41D0-A557-F058806F9924}"/>
    <cellStyle name="20% - Ênfase4 14 5 4" xfId="11680" xr:uid="{80E65D21-21A1-4E70-BFBF-BC3C5C717483}"/>
    <cellStyle name="20% - Ênfase4 14 5 5" xfId="11681" xr:uid="{245369A0-F3A1-4401-A0AC-61484C728FD9}"/>
    <cellStyle name="20% - Ênfase4 14 5 6" xfId="52076" xr:uid="{1462E2A2-4E7E-454C-8B0D-69A49997ECEA}"/>
    <cellStyle name="20% - Ênfase4 14 6" xfId="11682" xr:uid="{D3735FEC-E7CF-45DA-B191-D6DB5C8AA946}"/>
    <cellStyle name="20% - Ênfase4 14 6 2" xfId="11683" xr:uid="{DB2576F4-6EA5-4513-BB0B-1C8721ABEB80}"/>
    <cellStyle name="20% - Ênfase4 14 6 2 2" xfId="11684" xr:uid="{01B3C519-9116-4CA8-85DA-B301F2357844}"/>
    <cellStyle name="20% - Ênfase4 14 6 2 3" xfId="11685" xr:uid="{DF0A2A36-0A0C-4FC6-8C6A-6F72241D35A9}"/>
    <cellStyle name="20% - Ênfase4 14 6 2 4" xfId="11686" xr:uid="{94901C9F-CD04-440E-B9B7-75D66A333BC1}"/>
    <cellStyle name="20% - Ênfase4 14 6 3" xfId="11687" xr:uid="{BC6F272E-2CA8-4BC9-8DC1-5501497400D6}"/>
    <cellStyle name="20% - Ênfase4 14 6 4" xfId="11688" xr:uid="{718377A3-7728-4F40-AAD5-F2EE757D3817}"/>
    <cellStyle name="20% - Ênfase4 14 6 5" xfId="11689" xr:uid="{11B105B2-F94A-456B-BFAC-F4423B7AD30E}"/>
    <cellStyle name="20% - Ênfase4 14 6 6" xfId="52945" xr:uid="{B348C05A-7141-444B-B845-F51BEEFE31CB}"/>
    <cellStyle name="20% - Ênfase4 14 7" xfId="11690" xr:uid="{71814520-A56D-4DE4-8B50-4FB135E62900}"/>
    <cellStyle name="20% - Ênfase4 14 7 2" xfId="11691" xr:uid="{4BD88117-841A-4021-A076-810BAE92E04C}"/>
    <cellStyle name="20% - Ênfase4 14 7 2 2" xfId="11692" xr:uid="{842D9812-D656-4454-87C3-331867C13CC0}"/>
    <cellStyle name="20% - Ênfase4 14 7 2 3" xfId="11693" xr:uid="{6F7B94EB-10DC-43C6-88D3-6BD3E89B6E25}"/>
    <cellStyle name="20% - Ênfase4 14 7 2 4" xfId="11694" xr:uid="{5120989E-72B6-41A0-ACF3-947B694C60CD}"/>
    <cellStyle name="20% - Ênfase4 14 7 3" xfId="11695" xr:uid="{C91FA42C-A2CC-420C-8A73-CDC44FA7AC68}"/>
    <cellStyle name="20% - Ênfase4 14 7 4" xfId="11696" xr:uid="{1FDDA7DA-D60C-432A-BE8C-AB2FD451792D}"/>
    <cellStyle name="20% - Ênfase4 14 7 5" xfId="11697" xr:uid="{3DB0E14A-7F88-41D8-ACC8-5FF420241510}"/>
    <cellStyle name="20% - Ênfase4 14 7 6" xfId="53800" xr:uid="{F00C2C6A-9311-4638-B9EE-1B92D8972DF1}"/>
    <cellStyle name="20% - Ênfase4 14 8" xfId="11698" xr:uid="{C2086223-8492-46A7-B82A-FB0331DC4132}"/>
    <cellStyle name="20% - Ênfase4 14 8 2" xfId="11699" xr:uid="{9018A6D7-3560-4858-809C-A5A685AE7758}"/>
    <cellStyle name="20% - Ênfase4 14 8 2 2" xfId="11700" xr:uid="{CCF46AA3-EAB1-4BF1-A870-96332F91C2A6}"/>
    <cellStyle name="20% - Ênfase4 14 8 2 3" xfId="11701" xr:uid="{0A94021E-9B72-4614-AE32-F982D39E74CA}"/>
    <cellStyle name="20% - Ênfase4 14 8 2 4" xfId="11702" xr:uid="{2A5E805B-60CC-4589-9A95-21B235B833BB}"/>
    <cellStyle name="20% - Ênfase4 14 8 3" xfId="11703" xr:uid="{6A2A69D1-F629-480D-9CD8-528D15965429}"/>
    <cellStyle name="20% - Ênfase4 14 8 4" xfId="11704" xr:uid="{162037F8-4E4D-442F-8050-D958D9014ECD}"/>
    <cellStyle name="20% - Ênfase4 14 8 5" xfId="11705" xr:uid="{E203C18C-B2C4-4665-868A-4C8C249B1C0F}"/>
    <cellStyle name="20% - Ênfase4 14 8 6" xfId="54623" xr:uid="{99CC3BDA-380C-41CD-98FE-2A35B9C6506E}"/>
    <cellStyle name="20% - Ênfase4 14 9" xfId="11706" xr:uid="{DD80DCDF-6777-4076-8DC7-3AA2B5B4DB5B}"/>
    <cellStyle name="20% - Ênfase4 14 9 2" xfId="11707" xr:uid="{B21CA836-29E5-4639-A41D-34802F095FD9}"/>
    <cellStyle name="20% - Ênfase4 14 9 2 2" xfId="11708" xr:uid="{3813B995-CA68-41D2-8D23-249F2EF2EE62}"/>
    <cellStyle name="20% - Ênfase4 14 9 2 3" xfId="11709" xr:uid="{66245739-8C04-48C3-997E-B3143186CCC2}"/>
    <cellStyle name="20% - Ênfase4 14 9 2 4" xfId="11710" xr:uid="{B672FC36-3FC3-4CCF-AE15-5D843F652337}"/>
    <cellStyle name="20% - Ênfase4 14 9 3" xfId="11711" xr:uid="{B2CD178D-960D-47EC-ACDC-0A546C73DF9C}"/>
    <cellStyle name="20% - Ênfase4 14 9 4" xfId="11712" xr:uid="{EA5AF0B4-7AE3-499C-9503-252C20C1B0BC}"/>
    <cellStyle name="20% - Ênfase4 14 9 5" xfId="11713" xr:uid="{8928AA10-8861-432A-BA4D-FDCFEAB26A64}"/>
    <cellStyle name="20% - Ênfase4 14 9 6" xfId="55366" xr:uid="{E5C39A2C-7D19-49AF-8FBE-F41338F0AD84}"/>
    <cellStyle name="20% - Ênfase4 15" xfId="841" xr:uid="{3D4B3CD2-33C8-4857-AE71-3F14F6C124A9}"/>
    <cellStyle name="20% - Ênfase4 15 10" xfId="11714" xr:uid="{7C3C7F2F-57F4-4763-8477-EFC7CC35767E}"/>
    <cellStyle name="20% - Ênfase4 15 10 2" xfId="11715" xr:uid="{D93E08D5-7964-44AD-BDB8-94A8DADD9CE1}"/>
    <cellStyle name="20% - Ênfase4 15 10 2 2" xfId="11716" xr:uid="{B2F8B60D-C465-437C-AE32-EAFE19966375}"/>
    <cellStyle name="20% - Ênfase4 15 10 2 3" xfId="11717" xr:uid="{7B3523E2-312D-4E02-8B48-6017EDEC3F62}"/>
    <cellStyle name="20% - Ênfase4 15 10 2 4" xfId="11718" xr:uid="{76C5CFF6-A8D7-40A3-953D-624F5F164501}"/>
    <cellStyle name="20% - Ênfase4 15 10 3" xfId="11719" xr:uid="{2E928518-D772-4ECC-8988-96DEA6C3C077}"/>
    <cellStyle name="20% - Ênfase4 15 10 4" xfId="11720" xr:uid="{589A5F41-AF50-4574-B2D3-F073D2578D0C}"/>
    <cellStyle name="20% - Ênfase4 15 10 5" xfId="11721" xr:uid="{ADF06F8F-EA26-40B8-AEB6-4E25FAEA832F}"/>
    <cellStyle name="20% - Ênfase4 15 10 6" xfId="47160" xr:uid="{4CDEEE21-BAFB-4835-B571-05DB3351E64B}"/>
    <cellStyle name="20% - Ênfase4 15 11" xfId="11722" xr:uid="{2A6336B7-7B06-4332-9853-8D1C0B1A75B4}"/>
    <cellStyle name="20% - Ênfase4 15 11 2" xfId="11723" xr:uid="{D8C5C856-CF0C-426E-B85C-60E9B0A346D2}"/>
    <cellStyle name="20% - Ênfase4 15 11 2 2" xfId="11724" xr:uid="{FBCB1521-C78B-452B-B630-AFE9D9C0E136}"/>
    <cellStyle name="20% - Ênfase4 15 11 2 3" xfId="11725" xr:uid="{A44AA5BC-E609-48AD-9A91-C6E0E97226BA}"/>
    <cellStyle name="20% - Ênfase4 15 11 2 4" xfId="11726" xr:uid="{A62A333E-F566-4228-96DB-E204FE63CFEF}"/>
    <cellStyle name="20% - Ênfase4 15 11 3" xfId="11727" xr:uid="{3703F0D0-B120-4A2C-B547-21AB7545E166}"/>
    <cellStyle name="20% - Ênfase4 15 11 4" xfId="11728" xr:uid="{EBDF0D83-2685-4D4E-BFB3-159FCD3B7C93}"/>
    <cellStyle name="20% - Ênfase4 15 11 5" xfId="11729" xr:uid="{FEFE8D06-CE4D-4862-87B5-56BAF4E2F89C}"/>
    <cellStyle name="20% - Ênfase4 15 12" xfId="11730" xr:uid="{8B168743-492A-40E0-826A-766187B0A102}"/>
    <cellStyle name="20% - Ênfase4 15 12 2" xfId="11731" xr:uid="{4FFE49AC-1D8F-4B1B-9A8C-6B381561F2A7}"/>
    <cellStyle name="20% - Ênfase4 15 12 3" xfId="11732" xr:uid="{3001862A-4C12-4B2C-90E8-A0A78AAE6BCC}"/>
    <cellStyle name="20% - Ênfase4 15 12 4" xfId="11733" xr:uid="{0BCBCC24-D466-4B84-ADFE-51CFDA9776CA}"/>
    <cellStyle name="20% - Ênfase4 15 13" xfId="11734" xr:uid="{54D8D946-E495-4929-BCAE-CBA8371BAE9A}"/>
    <cellStyle name="20% - Ênfase4 15 14" xfId="11735" xr:uid="{F72FB298-91BC-472F-B15A-EBA50FB89C25}"/>
    <cellStyle name="20% - Ênfase4 15 15" xfId="11736" xr:uid="{9A473DF9-CB41-4E96-924D-31B283C0ADA2}"/>
    <cellStyle name="20% - Ênfase4 15 16" xfId="45548" xr:uid="{B485DBF7-1444-4C9C-A035-E9F03D06D2C3}"/>
    <cellStyle name="20% - Ênfase4 15 2" xfId="842" xr:uid="{FE63EB49-8052-4580-BA19-2871F02107B6}"/>
    <cellStyle name="20% - Ênfase4 15 2 2" xfId="11737" xr:uid="{C0F3F4D9-0770-4C58-BB97-310FFE2B1D18}"/>
    <cellStyle name="20% - Ênfase4 15 2 2 2" xfId="11738" xr:uid="{7691B915-60B6-48CC-BB53-D33BB212DC07}"/>
    <cellStyle name="20% - Ênfase4 15 2 2 3" xfId="11739" xr:uid="{2F0D2BF1-D3ED-46F0-94E5-E2095DFEAB84}"/>
    <cellStyle name="20% - Ênfase4 15 2 2 4" xfId="11740" xr:uid="{ADAB4BFD-76BA-4839-98D9-063984D5BCA9}"/>
    <cellStyle name="20% - Ênfase4 15 2 2 5" xfId="48641" xr:uid="{A7E52224-CC6A-4596-A43C-705865886315}"/>
    <cellStyle name="20% - Ênfase4 15 2 3" xfId="11741" xr:uid="{56728645-3DA7-4153-BACC-636A832AFFA4}"/>
    <cellStyle name="20% - Ênfase4 15 2 4" xfId="11742" xr:uid="{E25F20CD-1125-49B3-9EBD-E020F6252557}"/>
    <cellStyle name="20% - Ênfase4 15 2 5" xfId="11743" xr:uid="{DEC5034E-1980-4E0F-BA5E-0A8C3E987C17}"/>
    <cellStyle name="20% - Ênfase4 15 2 6" xfId="47921" xr:uid="{6CF9DC4C-1B50-41EE-976D-15B2D55D5633}"/>
    <cellStyle name="20% - Ênfase4 15 3" xfId="11744" xr:uid="{28D65A87-35A9-4E37-B86A-17BDABA8E395}"/>
    <cellStyle name="20% - Ênfase4 15 3 2" xfId="11745" xr:uid="{A8684436-F476-4398-A872-82CBAA1B86C8}"/>
    <cellStyle name="20% - Ênfase4 15 3 2 2" xfId="11746" xr:uid="{D74982E4-6EC4-496B-9DB0-49D5040136A6}"/>
    <cellStyle name="20% - Ênfase4 15 3 2 3" xfId="11747" xr:uid="{DBCE0A31-F4F5-4981-8481-10FF7DEF9FD0}"/>
    <cellStyle name="20% - Ênfase4 15 3 2 4" xfId="11748" xr:uid="{686BC642-D6EB-440A-AAF1-BEAFD600913C}"/>
    <cellStyle name="20% - Ênfase4 15 3 3" xfId="11749" xr:uid="{826A20ED-0366-4928-9DE8-7583F1C1A2BE}"/>
    <cellStyle name="20% - Ênfase4 15 3 4" xfId="11750" xr:uid="{9FBF39A6-A9DD-467A-AE94-72A33FD7C7B9}"/>
    <cellStyle name="20% - Ênfase4 15 3 5" xfId="11751" xr:uid="{0A6ED0ED-864D-4924-A933-35D8122C2E7F}"/>
    <cellStyle name="20% - Ênfase4 15 3 6" xfId="48763" xr:uid="{4F18FBE6-D75A-4A56-AC40-65567227E0B0}"/>
    <cellStyle name="20% - Ênfase4 15 4" xfId="11752" xr:uid="{8BB13F6E-E386-4D1D-ADF3-F7A5A884017C}"/>
    <cellStyle name="20% - Ênfase4 15 4 2" xfId="11753" xr:uid="{E07E0A7A-B794-448E-BB68-F3264A3CB6ED}"/>
    <cellStyle name="20% - Ênfase4 15 4 2 2" xfId="11754" xr:uid="{F6E63633-1916-496A-B1EC-2E7D6E7A4AE9}"/>
    <cellStyle name="20% - Ênfase4 15 4 2 3" xfId="11755" xr:uid="{C59B6DD8-2456-46EE-BE63-9CE69C0077D4}"/>
    <cellStyle name="20% - Ênfase4 15 4 2 4" xfId="11756" xr:uid="{7F44CEE5-038D-4CD6-BECB-4BC1A6DA051F}"/>
    <cellStyle name="20% - Ênfase4 15 4 3" xfId="11757" xr:uid="{2BA09EDA-95AA-4DE5-84CA-425D38ABC748}"/>
    <cellStyle name="20% - Ênfase4 15 4 4" xfId="11758" xr:uid="{EBD7C87A-CA59-4DDD-B192-E965B91F80D2}"/>
    <cellStyle name="20% - Ênfase4 15 4 5" xfId="11759" xr:uid="{78972EE6-CDEE-4430-80B3-689248C6F7A1}"/>
    <cellStyle name="20% - Ênfase4 15 4 6" xfId="51188" xr:uid="{AD7EBE82-C535-4A3C-B01C-11F4154867B6}"/>
    <cellStyle name="20% - Ênfase4 15 5" xfId="11760" xr:uid="{887D5BAA-9D9B-4622-B9E7-65BBBB5ECFBC}"/>
    <cellStyle name="20% - Ênfase4 15 5 2" xfId="11761" xr:uid="{C77B1BAB-9E80-4763-94D9-E9BB53A5D70D}"/>
    <cellStyle name="20% - Ênfase4 15 5 2 2" xfId="11762" xr:uid="{07094507-E01E-416F-A341-C74DDE0CAC81}"/>
    <cellStyle name="20% - Ênfase4 15 5 2 3" xfId="11763" xr:uid="{F257FD85-E9BA-47C9-8587-D7437DEBED4D}"/>
    <cellStyle name="20% - Ênfase4 15 5 2 4" xfId="11764" xr:uid="{7054F3FE-883E-4E01-A832-C1962E3B006E}"/>
    <cellStyle name="20% - Ênfase4 15 5 3" xfId="11765" xr:uid="{416AC887-004A-48E1-98AC-5EF6ACEFA425}"/>
    <cellStyle name="20% - Ênfase4 15 5 4" xfId="11766" xr:uid="{3C1A16FE-C760-44A9-8DB2-CAF47812B45D}"/>
    <cellStyle name="20% - Ênfase4 15 5 5" xfId="11767" xr:uid="{DF9C2904-6AEC-49E6-84FF-94098AE3687C}"/>
    <cellStyle name="20% - Ênfase4 15 5 6" xfId="52070" xr:uid="{262B9C1B-CE0E-4727-93D0-70FD8554AC93}"/>
    <cellStyle name="20% - Ênfase4 15 6" xfId="11768" xr:uid="{ED1C8374-BEB9-4803-9447-2A1291438D0A}"/>
    <cellStyle name="20% - Ênfase4 15 6 2" xfId="11769" xr:uid="{DD0B0E3A-053B-447B-9ACC-D76D3647BD0E}"/>
    <cellStyle name="20% - Ênfase4 15 6 2 2" xfId="11770" xr:uid="{2E58CBEB-8D96-4FB4-B6E0-235348DEDB04}"/>
    <cellStyle name="20% - Ênfase4 15 6 2 3" xfId="11771" xr:uid="{2223B75A-FE2B-4CB9-9AC2-B4165871314E}"/>
    <cellStyle name="20% - Ênfase4 15 6 2 4" xfId="11772" xr:uid="{7DEB140B-44C1-4A42-9E24-A82B3D426C79}"/>
    <cellStyle name="20% - Ênfase4 15 6 3" xfId="11773" xr:uid="{718F3370-3D3B-4EC6-BF20-15F5FE3E4C86}"/>
    <cellStyle name="20% - Ênfase4 15 6 4" xfId="11774" xr:uid="{BB84C3C5-090B-4228-8AD3-231E06B50831}"/>
    <cellStyle name="20% - Ênfase4 15 6 5" xfId="11775" xr:uid="{30B4A718-FD4C-4A05-8038-BA6755E4A9AC}"/>
    <cellStyle name="20% - Ênfase4 15 6 6" xfId="52939" xr:uid="{9B7B54C1-6676-4806-8D79-690678B87C07}"/>
    <cellStyle name="20% - Ênfase4 15 7" xfId="11776" xr:uid="{361EBAA6-E5F9-4529-90E0-CCB08EB6AF3A}"/>
    <cellStyle name="20% - Ênfase4 15 7 2" xfId="11777" xr:uid="{2C81A6D8-66BB-4F15-917A-50651F319E08}"/>
    <cellStyle name="20% - Ênfase4 15 7 2 2" xfId="11778" xr:uid="{A4791A16-301B-43FB-BB48-E430667109E1}"/>
    <cellStyle name="20% - Ênfase4 15 7 2 3" xfId="11779" xr:uid="{23BB17E3-43F3-4F2A-8F55-FEB3BABC3425}"/>
    <cellStyle name="20% - Ênfase4 15 7 2 4" xfId="11780" xr:uid="{B4919576-C968-4660-A6A9-F67BC969D84C}"/>
    <cellStyle name="20% - Ênfase4 15 7 3" xfId="11781" xr:uid="{D24E04DC-B66A-4578-BA78-8A358A215704}"/>
    <cellStyle name="20% - Ênfase4 15 7 4" xfId="11782" xr:uid="{3811ECB1-4931-49B7-8EBC-2AF7E719FFA9}"/>
    <cellStyle name="20% - Ênfase4 15 7 5" xfId="11783" xr:uid="{4490FB45-A288-40D1-BA36-B6D6A4835F1B}"/>
    <cellStyle name="20% - Ênfase4 15 7 6" xfId="53794" xr:uid="{00BAE48F-BC0D-4663-8030-7AA3D322985D}"/>
    <cellStyle name="20% - Ênfase4 15 8" xfId="11784" xr:uid="{4F1BAB54-8A6F-45AE-98F1-77AD4B2340D9}"/>
    <cellStyle name="20% - Ênfase4 15 8 2" xfId="11785" xr:uid="{D64D98CA-5075-476F-8A80-6497DC679168}"/>
    <cellStyle name="20% - Ênfase4 15 8 2 2" xfId="11786" xr:uid="{13DF9895-DD5D-43DA-B5DE-AD2B66503A72}"/>
    <cellStyle name="20% - Ênfase4 15 8 2 3" xfId="11787" xr:uid="{2112B5D3-0037-4E4E-BDF1-7A829EBE7E9A}"/>
    <cellStyle name="20% - Ênfase4 15 8 2 4" xfId="11788" xr:uid="{3548C4AD-4508-49C3-B28B-828B6D4F6F1A}"/>
    <cellStyle name="20% - Ênfase4 15 8 3" xfId="11789" xr:uid="{855AEF0A-43FD-40D1-B988-2B524EF349C5}"/>
    <cellStyle name="20% - Ênfase4 15 8 4" xfId="11790" xr:uid="{DE8A2E50-84FB-4691-9C22-61020C8AA7DF}"/>
    <cellStyle name="20% - Ênfase4 15 8 5" xfId="11791" xr:uid="{DF447018-FE98-40A0-BC21-A1EDD6793CF9}"/>
    <cellStyle name="20% - Ênfase4 15 8 6" xfId="54617" xr:uid="{CE73E79F-CB79-4EA4-A483-B489118ACBD9}"/>
    <cellStyle name="20% - Ênfase4 15 9" xfId="11792" xr:uid="{F6F55097-6713-4848-AE7B-DB7001401CF5}"/>
    <cellStyle name="20% - Ênfase4 15 9 2" xfId="11793" xr:uid="{309E2F01-27D0-474E-9F73-FAB1212F081E}"/>
    <cellStyle name="20% - Ênfase4 15 9 2 2" xfId="11794" xr:uid="{7C438783-9C0C-414D-B7D3-D4EDF4CADCD0}"/>
    <cellStyle name="20% - Ênfase4 15 9 2 3" xfId="11795" xr:uid="{FDE3B5B0-A791-4608-BD34-95F8BF2E79E4}"/>
    <cellStyle name="20% - Ênfase4 15 9 2 4" xfId="11796" xr:uid="{10831340-88AD-4B38-BBD9-0DD532067CC1}"/>
    <cellStyle name="20% - Ênfase4 15 9 3" xfId="11797" xr:uid="{05BC7C40-1A5B-48E7-BA47-6E3770599EFB}"/>
    <cellStyle name="20% - Ênfase4 15 9 4" xfId="11798" xr:uid="{60EC4AA8-DBC8-4AA7-B8DE-71685C5568A8}"/>
    <cellStyle name="20% - Ênfase4 15 9 5" xfId="11799" xr:uid="{E23AEAC6-CEB5-4BF3-B4BC-BD7179334470}"/>
    <cellStyle name="20% - Ênfase4 15 9 6" xfId="55361" xr:uid="{048C52E5-0D19-420A-9D8F-F1AA84C65691}"/>
    <cellStyle name="20% - Ênfase4 16" xfId="843" xr:uid="{01FF3F5D-5A36-4289-A2F4-D97E080BFEEC}"/>
    <cellStyle name="20% - Ênfase4 16 10" xfId="11800" xr:uid="{58557697-01F0-46EF-B25B-B576386419CC}"/>
    <cellStyle name="20% - Ênfase4 16 10 2" xfId="11801" xr:uid="{F26C9E4D-08A2-4956-8B7E-C0E03C3BB086}"/>
    <cellStyle name="20% - Ênfase4 16 10 2 2" xfId="11802" xr:uid="{CDB361BE-5D3C-49CE-B8C9-83F44F9614A8}"/>
    <cellStyle name="20% - Ênfase4 16 10 2 3" xfId="11803" xr:uid="{6E624EB4-1421-4E28-8093-029E0CEBF097}"/>
    <cellStyle name="20% - Ênfase4 16 10 2 4" xfId="11804" xr:uid="{F6B39351-0A3B-4125-936A-E7EE8221E80A}"/>
    <cellStyle name="20% - Ênfase4 16 10 3" xfId="11805" xr:uid="{6B7F6777-CE22-46EF-A497-B98E060CE456}"/>
    <cellStyle name="20% - Ênfase4 16 10 4" xfId="11806" xr:uid="{947E1BDB-5421-4E3A-8B17-25BC6D1C21AF}"/>
    <cellStyle name="20% - Ênfase4 16 10 5" xfId="11807" xr:uid="{69A72138-3249-4327-9F04-ACE013A76DE4}"/>
    <cellStyle name="20% - Ênfase4 16 10 6" xfId="47161" xr:uid="{DB40D07D-B618-4EEA-84EB-A21C713C7EF1}"/>
    <cellStyle name="20% - Ênfase4 16 11" xfId="11808" xr:uid="{1101E67B-55C2-4CFA-B300-C87D996A1867}"/>
    <cellStyle name="20% - Ênfase4 16 11 2" xfId="11809" xr:uid="{11319739-19D8-4DDE-8DA5-2F597BABDABC}"/>
    <cellStyle name="20% - Ênfase4 16 11 2 2" xfId="11810" xr:uid="{801F3121-3CD6-42EA-9C8E-ECF47ED6A734}"/>
    <cellStyle name="20% - Ênfase4 16 11 2 3" xfId="11811" xr:uid="{B1DE7289-D14D-49FE-91A6-05964DCCFF8F}"/>
    <cellStyle name="20% - Ênfase4 16 11 2 4" xfId="11812" xr:uid="{0E002BE5-4C90-489D-B102-92570A5C1FEF}"/>
    <cellStyle name="20% - Ênfase4 16 11 3" xfId="11813" xr:uid="{DC86CA60-70AD-445F-BE63-A7F54F779B07}"/>
    <cellStyle name="20% - Ênfase4 16 11 4" xfId="11814" xr:uid="{E6828B89-3862-40DD-A6FB-A52CE0E81191}"/>
    <cellStyle name="20% - Ênfase4 16 11 5" xfId="11815" xr:uid="{F765BBEE-3B74-4E20-8106-7F0686DCA9E6}"/>
    <cellStyle name="20% - Ênfase4 16 12" xfId="11816" xr:uid="{1DD88D32-CD48-47BE-947A-6800CD4CEE46}"/>
    <cellStyle name="20% - Ênfase4 16 12 2" xfId="11817" xr:uid="{CDE55EFA-0D2F-48BA-9025-CF611DDAFFD7}"/>
    <cellStyle name="20% - Ênfase4 16 12 3" xfId="11818" xr:uid="{4646D239-4506-4ABC-A29D-F9D9F6303109}"/>
    <cellStyle name="20% - Ênfase4 16 12 4" xfId="11819" xr:uid="{BE22499A-E0F2-4B3D-BD0E-2BF8CCD9EC24}"/>
    <cellStyle name="20% - Ênfase4 16 13" xfId="11820" xr:uid="{3242573E-DDC5-4468-81E1-B152BE5ACB02}"/>
    <cellStyle name="20% - Ênfase4 16 14" xfId="11821" xr:uid="{A6B96E7F-B384-4F6C-8FDB-466F0B84E196}"/>
    <cellStyle name="20% - Ênfase4 16 15" xfId="11822" xr:uid="{6A35499C-DDC8-461B-B9AD-83FBD02631F1}"/>
    <cellStyle name="20% - Ênfase4 16 16" xfId="45549" xr:uid="{E0E0E279-2D57-43CF-B34E-FE424ED40B8D}"/>
    <cellStyle name="20% - Ênfase4 16 2" xfId="844" xr:uid="{074BBACF-A2E0-48A0-BBBF-0A67C6E58C5D}"/>
    <cellStyle name="20% - Ênfase4 16 2 2" xfId="11823" xr:uid="{B01B8C51-C20D-469C-87B0-00453526A9C9}"/>
    <cellStyle name="20% - Ênfase4 16 2 2 2" xfId="11824" xr:uid="{5AEDBAAC-77AC-423F-8356-274C81EB5AF4}"/>
    <cellStyle name="20% - Ênfase4 16 2 2 3" xfId="11825" xr:uid="{B6C6D7F4-D9DC-4DE6-8105-4A41E73A231E}"/>
    <cellStyle name="20% - Ênfase4 16 2 2 4" xfId="11826" xr:uid="{68EB31B0-4375-464E-B9DC-EA1118A3BA18}"/>
    <cellStyle name="20% - Ênfase4 16 2 2 5" xfId="48643" xr:uid="{056A69AD-4021-4BCB-B17B-F276889A6DC4}"/>
    <cellStyle name="20% - Ênfase4 16 2 3" xfId="11827" xr:uid="{31D8ACB5-7FB0-4F09-9BD4-51E05B55282C}"/>
    <cellStyle name="20% - Ênfase4 16 2 4" xfId="11828" xr:uid="{A0F86173-F275-444D-A4B6-06448633E934}"/>
    <cellStyle name="20% - Ênfase4 16 2 5" xfId="11829" xr:uid="{7695DC35-E20A-474B-8BF4-127306D6291F}"/>
    <cellStyle name="20% - Ênfase4 16 2 6" xfId="47922" xr:uid="{D5D35A03-AD85-4605-B8DB-EFC4482D4914}"/>
    <cellStyle name="20% - Ênfase4 16 3" xfId="11830" xr:uid="{3EBD7FE3-7AC4-4039-844A-EC9D4B5F7C90}"/>
    <cellStyle name="20% - Ênfase4 16 3 2" xfId="11831" xr:uid="{5661A9E0-A0E4-49BC-B74B-44C6A835993F}"/>
    <cellStyle name="20% - Ênfase4 16 3 2 2" xfId="11832" xr:uid="{9848C4A2-8F5B-457A-B50A-6DC042D04030}"/>
    <cellStyle name="20% - Ênfase4 16 3 2 3" xfId="11833" xr:uid="{DF11584C-C13C-4460-91DE-BF8D2940784C}"/>
    <cellStyle name="20% - Ênfase4 16 3 2 4" xfId="11834" xr:uid="{8AAE5652-E60A-4850-9509-A23E2AEB7321}"/>
    <cellStyle name="20% - Ênfase4 16 3 3" xfId="11835" xr:uid="{4120552D-F86B-4E1A-9B9F-DCF3AA443673}"/>
    <cellStyle name="20% - Ênfase4 16 3 4" xfId="11836" xr:uid="{FDAA8430-7FD1-4417-BC81-2E4B7B531D32}"/>
    <cellStyle name="20% - Ênfase4 16 3 5" xfId="11837" xr:uid="{5CC37811-D740-4139-8DBA-821DCD708CA9}"/>
    <cellStyle name="20% - Ênfase4 16 3 6" xfId="48751" xr:uid="{D6D1C313-DE97-48DC-97CD-1F962A26CE5F}"/>
    <cellStyle name="20% - Ênfase4 16 4" xfId="11838" xr:uid="{ABA4E33C-A40A-40DA-96EA-7CCC430D9016}"/>
    <cellStyle name="20% - Ênfase4 16 4 2" xfId="11839" xr:uid="{F9FE8BD9-A42F-4ADF-9685-C3C919491BAC}"/>
    <cellStyle name="20% - Ênfase4 16 4 2 2" xfId="11840" xr:uid="{11433F93-1596-426D-AA92-EE8501E97DE8}"/>
    <cellStyle name="20% - Ênfase4 16 4 2 3" xfId="11841" xr:uid="{863DE2EF-4137-4E8C-8BDE-C7A2FD896557}"/>
    <cellStyle name="20% - Ênfase4 16 4 2 4" xfId="11842" xr:uid="{38B1F0AC-AB34-4CD4-B6D9-394792AD7F52}"/>
    <cellStyle name="20% - Ênfase4 16 4 3" xfId="11843" xr:uid="{BB69590A-E579-439D-B912-51B66AC6FB9F}"/>
    <cellStyle name="20% - Ênfase4 16 4 4" xfId="11844" xr:uid="{484FD4FF-47D4-4E02-A2DA-0C4322E29FBC}"/>
    <cellStyle name="20% - Ênfase4 16 4 5" xfId="11845" xr:uid="{0F478F16-3823-4B55-9640-295822330397}"/>
    <cellStyle name="20% - Ênfase4 16 4 6" xfId="51184" xr:uid="{B0235480-04AD-4D6D-B4D6-3A6654C7696D}"/>
    <cellStyle name="20% - Ênfase4 16 5" xfId="11846" xr:uid="{2E4844A3-79FD-4CD2-99BD-E3C1BCAFA739}"/>
    <cellStyle name="20% - Ênfase4 16 5 2" xfId="11847" xr:uid="{3416064D-2131-46BB-99F4-31D9769EDB68}"/>
    <cellStyle name="20% - Ênfase4 16 5 2 2" xfId="11848" xr:uid="{BF1D39DC-6961-4A43-A122-A9E34B8C03CE}"/>
    <cellStyle name="20% - Ênfase4 16 5 2 3" xfId="11849" xr:uid="{BC1FBB84-F497-45F1-89A5-738A47A17BE6}"/>
    <cellStyle name="20% - Ênfase4 16 5 2 4" xfId="11850" xr:uid="{8B196F40-D53B-4BDE-BF8B-A964FBC300BC}"/>
    <cellStyle name="20% - Ênfase4 16 5 3" xfId="11851" xr:uid="{FB76EFE3-C786-4631-8596-9663EB0AC05D}"/>
    <cellStyle name="20% - Ênfase4 16 5 4" xfId="11852" xr:uid="{F8CA08B6-FFB7-4B00-8E90-C2286A644F56}"/>
    <cellStyle name="20% - Ênfase4 16 5 5" xfId="11853" xr:uid="{14A57E76-8E23-4A8C-A05B-9B60103736D1}"/>
    <cellStyle name="20% - Ênfase4 16 5 6" xfId="52066" xr:uid="{AE6C1465-2E55-41C4-8266-108CEF3C44B6}"/>
    <cellStyle name="20% - Ênfase4 16 6" xfId="11854" xr:uid="{3C1D8C3D-EF0A-40C6-8E17-DCF874EDBC4D}"/>
    <cellStyle name="20% - Ênfase4 16 6 2" xfId="11855" xr:uid="{615CE9E0-6D76-4A9D-9C0D-D6D92074995C}"/>
    <cellStyle name="20% - Ênfase4 16 6 2 2" xfId="11856" xr:uid="{5567135B-79AE-407A-8A53-6A8B615B03A6}"/>
    <cellStyle name="20% - Ênfase4 16 6 2 3" xfId="11857" xr:uid="{A1BB8065-276F-4F78-B783-DDA1F74EACF3}"/>
    <cellStyle name="20% - Ênfase4 16 6 2 4" xfId="11858" xr:uid="{EAF83CE0-D5F2-4865-A3BD-A9D38BB1DCEB}"/>
    <cellStyle name="20% - Ênfase4 16 6 3" xfId="11859" xr:uid="{2DE4CDB6-FB4B-48B3-B29B-8D4528AF736A}"/>
    <cellStyle name="20% - Ênfase4 16 6 4" xfId="11860" xr:uid="{915F98DF-EFF8-49AE-8C79-2D9303F35ADD}"/>
    <cellStyle name="20% - Ênfase4 16 6 5" xfId="11861" xr:uid="{C03CF8A4-A249-440D-9195-9A07CC4DD5ED}"/>
    <cellStyle name="20% - Ênfase4 16 6 6" xfId="52935" xr:uid="{5E8BC094-FB06-43DE-A2DC-A806DA084034}"/>
    <cellStyle name="20% - Ênfase4 16 7" xfId="11862" xr:uid="{AEE27BA6-FD9E-4ECA-BB73-2A9B1A5037BD}"/>
    <cellStyle name="20% - Ênfase4 16 7 2" xfId="11863" xr:uid="{380421F7-5538-4417-A820-D75796493518}"/>
    <cellStyle name="20% - Ênfase4 16 7 2 2" xfId="11864" xr:uid="{9D4312D4-0692-4694-9887-29853C4661D8}"/>
    <cellStyle name="20% - Ênfase4 16 7 2 3" xfId="11865" xr:uid="{C2920AAF-7552-44AC-BDE1-D49C94435645}"/>
    <cellStyle name="20% - Ênfase4 16 7 2 4" xfId="11866" xr:uid="{70E679B6-813D-41CD-B2AF-550247227C6B}"/>
    <cellStyle name="20% - Ênfase4 16 7 3" xfId="11867" xr:uid="{30EAD9D7-A7A0-4214-9BEA-16806BCC6571}"/>
    <cellStyle name="20% - Ênfase4 16 7 4" xfId="11868" xr:uid="{D9DE8820-394F-4579-B338-4DDC98DE0D22}"/>
    <cellStyle name="20% - Ênfase4 16 7 5" xfId="11869" xr:uid="{9DDA3305-C19B-40F0-BF16-8C6F183624C5}"/>
    <cellStyle name="20% - Ênfase4 16 7 6" xfId="53790" xr:uid="{D26B14E3-51BB-4346-8F36-0C72B306AE10}"/>
    <cellStyle name="20% - Ênfase4 16 8" xfId="11870" xr:uid="{02D348F6-B196-4064-8723-90F2CE5C3EA9}"/>
    <cellStyle name="20% - Ênfase4 16 8 2" xfId="11871" xr:uid="{5FA70B79-A9F8-45A4-B30C-7440A9AAB24B}"/>
    <cellStyle name="20% - Ênfase4 16 8 2 2" xfId="11872" xr:uid="{A17467B5-E7B6-4511-96C9-CABDE3EDAF0E}"/>
    <cellStyle name="20% - Ênfase4 16 8 2 3" xfId="11873" xr:uid="{A2D8C1E2-D3DA-42CE-8CBB-FF97D79421ED}"/>
    <cellStyle name="20% - Ênfase4 16 8 2 4" xfId="11874" xr:uid="{DB635624-1295-498D-8959-5D822D23B31B}"/>
    <cellStyle name="20% - Ênfase4 16 8 3" xfId="11875" xr:uid="{EA3D6481-1550-4F52-8F1C-0FFD4BB329A8}"/>
    <cellStyle name="20% - Ênfase4 16 8 4" xfId="11876" xr:uid="{B268FEA9-2F6E-4E2B-8CF2-176A47166CA4}"/>
    <cellStyle name="20% - Ênfase4 16 8 5" xfId="11877" xr:uid="{7C31E13F-E447-4405-A06F-E025D09C9683}"/>
    <cellStyle name="20% - Ênfase4 16 8 6" xfId="54613" xr:uid="{18D31387-B08E-4E3F-AFBB-FBBB88635977}"/>
    <cellStyle name="20% - Ênfase4 16 9" xfId="11878" xr:uid="{03EFDF81-D503-4BE6-9567-922C4491AACA}"/>
    <cellStyle name="20% - Ênfase4 16 9 2" xfId="11879" xr:uid="{1EE3A2D2-A343-4F10-9A0A-A947A080C4E9}"/>
    <cellStyle name="20% - Ênfase4 16 9 2 2" xfId="11880" xr:uid="{537AD8E1-5807-4FA0-ACF1-6862A8F2E5AF}"/>
    <cellStyle name="20% - Ênfase4 16 9 2 3" xfId="11881" xr:uid="{680A5679-6BC6-485F-9D0A-1300B8BB98FF}"/>
    <cellStyle name="20% - Ênfase4 16 9 2 4" xfId="11882" xr:uid="{9BBEF109-C0ED-44D6-BFF1-13D1138A65F7}"/>
    <cellStyle name="20% - Ênfase4 16 9 3" xfId="11883" xr:uid="{F72D80B9-A4DB-4BCB-B9E0-6BD4DA5949DA}"/>
    <cellStyle name="20% - Ênfase4 16 9 4" xfId="11884" xr:uid="{C99CA8D8-9EF0-486C-BDEF-B26D0218670A}"/>
    <cellStyle name="20% - Ênfase4 16 9 5" xfId="11885" xr:uid="{F8A4AC08-F0CB-4EB5-9FFA-F41A71F6ED5A}"/>
    <cellStyle name="20% - Ênfase4 16 9 6" xfId="55358" xr:uid="{940D40E9-C0B0-4628-821F-3C5948E19DA4}"/>
    <cellStyle name="20% - Ênfase4 17" xfId="845" xr:uid="{663EF87B-D473-462B-BD75-EEDA7B3CDBD0}"/>
    <cellStyle name="20% - Ênfase4 17 10" xfId="11886" xr:uid="{2F9A1334-84F7-4722-9A8D-43839601003B}"/>
    <cellStyle name="20% - Ênfase4 17 10 2" xfId="11887" xr:uid="{4C2CF48D-65BE-40A9-B724-CE7FAFB98F2A}"/>
    <cellStyle name="20% - Ênfase4 17 10 2 2" xfId="11888" xr:uid="{AE656093-E11F-4137-B226-005E6B100610}"/>
    <cellStyle name="20% - Ênfase4 17 10 2 3" xfId="11889" xr:uid="{CAFEFDE9-D588-4E14-9EF6-6DC10802D2C1}"/>
    <cellStyle name="20% - Ênfase4 17 10 2 4" xfId="11890" xr:uid="{03E55E00-D17E-404C-9E39-0D0895F0588D}"/>
    <cellStyle name="20% - Ênfase4 17 10 3" xfId="11891" xr:uid="{B83EA5BF-3C59-4CEE-BA1C-17C601D67666}"/>
    <cellStyle name="20% - Ênfase4 17 10 4" xfId="11892" xr:uid="{2473608E-7697-4E04-B1C2-62B9FA477ABF}"/>
    <cellStyle name="20% - Ênfase4 17 10 5" xfId="11893" xr:uid="{0D79D9F6-4EFB-41EE-AEA8-D805EC0E2CE6}"/>
    <cellStyle name="20% - Ênfase4 17 11" xfId="11894" xr:uid="{0585D33F-60BD-4875-A05C-6A0BFFA44EE5}"/>
    <cellStyle name="20% - Ênfase4 17 11 2" xfId="11895" xr:uid="{8B5A2600-9228-465C-8AE1-25FE8060F980}"/>
    <cellStyle name="20% - Ênfase4 17 11 2 2" xfId="11896" xr:uid="{698F06F0-77FA-4858-87F8-822697225873}"/>
    <cellStyle name="20% - Ênfase4 17 11 2 3" xfId="11897" xr:uid="{59E3DB14-5B53-4EE8-A0C1-A67447631FB2}"/>
    <cellStyle name="20% - Ênfase4 17 11 2 4" xfId="11898" xr:uid="{6AF64339-F581-46AC-B6F5-EE9D0B08BFA8}"/>
    <cellStyle name="20% - Ênfase4 17 11 3" xfId="11899" xr:uid="{87CCD2BF-C351-4CE8-9FEC-620E5163DBA5}"/>
    <cellStyle name="20% - Ênfase4 17 11 4" xfId="11900" xr:uid="{803504EF-5D48-4445-8C0E-C541C1BED181}"/>
    <cellStyle name="20% - Ênfase4 17 11 5" xfId="11901" xr:uid="{B88726C5-6355-41D7-820E-69E9EFE64F48}"/>
    <cellStyle name="20% - Ênfase4 17 12" xfId="11902" xr:uid="{DF4AB892-2C86-41C2-8E53-C6C2BD19F642}"/>
    <cellStyle name="20% - Ênfase4 17 12 2" xfId="11903" xr:uid="{18AE2B74-E0CD-4452-9356-F441FB6EE638}"/>
    <cellStyle name="20% - Ênfase4 17 12 3" xfId="11904" xr:uid="{DEA4A669-05DC-489F-889B-F543858A501C}"/>
    <cellStyle name="20% - Ênfase4 17 12 4" xfId="11905" xr:uid="{18AB216C-293E-4D07-8F08-9D5D7C715E5E}"/>
    <cellStyle name="20% - Ênfase4 17 13" xfId="11906" xr:uid="{39E9505B-7E47-4785-88B4-AF8DA7BCB598}"/>
    <cellStyle name="20% - Ênfase4 17 14" xfId="11907" xr:uid="{939F4F19-75A9-4F64-8D77-35ED26627D94}"/>
    <cellStyle name="20% - Ênfase4 17 15" xfId="11908" xr:uid="{32D4F2C0-16F5-4DBC-92E7-A51CD9005D44}"/>
    <cellStyle name="20% - Ênfase4 17 2" xfId="846" xr:uid="{ECFE6B8C-2FE5-4D8E-8256-592EC6C0B9EC}"/>
    <cellStyle name="20% - Ênfase4 17 2 2" xfId="11909" xr:uid="{9EFAC720-9464-4EA7-ADC6-DA8417F3A9CE}"/>
    <cellStyle name="20% - Ênfase4 17 2 2 2" xfId="11910" xr:uid="{E8E92847-8272-4B1D-9C77-EE6FA298777C}"/>
    <cellStyle name="20% - Ênfase4 17 2 2 3" xfId="11911" xr:uid="{03C127C1-6097-4CCF-B1B9-3DF68C08F42F}"/>
    <cellStyle name="20% - Ênfase4 17 2 2 4" xfId="11912" xr:uid="{F9C832EA-15D4-4408-869C-2CBA1719102E}"/>
    <cellStyle name="20% - Ênfase4 17 2 3" xfId="11913" xr:uid="{490ECFB0-E293-4C75-A579-FF712357189B}"/>
    <cellStyle name="20% - Ênfase4 17 2 4" xfId="11914" xr:uid="{4712961D-30DB-493D-AB3F-8C337EAADE4F}"/>
    <cellStyle name="20% - Ênfase4 17 2 5" xfId="11915" xr:uid="{E3F13E5A-0D6E-423E-8A95-F7B44CA2D463}"/>
    <cellStyle name="20% - Ênfase4 17 2 6" xfId="48645" xr:uid="{FAE77B66-C775-4F16-BFCF-D46EB7BF9B21}"/>
    <cellStyle name="20% - Ênfase4 17 3" xfId="11916" xr:uid="{92591324-044F-4B61-9CDE-7C655D54DFA4}"/>
    <cellStyle name="20% - Ênfase4 17 3 2" xfId="11917" xr:uid="{8B77BC70-153D-4862-BE5A-0D71DE843172}"/>
    <cellStyle name="20% - Ênfase4 17 3 2 2" xfId="11918" xr:uid="{7B47A520-0FCD-4A11-BDCB-CB1402E9757B}"/>
    <cellStyle name="20% - Ênfase4 17 3 2 3" xfId="11919" xr:uid="{7B702598-56B1-4A8E-8113-3A0A86CE2E0D}"/>
    <cellStyle name="20% - Ênfase4 17 3 2 4" xfId="11920" xr:uid="{EF402A81-7300-429C-B5E6-2D59D35F5007}"/>
    <cellStyle name="20% - Ênfase4 17 3 3" xfId="11921" xr:uid="{FB918402-B503-4B86-A22C-A477F12044DF}"/>
    <cellStyle name="20% - Ênfase4 17 3 4" xfId="11922" xr:uid="{6E93CE21-B186-455F-B27F-10E6254BFF95}"/>
    <cellStyle name="20% - Ênfase4 17 3 5" xfId="11923" xr:uid="{DC9BAC4C-1396-4943-8B05-096E9C08D87A}"/>
    <cellStyle name="20% - Ênfase4 17 3 6" xfId="48747" xr:uid="{E208FB67-B757-4A13-BBE1-11EDB2E842E2}"/>
    <cellStyle name="20% - Ênfase4 17 4" xfId="11924" xr:uid="{DBADDC8E-DBDF-4521-AD3D-9B690A6D5025}"/>
    <cellStyle name="20% - Ênfase4 17 4 2" xfId="11925" xr:uid="{DE8681CC-2B62-41DC-AE2C-DF53168037BF}"/>
    <cellStyle name="20% - Ênfase4 17 4 2 2" xfId="11926" xr:uid="{5D9ADC33-60E8-4C6E-9664-AFA868DA15B9}"/>
    <cellStyle name="20% - Ênfase4 17 4 2 3" xfId="11927" xr:uid="{CDD8F2AA-EA13-4EA6-9EC6-3ACE070129F4}"/>
    <cellStyle name="20% - Ênfase4 17 4 2 4" xfId="11928" xr:uid="{6C96C6CE-0144-4129-8258-1C8D81144979}"/>
    <cellStyle name="20% - Ênfase4 17 4 3" xfId="11929" xr:uid="{8D157384-6984-48E6-991C-7081626F48B5}"/>
    <cellStyle name="20% - Ênfase4 17 4 4" xfId="11930" xr:uid="{0CFF76CE-254E-4368-A495-883EA7E0C03D}"/>
    <cellStyle name="20% - Ênfase4 17 4 5" xfId="11931" xr:uid="{2B161674-3EEE-4D09-BACF-FA56674E6265}"/>
    <cellStyle name="20% - Ênfase4 17 4 6" xfId="51180" xr:uid="{9D0F9949-3C9B-4602-AD2A-7F327893712B}"/>
    <cellStyle name="20% - Ênfase4 17 5" xfId="11932" xr:uid="{AF1DEC38-72AB-40ED-BC4F-C12B37907415}"/>
    <cellStyle name="20% - Ênfase4 17 5 2" xfId="11933" xr:uid="{1A893BC3-7E95-4E55-8D64-3F612BE61113}"/>
    <cellStyle name="20% - Ênfase4 17 5 2 2" xfId="11934" xr:uid="{F3A1B9A4-EAEB-4E02-B6ED-393C4A079D6A}"/>
    <cellStyle name="20% - Ênfase4 17 5 2 3" xfId="11935" xr:uid="{489F5FFD-7070-4E67-ABAE-467A6658ED0D}"/>
    <cellStyle name="20% - Ênfase4 17 5 2 4" xfId="11936" xr:uid="{5388162C-47D3-4683-A0A3-FCFFA6A15316}"/>
    <cellStyle name="20% - Ênfase4 17 5 3" xfId="11937" xr:uid="{B36A791B-2469-4D61-914F-B6C5240082B8}"/>
    <cellStyle name="20% - Ênfase4 17 5 4" xfId="11938" xr:uid="{F8E51186-ECBA-4E40-829E-A2408697F3BE}"/>
    <cellStyle name="20% - Ênfase4 17 5 5" xfId="11939" xr:uid="{C695FA0C-F8C2-45BC-BB6A-BA933047432B}"/>
    <cellStyle name="20% - Ênfase4 17 5 6" xfId="52062" xr:uid="{945A5ABD-5C1B-4455-9E30-607836175705}"/>
    <cellStyle name="20% - Ênfase4 17 6" xfId="11940" xr:uid="{D2581FBF-9197-4273-A7CC-ED5CD7330FD1}"/>
    <cellStyle name="20% - Ênfase4 17 6 2" xfId="11941" xr:uid="{416D53A4-C633-4AAD-B867-ECECB8EE1F28}"/>
    <cellStyle name="20% - Ênfase4 17 6 2 2" xfId="11942" xr:uid="{CE9D0C01-D582-4CAD-ABC7-959F8BB356D7}"/>
    <cellStyle name="20% - Ênfase4 17 6 2 3" xfId="11943" xr:uid="{1068C0BD-BE9C-459E-83B5-88D9B4C89AB1}"/>
    <cellStyle name="20% - Ênfase4 17 6 2 4" xfId="11944" xr:uid="{EE591D60-AEAE-47EB-A7F0-48868A361E53}"/>
    <cellStyle name="20% - Ênfase4 17 6 3" xfId="11945" xr:uid="{1007FEDF-BE87-4E3B-9431-8A6D3D43CA10}"/>
    <cellStyle name="20% - Ênfase4 17 6 4" xfId="11946" xr:uid="{3DCC1A7D-6D98-4CDF-A1A1-F12FBFFFDF94}"/>
    <cellStyle name="20% - Ênfase4 17 6 5" xfId="11947" xr:uid="{ED48CC68-BBA7-4679-9DAE-9542CD893F0C}"/>
    <cellStyle name="20% - Ênfase4 17 6 6" xfId="52931" xr:uid="{C919C28E-C190-4FF7-BC8A-B1731205E437}"/>
    <cellStyle name="20% - Ênfase4 17 7" xfId="11948" xr:uid="{BFA4BDC1-9661-4938-B47C-D709B079A766}"/>
    <cellStyle name="20% - Ênfase4 17 7 2" xfId="11949" xr:uid="{760FD72B-79F1-4729-A70E-C17701F5CA89}"/>
    <cellStyle name="20% - Ênfase4 17 7 2 2" xfId="11950" xr:uid="{67F04108-3481-48EC-9CC2-3690F20A40CA}"/>
    <cellStyle name="20% - Ênfase4 17 7 2 3" xfId="11951" xr:uid="{090ACE03-629E-45F3-96D0-2E9F4A9CDF30}"/>
    <cellStyle name="20% - Ênfase4 17 7 2 4" xfId="11952" xr:uid="{7160C053-F14A-4794-ACEF-1487F981F45C}"/>
    <cellStyle name="20% - Ênfase4 17 7 3" xfId="11953" xr:uid="{BA79C323-492A-4966-89B6-05553C3758DC}"/>
    <cellStyle name="20% - Ênfase4 17 7 4" xfId="11954" xr:uid="{64668D57-D2C2-4075-9F7E-5166D61ED045}"/>
    <cellStyle name="20% - Ênfase4 17 7 5" xfId="11955" xr:uid="{09CD8538-9446-4A2A-839B-BAFAB52F07B2}"/>
    <cellStyle name="20% - Ênfase4 17 7 6" xfId="53786" xr:uid="{BA6B63E9-7BB7-45F1-A513-5AE0E68B196C}"/>
    <cellStyle name="20% - Ênfase4 17 8" xfId="11956" xr:uid="{15682DC9-6C06-4ED8-841C-D3E40CB79A6A}"/>
    <cellStyle name="20% - Ênfase4 17 8 2" xfId="11957" xr:uid="{E1573071-F4D3-4252-B33A-41BA82A9EF83}"/>
    <cellStyle name="20% - Ênfase4 17 8 2 2" xfId="11958" xr:uid="{110E46FB-6AF4-4D2C-85D9-3FDB3CF98943}"/>
    <cellStyle name="20% - Ênfase4 17 8 2 3" xfId="11959" xr:uid="{8F6BE532-7EEE-4D2F-BF7C-3B222F9C0FB7}"/>
    <cellStyle name="20% - Ênfase4 17 8 2 4" xfId="11960" xr:uid="{CA43B589-44E3-4F4D-AC10-BF8558837EF0}"/>
    <cellStyle name="20% - Ênfase4 17 8 3" xfId="11961" xr:uid="{B8F0DF7B-0377-44A5-A58A-DDD96D223CD6}"/>
    <cellStyle name="20% - Ênfase4 17 8 4" xfId="11962" xr:uid="{C2282BE4-343A-4DD5-B7F6-04F8D500E016}"/>
    <cellStyle name="20% - Ênfase4 17 8 5" xfId="11963" xr:uid="{7114ED46-DF2E-4FF6-BE63-7A19C3909D3E}"/>
    <cellStyle name="20% - Ênfase4 17 8 6" xfId="54609" xr:uid="{ECD15120-D376-4A16-9735-8560CEB1D80D}"/>
    <cellStyle name="20% - Ênfase4 17 9" xfId="11964" xr:uid="{CA248E14-FF6D-46FC-BB29-CEE65B18B5FA}"/>
    <cellStyle name="20% - Ênfase4 17 9 2" xfId="11965" xr:uid="{3F36B671-302B-4334-8A9F-59CFE16212BA}"/>
    <cellStyle name="20% - Ênfase4 17 9 2 2" xfId="11966" xr:uid="{C4AD3447-24EA-431D-BE24-4C9253636EA6}"/>
    <cellStyle name="20% - Ênfase4 17 9 2 3" xfId="11967" xr:uid="{DE5C58AA-D96E-4528-B78D-372311C64FDB}"/>
    <cellStyle name="20% - Ênfase4 17 9 2 4" xfId="11968" xr:uid="{C43F510D-CEA3-4F48-AE71-15045B23EF23}"/>
    <cellStyle name="20% - Ênfase4 17 9 3" xfId="11969" xr:uid="{B0A62790-A91D-4BFA-8C82-2F27B1041660}"/>
    <cellStyle name="20% - Ênfase4 17 9 4" xfId="11970" xr:uid="{90478957-6885-4B88-A9ED-F77E825C8335}"/>
    <cellStyle name="20% - Ênfase4 17 9 5" xfId="11971" xr:uid="{CAA1DEF3-9CDC-4964-9D00-184E3414559E}"/>
    <cellStyle name="20% - Ênfase4 17 9 6" xfId="55355" xr:uid="{E157C5F1-520E-4D4D-93EE-07CD0AFFC83A}"/>
    <cellStyle name="20% - Ênfase4 18" xfId="847" xr:uid="{43CD676D-7BE1-4A63-B6A6-43FE322AEBDF}"/>
    <cellStyle name="20% - Ênfase4 18 10" xfId="11972" xr:uid="{72E1E6B6-DE51-4101-B105-14B27889CD44}"/>
    <cellStyle name="20% - Ênfase4 18 10 2" xfId="11973" xr:uid="{67E8B90D-819D-4A9B-9CFD-863CA424935D}"/>
    <cellStyle name="20% - Ênfase4 18 10 2 2" xfId="11974" xr:uid="{1D3C295A-5794-4E87-9F51-D600314F99EC}"/>
    <cellStyle name="20% - Ênfase4 18 10 2 3" xfId="11975" xr:uid="{0F0A397B-55F5-4946-98FF-0FB7AF681EC2}"/>
    <cellStyle name="20% - Ênfase4 18 10 2 4" xfId="11976" xr:uid="{F74E53AE-6739-46F9-8524-8F4A5BCAE6FF}"/>
    <cellStyle name="20% - Ênfase4 18 10 3" xfId="11977" xr:uid="{2B7A6641-4E7C-4128-BE04-F3559F31D21C}"/>
    <cellStyle name="20% - Ênfase4 18 10 4" xfId="11978" xr:uid="{6D28F726-4E45-474C-981A-AD4E701C2205}"/>
    <cellStyle name="20% - Ênfase4 18 10 5" xfId="11979" xr:uid="{474C7F4B-0971-4709-9EA0-D234FA715639}"/>
    <cellStyle name="20% - Ênfase4 18 11" xfId="11980" xr:uid="{FA27FC2A-0A91-47AC-B3F9-F7B175C08E9E}"/>
    <cellStyle name="20% - Ênfase4 18 11 2" xfId="11981" xr:uid="{A8ADAEE6-6D72-438C-BC3C-00132D10CC80}"/>
    <cellStyle name="20% - Ênfase4 18 11 2 2" xfId="11982" xr:uid="{E51A84C3-DDE3-45CB-8C1E-AA17E21FA688}"/>
    <cellStyle name="20% - Ênfase4 18 11 2 3" xfId="11983" xr:uid="{C99EFEE2-0CEC-4875-BF10-8AE327D454D7}"/>
    <cellStyle name="20% - Ênfase4 18 11 2 4" xfId="11984" xr:uid="{7AAF77FE-E88F-4EFA-A1C5-C6BB0CF6423B}"/>
    <cellStyle name="20% - Ênfase4 18 11 3" xfId="11985" xr:uid="{BD906D6F-BDD5-49AC-A22A-671004D3FC6D}"/>
    <cellStyle name="20% - Ênfase4 18 11 4" xfId="11986" xr:uid="{7943764F-A7BA-4B81-AA18-BA3CF1E17389}"/>
    <cellStyle name="20% - Ênfase4 18 11 5" xfId="11987" xr:uid="{74B0821D-2127-435E-AD4D-FE89054008D0}"/>
    <cellStyle name="20% - Ênfase4 18 12" xfId="11988" xr:uid="{786CAF77-69E8-44E3-BB66-C62ADEC044BD}"/>
    <cellStyle name="20% - Ênfase4 18 12 2" xfId="11989" xr:uid="{1231DB88-E16A-4E7A-97E6-61D7A86D2079}"/>
    <cellStyle name="20% - Ênfase4 18 12 3" xfId="11990" xr:uid="{DFFBD5D7-FC5D-49BB-9714-673DB336BAA2}"/>
    <cellStyle name="20% - Ênfase4 18 12 4" xfId="11991" xr:uid="{40E9F286-D3E1-474D-A26E-B89E4B8B561E}"/>
    <cellStyle name="20% - Ênfase4 18 13" xfId="11992" xr:uid="{9F6CBCFE-EA56-4830-86E9-401E3EC2E358}"/>
    <cellStyle name="20% - Ênfase4 18 14" xfId="11993" xr:uid="{03B65371-ECE6-434E-8D4B-20E8A7AC67C3}"/>
    <cellStyle name="20% - Ênfase4 18 15" xfId="11994" xr:uid="{CF0E6874-D1E6-47E8-BDE9-7896559F6357}"/>
    <cellStyle name="20% - Ênfase4 18 2" xfId="848" xr:uid="{4EB3A08A-9C89-4D04-B0C9-E95DE038924E}"/>
    <cellStyle name="20% - Ênfase4 18 2 2" xfId="11995" xr:uid="{DAF648F4-D8EE-4AC0-9C38-14FA543D7A4C}"/>
    <cellStyle name="20% - Ênfase4 18 2 2 2" xfId="11996" xr:uid="{6CA975FD-E347-4213-BE3D-1ADE30B2B125}"/>
    <cellStyle name="20% - Ênfase4 18 2 2 3" xfId="11997" xr:uid="{FE326306-556C-4896-8D95-E928A1A13ED6}"/>
    <cellStyle name="20% - Ênfase4 18 2 2 4" xfId="11998" xr:uid="{D7590B63-3E94-4393-903A-BAC55523EBB7}"/>
    <cellStyle name="20% - Ênfase4 18 2 3" xfId="11999" xr:uid="{400389EB-655E-433C-BFF4-F16041A3AECB}"/>
    <cellStyle name="20% - Ênfase4 18 2 4" xfId="12000" xr:uid="{94A01F8D-17CB-46C9-99C0-3EA7CB03F7D5}"/>
    <cellStyle name="20% - Ênfase4 18 2 5" xfId="12001" xr:uid="{1634A967-8492-4B8F-821F-0E28B4430A29}"/>
    <cellStyle name="20% - Ênfase4 18 2 6" xfId="48647" xr:uid="{27F4E16B-5E23-4B7A-B504-1CC0DA4F31BC}"/>
    <cellStyle name="20% - Ênfase4 18 3" xfId="12002" xr:uid="{D8BFA001-3F2C-49D8-AD33-3FA63CA70D8D}"/>
    <cellStyle name="20% - Ênfase4 18 3 2" xfId="12003" xr:uid="{3BF3B00C-2530-46FD-8D21-D5E73CAF53DA}"/>
    <cellStyle name="20% - Ênfase4 18 3 2 2" xfId="12004" xr:uid="{6C9542CF-8F58-4A1A-8028-7C518459F50B}"/>
    <cellStyle name="20% - Ênfase4 18 3 2 3" xfId="12005" xr:uid="{2DF095EB-9C2B-4AEF-BDC9-06181904347D}"/>
    <cellStyle name="20% - Ênfase4 18 3 2 4" xfId="12006" xr:uid="{AC9C70ED-639C-4F18-B7D8-1A9EC7ED2C3D}"/>
    <cellStyle name="20% - Ênfase4 18 3 3" xfId="12007" xr:uid="{F6DF7F28-B055-4811-B818-891C04A031EA}"/>
    <cellStyle name="20% - Ênfase4 18 3 4" xfId="12008" xr:uid="{DF201A5B-2C9D-4207-86FE-27E12D6548EC}"/>
    <cellStyle name="20% - Ênfase4 18 3 5" xfId="12009" xr:uid="{44C376A2-2172-431F-9E43-4F060F100D02}"/>
    <cellStyle name="20% - Ênfase4 18 3 6" xfId="48743" xr:uid="{F8A78916-DAAF-4B15-A816-DA49A68AAC8E}"/>
    <cellStyle name="20% - Ênfase4 18 4" xfId="12010" xr:uid="{C0591F2B-7748-492A-AB10-2BBEC0E4E01F}"/>
    <cellStyle name="20% - Ênfase4 18 4 2" xfId="12011" xr:uid="{2925C98F-7C5D-4A72-B97E-2D0E1EFFB602}"/>
    <cellStyle name="20% - Ênfase4 18 4 2 2" xfId="12012" xr:uid="{C486A687-FC34-488E-A8AD-C4AC044B1E6C}"/>
    <cellStyle name="20% - Ênfase4 18 4 2 3" xfId="12013" xr:uid="{18745641-8F9E-43C7-BBA8-AECE7648E96B}"/>
    <cellStyle name="20% - Ênfase4 18 4 2 4" xfId="12014" xr:uid="{02A3001A-8854-494B-BC7C-440CCA828B94}"/>
    <cellStyle name="20% - Ênfase4 18 4 3" xfId="12015" xr:uid="{954C8093-DF17-4E06-B132-9F10DC356D12}"/>
    <cellStyle name="20% - Ênfase4 18 4 4" xfId="12016" xr:uid="{84DB9133-F986-4A53-A2E8-3D0A4B60E441}"/>
    <cellStyle name="20% - Ênfase4 18 4 5" xfId="12017" xr:uid="{EF0CFFAF-27CB-4114-BBB0-E5369AA6007A}"/>
    <cellStyle name="20% - Ênfase4 18 4 6" xfId="51176" xr:uid="{2C8E50A7-4C82-4DA7-9BCD-3A0D2AE4E9BF}"/>
    <cellStyle name="20% - Ênfase4 18 5" xfId="12018" xr:uid="{16A51D58-4AC1-43C9-A138-CA59A90378F3}"/>
    <cellStyle name="20% - Ênfase4 18 5 2" xfId="12019" xr:uid="{D1DBC89E-A9A9-4F54-8589-D493E3F8D791}"/>
    <cellStyle name="20% - Ênfase4 18 5 2 2" xfId="12020" xr:uid="{B7B83D19-BBE8-4FA8-82AD-E98CD14E3CA8}"/>
    <cellStyle name="20% - Ênfase4 18 5 2 3" xfId="12021" xr:uid="{CE02087F-C02A-47B7-9F1B-9948C0F9DBD7}"/>
    <cellStyle name="20% - Ênfase4 18 5 2 4" xfId="12022" xr:uid="{3D740734-81A0-4E1F-8250-231AFF9ED523}"/>
    <cellStyle name="20% - Ênfase4 18 5 3" xfId="12023" xr:uid="{CF03D8F4-DD4F-48FA-8944-24CA4D0A76B1}"/>
    <cellStyle name="20% - Ênfase4 18 5 4" xfId="12024" xr:uid="{AD17C25E-19AD-488C-83CF-630D103B9F9D}"/>
    <cellStyle name="20% - Ênfase4 18 5 5" xfId="12025" xr:uid="{664E961D-78A9-41F9-A70E-BE4A105943B3}"/>
    <cellStyle name="20% - Ênfase4 18 5 6" xfId="52058" xr:uid="{5E8F16B6-757D-4500-BC6C-163CFA6EA339}"/>
    <cellStyle name="20% - Ênfase4 18 6" xfId="12026" xr:uid="{2EC38314-435C-40EF-8FC2-C5C0480CCA22}"/>
    <cellStyle name="20% - Ênfase4 18 6 2" xfId="12027" xr:uid="{B64E377E-107E-441E-A504-A8F18606A2DB}"/>
    <cellStyle name="20% - Ênfase4 18 6 2 2" xfId="12028" xr:uid="{A117CA18-B99F-474A-BB9A-E279A6F6161A}"/>
    <cellStyle name="20% - Ênfase4 18 6 2 3" xfId="12029" xr:uid="{95E14A1E-2866-4325-A33B-1B3289BD0698}"/>
    <cellStyle name="20% - Ênfase4 18 6 2 4" xfId="12030" xr:uid="{B0244548-44CC-43BD-914F-C72BB95DFD69}"/>
    <cellStyle name="20% - Ênfase4 18 6 3" xfId="12031" xr:uid="{A91EE488-F67D-4D85-ABD1-9A14E1850198}"/>
    <cellStyle name="20% - Ênfase4 18 6 4" xfId="12032" xr:uid="{1D9242CC-0624-4A1D-B919-B314410B5E24}"/>
    <cellStyle name="20% - Ênfase4 18 6 5" xfId="12033" xr:uid="{F122836E-0771-4B34-9C4D-CCC23A611F86}"/>
    <cellStyle name="20% - Ênfase4 18 6 6" xfId="52927" xr:uid="{7FCDB91D-669B-42CB-A962-884134A02944}"/>
    <cellStyle name="20% - Ênfase4 18 7" xfId="12034" xr:uid="{8FFB9180-35CE-45C2-BF24-0E76BCF10EF3}"/>
    <cellStyle name="20% - Ênfase4 18 7 2" xfId="12035" xr:uid="{7F1CBAA7-8B36-4B35-A4AF-51CA7BD15232}"/>
    <cellStyle name="20% - Ênfase4 18 7 2 2" xfId="12036" xr:uid="{68ED7F5C-C615-4B2F-97E9-45EACE74CD03}"/>
    <cellStyle name="20% - Ênfase4 18 7 2 3" xfId="12037" xr:uid="{D7A51577-3C3A-4297-B741-804DD8736F5D}"/>
    <cellStyle name="20% - Ênfase4 18 7 2 4" xfId="12038" xr:uid="{677146C5-6CC2-418B-850A-4ADFD7A0EA75}"/>
    <cellStyle name="20% - Ênfase4 18 7 3" xfId="12039" xr:uid="{BB90BFA5-D21B-4F7D-A9CF-434100B5BB99}"/>
    <cellStyle name="20% - Ênfase4 18 7 4" xfId="12040" xr:uid="{1686FC84-1784-45F6-B938-004EFE4D66E2}"/>
    <cellStyle name="20% - Ênfase4 18 7 5" xfId="12041" xr:uid="{323873BC-9E3B-4904-9352-033B9FA40882}"/>
    <cellStyle name="20% - Ênfase4 18 7 6" xfId="53782" xr:uid="{53654CB5-0366-4078-AA99-60089C11A01F}"/>
    <cellStyle name="20% - Ênfase4 18 8" xfId="12042" xr:uid="{51093C31-DE9D-4D9D-8213-C0042087C347}"/>
    <cellStyle name="20% - Ênfase4 18 8 2" xfId="12043" xr:uid="{03741044-C193-44EE-8C20-09593C31A303}"/>
    <cellStyle name="20% - Ênfase4 18 8 2 2" xfId="12044" xr:uid="{C5EBC644-7DC2-402F-AAD3-C39745ED350E}"/>
    <cellStyle name="20% - Ênfase4 18 8 2 3" xfId="12045" xr:uid="{862BC05D-6D06-4695-84A4-1DA9A59429F3}"/>
    <cellStyle name="20% - Ênfase4 18 8 2 4" xfId="12046" xr:uid="{CCB7AEA5-316D-4750-8F40-19F68EF616E7}"/>
    <cellStyle name="20% - Ênfase4 18 8 3" xfId="12047" xr:uid="{6CF4185B-1453-4978-80DB-4F24977CF81F}"/>
    <cellStyle name="20% - Ênfase4 18 8 4" xfId="12048" xr:uid="{0D26B635-411D-4D87-8030-CAF10A42D2E2}"/>
    <cellStyle name="20% - Ênfase4 18 8 5" xfId="12049" xr:uid="{FD1A48E7-BE70-4B38-93AA-1EC62FFBAFDF}"/>
    <cellStyle name="20% - Ênfase4 18 8 6" xfId="54605" xr:uid="{9E3747AE-2B6C-4844-9BC8-869B59E62D25}"/>
    <cellStyle name="20% - Ênfase4 18 9" xfId="12050" xr:uid="{CB277310-B9F7-4A99-9F22-006B1902AABD}"/>
    <cellStyle name="20% - Ênfase4 18 9 2" xfId="12051" xr:uid="{4031EC71-E54E-4381-928A-107F56B9973B}"/>
    <cellStyle name="20% - Ênfase4 18 9 2 2" xfId="12052" xr:uid="{256EDD92-98D6-4E09-AA52-110C61A4E73C}"/>
    <cellStyle name="20% - Ênfase4 18 9 2 3" xfId="12053" xr:uid="{B2FFC956-9E09-4697-979A-DD99D7A6CBC7}"/>
    <cellStyle name="20% - Ênfase4 18 9 2 4" xfId="12054" xr:uid="{0A0659A4-DF18-436F-B563-2D4C7055F7BE}"/>
    <cellStyle name="20% - Ênfase4 18 9 3" xfId="12055" xr:uid="{B905D7A8-1BC5-4DAF-AB5C-7CF6CFFC07AB}"/>
    <cellStyle name="20% - Ênfase4 18 9 4" xfId="12056" xr:uid="{9266F643-349E-4FB2-BBEE-FA02E5B1A9E0}"/>
    <cellStyle name="20% - Ênfase4 18 9 5" xfId="12057" xr:uid="{D38A80EF-FEA9-4AFB-9A5E-E6D4A88C3452}"/>
    <cellStyle name="20% - Ênfase4 18 9 6" xfId="55352" xr:uid="{59E86F6C-DB58-4896-930E-BF6AD14BE417}"/>
    <cellStyle name="20% - Ênfase4 19" xfId="849" xr:uid="{972F3FB2-572D-4497-8D93-3A7A7EBCCA98}"/>
    <cellStyle name="20% - Ênfase4 19 10" xfId="12058" xr:uid="{9E7960F0-19E1-4095-9D35-C38CE6E96D34}"/>
    <cellStyle name="20% - Ênfase4 19 10 2" xfId="12059" xr:uid="{0F229EF6-8119-4D0B-8D9D-0C7DD6B9192C}"/>
    <cellStyle name="20% - Ênfase4 19 10 2 2" xfId="12060" xr:uid="{A2E1BA05-D201-4AB3-B9A4-BE393115AEB8}"/>
    <cellStyle name="20% - Ênfase4 19 10 2 3" xfId="12061" xr:uid="{38AA98D6-2E6F-4D46-B0AE-813B0DA58816}"/>
    <cellStyle name="20% - Ênfase4 19 10 2 4" xfId="12062" xr:uid="{3D9D04CA-17BA-463B-98B4-4E708BFE799C}"/>
    <cellStyle name="20% - Ênfase4 19 10 3" xfId="12063" xr:uid="{AF67C0DF-9B5D-4EB1-ABEE-FD08A7A3E40C}"/>
    <cellStyle name="20% - Ênfase4 19 10 4" xfId="12064" xr:uid="{848AB6C0-EA1C-4267-89B0-1811C7B0C6FB}"/>
    <cellStyle name="20% - Ênfase4 19 10 5" xfId="12065" xr:uid="{534C8D87-474B-40E0-9652-20B6018EBD08}"/>
    <cellStyle name="20% - Ênfase4 19 11" xfId="12066" xr:uid="{F66C67F2-D277-4CE3-A0D5-01652F588281}"/>
    <cellStyle name="20% - Ênfase4 19 11 2" xfId="12067" xr:uid="{F15B4B16-B222-417C-9298-5BA694F4FC32}"/>
    <cellStyle name="20% - Ênfase4 19 11 2 2" xfId="12068" xr:uid="{45A9C77F-EC90-4B40-A9FE-4127A0D8294F}"/>
    <cellStyle name="20% - Ênfase4 19 11 2 3" xfId="12069" xr:uid="{AB78192C-8073-4C43-AFD6-023C5A17F2B5}"/>
    <cellStyle name="20% - Ênfase4 19 11 2 4" xfId="12070" xr:uid="{E6D2D1C1-9390-43D4-9EBC-B2B31877B5A6}"/>
    <cellStyle name="20% - Ênfase4 19 11 3" xfId="12071" xr:uid="{258B08F9-8B73-4A26-9C5D-EBF396D96CF3}"/>
    <cellStyle name="20% - Ênfase4 19 11 4" xfId="12072" xr:uid="{506F45A3-C2B0-4113-B1B3-215D337428B6}"/>
    <cellStyle name="20% - Ênfase4 19 11 5" xfId="12073" xr:uid="{5BB49D3E-CC3F-40B8-9E76-1F7962514BA7}"/>
    <cellStyle name="20% - Ênfase4 19 12" xfId="12074" xr:uid="{C021E535-DD15-4803-9B3D-E6534C660646}"/>
    <cellStyle name="20% - Ênfase4 19 12 2" xfId="12075" xr:uid="{6FFAA1B4-07F7-47A1-909E-46063D9DCD02}"/>
    <cellStyle name="20% - Ênfase4 19 12 3" xfId="12076" xr:uid="{6B31DABC-7489-451A-A9C8-EE0EB4532280}"/>
    <cellStyle name="20% - Ênfase4 19 12 4" xfId="12077" xr:uid="{03B0B9D0-4BE8-4022-99B9-58586AA8AD6E}"/>
    <cellStyle name="20% - Ênfase4 19 13" xfId="12078" xr:uid="{EF63AFCB-6D5A-416F-8E88-5F6ECC5C793C}"/>
    <cellStyle name="20% - Ênfase4 19 14" xfId="12079" xr:uid="{A08E0219-46C6-4DA1-B069-26B2284D31AC}"/>
    <cellStyle name="20% - Ênfase4 19 15" xfId="12080" xr:uid="{7C01BF98-813A-43F5-9163-50F71E3F4269}"/>
    <cellStyle name="20% - Ênfase4 19 2" xfId="850" xr:uid="{236FD733-F174-45B6-9E98-8EB2220A92E4}"/>
    <cellStyle name="20% - Ênfase4 19 2 2" xfId="12081" xr:uid="{86C763CF-C921-43F3-A2B1-1924811C72B9}"/>
    <cellStyle name="20% - Ênfase4 19 2 2 2" xfId="12082" xr:uid="{8C23B769-3F56-4BF0-857F-73B3B11BDDD4}"/>
    <cellStyle name="20% - Ênfase4 19 2 2 3" xfId="12083" xr:uid="{CB778A26-96D0-44BD-98DC-55279141D58C}"/>
    <cellStyle name="20% - Ênfase4 19 2 2 4" xfId="12084" xr:uid="{98132D70-EAD6-4E96-B4A1-6FC0E9F68CDA}"/>
    <cellStyle name="20% - Ênfase4 19 2 3" xfId="12085" xr:uid="{215358E4-9719-4757-9913-5F4CF7BD566E}"/>
    <cellStyle name="20% - Ênfase4 19 2 4" xfId="12086" xr:uid="{6EDF6FBD-C1B3-4C76-B082-77CCDBC340BD}"/>
    <cellStyle name="20% - Ênfase4 19 2 5" xfId="12087" xr:uid="{7999D175-A7E1-4BB9-B037-2B8C69B07CAA}"/>
    <cellStyle name="20% - Ênfase4 19 2 6" xfId="48649" xr:uid="{70F1E1DB-9BC3-46C6-9AF0-B3A56BBE99C8}"/>
    <cellStyle name="20% - Ênfase4 19 3" xfId="12088" xr:uid="{618590EF-A182-45CB-BCCC-7D470AF71B39}"/>
    <cellStyle name="20% - Ênfase4 19 3 2" xfId="12089" xr:uid="{9D0B544B-DC34-4D1F-85A5-1C2ECA796ABE}"/>
    <cellStyle name="20% - Ênfase4 19 3 2 2" xfId="12090" xr:uid="{C948681F-ABF3-41EF-8243-3F03F94C5EA8}"/>
    <cellStyle name="20% - Ênfase4 19 3 2 3" xfId="12091" xr:uid="{47CC087A-168D-4EEA-9582-30A2E9B7AFF5}"/>
    <cellStyle name="20% - Ênfase4 19 3 2 4" xfId="12092" xr:uid="{62A7A120-93E5-4A35-98EF-28958410DF8D}"/>
    <cellStyle name="20% - Ênfase4 19 3 3" xfId="12093" xr:uid="{D51A19FC-5EAF-42EF-84FA-56ED6CFF8536}"/>
    <cellStyle name="20% - Ênfase4 19 3 4" xfId="12094" xr:uid="{04748696-EDB5-42DE-A826-71490DF83A8E}"/>
    <cellStyle name="20% - Ênfase4 19 3 5" xfId="12095" xr:uid="{0209EDE6-56A2-41EF-A958-8105E2F5EED1}"/>
    <cellStyle name="20% - Ênfase4 19 3 6" xfId="48739" xr:uid="{005B8F88-F2B0-466F-AFE6-A5C9FB53C43F}"/>
    <cellStyle name="20% - Ênfase4 19 4" xfId="12096" xr:uid="{313C58DB-FFDD-4730-A443-0F17F9E96888}"/>
    <cellStyle name="20% - Ênfase4 19 4 2" xfId="12097" xr:uid="{65D2F969-09E8-4A01-9818-B960397C6629}"/>
    <cellStyle name="20% - Ênfase4 19 4 2 2" xfId="12098" xr:uid="{E8D3823C-1C49-46EF-B470-F351B20C7D99}"/>
    <cellStyle name="20% - Ênfase4 19 4 2 3" xfId="12099" xr:uid="{7791BCEB-F4F5-4922-BCAA-DBC420166F8A}"/>
    <cellStyle name="20% - Ênfase4 19 4 2 4" xfId="12100" xr:uid="{655F282F-CB00-42E0-815F-4AA0128BBF4E}"/>
    <cellStyle name="20% - Ênfase4 19 4 3" xfId="12101" xr:uid="{3C9F25A1-A7C6-4649-9B63-BAA68F538F5A}"/>
    <cellStyle name="20% - Ênfase4 19 4 4" xfId="12102" xr:uid="{FE57C72B-7BA5-4AFC-B96E-AA1F51ED62FD}"/>
    <cellStyle name="20% - Ênfase4 19 4 5" xfId="12103" xr:uid="{69CE3C3A-576D-498F-A719-5D7388A54C1B}"/>
    <cellStyle name="20% - Ênfase4 19 4 6" xfId="51172" xr:uid="{1A86DB67-D4A0-42B6-8EAC-60B0D30ACFB7}"/>
    <cellStyle name="20% - Ênfase4 19 5" xfId="12104" xr:uid="{37FE9C78-D16E-4737-962F-6BC9696944EA}"/>
    <cellStyle name="20% - Ênfase4 19 5 2" xfId="12105" xr:uid="{E5EBB99D-BE9B-4CF7-972F-DE6301211B36}"/>
    <cellStyle name="20% - Ênfase4 19 5 2 2" xfId="12106" xr:uid="{9CC4DD5A-D921-402C-83D0-B1ABA1E9EEC4}"/>
    <cellStyle name="20% - Ênfase4 19 5 2 3" xfId="12107" xr:uid="{3F15A2EE-999D-48D3-A2F4-38FB2854D0C7}"/>
    <cellStyle name="20% - Ênfase4 19 5 2 4" xfId="12108" xr:uid="{88016B83-06E6-4928-83B6-AB1DE8B80981}"/>
    <cellStyle name="20% - Ênfase4 19 5 3" xfId="12109" xr:uid="{6D882B5A-969F-4F09-A13D-17AC71F5666E}"/>
    <cellStyle name="20% - Ênfase4 19 5 4" xfId="12110" xr:uid="{A86F6E8C-9C04-4B76-834F-51880BDFD9C6}"/>
    <cellStyle name="20% - Ênfase4 19 5 5" xfId="12111" xr:uid="{1772D1E9-DA90-4FB7-8036-859C564AFBCF}"/>
    <cellStyle name="20% - Ênfase4 19 5 6" xfId="52054" xr:uid="{6D7804CF-00A1-4739-AE34-3538153CA8F9}"/>
    <cellStyle name="20% - Ênfase4 19 6" xfId="12112" xr:uid="{9856C224-1280-4AB9-90BE-7AE7906D03AB}"/>
    <cellStyle name="20% - Ênfase4 19 6 2" xfId="12113" xr:uid="{ED06116F-F443-4F1F-8140-6C12E239F24E}"/>
    <cellStyle name="20% - Ênfase4 19 6 2 2" xfId="12114" xr:uid="{6EC68EB2-ABD3-4854-AAE7-A30198F61A31}"/>
    <cellStyle name="20% - Ênfase4 19 6 2 3" xfId="12115" xr:uid="{777A8B30-E700-48E2-9C37-B47B28109499}"/>
    <cellStyle name="20% - Ênfase4 19 6 2 4" xfId="12116" xr:uid="{3C17EC44-454F-4EB1-A0D9-A7E8603C1B19}"/>
    <cellStyle name="20% - Ênfase4 19 6 3" xfId="12117" xr:uid="{CD388E7F-B317-48B6-8D6F-6E3B8B9CC4BF}"/>
    <cellStyle name="20% - Ênfase4 19 6 4" xfId="12118" xr:uid="{1B67BC57-77AD-4CEA-914F-51846E8708AE}"/>
    <cellStyle name="20% - Ênfase4 19 6 5" xfId="12119" xr:uid="{5A4F42AE-E13C-4DB7-8E2C-3C6A6A9B5098}"/>
    <cellStyle name="20% - Ênfase4 19 6 6" xfId="52923" xr:uid="{5042323D-0D75-486A-A1A8-5AB7C4713F6A}"/>
    <cellStyle name="20% - Ênfase4 19 7" xfId="12120" xr:uid="{BAF85641-97E5-4989-A202-88D14FD3F2C9}"/>
    <cellStyle name="20% - Ênfase4 19 7 2" xfId="12121" xr:uid="{F09739C7-D93A-4FA1-BD03-CA81DFB4BE55}"/>
    <cellStyle name="20% - Ênfase4 19 7 2 2" xfId="12122" xr:uid="{9818A9D8-F4C5-4633-B1E1-7E4BE9CAE333}"/>
    <cellStyle name="20% - Ênfase4 19 7 2 3" xfId="12123" xr:uid="{F6D17FF3-03D2-4711-B2A2-1B73165581C2}"/>
    <cellStyle name="20% - Ênfase4 19 7 2 4" xfId="12124" xr:uid="{E788E464-601E-4B76-AF70-0CBFEF18F05C}"/>
    <cellStyle name="20% - Ênfase4 19 7 3" xfId="12125" xr:uid="{97ABF990-3FBD-4251-9D59-A494ACE906EA}"/>
    <cellStyle name="20% - Ênfase4 19 7 4" xfId="12126" xr:uid="{F01E483D-D3A8-438E-95D2-85ABF1480E38}"/>
    <cellStyle name="20% - Ênfase4 19 7 5" xfId="12127" xr:uid="{83A0EC4A-E4F4-4441-A486-DCCF465A0315}"/>
    <cellStyle name="20% - Ênfase4 19 7 6" xfId="53778" xr:uid="{AFA39706-53B4-478F-89C0-8749BF79E9E2}"/>
    <cellStyle name="20% - Ênfase4 19 8" xfId="12128" xr:uid="{DB13AEC8-3011-4142-8041-10902E0FAFA8}"/>
    <cellStyle name="20% - Ênfase4 19 8 2" xfId="12129" xr:uid="{FF81C5F1-66CE-403B-B4EB-95C5BBBD593A}"/>
    <cellStyle name="20% - Ênfase4 19 8 2 2" xfId="12130" xr:uid="{7CDC24EF-6C62-4334-ABE2-F38BF300F5F5}"/>
    <cellStyle name="20% - Ênfase4 19 8 2 3" xfId="12131" xr:uid="{D32FC5E7-CBCC-4C8F-A243-01BAB6CDCCE9}"/>
    <cellStyle name="20% - Ênfase4 19 8 2 4" xfId="12132" xr:uid="{B966A39D-CE06-450D-96BD-7C78803E276A}"/>
    <cellStyle name="20% - Ênfase4 19 8 3" xfId="12133" xr:uid="{5C797491-1C4C-4977-9B93-924050D1337C}"/>
    <cellStyle name="20% - Ênfase4 19 8 4" xfId="12134" xr:uid="{A7E45291-661D-4706-8AB8-A4D7AB1A45D2}"/>
    <cellStyle name="20% - Ênfase4 19 8 5" xfId="12135" xr:uid="{2369E4D1-EE26-4B19-9F37-8575CA15153D}"/>
    <cellStyle name="20% - Ênfase4 19 8 6" xfId="54601" xr:uid="{F0B013F1-0E28-4FDC-B248-95B7D0F2554D}"/>
    <cellStyle name="20% - Ênfase4 19 9" xfId="12136" xr:uid="{61A3A48E-8208-4E82-89A5-FC5D5CF395B2}"/>
    <cellStyle name="20% - Ênfase4 19 9 2" xfId="12137" xr:uid="{8FD28F34-117D-4AD1-9A09-58D542757540}"/>
    <cellStyle name="20% - Ênfase4 19 9 2 2" xfId="12138" xr:uid="{0AE4C65A-1EE0-4158-A612-5592AE017F65}"/>
    <cellStyle name="20% - Ênfase4 19 9 2 3" xfId="12139" xr:uid="{6DC0C209-969E-42EF-A631-CF701EE0E93F}"/>
    <cellStyle name="20% - Ênfase4 19 9 2 4" xfId="12140" xr:uid="{0E9D3B95-D3AC-4B57-81A5-528ABECD72A7}"/>
    <cellStyle name="20% - Ênfase4 19 9 3" xfId="12141" xr:uid="{ED125474-167C-4A23-8B18-4FD19C7F6128}"/>
    <cellStyle name="20% - Ênfase4 19 9 4" xfId="12142" xr:uid="{93E847A5-F832-460D-9E2F-2FA1995F96A3}"/>
    <cellStyle name="20% - Ênfase4 19 9 5" xfId="12143" xr:uid="{B4AE78B8-AC06-4470-BAD8-F52CFCAB7AB0}"/>
    <cellStyle name="20% - Ênfase4 19 9 6" xfId="55349" xr:uid="{CA821BC8-2416-4857-87B5-78B24741B8E4}"/>
    <cellStyle name="20% - Ênfase4 2" xfId="851" xr:uid="{424EE1AA-C218-41CE-8BE9-527756AEEAB9}"/>
    <cellStyle name="20% - Ênfase4 2 10" xfId="12144" xr:uid="{D162DDA3-36F3-4A60-8694-83DA7D0A58E1}"/>
    <cellStyle name="20% - Ênfase4 2 10 2" xfId="12145" xr:uid="{D95192A7-4C88-476C-A2F9-AF2CE6EC540F}"/>
    <cellStyle name="20% - Ênfase4 2 10 2 2" xfId="12146" xr:uid="{FEA4057F-F445-4AC1-8B53-C12599768C47}"/>
    <cellStyle name="20% - Ênfase4 2 10 2 3" xfId="12147" xr:uid="{9CF5ACB2-98DA-4B37-ACCA-ED6E8EF08465}"/>
    <cellStyle name="20% - Ênfase4 2 10 2 4" xfId="12148" xr:uid="{82673831-41AC-43A3-8B34-FDE728EBB9C8}"/>
    <cellStyle name="20% - Ênfase4 2 10 3" xfId="12149" xr:uid="{9949525B-E055-40E7-BE71-C5A17E53F3AF}"/>
    <cellStyle name="20% - Ênfase4 2 10 4" xfId="12150" xr:uid="{3F26440D-9B44-4FB4-B824-41F1F9BE6E34}"/>
    <cellStyle name="20% - Ênfase4 2 10 5" xfId="12151" xr:uid="{937853C1-C2D5-4846-BA8F-3F27C27ABC6A}"/>
    <cellStyle name="20% - Ênfase4 2 10 6" xfId="51548" xr:uid="{39D57ED6-FA60-4DF1-BD80-E47DB59A4C8D}"/>
    <cellStyle name="20% - Ênfase4 2 11" xfId="12152" xr:uid="{563B7E40-B841-430C-B478-EF9D43EB0078}"/>
    <cellStyle name="20% - Ênfase4 2 11 2" xfId="12153" xr:uid="{B6AB6907-7B9F-4B3B-AC18-E210E7BF8311}"/>
    <cellStyle name="20% - Ênfase4 2 11 2 2" xfId="12154" xr:uid="{15FF3C41-E804-4C97-B5C3-ABCBABF137C5}"/>
    <cellStyle name="20% - Ênfase4 2 11 2 3" xfId="12155" xr:uid="{28DF78FA-15DB-4CC7-AE77-141964889E38}"/>
    <cellStyle name="20% - Ênfase4 2 11 2 4" xfId="12156" xr:uid="{4B9A25FC-07B0-4358-8A62-54E5F6CD4A85}"/>
    <cellStyle name="20% - Ênfase4 2 11 3" xfId="12157" xr:uid="{0F2CB5E8-D484-4AC8-A76D-7E88DAE66FAB}"/>
    <cellStyle name="20% - Ênfase4 2 11 4" xfId="12158" xr:uid="{CB08F133-9D25-4C42-8972-62BA1F93CC36}"/>
    <cellStyle name="20% - Ênfase4 2 11 5" xfId="12159" xr:uid="{07F05DE0-D073-4D4D-9300-069C848D5DF9}"/>
    <cellStyle name="20% - Ênfase4 2 11 6" xfId="52427" xr:uid="{56C771C7-F701-4BE4-AD33-F9660FABF785}"/>
    <cellStyle name="20% - Ênfase4 2 12" xfId="12160" xr:uid="{48E05F3D-7055-423C-9B04-5F5BFE08F109}"/>
    <cellStyle name="20% - Ênfase4 2 12 2" xfId="12161" xr:uid="{35D1E641-D7BD-4700-9407-ABF1F299C7E2}"/>
    <cellStyle name="20% - Ênfase4 2 12 2 2" xfId="12162" xr:uid="{555BACFC-A687-4AB3-9969-55B381035FF4}"/>
    <cellStyle name="20% - Ênfase4 2 12 2 3" xfId="12163" xr:uid="{901FC2C6-ABB3-44F2-AD6A-ADB5335CF4BC}"/>
    <cellStyle name="20% - Ênfase4 2 12 2 4" xfId="12164" xr:uid="{659E63E1-7C07-461F-BBFE-5032973806EB}"/>
    <cellStyle name="20% - Ênfase4 2 12 3" xfId="12165" xr:uid="{55737CE1-81B5-4218-AF08-2522357877B3}"/>
    <cellStyle name="20% - Ênfase4 2 12 4" xfId="12166" xr:uid="{2B96EFEE-635F-489D-AD86-1689E0F0B473}"/>
    <cellStyle name="20% - Ênfase4 2 12 5" xfId="12167" xr:uid="{F0A61036-12A4-4B47-81CF-38D60CB5244F}"/>
    <cellStyle name="20% - Ênfase4 2 12 6" xfId="53293" xr:uid="{46FD29D0-047F-4E8A-B477-A31F6C49A5BC}"/>
    <cellStyle name="20% - Ênfase4 2 13" xfId="12168" xr:uid="{4482F61C-A7D3-4500-B67D-0EE9C9ED3A46}"/>
    <cellStyle name="20% - Ênfase4 2 13 2" xfId="12169" xr:uid="{77330F4C-797E-4D8A-8D46-CECD8CA4F2E3}"/>
    <cellStyle name="20% - Ênfase4 2 13 3" xfId="12170" xr:uid="{8257B8FA-718B-47D6-ACAE-21777AE359F7}"/>
    <cellStyle name="20% - Ênfase4 2 13 4" xfId="12171" xr:uid="{673391BA-5C42-43E4-9E73-AE8C9BCE4AA2}"/>
    <cellStyle name="20% - Ênfase4 2 13 5" xfId="54137" xr:uid="{63B7D5C8-BCE6-48CE-94DC-24B6D9CA047D}"/>
    <cellStyle name="20% - Ênfase4 2 14" xfId="12172" xr:uid="{7813242B-0480-445C-8377-FB595A785571}"/>
    <cellStyle name="20% - Ênfase4 2 14 2" xfId="12173" xr:uid="{9CEC69C0-C33B-4BB5-9354-74B82A5A53B8}"/>
    <cellStyle name="20% - Ênfase4 2 14 3" xfId="12174" xr:uid="{5192CA0C-0AE1-4F63-979A-C3A3124A859F}"/>
    <cellStyle name="20% - Ênfase4 2 14 4" xfId="12175" xr:uid="{F4A1AAEE-7B67-43BA-9B8D-D83BE3B8BB59}"/>
    <cellStyle name="20% - Ênfase4 2 14 5" xfId="54944" xr:uid="{6D622931-FEDB-463E-B957-93212A499240}"/>
    <cellStyle name="20% - Ênfase4 2 15" xfId="12176" xr:uid="{BDED451E-137F-4AD8-BD42-3BA583DFD547}"/>
    <cellStyle name="20% - Ênfase4 2 15 2" xfId="12177" xr:uid="{617FAC5D-6A78-4745-B3D0-E86B7EC1B344}"/>
    <cellStyle name="20% - Ênfase4 2 15 3" xfId="12178" xr:uid="{FF0A76E3-543B-4939-853D-3CC009CD6087}"/>
    <cellStyle name="20% - Ênfase4 2 16" xfId="12179" xr:uid="{1E3A1E10-91C8-4B32-B755-EAA914BE5BD7}"/>
    <cellStyle name="20% - Ênfase4 2 16 2" xfId="12180" xr:uid="{021675F9-4B06-46DC-9295-6B602597FD00}"/>
    <cellStyle name="20% - Ênfase4 2 16 3" xfId="12181" xr:uid="{6245A601-3927-449D-AB64-433579C76817}"/>
    <cellStyle name="20% - Ênfase4 2 17" xfId="12182" xr:uid="{B677451F-4903-4D66-B36A-4D3DB67F5B35}"/>
    <cellStyle name="20% - Ênfase4 2 17 2" xfId="12183" xr:uid="{08BEFFAF-96DC-4A9A-BA29-B3C913087543}"/>
    <cellStyle name="20% - Ênfase4 2 17 3" xfId="12184" xr:uid="{9780C4A9-466E-463B-9082-2871C44A08FA}"/>
    <cellStyle name="20% - Ênfase4 2 17 4" xfId="47162" xr:uid="{563C77D3-929B-4B51-AAAB-01CFD283EDE0}"/>
    <cellStyle name="20% - Ênfase4 2 18" xfId="12185" xr:uid="{1D1D9F7E-1955-4674-BB9B-D841D5CAC0E9}"/>
    <cellStyle name="20% - Ênfase4 2 18 2" xfId="12186" xr:uid="{DA5390FE-F0F3-4706-9E39-14F65C4C1825}"/>
    <cellStyle name="20% - Ênfase4 2 18 3" xfId="12187" xr:uid="{E858A089-50CA-475F-A13E-66D691FFC97A}"/>
    <cellStyle name="20% - Ênfase4 2 19" xfId="12188" xr:uid="{BCE30561-1A7B-438E-A2F4-72093F12780F}"/>
    <cellStyle name="20% - Ênfase4 2 19 2" xfId="12189" xr:uid="{25128200-3D78-4EF3-8D59-AF0141DD1B98}"/>
    <cellStyle name="20% - Ênfase4 2 19 3" xfId="12190" xr:uid="{E1DBE6BC-C482-404C-AC22-801626B3830B}"/>
    <cellStyle name="20% - Ênfase4 2 2" xfId="852" xr:uid="{EAB13AE7-D3A0-4B90-B021-F901DDA24489}"/>
    <cellStyle name="20% - Ênfase4 2 2 10" xfId="56207" xr:uid="{D6EABB40-2FE7-4B6D-A651-B8850493122B}"/>
    <cellStyle name="20% - Ênfase4 2 2 11" xfId="57996" xr:uid="{CCF7B911-5671-4032-B40E-D7C57E79F14E}"/>
    <cellStyle name="20% - Ênfase4 2 2 12" xfId="45550" xr:uid="{2AD54093-0855-49F4-A437-78787D214ECD}"/>
    <cellStyle name="20% - Ênfase4 2 2 2" xfId="853" xr:uid="{64207682-9694-4E19-9139-FB75380ACDB7}"/>
    <cellStyle name="20% - Ênfase4 2 2 2 10" xfId="56416" xr:uid="{82659842-EC8D-4AA9-9E86-EB6301B36526}"/>
    <cellStyle name="20% - Ênfase4 2 2 2 11" xfId="57624" xr:uid="{AD2D56DA-1C09-49CC-B4E4-146FF04CB36E}"/>
    <cellStyle name="20% - Ênfase4 2 2 2 12" xfId="48651" xr:uid="{D682A214-D535-49A4-B217-7005A24702AC}"/>
    <cellStyle name="20% - Ênfase4 2 2 2 2" xfId="12191" xr:uid="{C33EE82A-B3E0-4224-8337-68726370DB40}"/>
    <cellStyle name="20% - Ênfase4 2 2 2 2 2" xfId="48653" xr:uid="{618B11B5-14C5-47D9-81A2-70DC79A687A4}"/>
    <cellStyle name="20% - Ênfase4 2 2 2 2 2 2" xfId="57209" xr:uid="{8954F7C3-4A4E-41FE-82A1-336EE74B5C7E}"/>
    <cellStyle name="20% - Ênfase4 2 2 2 2 2 2 2" xfId="57210" xr:uid="{7D200DE6-E87D-41E5-9426-F7C28353065A}"/>
    <cellStyle name="20% - Ênfase4 2 2 2 2 2 2 3" xfId="57925" xr:uid="{67B67340-AF15-4093-A523-140FA3AB37D9}"/>
    <cellStyle name="20% - Ênfase4 2 2 2 2 2 3" xfId="58038" xr:uid="{228CC338-5F59-4D70-9AB1-5244DCDCC36D}"/>
    <cellStyle name="20% - Ênfase4 2 2 2 2 3" xfId="56431" xr:uid="{F75B236B-B31D-4400-BC1B-6899CBD21EFD}"/>
    <cellStyle name="20% - Ênfase4 2 2 2 2 4" xfId="57617" xr:uid="{DB13B857-5403-425B-A23E-3628BC87BFC3}"/>
    <cellStyle name="20% - Ênfase4 2 2 2 2 5" xfId="48652" xr:uid="{EB0D0007-F64C-4270-8464-D5A1D27B4FF8}"/>
    <cellStyle name="20% - Ênfase4 2 2 2 3" xfId="12192" xr:uid="{EA790598-40D9-4664-96A4-57FF2C06AC36}"/>
    <cellStyle name="20% - Ênfase4 2 2 2 3 2" xfId="48731" xr:uid="{30D310C6-2E83-47B9-B290-39E9A23E5F67}"/>
    <cellStyle name="20% - Ênfase4 2 2 2 4" xfId="12193" xr:uid="{2622D064-C0E2-40E2-AF07-21533ACA95F6}"/>
    <cellStyle name="20% - Ênfase4 2 2 2 4 2" xfId="51167" xr:uid="{19AAE7E4-E41C-4D63-948E-70B53CF3460C}"/>
    <cellStyle name="20% - Ênfase4 2 2 2 5" xfId="52049" xr:uid="{4170C02E-0613-4047-B60C-FA1E09432BCF}"/>
    <cellStyle name="20% - Ênfase4 2 2 2 6" xfId="52918" xr:uid="{5C575731-BB82-4F49-98D8-10B5DB82C61B}"/>
    <cellStyle name="20% - Ênfase4 2 2 2 7" xfId="53773" xr:uid="{6697ABD2-DC0F-4203-A6A4-CD34E99709EB}"/>
    <cellStyle name="20% - Ênfase4 2 2 2 8" xfId="54596" xr:uid="{2B33F95E-8AEE-41F1-8C9F-D475CC3E8C51}"/>
    <cellStyle name="20% - Ênfase4 2 2 2 9" xfId="55344" xr:uid="{37D923F0-5214-4446-93D9-9BE281AC5351}"/>
    <cellStyle name="20% - Ênfase4 2 2 3" xfId="12194" xr:uid="{AC665B53-F629-4825-9AAB-C585DF53F650}"/>
    <cellStyle name="20% - Ênfase4 2 2 3 2" xfId="56878" xr:uid="{377A5DCD-7A63-4D5C-AE27-41658C3D65DC}"/>
    <cellStyle name="20% - Ênfase4 2 2 3 2 2" xfId="57229" xr:uid="{3AF2F0D6-B469-4329-BEB6-DCAEA2487642}"/>
    <cellStyle name="20% - Ênfase4 2 2 3 2 3" xfId="58347" xr:uid="{385DC616-258A-4384-90C1-85FEAE2A8C9B}"/>
    <cellStyle name="20% - Ênfase4 2 2 3 3" xfId="57532" xr:uid="{A2854BF2-ED9A-48C6-A30C-DE9B0760483B}"/>
    <cellStyle name="20% - Ênfase4 2 2 3 4" xfId="48733" xr:uid="{671993C6-C971-4517-A377-91460A5613BD}"/>
    <cellStyle name="20% - Ênfase4 2 2 4" xfId="12195" xr:uid="{D2E634B9-372F-443C-9DDF-AF93E1F91F38}"/>
    <cellStyle name="20% - Ênfase4 2 2 4 2" xfId="51170" xr:uid="{14C45BA7-D9AD-4A1A-B689-BEB0525F50E1}"/>
    <cellStyle name="20% - Ênfase4 2 2 5" xfId="12196" xr:uid="{9FB3EAA2-32A7-4710-8A31-D0D1ED181A9A}"/>
    <cellStyle name="20% - Ênfase4 2 2 5 2" xfId="52052" xr:uid="{BA302610-BD4F-43AA-B132-BCBDF183248B}"/>
    <cellStyle name="20% - Ênfase4 2 2 6" xfId="52921" xr:uid="{F02ABB75-EDA5-48C7-9A62-C78D9839C5EB}"/>
    <cellStyle name="20% - Ênfase4 2 2 7" xfId="53776" xr:uid="{886C9368-2AB4-40B3-BDD7-A82424397702}"/>
    <cellStyle name="20% - Ênfase4 2 2 8" xfId="54599" xr:uid="{1C818F28-F0F1-44A0-9A3B-2E2FBACFE8A7}"/>
    <cellStyle name="20% - Ênfase4 2 2 9" xfId="55347" xr:uid="{6D730B21-4E75-4CC3-96B1-0A24553A1A7C}"/>
    <cellStyle name="20% - Ênfase4 2 20" xfId="12197" xr:uid="{F17CDCC3-E743-4F96-BFF2-28E6A42A47DE}"/>
    <cellStyle name="20% - Ênfase4 2 20 2" xfId="12198" xr:uid="{5F50DE34-A7C9-4479-B741-1CF251B1A7FA}"/>
    <cellStyle name="20% - Ênfase4 2 20 3" xfId="12199" xr:uid="{556406CE-3CA3-4EAE-9B83-BE342F931D2C}"/>
    <cellStyle name="20% - Ênfase4 2 21" xfId="12200" xr:uid="{5B9EACCC-D7FC-4D2E-A78F-7F0A88030BDD}"/>
    <cellStyle name="20% - Ênfase4 2 21 2" xfId="12201" xr:uid="{2B892366-5D42-486D-9B1B-A1CD84764CB0}"/>
    <cellStyle name="20% - Ênfase4 2 21 3" xfId="12202" xr:uid="{75730067-06EE-4C6A-95E6-175C20EF0105}"/>
    <cellStyle name="20% - Ênfase4 2 22" xfId="12203" xr:uid="{7544A474-E550-4B21-85F1-3163BF32DE3B}"/>
    <cellStyle name="20% - Ênfase4 2 22 2" xfId="12204" xr:uid="{7629CDE2-0C58-435E-A79F-2CB75F0330C4}"/>
    <cellStyle name="20% - Ênfase4 2 22 3" xfId="12205" xr:uid="{DB55FD28-C7F6-49A7-8E5D-C68DAFFD9AF5}"/>
    <cellStyle name="20% - Ênfase4 2 23" xfId="12206" xr:uid="{6875785D-CE30-44EF-8B3C-90EBB4780A16}"/>
    <cellStyle name="20% - Ênfase4 2 24" xfId="12207" xr:uid="{F0B51314-C3C3-4C66-8D29-F44BB8959891}"/>
    <cellStyle name="20% - Ênfase4 2 25" xfId="45150" xr:uid="{C5E6F228-2807-465F-B20F-9A0D6399C29B}"/>
    <cellStyle name="20% - Ênfase4 2 3" xfId="854" xr:uid="{D603A625-56F9-4124-8FEC-EDF411D0B737}"/>
    <cellStyle name="20% - Ênfase4 2 3 2" xfId="855" xr:uid="{A79743E3-FD9F-4334-9422-16D3C464FA42}"/>
    <cellStyle name="20% - Ênfase4 2 3 2 2" xfId="12208" xr:uid="{B35E80B1-B7FF-435B-A0CB-7992CCAA485D}"/>
    <cellStyle name="20% - Ênfase4 2 3 2 2 2" xfId="57211" xr:uid="{24349F5B-D366-43B1-BCA1-E8616F233FE2}"/>
    <cellStyle name="20% - Ênfase4 2 3 2 3" xfId="12209" xr:uid="{22B08824-1F10-4E4D-B5AD-BA7E4769AB37}"/>
    <cellStyle name="20% - Ênfase4 2 3 2 3 2" xfId="57817" xr:uid="{63F0C2A6-2CE4-457F-BD20-F6324CC0660E}"/>
    <cellStyle name="20% - Ênfase4 2 3 2 4" xfId="12210" xr:uid="{4ADCBDC9-0623-4404-B61E-8D0DA624B903}"/>
    <cellStyle name="20% - Ênfase4 2 3 2 5" xfId="56475" xr:uid="{B74FBE57-DF79-4CD8-A61B-C32F0BF6CD8A}"/>
    <cellStyle name="20% - Ênfase4 2 3 3" xfId="12211" xr:uid="{04F955B8-B099-4F45-986D-61B9CBA4E0AF}"/>
    <cellStyle name="20% - Ênfase4 2 3 3 2" xfId="57753" xr:uid="{28FC2810-E142-4398-AE2F-A853744AC774}"/>
    <cellStyle name="20% - Ênfase4 2 3 4" xfId="12212" xr:uid="{FB2183F2-DE97-46B8-B4CC-9CEBC00CF097}"/>
    <cellStyle name="20% - Ênfase4 2 3 4 2" xfId="48654" xr:uid="{62C3A0E7-C3F2-4B32-A647-877220DA55EF}"/>
    <cellStyle name="20% - Ênfase4 2 3 5" xfId="12213" xr:uid="{C9EF580D-6000-4D6E-881F-824283E43E76}"/>
    <cellStyle name="20% - Ênfase4 2 3 6" xfId="45551" xr:uid="{83BA6192-0D2E-4C84-A367-6A55BAF418F1}"/>
    <cellStyle name="20% - Ênfase4 2 4" xfId="856" xr:uid="{C38D79EC-BE06-43F0-A9C3-B2C0CB47BEB5}"/>
    <cellStyle name="20% - Ênfase4 2 4 2" xfId="857" xr:uid="{5F00AEAB-D532-4A71-8BAB-CB447FDA9BE6}"/>
    <cellStyle name="20% - Ênfase4 2 4 2 2" xfId="12214" xr:uid="{6C80979F-A5C6-42E7-9805-101B377A28A8}"/>
    <cellStyle name="20% - Ênfase4 2 4 2 2 2" xfId="57212" xr:uid="{E53E80DC-4341-48ED-8089-2394C6B1CC56}"/>
    <cellStyle name="20% - Ênfase4 2 4 2 3" xfId="12215" xr:uid="{73ACF81A-057C-4DA5-8E9D-B1DA30F1EEE8}"/>
    <cellStyle name="20% - Ênfase4 2 4 2 3 2" xfId="57707" xr:uid="{13FBBC0F-4A9B-4794-AB3A-7CC8A645233F}"/>
    <cellStyle name="20% - Ênfase4 2 4 2 4" xfId="12216" xr:uid="{184F6BF6-7856-4BE5-B1EB-B501BF519089}"/>
    <cellStyle name="20% - Ênfase4 2 4 2 5" xfId="56502" xr:uid="{C330139D-F330-4136-8DCE-5D0B24905F92}"/>
    <cellStyle name="20% - Ênfase4 2 4 3" xfId="12217" xr:uid="{EA2BAB85-529E-4B13-A37F-7A88226A9571}"/>
    <cellStyle name="20% - Ênfase4 2 4 3 2" xfId="56169" xr:uid="{9551223F-8510-4766-8898-A5BD3C54D164}"/>
    <cellStyle name="20% - Ênfase4 2 4 4" xfId="12218" xr:uid="{32C16665-28A0-4778-9CDD-3B34ADA16400}"/>
    <cellStyle name="20% - Ênfase4 2 4 5" xfId="12219" xr:uid="{93E1DBBF-5E19-4914-9B31-A23DC38A5DC3}"/>
    <cellStyle name="20% - Ênfase4 2 4 6" xfId="48655" xr:uid="{82C0B57D-19DD-4B7A-9D62-AA4425DD4DD2}"/>
    <cellStyle name="20% - Ênfase4 2 5" xfId="858" xr:uid="{7E3BD2E7-7B32-492D-8216-2AD79DDFF703}"/>
    <cellStyle name="20% - Ênfase4 2 5 2" xfId="859" xr:uid="{871F16DA-FF8E-47D4-8B22-87D528B0E3C7}"/>
    <cellStyle name="20% - Ênfase4 2 5 2 2" xfId="12220" xr:uid="{92F5059A-5985-4893-AC62-64249F0398AE}"/>
    <cellStyle name="20% - Ênfase4 2 5 2 3" xfId="12221" xr:uid="{C5E6DCFF-8B56-4E74-999F-33C7AC5644D2}"/>
    <cellStyle name="20% - Ênfase4 2 5 2 4" xfId="12222" xr:uid="{7F59954F-6927-4242-A460-85372C4D2970}"/>
    <cellStyle name="20% - Ênfase4 2 5 3" xfId="12223" xr:uid="{11278702-A45F-4359-A36F-8D1E19A799A0}"/>
    <cellStyle name="20% - Ênfase4 2 5 4" xfId="12224" xr:uid="{1311A72C-8C26-4DC2-A84D-A9C3A707919C}"/>
    <cellStyle name="20% - Ênfase4 2 5 5" xfId="12225" xr:uid="{48AF2802-E39D-4EFC-9E30-3232E7680DBB}"/>
    <cellStyle name="20% - Ênfase4 2 5 6" xfId="48656" xr:uid="{293BBA56-B12B-4C06-AAE0-D2F9EBDE49D1}"/>
    <cellStyle name="20% - Ênfase4 2 6" xfId="860" xr:uid="{BD1B59D4-12AA-41E1-8AE7-2C2DD32D6C91}"/>
    <cellStyle name="20% - Ênfase4 2 6 2" xfId="861" xr:uid="{F28ECC2E-6A8D-4B83-B017-A49981376948}"/>
    <cellStyle name="20% - Ênfase4 2 6 2 2" xfId="12226" xr:uid="{6CB5D273-B0A4-46DE-8247-D88760FFBA41}"/>
    <cellStyle name="20% - Ênfase4 2 6 2 3" xfId="12227" xr:uid="{A6099930-32C5-4B6A-8789-E75206F1C68C}"/>
    <cellStyle name="20% - Ênfase4 2 6 2 4" xfId="12228" xr:uid="{F521F9D5-E0BA-4D2F-8250-BCF612911241}"/>
    <cellStyle name="20% - Ênfase4 2 6 3" xfId="12229" xr:uid="{A236F083-44F6-4E08-951C-B7E31F4093A9}"/>
    <cellStyle name="20% - Ênfase4 2 6 4" xfId="12230" xr:uid="{57C24CCA-32E2-4CB6-82E7-90E6CFCA823A}"/>
    <cellStyle name="20% - Ênfase4 2 6 5" xfId="12231" xr:uid="{818B2BF2-8F1D-4BD3-8397-AB8DC68599EA}"/>
    <cellStyle name="20% - Ênfase4 2 6 6" xfId="48657" xr:uid="{917C5F67-3414-4819-AEC8-972D8449131D}"/>
    <cellStyle name="20% - Ênfase4 2 7" xfId="862" xr:uid="{D89ABB3B-096C-4522-AC56-F6D2911BBB38}"/>
    <cellStyle name="20% - Ênfase4 2 7 2" xfId="12232" xr:uid="{28F152A8-2339-4B56-B950-8EEC11728CB0}"/>
    <cellStyle name="20% - Ênfase4 2 7 2 2" xfId="12233" xr:uid="{BF30A1E4-DEA6-484C-9566-C341C2AA0761}"/>
    <cellStyle name="20% - Ênfase4 2 7 2 3" xfId="12234" xr:uid="{265956DC-1941-4D46-94F7-04FEBEBA0812}"/>
    <cellStyle name="20% - Ênfase4 2 7 2 4" xfId="12235" xr:uid="{46F20821-58E2-4703-8121-EACF44FC6841}"/>
    <cellStyle name="20% - Ênfase4 2 7 3" xfId="12236" xr:uid="{6BD086AE-ACCE-40AC-91B6-2CD769C8AC1E}"/>
    <cellStyle name="20% - Ênfase4 2 7 4" xfId="12237" xr:uid="{D54E05B6-7DD1-49D8-9D6E-A82A4B4C3E3D}"/>
    <cellStyle name="20% - Ênfase4 2 7 5" xfId="12238" xr:uid="{2C6B9AB0-FD89-4D21-9B22-D96CE16C0E08}"/>
    <cellStyle name="20% - Ênfase4 2 7 6" xfId="48658" xr:uid="{C6D4793A-E77F-40E9-862F-233ED4C5F573}"/>
    <cellStyle name="20% - Ênfase4 2 8" xfId="12239" xr:uid="{86AFB5A2-1441-4487-BE9F-66A40217CACD}"/>
    <cellStyle name="20% - Ênfase4 2 8 2" xfId="12240" xr:uid="{282EC50A-A384-4567-927A-D140C2CDAAE4}"/>
    <cellStyle name="20% - Ênfase4 2 8 2 2" xfId="12241" xr:uid="{12EFD2B7-0255-4E57-90A2-ED0B8D67F6D6}"/>
    <cellStyle name="20% - Ênfase4 2 8 2 3" xfId="12242" xr:uid="{1B751459-7466-459A-B55C-FF82BB591251}"/>
    <cellStyle name="20% - Ênfase4 2 8 2 4" xfId="12243" xr:uid="{0B801B60-09C0-4F45-9265-6E504D49EF3B}"/>
    <cellStyle name="20% - Ênfase4 2 8 3" xfId="12244" xr:uid="{191477C7-DCC9-4F16-B29D-3BB0A018D8DD}"/>
    <cellStyle name="20% - Ênfase4 2 8 4" xfId="12245" xr:uid="{BA59884A-5FDE-4D20-B0B8-6B1B75D1C031}"/>
    <cellStyle name="20% - Ênfase4 2 8 5" xfId="12246" xr:uid="{72D2DC85-BF35-420A-B4E7-1C78977D491F}"/>
    <cellStyle name="20% - Ênfase4 2 8 6" xfId="48735" xr:uid="{FBF00CE6-C9DB-4702-9817-EEA5430AD798}"/>
    <cellStyle name="20% - Ênfase4 2 9" xfId="12247" xr:uid="{D5F907F9-B078-4C1A-A4EA-9E9A207F1551}"/>
    <cellStyle name="20% - Ênfase4 2 9 2" xfId="12248" xr:uid="{EA9AB61F-5702-4668-B390-96B105753786}"/>
    <cellStyle name="20% - Ênfase4 2 9 2 2" xfId="12249" xr:uid="{FC87038A-E0BB-4D13-BCE3-B57E583B83AF}"/>
    <cellStyle name="20% - Ênfase4 2 9 2 3" xfId="12250" xr:uid="{CD06DC7D-CEFA-4907-B534-F45733F2CE44}"/>
    <cellStyle name="20% - Ênfase4 2 9 2 4" xfId="12251" xr:uid="{D793A3D7-914D-4139-A457-E8BF6AB99014}"/>
    <cellStyle name="20% - Ênfase4 2 9 3" xfId="12252" xr:uid="{C457ED52-7265-461B-9E3A-B4CAD97396BD}"/>
    <cellStyle name="20% - Ênfase4 2 9 4" xfId="12253" xr:uid="{1A801B77-2E37-42D9-A63D-5E06C2AC9E48}"/>
    <cellStyle name="20% - Ênfase4 2 9 5" xfId="12254" xr:uid="{9751225E-B9EB-4155-9019-0B13FE9BEC72}"/>
    <cellStyle name="20% - Ênfase4 2 9 6" xfId="49903" xr:uid="{7EC983F4-4530-49DC-B611-B929C359511C}"/>
    <cellStyle name="20% - Ênfase4 20" xfId="863" xr:uid="{A28C5B15-9264-49F2-A76D-5635B748DB91}"/>
    <cellStyle name="20% - Ênfase4 20 10" xfId="12255" xr:uid="{54883DE3-A0A9-48D9-B1C3-D4DB8CFB0E75}"/>
    <cellStyle name="20% - Ênfase4 20 10 2" xfId="12256" xr:uid="{ED38FD65-162C-43FB-8A4B-907BD92BC39C}"/>
    <cellStyle name="20% - Ênfase4 20 10 2 2" xfId="12257" xr:uid="{852350A1-E00E-40D7-8750-6DC841442DCD}"/>
    <cellStyle name="20% - Ênfase4 20 10 2 3" xfId="12258" xr:uid="{3548BD84-CABB-45A3-82A8-9D1E6A6D87D4}"/>
    <cellStyle name="20% - Ênfase4 20 10 2 4" xfId="12259" xr:uid="{366A7D50-8C18-4617-88CB-473E3FF18C6F}"/>
    <cellStyle name="20% - Ênfase4 20 10 3" xfId="12260" xr:uid="{DA5C2205-616D-41F1-8C6E-1A3FA0008E5F}"/>
    <cellStyle name="20% - Ênfase4 20 10 4" xfId="12261" xr:uid="{FFE17F1D-28B4-4D58-8254-F8367E987AF2}"/>
    <cellStyle name="20% - Ênfase4 20 10 5" xfId="12262" xr:uid="{8799F290-2A04-43E8-91BC-10F30E9845FB}"/>
    <cellStyle name="20% - Ênfase4 20 11" xfId="12263" xr:uid="{CDB6F780-0062-45BD-9FB2-847B020A1605}"/>
    <cellStyle name="20% - Ênfase4 20 11 2" xfId="12264" xr:uid="{F5ACF58E-5487-440D-962B-071F85080B5C}"/>
    <cellStyle name="20% - Ênfase4 20 11 2 2" xfId="12265" xr:uid="{69059F38-98CF-456F-8E65-7D2A5E14D2E2}"/>
    <cellStyle name="20% - Ênfase4 20 11 2 3" xfId="12266" xr:uid="{73251D0F-BF4B-4985-8F95-5E3E4892E233}"/>
    <cellStyle name="20% - Ênfase4 20 11 2 4" xfId="12267" xr:uid="{E387C42C-74F9-4806-911A-A3CCD3BC504A}"/>
    <cellStyle name="20% - Ênfase4 20 11 3" xfId="12268" xr:uid="{D9B80AFE-755E-487D-ABD0-7B8A012E63EA}"/>
    <cellStyle name="20% - Ênfase4 20 11 4" xfId="12269" xr:uid="{058EAD02-FD32-489A-9345-F1D82BC7020B}"/>
    <cellStyle name="20% - Ênfase4 20 11 5" xfId="12270" xr:uid="{C4FD1BDC-FEEB-4A33-BB31-24FEB3F841A8}"/>
    <cellStyle name="20% - Ênfase4 20 12" xfId="12271" xr:uid="{5D308BFD-4177-4724-825D-28915BE6A57D}"/>
    <cellStyle name="20% - Ênfase4 20 12 2" xfId="12272" xr:uid="{48ED72FD-1EA4-4A12-A472-EAC982D67FEF}"/>
    <cellStyle name="20% - Ênfase4 20 12 3" xfId="12273" xr:uid="{AE934BDA-33AF-431D-A8C9-4394126B7377}"/>
    <cellStyle name="20% - Ênfase4 20 12 4" xfId="12274" xr:uid="{99AD00C9-AE52-4292-8F88-25CC2DD2EF65}"/>
    <cellStyle name="20% - Ênfase4 20 13" xfId="12275" xr:uid="{DA0DA1E0-C1BF-4B43-8D4E-305B8B134506}"/>
    <cellStyle name="20% - Ênfase4 20 14" xfId="12276" xr:uid="{04ADFD0F-F1D6-479A-91CC-D1517777808C}"/>
    <cellStyle name="20% - Ênfase4 20 15" xfId="12277" xr:uid="{4D9B516F-45AA-4CCB-94D7-CBF08F5866C1}"/>
    <cellStyle name="20% - Ênfase4 20 2" xfId="864" xr:uid="{9F8D3F7B-375A-43A6-A953-90B01C822FAB}"/>
    <cellStyle name="20% - Ênfase4 20 2 2" xfId="12278" xr:uid="{0D845B12-33BE-4FC4-8CAA-5BB68C3CEFDE}"/>
    <cellStyle name="20% - Ênfase4 20 2 2 2" xfId="12279" xr:uid="{3E40CE3A-19B9-4628-A9B3-0E5E22CBB63D}"/>
    <cellStyle name="20% - Ênfase4 20 2 2 3" xfId="12280" xr:uid="{EB44FB22-AF6A-4A5C-9BC3-EFA2D7A146F4}"/>
    <cellStyle name="20% - Ênfase4 20 2 2 4" xfId="12281" xr:uid="{353FF3D6-D7F7-461A-96DA-54B9850DD074}"/>
    <cellStyle name="20% - Ênfase4 20 2 3" xfId="12282" xr:uid="{C9A74F2F-668B-4DD0-989C-30BCCCE4DB92}"/>
    <cellStyle name="20% - Ênfase4 20 2 4" xfId="12283" xr:uid="{3E23E078-6D7E-4BE7-8FC7-10C5D626943A}"/>
    <cellStyle name="20% - Ênfase4 20 2 5" xfId="12284" xr:uid="{75936052-5BC6-4A92-8118-DB07BCE29672}"/>
    <cellStyle name="20% - Ênfase4 20 2 6" xfId="48659" xr:uid="{0E0096F7-E741-40F4-BC09-542689F5E04D}"/>
    <cellStyle name="20% - Ênfase4 20 3" xfId="12285" xr:uid="{97E4E1FE-4D8D-45D9-9D52-F2B854AA4E74}"/>
    <cellStyle name="20% - Ênfase4 20 3 2" xfId="12286" xr:uid="{D3D10833-A1BF-4354-BAD1-9AC7F19E9B1E}"/>
    <cellStyle name="20% - Ênfase4 20 3 2 2" xfId="12287" xr:uid="{449369B9-F02C-41BC-9C37-12CDA9048DE8}"/>
    <cellStyle name="20% - Ênfase4 20 3 2 3" xfId="12288" xr:uid="{9321E8BE-5CE2-473E-A8FA-D17AD7BF97BF}"/>
    <cellStyle name="20% - Ênfase4 20 3 2 4" xfId="12289" xr:uid="{29D9B654-EAC3-4637-B534-77BE524922CC}"/>
    <cellStyle name="20% - Ênfase4 20 3 3" xfId="12290" xr:uid="{A2726974-A22C-4F49-B6C2-9393FD7DBB1D}"/>
    <cellStyle name="20% - Ênfase4 20 3 4" xfId="12291" xr:uid="{3CBC6458-F25A-43D1-BBA5-12EA4F4C7E1C}"/>
    <cellStyle name="20% - Ênfase4 20 3 5" xfId="12292" xr:uid="{37C8FBB2-485F-49FC-A382-7750DFCA6F4D}"/>
    <cellStyle name="20% - Ênfase4 20 3 6" xfId="48711" xr:uid="{7D46DB90-A3FC-407C-AA59-908DB36EDE87}"/>
    <cellStyle name="20% - Ênfase4 20 4" xfId="12293" xr:uid="{6F21B977-DB9A-4652-B304-6A160884B58D}"/>
    <cellStyle name="20% - Ênfase4 20 4 2" xfId="12294" xr:uid="{37F6F0BC-7297-4BDC-82C1-A1FF1626C446}"/>
    <cellStyle name="20% - Ênfase4 20 4 2 2" xfId="12295" xr:uid="{F40B1BB2-07A8-4534-8387-9ECF1FD17827}"/>
    <cellStyle name="20% - Ênfase4 20 4 2 3" xfId="12296" xr:uid="{ADC4830F-DDA1-41D3-85DF-A7F87CF1EDDA}"/>
    <cellStyle name="20% - Ênfase4 20 4 2 4" xfId="12297" xr:uid="{2720CEE8-41B5-44B6-98EE-DB5C35C5B989}"/>
    <cellStyle name="20% - Ênfase4 20 4 3" xfId="12298" xr:uid="{19813317-0B59-4E14-A067-F54B087D9748}"/>
    <cellStyle name="20% - Ênfase4 20 4 4" xfId="12299" xr:uid="{775EA390-A344-4F70-B032-6A6A0ED7E346}"/>
    <cellStyle name="20% - Ênfase4 20 4 5" xfId="12300" xr:uid="{C6D55026-00CF-4965-8B9D-0FE3E13956C5}"/>
    <cellStyle name="20% - Ênfase4 20 4 6" xfId="51145" xr:uid="{01E1860A-8820-45C9-8F4B-DCF9B09BC8F2}"/>
    <cellStyle name="20% - Ênfase4 20 5" xfId="12301" xr:uid="{C9438E3C-9192-47D4-A7C1-2917EB25A55D}"/>
    <cellStyle name="20% - Ênfase4 20 5 2" xfId="12302" xr:uid="{9D9F4F8E-1678-44D5-A6C9-5B8EC2E08F74}"/>
    <cellStyle name="20% - Ênfase4 20 5 2 2" xfId="12303" xr:uid="{746D8373-44BA-4D4D-BD89-8A6934DD338D}"/>
    <cellStyle name="20% - Ênfase4 20 5 2 3" xfId="12304" xr:uid="{410AAADB-4126-40A4-A620-84A8B66E3ABA}"/>
    <cellStyle name="20% - Ênfase4 20 5 2 4" xfId="12305" xr:uid="{EFB54264-C1A8-4FDE-924A-F661BB521B86}"/>
    <cellStyle name="20% - Ênfase4 20 5 3" xfId="12306" xr:uid="{F5AF5D5F-4663-48A8-9342-CB59A06645A0}"/>
    <cellStyle name="20% - Ênfase4 20 5 4" xfId="12307" xr:uid="{252E2A83-EFFE-4E06-B989-89D68A31E3AF}"/>
    <cellStyle name="20% - Ênfase4 20 5 5" xfId="12308" xr:uid="{5EBD5B78-41B9-42AC-ADB5-CBD0DACDB53A}"/>
    <cellStyle name="20% - Ênfase4 20 5 6" xfId="52027" xr:uid="{4231749C-A85E-4E52-9377-3CC1379FC91B}"/>
    <cellStyle name="20% - Ênfase4 20 6" xfId="12309" xr:uid="{C8BC4F5C-A659-4707-9A5A-3FC9859D0949}"/>
    <cellStyle name="20% - Ênfase4 20 6 2" xfId="12310" xr:uid="{D130C265-5F2E-4886-8050-78B35C0CD0E5}"/>
    <cellStyle name="20% - Ênfase4 20 6 2 2" xfId="12311" xr:uid="{C91CFC68-3FA2-4519-A1B9-1A64656EF825}"/>
    <cellStyle name="20% - Ênfase4 20 6 2 3" xfId="12312" xr:uid="{9E8D8D0B-CC99-4C5E-9601-92D356442EB3}"/>
    <cellStyle name="20% - Ênfase4 20 6 2 4" xfId="12313" xr:uid="{FE474F0E-B204-4687-B262-C58AE732A1E8}"/>
    <cellStyle name="20% - Ênfase4 20 6 3" xfId="12314" xr:uid="{17BF593F-7DE2-45FB-B9B1-25F515E1DE82}"/>
    <cellStyle name="20% - Ênfase4 20 6 4" xfId="12315" xr:uid="{8D9B1400-6CD7-4D8B-884F-1F409C029342}"/>
    <cellStyle name="20% - Ênfase4 20 6 5" xfId="12316" xr:uid="{0F0A8D0D-4FCD-48C7-855C-AC17B86B3B60}"/>
    <cellStyle name="20% - Ênfase4 20 6 6" xfId="52896" xr:uid="{7041479F-6D9D-4579-8F00-367A09DFBB58}"/>
    <cellStyle name="20% - Ênfase4 20 7" xfId="12317" xr:uid="{FF0D1CE3-0298-44D6-A43A-9E75BD0838A9}"/>
    <cellStyle name="20% - Ênfase4 20 7 2" xfId="12318" xr:uid="{054BFC7D-506A-426C-AE80-ACDC58E73B2F}"/>
    <cellStyle name="20% - Ênfase4 20 7 2 2" xfId="12319" xr:uid="{703E83DE-9A10-4E6A-A493-67EAAD7F8480}"/>
    <cellStyle name="20% - Ênfase4 20 7 2 3" xfId="12320" xr:uid="{C96DF92A-4C16-4D2B-BEF6-DA95E25DBD51}"/>
    <cellStyle name="20% - Ênfase4 20 7 2 4" xfId="12321" xr:uid="{DB85A5EC-3CE0-44A0-9BEC-B01D29C0ADA7}"/>
    <cellStyle name="20% - Ênfase4 20 7 3" xfId="12322" xr:uid="{938EB076-3913-4508-ABD7-AB46F2D3D524}"/>
    <cellStyle name="20% - Ênfase4 20 7 4" xfId="12323" xr:uid="{85DE07D0-2BD9-4B54-AF4E-1AB9E6CEC208}"/>
    <cellStyle name="20% - Ênfase4 20 7 5" xfId="12324" xr:uid="{4FB1F453-465F-407F-8E28-AE9776E4D4AC}"/>
    <cellStyle name="20% - Ênfase4 20 7 6" xfId="53751" xr:uid="{C09036E9-9671-4D07-AA89-84A714886C03}"/>
    <cellStyle name="20% - Ênfase4 20 8" xfId="12325" xr:uid="{B9D6D62E-4985-4497-AC53-6E0A0BD8C1B8}"/>
    <cellStyle name="20% - Ênfase4 20 8 2" xfId="12326" xr:uid="{33C7CB03-E23F-4A22-AA54-74BE03A99F74}"/>
    <cellStyle name="20% - Ênfase4 20 8 2 2" xfId="12327" xr:uid="{E486361A-E288-486E-BE22-5126EFA99903}"/>
    <cellStyle name="20% - Ênfase4 20 8 2 3" xfId="12328" xr:uid="{12F60D36-64A3-4257-B0C7-434B9FC343B7}"/>
    <cellStyle name="20% - Ênfase4 20 8 2 4" xfId="12329" xr:uid="{83E01992-3E04-47F8-90AB-9916AA246B7C}"/>
    <cellStyle name="20% - Ênfase4 20 8 3" xfId="12330" xr:uid="{D7886AC7-C865-41B4-AD4E-BDE8492B9B38}"/>
    <cellStyle name="20% - Ênfase4 20 8 4" xfId="12331" xr:uid="{54F92318-56DC-43BA-A42E-2373F0C52232}"/>
    <cellStyle name="20% - Ênfase4 20 8 5" xfId="12332" xr:uid="{EC384DA6-C715-4CDB-9835-6058344048C9}"/>
    <cellStyle name="20% - Ênfase4 20 8 6" xfId="54574" xr:uid="{8753CF9E-E875-41A5-BFC1-9597CB29D72A}"/>
    <cellStyle name="20% - Ênfase4 20 9" xfId="12333" xr:uid="{9E059FAE-4889-4D28-9582-4BCC6381A4F9}"/>
    <cellStyle name="20% - Ênfase4 20 9 2" xfId="12334" xr:uid="{A460E89D-87E7-451E-906D-47B96A1CFB35}"/>
    <cellStyle name="20% - Ênfase4 20 9 2 2" xfId="12335" xr:uid="{6D97CA93-407E-4942-ACAD-6FA4E8E95CDE}"/>
    <cellStyle name="20% - Ênfase4 20 9 2 3" xfId="12336" xr:uid="{37E74B9B-3FF6-4085-A13D-76C1B625B5CC}"/>
    <cellStyle name="20% - Ênfase4 20 9 2 4" xfId="12337" xr:uid="{72769A83-CF38-4A35-AEDA-A264D71A2112}"/>
    <cellStyle name="20% - Ênfase4 20 9 3" xfId="12338" xr:uid="{7C500D29-C299-4D8D-A2E4-4C42638E7B5C}"/>
    <cellStyle name="20% - Ênfase4 20 9 4" xfId="12339" xr:uid="{C0FC7FCF-8176-4EA0-A98D-E050D43BB3F2}"/>
    <cellStyle name="20% - Ênfase4 20 9 5" xfId="12340" xr:uid="{1A3B91F4-21DE-49F2-908D-98594883BB5B}"/>
    <cellStyle name="20% - Ênfase4 20 9 6" xfId="55327" xr:uid="{03764140-7FF4-40C2-80D2-075C2C96D885}"/>
    <cellStyle name="20% - Ênfase4 21" xfId="865" xr:uid="{78B7522A-2E09-41A4-8339-CFA32754C3D4}"/>
    <cellStyle name="20% - Ênfase4 21 10" xfId="12341" xr:uid="{A5D5B867-400E-44F0-82BA-B75FC2D3BF37}"/>
    <cellStyle name="20% - Ênfase4 21 10 2" xfId="12342" xr:uid="{02D149F7-ADBC-4631-93B7-5EDC1D54EFF5}"/>
    <cellStyle name="20% - Ênfase4 21 10 2 2" xfId="12343" xr:uid="{DE16BEC2-E043-483E-A44B-2D9F34070354}"/>
    <cellStyle name="20% - Ênfase4 21 10 2 3" xfId="12344" xr:uid="{8FE5E5E6-2914-4002-A4C9-D25412BC56E8}"/>
    <cellStyle name="20% - Ênfase4 21 10 2 4" xfId="12345" xr:uid="{E225D872-EB9E-460E-9784-C1504C097C61}"/>
    <cellStyle name="20% - Ênfase4 21 10 3" xfId="12346" xr:uid="{A668EB4C-B85A-448C-BABF-16CFAC819979}"/>
    <cellStyle name="20% - Ênfase4 21 10 4" xfId="12347" xr:uid="{957BC7AA-6B9C-44CF-9CA6-B4A31E53753B}"/>
    <cellStyle name="20% - Ênfase4 21 10 5" xfId="12348" xr:uid="{D4918038-8832-4921-A408-A78D72358D87}"/>
    <cellStyle name="20% - Ênfase4 21 11" xfId="12349" xr:uid="{408C209F-E7C2-4871-B13B-0520E4E897BD}"/>
    <cellStyle name="20% - Ênfase4 21 11 2" xfId="12350" xr:uid="{B18A3AAE-7FFC-493A-9214-16E62F6A5085}"/>
    <cellStyle name="20% - Ênfase4 21 11 2 2" xfId="12351" xr:uid="{907948E2-17EB-43FB-8B17-C473F788E8E8}"/>
    <cellStyle name="20% - Ênfase4 21 11 2 3" xfId="12352" xr:uid="{CFD497C2-2873-4DED-AB64-FC21D815BFA6}"/>
    <cellStyle name="20% - Ênfase4 21 11 2 4" xfId="12353" xr:uid="{E9703491-5B88-4BDD-86B0-FDF673BD1D00}"/>
    <cellStyle name="20% - Ênfase4 21 11 3" xfId="12354" xr:uid="{88D65111-DCA8-4096-80B3-DDF9D74E4853}"/>
    <cellStyle name="20% - Ênfase4 21 11 4" xfId="12355" xr:uid="{07832FCF-DE05-4AB3-8246-3ECD013F6722}"/>
    <cellStyle name="20% - Ênfase4 21 11 5" xfId="12356" xr:uid="{2C034826-E2D6-4034-8914-3DAC4CA428C0}"/>
    <cellStyle name="20% - Ênfase4 21 12" xfId="12357" xr:uid="{4AD69E75-294E-415E-9B5A-74934E593022}"/>
    <cellStyle name="20% - Ênfase4 21 12 2" xfId="12358" xr:uid="{E138F841-7B90-4A76-9EC1-5219BD04FB15}"/>
    <cellStyle name="20% - Ênfase4 21 12 3" xfId="12359" xr:uid="{2DB10E19-6E74-49AE-92D9-CF348123B382}"/>
    <cellStyle name="20% - Ênfase4 21 12 4" xfId="12360" xr:uid="{34BC647F-D399-4573-86AD-8E7F36D17BE5}"/>
    <cellStyle name="20% - Ênfase4 21 13" xfId="12361" xr:uid="{20EE86D7-D8C5-40BF-81BA-A48FBA7B6A9A}"/>
    <cellStyle name="20% - Ênfase4 21 14" xfId="12362" xr:uid="{E974368F-DAB8-4BE4-8D59-5EE9D16A81EE}"/>
    <cellStyle name="20% - Ênfase4 21 15" xfId="12363" xr:uid="{8C87F362-5949-4AC8-92D6-957578929795}"/>
    <cellStyle name="20% - Ênfase4 21 16" xfId="48661" xr:uid="{8C32E1C0-5BBC-461C-A52F-E094AE396808}"/>
    <cellStyle name="20% - Ênfase4 21 2" xfId="866" xr:uid="{4B6356C2-180D-4693-8146-56846B55A133}"/>
    <cellStyle name="20% - Ênfase4 21 2 2" xfId="12364" xr:uid="{B5CDE8C9-FC99-4A87-B0CC-11A4ED70AAD9}"/>
    <cellStyle name="20% - Ênfase4 21 2 2 2" xfId="12365" xr:uid="{970DEBF1-223D-439C-8C31-085902B49B0A}"/>
    <cellStyle name="20% - Ênfase4 21 2 2 3" xfId="12366" xr:uid="{BBBA1990-755A-4948-A5C7-02B9861F7D4D}"/>
    <cellStyle name="20% - Ênfase4 21 2 2 4" xfId="12367" xr:uid="{F8C94FF9-8380-42BC-8491-2AEF5ADE1617}"/>
    <cellStyle name="20% - Ênfase4 21 2 3" xfId="12368" xr:uid="{1CE98CBE-AFF9-4B7D-BBE3-C2BD3A735051}"/>
    <cellStyle name="20% - Ênfase4 21 2 4" xfId="12369" xr:uid="{44F2BFD4-39A6-4B4C-8677-24E80D01FC19}"/>
    <cellStyle name="20% - Ênfase4 21 2 5" xfId="12370" xr:uid="{7E18089A-1791-4A8F-B2F4-C09E92D244DE}"/>
    <cellStyle name="20% - Ênfase4 21 2 6" xfId="48662" xr:uid="{8E07D4CF-0FB6-4FE4-9D81-C7B74F9A3E20}"/>
    <cellStyle name="20% - Ênfase4 21 3" xfId="12371" xr:uid="{5E15CCD7-B802-406D-AFE2-2145DEA87BA6}"/>
    <cellStyle name="20% - Ênfase4 21 3 2" xfId="12372" xr:uid="{FB0BA1C5-E76A-4238-9FBB-DD9BF9561E1B}"/>
    <cellStyle name="20% - Ênfase4 21 3 2 2" xfId="12373" xr:uid="{DAF16CB2-5D07-41EC-AA43-1906C41B8A39}"/>
    <cellStyle name="20% - Ênfase4 21 3 2 3" xfId="12374" xr:uid="{8E07C517-108B-41EB-A362-BB691FA51316}"/>
    <cellStyle name="20% - Ênfase4 21 3 2 4" xfId="12375" xr:uid="{B236EEDB-924C-4F10-8749-B08748E4CBAA}"/>
    <cellStyle name="20% - Ênfase4 21 3 3" xfId="12376" xr:uid="{8A6B8846-E818-43D2-9201-4F43815E621D}"/>
    <cellStyle name="20% - Ênfase4 21 3 4" xfId="12377" xr:uid="{6932FDD7-A3A8-4A85-A52C-FEC0B37F8BAF}"/>
    <cellStyle name="20% - Ênfase4 21 3 5" xfId="12378" xr:uid="{43CA805F-F8A1-4E39-9734-7CBF2E461593}"/>
    <cellStyle name="20% - Ênfase4 21 4" xfId="12379" xr:uid="{AE38CB79-73E5-4E0D-9878-7E5D74D8BB90}"/>
    <cellStyle name="20% - Ênfase4 21 4 2" xfId="12380" xr:uid="{34BF0E37-7AAA-4BA2-84D8-0A425CEE32BC}"/>
    <cellStyle name="20% - Ênfase4 21 4 2 2" xfId="12381" xr:uid="{B8C52E06-A357-46C8-80F6-2C982474E1C8}"/>
    <cellStyle name="20% - Ênfase4 21 4 2 3" xfId="12382" xr:uid="{828CECDE-E5AD-4EFE-B65D-809B4317FCBD}"/>
    <cellStyle name="20% - Ênfase4 21 4 2 4" xfId="12383" xr:uid="{C0584D0C-8222-4EEA-B2B7-150B45E413D6}"/>
    <cellStyle name="20% - Ênfase4 21 4 3" xfId="12384" xr:uid="{7F007C4D-E429-4E32-9F2D-BA47C6429869}"/>
    <cellStyle name="20% - Ênfase4 21 4 4" xfId="12385" xr:uid="{1EC20838-2333-414D-B73B-01FC8FB76D85}"/>
    <cellStyle name="20% - Ênfase4 21 4 5" xfId="12386" xr:uid="{F15A3D7D-0514-4A73-A930-52C3996CD44A}"/>
    <cellStyle name="20% - Ênfase4 21 5" xfId="12387" xr:uid="{4F1925AA-676C-4E69-B0D4-B45882CC9AE8}"/>
    <cellStyle name="20% - Ênfase4 21 5 2" xfId="12388" xr:uid="{631D590B-D62D-4DDC-AB55-EC1EA6DF78CD}"/>
    <cellStyle name="20% - Ênfase4 21 5 2 2" xfId="12389" xr:uid="{50D0F55C-EDA7-4EED-95EB-98517899ACE6}"/>
    <cellStyle name="20% - Ênfase4 21 5 2 3" xfId="12390" xr:uid="{31E16423-1344-48EB-8BA4-D87EA3DF1975}"/>
    <cellStyle name="20% - Ênfase4 21 5 2 4" xfId="12391" xr:uid="{D73E7E3C-61AC-47ED-BFA7-6104F9EB0B09}"/>
    <cellStyle name="20% - Ênfase4 21 5 3" xfId="12392" xr:uid="{A4D56FE6-FFC5-460D-8ECB-983A8D095F22}"/>
    <cellStyle name="20% - Ênfase4 21 5 4" xfId="12393" xr:uid="{154D8E6D-33C7-41A6-82B3-FABB1E653842}"/>
    <cellStyle name="20% - Ênfase4 21 5 5" xfId="12394" xr:uid="{25300C1E-2351-43D3-A39F-384B36D66614}"/>
    <cellStyle name="20% - Ênfase4 21 6" xfId="12395" xr:uid="{BD340661-F4D8-40C2-8EAE-027407912AE6}"/>
    <cellStyle name="20% - Ênfase4 21 6 2" xfId="12396" xr:uid="{7E84F498-594F-4382-933D-AA0C05E2A2B0}"/>
    <cellStyle name="20% - Ênfase4 21 6 2 2" xfId="12397" xr:uid="{1D891F42-5F3F-4967-8586-7BCC8C81E9FD}"/>
    <cellStyle name="20% - Ênfase4 21 6 2 3" xfId="12398" xr:uid="{C296425A-2375-4990-A981-938C746AD5C8}"/>
    <cellStyle name="20% - Ênfase4 21 6 2 4" xfId="12399" xr:uid="{B0815007-26FD-4D60-A8E6-3DB18B864008}"/>
    <cellStyle name="20% - Ênfase4 21 6 3" xfId="12400" xr:uid="{DCB793F5-1267-4DD1-904C-6D1ABDE545CE}"/>
    <cellStyle name="20% - Ênfase4 21 6 4" xfId="12401" xr:uid="{05085693-E20F-4760-99E1-C0C38B21079D}"/>
    <cellStyle name="20% - Ênfase4 21 6 5" xfId="12402" xr:uid="{E325A05E-5F87-42C5-998F-BB39B8CF2911}"/>
    <cellStyle name="20% - Ênfase4 21 7" xfId="12403" xr:uid="{F3041555-7D2D-4F11-AA47-7230F0DB1733}"/>
    <cellStyle name="20% - Ênfase4 21 7 2" xfId="12404" xr:uid="{2480F20E-FBCC-424A-AEC6-301776E3B948}"/>
    <cellStyle name="20% - Ênfase4 21 7 2 2" xfId="12405" xr:uid="{2C6B3BCB-1A14-4F21-A631-8A6604E3E03F}"/>
    <cellStyle name="20% - Ênfase4 21 7 2 3" xfId="12406" xr:uid="{63A34791-D1DE-410B-B5FA-827A1C6123B5}"/>
    <cellStyle name="20% - Ênfase4 21 7 2 4" xfId="12407" xr:uid="{0FD371FE-1A98-433F-ADF0-FC77A0B0EF43}"/>
    <cellStyle name="20% - Ênfase4 21 7 3" xfId="12408" xr:uid="{99E89DB3-FA07-4A46-92A8-553D136DABDA}"/>
    <cellStyle name="20% - Ênfase4 21 7 4" xfId="12409" xr:uid="{B95E069B-2623-46E2-9AAD-08DC8FE7E8D7}"/>
    <cellStyle name="20% - Ênfase4 21 7 5" xfId="12410" xr:uid="{5107A4DC-959E-45F8-89EC-BEEBB5242217}"/>
    <cellStyle name="20% - Ênfase4 21 8" xfId="12411" xr:uid="{9DE0453C-5D65-46B6-B96B-78B3D9486F67}"/>
    <cellStyle name="20% - Ênfase4 21 8 2" xfId="12412" xr:uid="{270FC40E-0B3B-45D6-9184-AC8136F9731F}"/>
    <cellStyle name="20% - Ênfase4 21 8 2 2" xfId="12413" xr:uid="{E20D4F0A-7555-4007-9848-64A85FDA5B7E}"/>
    <cellStyle name="20% - Ênfase4 21 8 2 3" xfId="12414" xr:uid="{7449DACF-25B4-4D52-826A-20361A83F0FD}"/>
    <cellStyle name="20% - Ênfase4 21 8 2 4" xfId="12415" xr:uid="{63FBFD80-2DE2-41D4-99FD-DC9840F0E63F}"/>
    <cellStyle name="20% - Ênfase4 21 8 3" xfId="12416" xr:uid="{DAAB258A-4144-4137-8C15-0D502BD46B33}"/>
    <cellStyle name="20% - Ênfase4 21 8 4" xfId="12417" xr:uid="{A60F2393-3275-47B7-BA85-6F6186D7E0BF}"/>
    <cellStyle name="20% - Ênfase4 21 8 5" xfId="12418" xr:uid="{70DEA60F-72F7-491E-8D14-84252B33FA5B}"/>
    <cellStyle name="20% - Ênfase4 21 9" xfId="12419" xr:uid="{837DAE7C-3EC1-4EF0-B8CC-46B2BBCE5B11}"/>
    <cellStyle name="20% - Ênfase4 21 9 2" xfId="12420" xr:uid="{D737A391-8BA4-4EC7-A70E-76550F01F05F}"/>
    <cellStyle name="20% - Ênfase4 21 9 2 2" xfId="12421" xr:uid="{2F9B35CC-4C4D-42DC-9D58-67CD672C2287}"/>
    <cellStyle name="20% - Ênfase4 21 9 2 3" xfId="12422" xr:uid="{F765BC57-5FEE-400B-827F-E56294E4BE7E}"/>
    <cellStyle name="20% - Ênfase4 21 9 2 4" xfId="12423" xr:uid="{89B75BF0-3A0F-407E-86AB-4BF6C1354CEE}"/>
    <cellStyle name="20% - Ênfase4 21 9 3" xfId="12424" xr:uid="{7156E7AE-7A7B-4EDE-A704-E190AA33223A}"/>
    <cellStyle name="20% - Ênfase4 21 9 4" xfId="12425" xr:uid="{8232C50F-A10C-4FCB-892B-56C51CF89BB4}"/>
    <cellStyle name="20% - Ênfase4 21 9 5" xfId="12426" xr:uid="{CCA4CAA5-D640-4D57-911E-7FFF844B74F2}"/>
    <cellStyle name="20% - Ênfase4 22" xfId="867" xr:uid="{4F46128F-C347-4D58-A8F9-61C39FFCF406}"/>
    <cellStyle name="20% - Ênfase4 22 10" xfId="12427" xr:uid="{78398979-6AFA-4775-A3E4-44567F83674D}"/>
    <cellStyle name="20% - Ênfase4 22 10 2" xfId="12428" xr:uid="{4613881A-FEFF-476F-ADDF-65A3B1283AA1}"/>
    <cellStyle name="20% - Ênfase4 22 10 2 2" xfId="12429" xr:uid="{D940ACBD-1D39-4720-8A22-687FA1F10253}"/>
    <cellStyle name="20% - Ênfase4 22 10 2 3" xfId="12430" xr:uid="{D32A6814-C3D9-457D-8C00-A49805C6E0A0}"/>
    <cellStyle name="20% - Ênfase4 22 10 2 4" xfId="12431" xr:uid="{9D602B81-218C-4816-B77D-E3F6BF34ACE2}"/>
    <cellStyle name="20% - Ênfase4 22 10 3" xfId="12432" xr:uid="{60F52B4C-D8CE-4D60-A15B-96068D4E3DBF}"/>
    <cellStyle name="20% - Ênfase4 22 10 4" xfId="12433" xr:uid="{6B9A9971-30E3-441C-A163-B90E43D33AC0}"/>
    <cellStyle name="20% - Ênfase4 22 10 5" xfId="12434" xr:uid="{F293E746-859C-4496-9CC3-A3E50E38446E}"/>
    <cellStyle name="20% - Ênfase4 22 11" xfId="12435" xr:uid="{E52E61E8-9957-4730-A85F-92829AC67E7A}"/>
    <cellStyle name="20% - Ênfase4 22 11 2" xfId="12436" xr:uid="{57CB961E-3A32-40A0-8035-3A153B62B2F7}"/>
    <cellStyle name="20% - Ênfase4 22 11 2 2" xfId="12437" xr:uid="{4406AFA2-5F60-4058-843B-E48152E2546D}"/>
    <cellStyle name="20% - Ênfase4 22 11 2 3" xfId="12438" xr:uid="{49ECFB44-43A7-4845-B9B2-87F1635CF231}"/>
    <cellStyle name="20% - Ênfase4 22 11 2 4" xfId="12439" xr:uid="{687F946A-A3F7-4F10-87C6-7B199D9A5E01}"/>
    <cellStyle name="20% - Ênfase4 22 11 3" xfId="12440" xr:uid="{E11AA23C-08CA-42D2-99E6-D3E967819AD2}"/>
    <cellStyle name="20% - Ênfase4 22 11 4" xfId="12441" xr:uid="{C2273AC7-8C78-4C96-A837-5FECEA908148}"/>
    <cellStyle name="20% - Ênfase4 22 11 5" xfId="12442" xr:uid="{E951F908-7F45-4BB5-B447-7FAC5F52A30D}"/>
    <cellStyle name="20% - Ênfase4 22 12" xfId="12443" xr:uid="{9DFE918A-F352-49FF-A441-4B02E552001B}"/>
    <cellStyle name="20% - Ênfase4 22 12 2" xfId="12444" xr:uid="{533AD1ED-457F-43FB-BA46-7CCDA4517EDD}"/>
    <cellStyle name="20% - Ênfase4 22 12 3" xfId="12445" xr:uid="{B1E26859-4280-4813-B1FF-09FD0E813C37}"/>
    <cellStyle name="20% - Ênfase4 22 12 4" xfId="12446" xr:uid="{A06D402D-29C9-4402-BFFF-4DDC3D3A58F9}"/>
    <cellStyle name="20% - Ênfase4 22 13" xfId="12447" xr:uid="{E43157E6-D07B-49C4-8CDE-ADEB7EBB3C41}"/>
    <cellStyle name="20% - Ênfase4 22 14" xfId="12448" xr:uid="{632AA84C-D2F6-474A-AEBF-8EAB5AB2671C}"/>
    <cellStyle name="20% - Ênfase4 22 15" xfId="12449" xr:uid="{310D7520-9953-4575-B47A-CBC079DAA2D1}"/>
    <cellStyle name="20% - Ênfase4 22 16" xfId="48663" xr:uid="{F742FDB4-858F-4592-9828-5909C993CFFA}"/>
    <cellStyle name="20% - Ênfase4 22 2" xfId="868" xr:uid="{88B4174B-D7A5-4388-A838-DEB2C6222891}"/>
    <cellStyle name="20% - Ênfase4 22 2 2" xfId="12450" xr:uid="{2FA2E24F-D5C8-40F2-ACD9-847146FEEBD2}"/>
    <cellStyle name="20% - Ênfase4 22 2 2 2" xfId="12451" xr:uid="{55AB13DD-254A-4A00-B7D4-5AEBCF2301EB}"/>
    <cellStyle name="20% - Ênfase4 22 2 2 3" xfId="12452" xr:uid="{B7CC3BF7-4402-441B-92C1-1FA45CE368A0}"/>
    <cellStyle name="20% - Ênfase4 22 2 2 4" xfId="12453" xr:uid="{B5767106-3F0D-4BE5-8BAA-906F3EC0ED76}"/>
    <cellStyle name="20% - Ênfase4 22 2 3" xfId="12454" xr:uid="{47E69266-D066-4140-A886-3614E7F34D47}"/>
    <cellStyle name="20% - Ênfase4 22 2 4" xfId="12455" xr:uid="{FA0857DA-B7AC-49BF-9A7A-137756443F10}"/>
    <cellStyle name="20% - Ênfase4 22 2 5" xfId="12456" xr:uid="{C0F3D47C-07A4-45A0-B8B0-9436C1058BBB}"/>
    <cellStyle name="20% - Ênfase4 22 3" xfId="12457" xr:uid="{9037A9CE-D2B4-42CB-A62A-09B06E9F98BA}"/>
    <cellStyle name="20% - Ênfase4 22 3 2" xfId="12458" xr:uid="{72F2771C-5139-4335-A1AA-C37BDAD2393D}"/>
    <cellStyle name="20% - Ênfase4 22 3 2 2" xfId="12459" xr:uid="{FDDBA70A-234D-4678-8831-C61C8C617929}"/>
    <cellStyle name="20% - Ênfase4 22 3 2 3" xfId="12460" xr:uid="{F5B8C96A-C8AC-4378-B392-AA75948761C0}"/>
    <cellStyle name="20% - Ênfase4 22 3 2 4" xfId="12461" xr:uid="{806DA1A5-FBC8-4DA2-B959-D7BF28F97AE4}"/>
    <cellStyle name="20% - Ênfase4 22 3 3" xfId="12462" xr:uid="{A4840877-36EA-4BCA-AB12-1DFEE8291196}"/>
    <cellStyle name="20% - Ênfase4 22 3 4" xfId="12463" xr:uid="{55FA6E95-70D2-4C6F-94FE-ECF4D79C50F0}"/>
    <cellStyle name="20% - Ênfase4 22 3 5" xfId="12464" xr:uid="{5262F898-5732-470B-9493-75884028318F}"/>
    <cellStyle name="20% - Ênfase4 22 4" xfId="12465" xr:uid="{FA9B510D-4192-455A-90AC-0E95E73F9325}"/>
    <cellStyle name="20% - Ênfase4 22 4 2" xfId="12466" xr:uid="{485B214D-4059-4E42-A6CC-E04B06C2D7B3}"/>
    <cellStyle name="20% - Ênfase4 22 4 2 2" xfId="12467" xr:uid="{ABD0755D-2050-4781-9265-68C3075B0BEC}"/>
    <cellStyle name="20% - Ênfase4 22 4 2 3" xfId="12468" xr:uid="{202C624B-08AA-498E-B364-491F02AFA4FE}"/>
    <cellStyle name="20% - Ênfase4 22 4 2 4" xfId="12469" xr:uid="{E9766F41-DB4B-445F-B958-1C2442F0BD25}"/>
    <cellStyle name="20% - Ênfase4 22 4 3" xfId="12470" xr:uid="{21C38C50-9295-4678-A8F6-C7A49B3A8AAE}"/>
    <cellStyle name="20% - Ênfase4 22 4 4" xfId="12471" xr:uid="{BB40A0CE-5807-45AE-8A7C-1A396FC3052F}"/>
    <cellStyle name="20% - Ênfase4 22 4 5" xfId="12472" xr:uid="{674333B8-AA09-4B1E-8CA6-1E0444A7078A}"/>
    <cellStyle name="20% - Ênfase4 22 5" xfId="12473" xr:uid="{71303CFD-7564-44A2-882C-45A612C0020A}"/>
    <cellStyle name="20% - Ênfase4 22 5 2" xfId="12474" xr:uid="{CD0952C0-8B2C-4F64-ACEF-A9A944E14B5C}"/>
    <cellStyle name="20% - Ênfase4 22 5 2 2" xfId="12475" xr:uid="{3283A5B9-4639-45C4-B3CB-F1D9289EAEDB}"/>
    <cellStyle name="20% - Ênfase4 22 5 2 3" xfId="12476" xr:uid="{794843A3-DF23-49C1-B1CB-DA21E7E943DD}"/>
    <cellStyle name="20% - Ênfase4 22 5 2 4" xfId="12477" xr:uid="{2872EAD0-B89A-41BD-8052-E24A611E98B6}"/>
    <cellStyle name="20% - Ênfase4 22 5 3" xfId="12478" xr:uid="{E415AA14-BF9B-4BC6-B556-0DCEF84E7289}"/>
    <cellStyle name="20% - Ênfase4 22 5 4" xfId="12479" xr:uid="{247FD802-CE21-4CCB-A79F-012D913A1900}"/>
    <cellStyle name="20% - Ênfase4 22 5 5" xfId="12480" xr:uid="{3F6450E9-B6BE-4CE9-BF90-675304C92FE0}"/>
    <cellStyle name="20% - Ênfase4 22 6" xfId="12481" xr:uid="{393A9584-735C-4DE1-9D8D-56BE50F7D4C4}"/>
    <cellStyle name="20% - Ênfase4 22 6 2" xfId="12482" xr:uid="{680BC169-EFAB-4940-9EDC-6EB6B1E78021}"/>
    <cellStyle name="20% - Ênfase4 22 6 2 2" xfId="12483" xr:uid="{A0F77101-B497-47AC-B2AB-A21106EBA36C}"/>
    <cellStyle name="20% - Ênfase4 22 6 2 3" xfId="12484" xr:uid="{7FE45BFA-1510-4FF7-873F-B3D1F9425D2A}"/>
    <cellStyle name="20% - Ênfase4 22 6 2 4" xfId="12485" xr:uid="{2FC6F597-AA01-4598-BC5A-83B4B00C60D0}"/>
    <cellStyle name="20% - Ênfase4 22 6 3" xfId="12486" xr:uid="{2CE254DE-51AF-43F6-AD3C-E3FF91BC92FD}"/>
    <cellStyle name="20% - Ênfase4 22 6 4" xfId="12487" xr:uid="{2C4B27BB-B957-4B90-BE77-D73C4DEA6BC2}"/>
    <cellStyle name="20% - Ênfase4 22 6 5" xfId="12488" xr:uid="{DDFD4CBC-2446-4065-8352-0DAC39481E42}"/>
    <cellStyle name="20% - Ênfase4 22 7" xfId="12489" xr:uid="{0DD5C5A3-4297-4524-BD1F-D6B831873F20}"/>
    <cellStyle name="20% - Ênfase4 22 7 2" xfId="12490" xr:uid="{C1C591BF-4EB1-4370-B4A0-F54B3298F51A}"/>
    <cellStyle name="20% - Ênfase4 22 7 2 2" xfId="12491" xr:uid="{8A787B54-D2D1-44DA-9322-8A236294FCE3}"/>
    <cellStyle name="20% - Ênfase4 22 7 2 3" xfId="12492" xr:uid="{B6EEA8CE-B4FC-4D0B-8DCE-85489C8F026E}"/>
    <cellStyle name="20% - Ênfase4 22 7 2 4" xfId="12493" xr:uid="{FB98D4C1-932F-4A75-8E3A-E8B8BE21B361}"/>
    <cellStyle name="20% - Ênfase4 22 7 3" xfId="12494" xr:uid="{104AE134-EA79-4EF0-98E9-84B1CBA7A278}"/>
    <cellStyle name="20% - Ênfase4 22 7 4" xfId="12495" xr:uid="{41CEB266-295C-47A0-82A5-83F9F7A0E02F}"/>
    <cellStyle name="20% - Ênfase4 22 7 5" xfId="12496" xr:uid="{5D67C457-61A3-4666-966D-23CD734549D0}"/>
    <cellStyle name="20% - Ênfase4 22 8" xfId="12497" xr:uid="{8784F4DD-22BC-4338-A420-44FC2FAEF1CD}"/>
    <cellStyle name="20% - Ênfase4 22 8 2" xfId="12498" xr:uid="{08AF93B2-40C8-494F-B9D7-051D9493EADD}"/>
    <cellStyle name="20% - Ênfase4 22 8 2 2" xfId="12499" xr:uid="{43A01283-B6CA-4228-A39B-C73FFC0507C1}"/>
    <cellStyle name="20% - Ênfase4 22 8 2 3" xfId="12500" xr:uid="{FC97C2F5-4933-4B57-816C-3D8C8E6EB516}"/>
    <cellStyle name="20% - Ênfase4 22 8 2 4" xfId="12501" xr:uid="{9C984C65-F13A-44CB-B62A-E5F6AFDE8840}"/>
    <cellStyle name="20% - Ênfase4 22 8 3" xfId="12502" xr:uid="{AC2850FA-3983-4429-964F-6F75AE934321}"/>
    <cellStyle name="20% - Ênfase4 22 8 4" xfId="12503" xr:uid="{60F1DC36-1874-4E16-99BA-F15485CD24F9}"/>
    <cellStyle name="20% - Ênfase4 22 8 5" xfId="12504" xr:uid="{153C5455-1EAD-40E5-9137-7D32CB8E1B00}"/>
    <cellStyle name="20% - Ênfase4 22 9" xfId="12505" xr:uid="{F8BFC1BE-B40D-4592-B9BF-A2AF6D040E48}"/>
    <cellStyle name="20% - Ênfase4 22 9 2" xfId="12506" xr:uid="{4F377CA0-475B-422C-9D14-5519856607AD}"/>
    <cellStyle name="20% - Ênfase4 22 9 2 2" xfId="12507" xr:uid="{2E88CCC9-33F2-4029-A8D3-69105CACD414}"/>
    <cellStyle name="20% - Ênfase4 22 9 2 3" xfId="12508" xr:uid="{AD1F51AC-D56B-4470-A0F2-AA0F3CF6F153}"/>
    <cellStyle name="20% - Ênfase4 22 9 2 4" xfId="12509" xr:uid="{C053984A-5907-4FA6-9847-D1EED0FA4973}"/>
    <cellStyle name="20% - Ênfase4 22 9 3" xfId="12510" xr:uid="{F5935706-8700-4942-A3F4-EFF734D30E13}"/>
    <cellStyle name="20% - Ênfase4 22 9 4" xfId="12511" xr:uid="{9AF82B29-7BDC-470A-8B23-30A14B1FFE5A}"/>
    <cellStyle name="20% - Ênfase4 22 9 5" xfId="12512" xr:uid="{713A99B4-95C3-466F-9F11-407E4C242E05}"/>
    <cellStyle name="20% - Ênfase4 23" xfId="869" xr:uid="{CD0EC305-DA77-4192-8EE0-9967F964F832}"/>
    <cellStyle name="20% - Ênfase4 23 10" xfId="12513" xr:uid="{E8312AA1-E3B3-4AF0-84F6-57D7692896F5}"/>
    <cellStyle name="20% - Ênfase4 23 10 2" xfId="12514" xr:uid="{41996FA4-0957-413C-9BCC-066110F3FEBC}"/>
    <cellStyle name="20% - Ênfase4 23 10 2 2" xfId="12515" xr:uid="{1152A36E-DF15-4F91-97E1-6456567DF0F3}"/>
    <cellStyle name="20% - Ênfase4 23 10 2 3" xfId="12516" xr:uid="{247A0940-6F3D-40D5-B9C5-F276808F5838}"/>
    <cellStyle name="20% - Ênfase4 23 10 2 4" xfId="12517" xr:uid="{E5D21F18-3B9A-47EF-BE90-96A6C3552FE6}"/>
    <cellStyle name="20% - Ênfase4 23 10 3" xfId="12518" xr:uid="{FE7DD6B8-E3AA-48C0-928D-F947EC128436}"/>
    <cellStyle name="20% - Ênfase4 23 10 4" xfId="12519" xr:uid="{04CC58DE-8475-4F73-89A1-25E1F386A361}"/>
    <cellStyle name="20% - Ênfase4 23 10 5" xfId="12520" xr:uid="{D010E060-23B6-45BC-9CFF-1FDE3C569AFC}"/>
    <cellStyle name="20% - Ênfase4 23 11" xfId="12521" xr:uid="{83D2B9E6-8A84-4BB2-826A-77ABD8FA8433}"/>
    <cellStyle name="20% - Ênfase4 23 11 2" xfId="12522" xr:uid="{015D13E7-ACF6-4311-B104-27756E473C2B}"/>
    <cellStyle name="20% - Ênfase4 23 11 2 2" xfId="12523" xr:uid="{D331E8F8-5FED-4D02-BB64-BF26292F93E1}"/>
    <cellStyle name="20% - Ênfase4 23 11 2 3" xfId="12524" xr:uid="{19CF5D7D-8BAF-44FC-89DD-AA76D85E9CCB}"/>
    <cellStyle name="20% - Ênfase4 23 11 2 4" xfId="12525" xr:uid="{60FF6447-0865-449B-9BF4-B1CA248BDD16}"/>
    <cellStyle name="20% - Ênfase4 23 11 3" xfId="12526" xr:uid="{A3801388-B48B-46D3-B92D-A0DAC9ACF057}"/>
    <cellStyle name="20% - Ênfase4 23 11 4" xfId="12527" xr:uid="{BA15014E-5F39-44C8-973F-00DD9F223D48}"/>
    <cellStyle name="20% - Ênfase4 23 11 5" xfId="12528" xr:uid="{4B1335CF-2F73-43FE-9BFF-D98204386D1A}"/>
    <cellStyle name="20% - Ênfase4 23 12" xfId="12529" xr:uid="{5FB06AFB-267F-4C24-BA57-82F73CB79779}"/>
    <cellStyle name="20% - Ênfase4 23 12 2" xfId="12530" xr:uid="{30C922B7-27AA-4D19-95A6-7B1D41C647DA}"/>
    <cellStyle name="20% - Ênfase4 23 12 3" xfId="12531" xr:uid="{8349C1CE-D7DC-46E5-945A-9AF895F79017}"/>
    <cellStyle name="20% - Ênfase4 23 12 4" xfId="12532" xr:uid="{AE694BB2-88D1-4777-A4C6-BD7FA27AFCF9}"/>
    <cellStyle name="20% - Ênfase4 23 13" xfId="12533" xr:uid="{D4D2D9EF-A4B1-46E2-8DB5-449A0AE9D92E}"/>
    <cellStyle name="20% - Ênfase4 23 14" xfId="12534" xr:uid="{9EAA360B-E693-48AB-815D-8C971ACC91CA}"/>
    <cellStyle name="20% - Ênfase4 23 15" xfId="12535" xr:uid="{40232A02-4CBA-438F-8AA1-CC7555F0426C}"/>
    <cellStyle name="20% - Ênfase4 23 16" xfId="48664" xr:uid="{F60E619D-7536-409B-A3FA-D1A80CBABEA6}"/>
    <cellStyle name="20% - Ênfase4 23 2" xfId="870" xr:uid="{49A9DA71-708E-4C1E-9136-3678633B1EC7}"/>
    <cellStyle name="20% - Ênfase4 23 2 2" xfId="12536" xr:uid="{E83B9E5C-DFDF-4E25-BB7F-993A5F6A8499}"/>
    <cellStyle name="20% - Ênfase4 23 2 2 2" xfId="12537" xr:uid="{01F75169-C7FF-4425-B69C-B1BA2E82B621}"/>
    <cellStyle name="20% - Ênfase4 23 2 2 3" xfId="12538" xr:uid="{EFEE941A-BBF5-4396-8FED-D8A04F40FC39}"/>
    <cellStyle name="20% - Ênfase4 23 2 2 4" xfId="12539" xr:uid="{A6D56D81-F054-4359-881C-806EC6EDC728}"/>
    <cellStyle name="20% - Ênfase4 23 2 3" xfId="12540" xr:uid="{42779EBF-F2F1-4126-B8CC-15484CB4773C}"/>
    <cellStyle name="20% - Ênfase4 23 2 4" xfId="12541" xr:uid="{562DAA13-C6E8-4C27-AADC-7F288DCE85CE}"/>
    <cellStyle name="20% - Ênfase4 23 2 5" xfId="12542" xr:uid="{9B55E1C9-B073-44CD-8910-BE6774DAA2FD}"/>
    <cellStyle name="20% - Ênfase4 23 3" xfId="12543" xr:uid="{D7BE758F-5079-4533-954A-A9AE66AB6FDC}"/>
    <cellStyle name="20% - Ênfase4 23 3 2" xfId="12544" xr:uid="{5F456578-E931-4B27-91F5-11412824EDD3}"/>
    <cellStyle name="20% - Ênfase4 23 3 2 2" xfId="12545" xr:uid="{6EEBB233-7ACE-4F34-9E59-B048262FC4AF}"/>
    <cellStyle name="20% - Ênfase4 23 3 2 3" xfId="12546" xr:uid="{B37F8820-E8B1-4505-BFDC-41911D2EAF66}"/>
    <cellStyle name="20% - Ênfase4 23 3 2 4" xfId="12547" xr:uid="{EE3A5E6A-72A2-427C-A240-C648EB285C68}"/>
    <cellStyle name="20% - Ênfase4 23 3 3" xfId="12548" xr:uid="{0BB51233-F24D-40EA-9E86-6A85054EE06B}"/>
    <cellStyle name="20% - Ênfase4 23 3 4" xfId="12549" xr:uid="{653A7180-1685-4433-8B84-2292CEE481C8}"/>
    <cellStyle name="20% - Ênfase4 23 3 5" xfId="12550" xr:uid="{11C2DA5A-D755-4FDC-9823-948E49F234FE}"/>
    <cellStyle name="20% - Ênfase4 23 4" xfId="12551" xr:uid="{6EDB844B-BCEE-4ED9-84F0-3B59581DD90B}"/>
    <cellStyle name="20% - Ênfase4 23 4 2" xfId="12552" xr:uid="{5A592626-C1B4-496B-BD12-87384ABB0BB8}"/>
    <cellStyle name="20% - Ênfase4 23 4 2 2" xfId="12553" xr:uid="{965FBEF9-FA2F-446E-B7DF-C02F6C6018DF}"/>
    <cellStyle name="20% - Ênfase4 23 4 2 3" xfId="12554" xr:uid="{3697478A-0EF6-4C93-8AF0-F4118F1CBC03}"/>
    <cellStyle name="20% - Ênfase4 23 4 2 4" xfId="12555" xr:uid="{C135891C-62C3-4B3C-8F3E-011D1DBD85D7}"/>
    <cellStyle name="20% - Ênfase4 23 4 3" xfId="12556" xr:uid="{F76DBB3A-4CF7-463F-9B45-F0368BB4513F}"/>
    <cellStyle name="20% - Ênfase4 23 4 4" xfId="12557" xr:uid="{B77CD484-0B99-4730-8BB3-1FCFBE490EF7}"/>
    <cellStyle name="20% - Ênfase4 23 4 5" xfId="12558" xr:uid="{3288F4B8-1B96-4017-9272-5CEB5785DEF2}"/>
    <cellStyle name="20% - Ênfase4 23 5" xfId="12559" xr:uid="{ED94054F-B589-4461-8CE6-EAA1F8D0E3A2}"/>
    <cellStyle name="20% - Ênfase4 23 5 2" xfId="12560" xr:uid="{D32311B1-9498-453B-91F7-CC559DA26CFD}"/>
    <cellStyle name="20% - Ênfase4 23 5 2 2" xfId="12561" xr:uid="{EFC38518-FA50-4935-92BC-4AC130EFA132}"/>
    <cellStyle name="20% - Ênfase4 23 5 2 3" xfId="12562" xr:uid="{2812D6E5-1146-4F74-9A26-15FB3CA66922}"/>
    <cellStyle name="20% - Ênfase4 23 5 2 4" xfId="12563" xr:uid="{164DD703-6E26-45E8-9403-5214A60752D5}"/>
    <cellStyle name="20% - Ênfase4 23 5 3" xfId="12564" xr:uid="{42AF57F4-6BF9-4050-BA65-C9FF0FF944B2}"/>
    <cellStyle name="20% - Ênfase4 23 5 4" xfId="12565" xr:uid="{15399E8B-EF57-413A-A07B-F4AACAAE80C2}"/>
    <cellStyle name="20% - Ênfase4 23 5 5" xfId="12566" xr:uid="{50DA0225-27AF-40BE-9DA8-FA48BE9DDF6D}"/>
    <cellStyle name="20% - Ênfase4 23 6" xfId="12567" xr:uid="{D27F7D34-E3DD-4323-BB82-76E1F7D7457E}"/>
    <cellStyle name="20% - Ênfase4 23 6 2" xfId="12568" xr:uid="{7687E87F-1B40-49B5-95E6-8F4C74004E06}"/>
    <cellStyle name="20% - Ênfase4 23 6 2 2" xfId="12569" xr:uid="{60CF84D2-9F20-421E-8F98-2953E39E1F91}"/>
    <cellStyle name="20% - Ênfase4 23 6 2 3" xfId="12570" xr:uid="{A8136165-DB1C-4D6E-8977-A7D6866B6656}"/>
    <cellStyle name="20% - Ênfase4 23 6 2 4" xfId="12571" xr:uid="{D5AD9687-F638-4693-955D-271C7A70F3EA}"/>
    <cellStyle name="20% - Ênfase4 23 6 3" xfId="12572" xr:uid="{6647CAAA-1DDD-42F8-AABD-221BE85BA963}"/>
    <cellStyle name="20% - Ênfase4 23 6 4" xfId="12573" xr:uid="{F6371E35-3FE2-49AF-BEBA-1EDD46BB8BD9}"/>
    <cellStyle name="20% - Ênfase4 23 6 5" xfId="12574" xr:uid="{E6334FD3-9F52-47CD-A245-7DA369ECFC5D}"/>
    <cellStyle name="20% - Ênfase4 23 7" xfId="12575" xr:uid="{4884225C-E8AE-4ABE-9DEB-00C0C0C689D3}"/>
    <cellStyle name="20% - Ênfase4 23 7 2" xfId="12576" xr:uid="{87F6850A-A14A-49E3-9A53-FA0E0DAFBF46}"/>
    <cellStyle name="20% - Ênfase4 23 7 2 2" xfId="12577" xr:uid="{ABDBD595-AABC-4E9E-BE66-6A3350D625AE}"/>
    <cellStyle name="20% - Ênfase4 23 7 2 3" xfId="12578" xr:uid="{174B5680-839A-46EA-8DC6-53D76DE8F92E}"/>
    <cellStyle name="20% - Ênfase4 23 7 2 4" xfId="12579" xr:uid="{636D7252-280F-4462-A0A6-2018D1C240B4}"/>
    <cellStyle name="20% - Ênfase4 23 7 3" xfId="12580" xr:uid="{0A0CB995-E9D2-4F55-A051-0DD863B9804F}"/>
    <cellStyle name="20% - Ênfase4 23 7 4" xfId="12581" xr:uid="{3C22A967-7741-4D55-B2F8-216E1A08B3BF}"/>
    <cellStyle name="20% - Ênfase4 23 7 5" xfId="12582" xr:uid="{13033F58-5568-4218-9862-8BB11D547C29}"/>
    <cellStyle name="20% - Ênfase4 23 8" xfId="12583" xr:uid="{829D86E4-CF17-47E7-8CB7-6C6EE1E56E20}"/>
    <cellStyle name="20% - Ênfase4 23 8 2" xfId="12584" xr:uid="{B241FED1-A82A-4E57-8403-FDFA62901623}"/>
    <cellStyle name="20% - Ênfase4 23 8 2 2" xfId="12585" xr:uid="{021E7EA3-7192-4FF7-8EDE-324003C19102}"/>
    <cellStyle name="20% - Ênfase4 23 8 2 3" xfId="12586" xr:uid="{763048C1-D008-4100-B965-31AB6E66C9FD}"/>
    <cellStyle name="20% - Ênfase4 23 8 2 4" xfId="12587" xr:uid="{1DE0B686-5790-4BD7-8ED3-01D519F0113C}"/>
    <cellStyle name="20% - Ênfase4 23 8 3" xfId="12588" xr:uid="{DEC92A98-0D2D-487F-A7F7-E0C23A7A8D36}"/>
    <cellStyle name="20% - Ênfase4 23 8 4" xfId="12589" xr:uid="{C16521E0-C3B9-4A69-92D5-3521690A2F55}"/>
    <cellStyle name="20% - Ênfase4 23 8 5" xfId="12590" xr:uid="{B7AC4805-152A-43F6-9B3E-2D21C41BD3C2}"/>
    <cellStyle name="20% - Ênfase4 23 9" xfId="12591" xr:uid="{C4A4DE5D-A388-4B01-9DCB-0BEF90E00028}"/>
    <cellStyle name="20% - Ênfase4 23 9 2" xfId="12592" xr:uid="{BA64C7FC-4BF9-4E1B-B21F-18556C8BD9FF}"/>
    <cellStyle name="20% - Ênfase4 23 9 2 2" xfId="12593" xr:uid="{D70970C0-7535-4FF5-BDE8-C83D7A4668D8}"/>
    <cellStyle name="20% - Ênfase4 23 9 2 3" xfId="12594" xr:uid="{5CF4A701-5EDC-4C37-9C21-10FAF76F1085}"/>
    <cellStyle name="20% - Ênfase4 23 9 2 4" xfId="12595" xr:uid="{61FAEA17-D675-4328-A4FA-C546899F6717}"/>
    <cellStyle name="20% - Ênfase4 23 9 3" xfId="12596" xr:uid="{18314B27-94F9-49E7-A166-998517A56959}"/>
    <cellStyle name="20% - Ênfase4 23 9 4" xfId="12597" xr:uid="{04B45CEA-959B-4936-9324-D0F2B4784E22}"/>
    <cellStyle name="20% - Ênfase4 23 9 5" xfId="12598" xr:uid="{0F7CB781-C42C-419F-A2F7-BD1252CB8E1E}"/>
    <cellStyle name="20% - Ênfase4 24" xfId="871" xr:uid="{436A8CED-D374-43EC-9A11-F0E195D0FFAF}"/>
    <cellStyle name="20% - Ênfase4 24 10" xfId="12599" xr:uid="{381B6403-5EA5-4F34-8DA5-6D6100B8B2E4}"/>
    <cellStyle name="20% - Ênfase4 24 10 2" xfId="12600" xr:uid="{C7492851-B7F4-4279-8D58-684973F6DFA1}"/>
    <cellStyle name="20% - Ênfase4 24 10 2 2" xfId="12601" xr:uid="{405C7FC0-4FB7-4556-897D-AC77E1134AC8}"/>
    <cellStyle name="20% - Ênfase4 24 10 2 3" xfId="12602" xr:uid="{0ADDDCEB-224A-4346-9232-D7A44B35E10A}"/>
    <cellStyle name="20% - Ênfase4 24 10 2 4" xfId="12603" xr:uid="{E617E57E-B894-4A0B-AE4D-FFFBFC35B7EA}"/>
    <cellStyle name="20% - Ênfase4 24 10 3" xfId="12604" xr:uid="{9DDEFF6B-8D0D-4774-8245-4D5FBAAB3BEC}"/>
    <cellStyle name="20% - Ênfase4 24 10 4" xfId="12605" xr:uid="{FC191B41-8344-4947-A7C8-BD5908992AD9}"/>
    <cellStyle name="20% - Ênfase4 24 10 5" xfId="12606" xr:uid="{89432431-FD0C-4874-B0F4-7BE8F402496D}"/>
    <cellStyle name="20% - Ênfase4 24 11" xfId="12607" xr:uid="{CE56ABAA-1A72-40C7-A655-565718489033}"/>
    <cellStyle name="20% - Ênfase4 24 11 2" xfId="12608" xr:uid="{A7B03BD6-75A2-43CD-8AD6-5981DB1AD0F2}"/>
    <cellStyle name="20% - Ênfase4 24 11 2 2" xfId="12609" xr:uid="{963C5A3F-A0E2-4A0F-8E0A-2E3BD6954FC7}"/>
    <cellStyle name="20% - Ênfase4 24 11 2 3" xfId="12610" xr:uid="{F7646C5A-55E6-4132-A870-5B4D616F5FE6}"/>
    <cellStyle name="20% - Ênfase4 24 11 2 4" xfId="12611" xr:uid="{B4790305-9C9E-4E1C-934A-79D6F321D359}"/>
    <cellStyle name="20% - Ênfase4 24 11 3" xfId="12612" xr:uid="{112BA91D-2151-4DDB-97BA-9ACD08F6FF59}"/>
    <cellStyle name="20% - Ênfase4 24 11 4" xfId="12613" xr:uid="{E9D01A0E-9F9F-45F3-B192-DD08F956F665}"/>
    <cellStyle name="20% - Ênfase4 24 11 5" xfId="12614" xr:uid="{F0801E18-766A-4605-A650-78448730EB9D}"/>
    <cellStyle name="20% - Ênfase4 24 12" xfId="12615" xr:uid="{4B33FB2A-3E8C-4E7B-BB76-348FDE00F99D}"/>
    <cellStyle name="20% - Ênfase4 24 12 2" xfId="12616" xr:uid="{38290EFC-823F-46F7-923E-3EDDA042412F}"/>
    <cellStyle name="20% - Ênfase4 24 12 3" xfId="12617" xr:uid="{AF411B4B-7A2A-461E-972D-3A725D04800A}"/>
    <cellStyle name="20% - Ênfase4 24 12 4" xfId="12618" xr:uid="{6C4F5E21-50BA-436A-A772-A15CF02EC964}"/>
    <cellStyle name="20% - Ênfase4 24 13" xfId="12619" xr:uid="{39C036F8-5A07-4A8C-8064-88884B929F30}"/>
    <cellStyle name="20% - Ênfase4 24 14" xfId="12620" xr:uid="{974A89AD-6817-47DB-AF70-AFCC9C1AD308}"/>
    <cellStyle name="20% - Ênfase4 24 15" xfId="12621" xr:uid="{76506A71-88D8-4E8D-8712-E47EB439F1D2}"/>
    <cellStyle name="20% - Ênfase4 24 16" xfId="48665" xr:uid="{4AFBB627-A4D6-4041-959E-0FE4B68B0097}"/>
    <cellStyle name="20% - Ênfase4 24 2" xfId="872" xr:uid="{B252CBE8-473A-433D-BB7D-771563E5C0C2}"/>
    <cellStyle name="20% - Ênfase4 24 2 2" xfId="12622" xr:uid="{FAF6E713-C7D4-40B5-9245-1485823D8CA6}"/>
    <cellStyle name="20% - Ênfase4 24 2 2 2" xfId="12623" xr:uid="{69457378-FF08-4D22-828D-FFDBC39A9754}"/>
    <cellStyle name="20% - Ênfase4 24 2 2 3" xfId="12624" xr:uid="{7CFD8537-3DD5-4D2D-954D-784738AB2596}"/>
    <cellStyle name="20% - Ênfase4 24 2 2 4" xfId="12625" xr:uid="{97DDDFFE-884D-438E-BB46-ED6DDDD2D5A2}"/>
    <cellStyle name="20% - Ênfase4 24 2 3" xfId="12626" xr:uid="{6FBD5324-F45B-4B29-A6DC-5DBAA28FAD47}"/>
    <cellStyle name="20% - Ênfase4 24 2 4" xfId="12627" xr:uid="{29641D39-64FC-4C1A-A5C4-BC79E974982E}"/>
    <cellStyle name="20% - Ênfase4 24 2 5" xfId="12628" xr:uid="{FDCD68F1-7A95-4A29-9EE0-A10F6AD0FF39}"/>
    <cellStyle name="20% - Ênfase4 24 3" xfId="12629" xr:uid="{60108817-CEFD-4641-ACA6-450197615031}"/>
    <cellStyle name="20% - Ênfase4 24 3 2" xfId="12630" xr:uid="{CEC710BF-F302-45C3-ACC9-5AEC6EED289B}"/>
    <cellStyle name="20% - Ênfase4 24 3 2 2" xfId="12631" xr:uid="{4BB4C686-941A-4501-A973-A460EF8DAE09}"/>
    <cellStyle name="20% - Ênfase4 24 3 2 3" xfId="12632" xr:uid="{F67293BB-51FE-48C8-A3C3-FD2786E92009}"/>
    <cellStyle name="20% - Ênfase4 24 3 2 4" xfId="12633" xr:uid="{CCA1393E-955D-4163-AA11-560B0E194072}"/>
    <cellStyle name="20% - Ênfase4 24 3 3" xfId="12634" xr:uid="{2825BA7E-7D83-4610-857D-3F30BD3C8606}"/>
    <cellStyle name="20% - Ênfase4 24 3 4" xfId="12635" xr:uid="{C48CF7A1-269E-4B2F-A7A7-EA998D97A22C}"/>
    <cellStyle name="20% - Ênfase4 24 3 5" xfId="12636" xr:uid="{7B0DD4CA-3015-413C-B7A4-2A96C710085E}"/>
    <cellStyle name="20% - Ênfase4 24 4" xfId="12637" xr:uid="{ED1A9B19-F462-49F9-B29F-6780F540D829}"/>
    <cellStyle name="20% - Ênfase4 24 4 2" xfId="12638" xr:uid="{B14E7F4D-E010-4B57-9FD8-749265CC8E1B}"/>
    <cellStyle name="20% - Ênfase4 24 4 2 2" xfId="12639" xr:uid="{014E8595-40BB-4F2C-A317-CE64BC494E25}"/>
    <cellStyle name="20% - Ênfase4 24 4 2 3" xfId="12640" xr:uid="{B1E5A2A0-36E5-45C6-A3C4-F7DD0511DFC4}"/>
    <cellStyle name="20% - Ênfase4 24 4 2 4" xfId="12641" xr:uid="{E6B62AF2-A7F3-47B8-8A72-340CB0224E64}"/>
    <cellStyle name="20% - Ênfase4 24 4 3" xfId="12642" xr:uid="{EE8D801A-35C4-49DE-9CF6-2B8D5744C3A6}"/>
    <cellStyle name="20% - Ênfase4 24 4 4" xfId="12643" xr:uid="{541E5460-BC46-48B5-8E52-E9B3617FA489}"/>
    <cellStyle name="20% - Ênfase4 24 4 5" xfId="12644" xr:uid="{7A48B209-9965-4870-BA78-940359B7E0A5}"/>
    <cellStyle name="20% - Ênfase4 24 5" xfId="12645" xr:uid="{38E1B6B2-EEBF-4175-886A-C123B9551335}"/>
    <cellStyle name="20% - Ênfase4 24 5 2" xfId="12646" xr:uid="{D257DCAC-553D-4575-BA93-D43572DEEDBE}"/>
    <cellStyle name="20% - Ênfase4 24 5 2 2" xfId="12647" xr:uid="{80B30A94-A5DB-44E2-9740-F130425C4752}"/>
    <cellStyle name="20% - Ênfase4 24 5 2 3" xfId="12648" xr:uid="{30AFA18E-6F57-449C-ABE6-3E343800B549}"/>
    <cellStyle name="20% - Ênfase4 24 5 2 4" xfId="12649" xr:uid="{DFBAE2B0-1929-4851-86F5-53B30C9DAC11}"/>
    <cellStyle name="20% - Ênfase4 24 5 3" xfId="12650" xr:uid="{C686AE1A-F6BB-4D87-A5A1-9A46FB7040ED}"/>
    <cellStyle name="20% - Ênfase4 24 5 4" xfId="12651" xr:uid="{BD3033D0-B3C0-49E7-AF48-E31524CFA78C}"/>
    <cellStyle name="20% - Ênfase4 24 5 5" xfId="12652" xr:uid="{672902B1-64CF-4A82-8B17-F84B0B521B22}"/>
    <cellStyle name="20% - Ênfase4 24 6" xfId="12653" xr:uid="{C4D1614E-E098-47A9-941E-7CB17799E235}"/>
    <cellStyle name="20% - Ênfase4 24 6 2" xfId="12654" xr:uid="{8849A48D-8B5C-47DB-88B9-DE322A21A2F3}"/>
    <cellStyle name="20% - Ênfase4 24 6 2 2" xfId="12655" xr:uid="{142F526B-3611-439A-A94A-1EC2A2077A00}"/>
    <cellStyle name="20% - Ênfase4 24 6 2 3" xfId="12656" xr:uid="{E8C898EF-DCE5-43FA-A973-B9EF6F11992D}"/>
    <cellStyle name="20% - Ênfase4 24 6 2 4" xfId="12657" xr:uid="{666CA458-C020-4D69-A65D-58D6E600A52F}"/>
    <cellStyle name="20% - Ênfase4 24 6 3" xfId="12658" xr:uid="{B9941C59-294E-4EA7-8DA8-8FE1314D09D0}"/>
    <cellStyle name="20% - Ênfase4 24 6 4" xfId="12659" xr:uid="{346A7F4E-4465-4473-993B-AF624665BDBA}"/>
    <cellStyle name="20% - Ênfase4 24 6 5" xfId="12660" xr:uid="{968445EA-151D-4E3E-BD79-A40FD88D57BE}"/>
    <cellStyle name="20% - Ênfase4 24 7" xfId="12661" xr:uid="{0BC2532D-9848-4F09-A5C1-D62A291686AA}"/>
    <cellStyle name="20% - Ênfase4 24 7 2" xfId="12662" xr:uid="{1D4904DD-755D-49FE-A5B6-CDA56E19A833}"/>
    <cellStyle name="20% - Ênfase4 24 7 2 2" xfId="12663" xr:uid="{82BC370E-0455-488C-AB3E-DF633EA7A886}"/>
    <cellStyle name="20% - Ênfase4 24 7 2 3" xfId="12664" xr:uid="{496364F8-07AF-4F5E-A9C9-3A8DFB35006E}"/>
    <cellStyle name="20% - Ênfase4 24 7 2 4" xfId="12665" xr:uid="{3D9525CB-1634-40F0-B250-A998DF3F1706}"/>
    <cellStyle name="20% - Ênfase4 24 7 3" xfId="12666" xr:uid="{568C2397-4FA9-4C2D-940B-2668ABE984E5}"/>
    <cellStyle name="20% - Ênfase4 24 7 4" xfId="12667" xr:uid="{494AFED7-0381-42DF-A384-240D93FCB9E8}"/>
    <cellStyle name="20% - Ênfase4 24 7 5" xfId="12668" xr:uid="{356E0FE3-C4B0-494D-B508-DC16A873E82A}"/>
    <cellStyle name="20% - Ênfase4 24 8" xfId="12669" xr:uid="{02F8BCDB-D109-4FFC-8699-B78C24BD3BB7}"/>
    <cellStyle name="20% - Ênfase4 24 8 2" xfId="12670" xr:uid="{4B56E9CB-CB73-4655-BA45-910E70CFE320}"/>
    <cellStyle name="20% - Ênfase4 24 8 2 2" xfId="12671" xr:uid="{DE7E1605-2969-484E-B775-208FADBF21E4}"/>
    <cellStyle name="20% - Ênfase4 24 8 2 3" xfId="12672" xr:uid="{4F8DEB75-23B1-411A-A1B0-D3C6D7C38E96}"/>
    <cellStyle name="20% - Ênfase4 24 8 2 4" xfId="12673" xr:uid="{CADCBD21-83CB-43EA-995C-CC1992849D2A}"/>
    <cellStyle name="20% - Ênfase4 24 8 3" xfId="12674" xr:uid="{6E5A250E-4218-4C72-9FB3-4DA795B46AB4}"/>
    <cellStyle name="20% - Ênfase4 24 8 4" xfId="12675" xr:uid="{92463963-B848-4774-B759-8C9D5133C5D0}"/>
    <cellStyle name="20% - Ênfase4 24 8 5" xfId="12676" xr:uid="{6477FF75-B44F-461C-AEBE-953B6292112A}"/>
    <cellStyle name="20% - Ênfase4 24 9" xfId="12677" xr:uid="{0C32A738-CDE9-43B3-A633-C2DA422AFB30}"/>
    <cellStyle name="20% - Ênfase4 24 9 2" xfId="12678" xr:uid="{E95B212C-A44E-4773-A152-6CC56AE344A3}"/>
    <cellStyle name="20% - Ênfase4 24 9 2 2" xfId="12679" xr:uid="{DB3D1C36-BB3B-485A-B2AA-ECCD2A05B2E8}"/>
    <cellStyle name="20% - Ênfase4 24 9 2 3" xfId="12680" xr:uid="{1D533C34-BFF3-4428-BCB2-6EE8D5D489D9}"/>
    <cellStyle name="20% - Ênfase4 24 9 2 4" xfId="12681" xr:uid="{BB0D26DD-B0D7-497B-8E0C-1CCC5192E5DF}"/>
    <cellStyle name="20% - Ênfase4 24 9 3" xfId="12682" xr:uid="{63195129-5A84-4F7E-B404-3BB53DB344B3}"/>
    <cellStyle name="20% - Ênfase4 24 9 4" xfId="12683" xr:uid="{204B08A8-5C55-441B-BA08-286D6B2CA6D5}"/>
    <cellStyle name="20% - Ênfase4 24 9 5" xfId="12684" xr:uid="{3F6EE9D3-687A-40EB-9819-ECCC0A3432EC}"/>
    <cellStyle name="20% - Ênfase4 25" xfId="873" xr:uid="{4A983B72-D893-4131-8A0F-E1D48A7F983E}"/>
    <cellStyle name="20% - Ênfase4 25 10" xfId="12685" xr:uid="{7EF41554-38B3-4606-885F-BCDED9CF0D4D}"/>
    <cellStyle name="20% - Ênfase4 25 10 2" xfId="12686" xr:uid="{BB7C93F5-54E8-4ED7-8919-AE609A78E092}"/>
    <cellStyle name="20% - Ênfase4 25 10 2 2" xfId="12687" xr:uid="{1317C5B9-B637-48F1-BA06-F41EA8199884}"/>
    <cellStyle name="20% - Ênfase4 25 10 2 3" xfId="12688" xr:uid="{B0ABD5CF-871B-4E14-BBA3-CACF4C0C0C44}"/>
    <cellStyle name="20% - Ênfase4 25 10 2 4" xfId="12689" xr:uid="{5DD44286-BEF0-4FF8-8A08-EDE02A39433E}"/>
    <cellStyle name="20% - Ênfase4 25 10 3" xfId="12690" xr:uid="{FE8F6B00-6414-45C3-88EC-158BFDA74218}"/>
    <cellStyle name="20% - Ênfase4 25 10 4" xfId="12691" xr:uid="{F96ED44F-144F-4262-BA81-9FDF6EDD9B87}"/>
    <cellStyle name="20% - Ênfase4 25 10 5" xfId="12692" xr:uid="{EA2CA262-F1B6-4627-AD25-41B9D6AE7178}"/>
    <cellStyle name="20% - Ênfase4 25 11" xfId="12693" xr:uid="{A1662C83-2A84-4437-B89A-E19DC214885A}"/>
    <cellStyle name="20% - Ênfase4 25 11 2" xfId="12694" xr:uid="{1BF14AC4-4F61-48FF-B40C-E6B544FC808D}"/>
    <cellStyle name="20% - Ênfase4 25 11 2 2" xfId="12695" xr:uid="{5BA50DEC-53BC-48C7-B1E0-DAA5DF214273}"/>
    <cellStyle name="20% - Ênfase4 25 11 2 3" xfId="12696" xr:uid="{AD9DD907-8AB6-408C-9BA0-4E5896202E46}"/>
    <cellStyle name="20% - Ênfase4 25 11 2 4" xfId="12697" xr:uid="{69BB1C02-B1DE-4081-933E-9F3766D97421}"/>
    <cellStyle name="20% - Ênfase4 25 11 3" xfId="12698" xr:uid="{F67332AB-B8A0-4A6F-ABBD-6F1FA5857A73}"/>
    <cellStyle name="20% - Ênfase4 25 11 4" xfId="12699" xr:uid="{0F16C4FD-C1CA-4111-B345-1E29BAA59B2E}"/>
    <cellStyle name="20% - Ênfase4 25 11 5" xfId="12700" xr:uid="{22523E96-0EA6-4FBD-9DE2-F898F718EC2E}"/>
    <cellStyle name="20% - Ênfase4 25 12" xfId="12701" xr:uid="{94778ECC-F0ED-4040-9281-B782EEDAC268}"/>
    <cellStyle name="20% - Ênfase4 25 12 2" xfId="12702" xr:uid="{08B2FC19-189D-4B6B-B453-B40950171452}"/>
    <cellStyle name="20% - Ênfase4 25 12 3" xfId="12703" xr:uid="{7518BD6B-2651-4415-8966-93675FA3BAA9}"/>
    <cellStyle name="20% - Ênfase4 25 12 4" xfId="12704" xr:uid="{5E2B1B52-0157-46E0-B4F6-D104D0D7AF3E}"/>
    <cellStyle name="20% - Ênfase4 25 13" xfId="12705" xr:uid="{3D3BAA7E-477B-40BB-B407-0E5C9D77730F}"/>
    <cellStyle name="20% - Ênfase4 25 14" xfId="12706" xr:uid="{182DF254-8478-4BFC-BBD6-11E588386F6D}"/>
    <cellStyle name="20% - Ênfase4 25 15" xfId="12707" xr:uid="{1259C800-6469-4915-84ED-5AA84140AB22}"/>
    <cellStyle name="20% - Ênfase4 25 16" xfId="48666" xr:uid="{98F5DD5A-BE67-4503-AEF4-8ED12229BD9C}"/>
    <cellStyle name="20% - Ênfase4 25 2" xfId="874" xr:uid="{04A4DAE9-9BE5-4D1A-9F1F-357B9F806ECB}"/>
    <cellStyle name="20% - Ênfase4 25 2 2" xfId="12708" xr:uid="{0E4C375F-4315-4D4E-9D07-40DF5494C2BB}"/>
    <cellStyle name="20% - Ênfase4 25 2 2 2" xfId="12709" xr:uid="{CB5C594D-FC33-4DFA-AE27-EBB20A5E3175}"/>
    <cellStyle name="20% - Ênfase4 25 2 2 3" xfId="12710" xr:uid="{8B7B0E7B-0F9C-49D4-8BC4-F06596BB3E95}"/>
    <cellStyle name="20% - Ênfase4 25 2 2 4" xfId="12711" xr:uid="{79C9167B-0BB8-45D0-A69B-3FB49989749E}"/>
    <cellStyle name="20% - Ênfase4 25 2 3" xfId="12712" xr:uid="{ADCA7119-592C-42F9-895C-3B4057B58162}"/>
    <cellStyle name="20% - Ênfase4 25 2 4" xfId="12713" xr:uid="{0AD156DD-9EDC-497B-8026-70829C74BED5}"/>
    <cellStyle name="20% - Ênfase4 25 2 5" xfId="12714" xr:uid="{3CE3B6F1-0415-4DFB-9377-F5AEDD89EDAE}"/>
    <cellStyle name="20% - Ênfase4 25 3" xfId="12715" xr:uid="{5FFEBECD-D984-4E1F-95CC-FCAA60D1823E}"/>
    <cellStyle name="20% - Ênfase4 25 3 2" xfId="12716" xr:uid="{BF4E00EC-6796-447D-B9D0-69517317E3A2}"/>
    <cellStyle name="20% - Ênfase4 25 3 2 2" xfId="12717" xr:uid="{D4A5717A-4333-4E93-B803-CF15CDC727CB}"/>
    <cellStyle name="20% - Ênfase4 25 3 2 3" xfId="12718" xr:uid="{7A2BF5FA-1730-4A37-BA67-77D68E90D757}"/>
    <cellStyle name="20% - Ênfase4 25 3 2 4" xfId="12719" xr:uid="{AF5E86B2-9A03-4832-A1F1-DA8BD12D9BD8}"/>
    <cellStyle name="20% - Ênfase4 25 3 3" xfId="12720" xr:uid="{F83D042F-64D8-4E49-87A6-2D3BC731C400}"/>
    <cellStyle name="20% - Ênfase4 25 3 4" xfId="12721" xr:uid="{50E4E24D-2664-460B-AF2C-B831F142C996}"/>
    <cellStyle name="20% - Ênfase4 25 3 5" xfId="12722" xr:uid="{7C451B4F-6FBB-42F7-AF30-9E461D2ECA51}"/>
    <cellStyle name="20% - Ênfase4 25 4" xfId="12723" xr:uid="{71F0113F-4958-4EF7-9DAE-57871A15F562}"/>
    <cellStyle name="20% - Ênfase4 25 4 2" xfId="12724" xr:uid="{2AB37479-C147-48BD-A4A3-8EBEFC1224CD}"/>
    <cellStyle name="20% - Ênfase4 25 4 2 2" xfId="12725" xr:uid="{DF5EF9BF-BF57-4409-8939-C423A05D2E15}"/>
    <cellStyle name="20% - Ênfase4 25 4 2 3" xfId="12726" xr:uid="{07895846-683B-4D76-B8BE-62F60265FC97}"/>
    <cellStyle name="20% - Ênfase4 25 4 2 4" xfId="12727" xr:uid="{7104D625-E94C-49E4-BFAB-58D213020C2F}"/>
    <cellStyle name="20% - Ênfase4 25 4 3" xfId="12728" xr:uid="{6B02EC62-58DB-4D92-BFC8-6A7F36E0F316}"/>
    <cellStyle name="20% - Ênfase4 25 4 4" xfId="12729" xr:uid="{84AC0CC0-965A-415C-9B12-07BBECBC6468}"/>
    <cellStyle name="20% - Ênfase4 25 4 5" xfId="12730" xr:uid="{3111663D-9366-43C3-B626-424CCDD34AAA}"/>
    <cellStyle name="20% - Ênfase4 25 5" xfId="12731" xr:uid="{B530B336-9D1E-41DC-81D9-99F96E0BD2C1}"/>
    <cellStyle name="20% - Ênfase4 25 5 2" xfId="12732" xr:uid="{E25BCC35-9E25-4C2C-81ED-CCBD392BD56A}"/>
    <cellStyle name="20% - Ênfase4 25 5 2 2" xfId="12733" xr:uid="{2BE11A8F-6B07-4701-92A3-BDB0B090C81C}"/>
    <cellStyle name="20% - Ênfase4 25 5 2 3" xfId="12734" xr:uid="{C121D72F-66A5-4AEC-9BDF-56170CA9118C}"/>
    <cellStyle name="20% - Ênfase4 25 5 2 4" xfId="12735" xr:uid="{38053009-EE8E-4362-BD96-18B89511A64C}"/>
    <cellStyle name="20% - Ênfase4 25 5 3" xfId="12736" xr:uid="{DEE9EDBE-5B5E-43BC-8CAA-BBD233DC08AE}"/>
    <cellStyle name="20% - Ênfase4 25 5 4" xfId="12737" xr:uid="{6CC2281A-1F2F-4712-AC87-BAA76CE9D147}"/>
    <cellStyle name="20% - Ênfase4 25 5 5" xfId="12738" xr:uid="{83B0F657-EEFF-4D18-95EA-C73CB11A95E8}"/>
    <cellStyle name="20% - Ênfase4 25 6" xfId="12739" xr:uid="{2FADD3FE-4C7C-4C42-83BE-F6CC45D33498}"/>
    <cellStyle name="20% - Ênfase4 25 6 2" xfId="12740" xr:uid="{7543EE55-14AC-4768-B615-0FDF91D7EAC1}"/>
    <cellStyle name="20% - Ênfase4 25 6 2 2" xfId="12741" xr:uid="{6A09851F-DE40-40DB-911A-EDF06FD086D5}"/>
    <cellStyle name="20% - Ênfase4 25 6 2 3" xfId="12742" xr:uid="{F0F0E77D-92AF-4D68-A358-0BB5FD329BF1}"/>
    <cellStyle name="20% - Ênfase4 25 6 2 4" xfId="12743" xr:uid="{19A60387-E70C-4746-97A4-92AA1805EF66}"/>
    <cellStyle name="20% - Ênfase4 25 6 3" xfId="12744" xr:uid="{9116A227-112E-408B-9497-A749CFC89108}"/>
    <cellStyle name="20% - Ênfase4 25 6 4" xfId="12745" xr:uid="{AA16B81C-67E7-4449-A289-5F54471F2AEE}"/>
    <cellStyle name="20% - Ênfase4 25 6 5" xfId="12746" xr:uid="{06EC984B-C130-48D3-9FCB-FAF1819FADC0}"/>
    <cellStyle name="20% - Ênfase4 25 7" xfId="12747" xr:uid="{BD6A8B88-6DE4-48E2-BF08-0134CC66C08D}"/>
    <cellStyle name="20% - Ênfase4 25 7 2" xfId="12748" xr:uid="{BC38A2EC-0E42-4144-8644-91C9B067EFA3}"/>
    <cellStyle name="20% - Ênfase4 25 7 2 2" xfId="12749" xr:uid="{76E2CCE5-576D-49D6-BCE9-46A4B439267B}"/>
    <cellStyle name="20% - Ênfase4 25 7 2 3" xfId="12750" xr:uid="{CE9D1F50-34FE-4A13-B97F-26DE7E8E0FEC}"/>
    <cellStyle name="20% - Ênfase4 25 7 2 4" xfId="12751" xr:uid="{AA22C1B8-1383-43B2-91A3-265AAF47EC02}"/>
    <cellStyle name="20% - Ênfase4 25 7 3" xfId="12752" xr:uid="{C13A0811-7624-470F-9C27-CC141C2F17A2}"/>
    <cellStyle name="20% - Ênfase4 25 7 4" xfId="12753" xr:uid="{B88B37F2-DA42-476F-B43B-0889C55AB324}"/>
    <cellStyle name="20% - Ênfase4 25 7 5" xfId="12754" xr:uid="{8837C159-6B46-46F8-9EE5-EED96018E2F6}"/>
    <cellStyle name="20% - Ênfase4 25 8" xfId="12755" xr:uid="{36D780C8-B698-4819-901D-1F75F766E77E}"/>
    <cellStyle name="20% - Ênfase4 25 8 2" xfId="12756" xr:uid="{E44FADD1-154B-44B1-9901-94080A60EB9E}"/>
    <cellStyle name="20% - Ênfase4 25 8 2 2" xfId="12757" xr:uid="{1B5F15C2-854C-44FA-85DA-3E944EEB5323}"/>
    <cellStyle name="20% - Ênfase4 25 8 2 3" xfId="12758" xr:uid="{FF95B6A5-2EBD-4525-9748-7DD0570AB983}"/>
    <cellStyle name="20% - Ênfase4 25 8 2 4" xfId="12759" xr:uid="{B7007347-6543-4145-9939-EE208E421751}"/>
    <cellStyle name="20% - Ênfase4 25 8 3" xfId="12760" xr:uid="{DB32B78D-4940-41A8-BE20-FED264B21CBD}"/>
    <cellStyle name="20% - Ênfase4 25 8 4" xfId="12761" xr:uid="{EADB7F9F-00EF-44EB-9A01-D3681E02AA9F}"/>
    <cellStyle name="20% - Ênfase4 25 8 5" xfId="12762" xr:uid="{66DC4CBA-64D6-4ADD-B1AC-3C678BC8CD4F}"/>
    <cellStyle name="20% - Ênfase4 25 9" xfId="12763" xr:uid="{06348134-01C7-4205-AF39-5DB314A09A45}"/>
    <cellStyle name="20% - Ênfase4 25 9 2" xfId="12764" xr:uid="{0D365777-0AE0-4D36-9523-952C8601F0E7}"/>
    <cellStyle name="20% - Ênfase4 25 9 2 2" xfId="12765" xr:uid="{B290B34A-41CC-4900-8ADD-2C33CDFD41BF}"/>
    <cellStyle name="20% - Ênfase4 25 9 2 3" xfId="12766" xr:uid="{F04F73FF-156F-4BE5-9EE0-47E125B2C444}"/>
    <cellStyle name="20% - Ênfase4 25 9 2 4" xfId="12767" xr:uid="{81A590B6-DFB4-4A60-B780-DCA58624EF31}"/>
    <cellStyle name="20% - Ênfase4 25 9 3" xfId="12768" xr:uid="{90BFD5CE-B562-44B2-977F-612226B50ECA}"/>
    <cellStyle name="20% - Ênfase4 25 9 4" xfId="12769" xr:uid="{BC1CBB1A-CA9F-4423-9F2C-D7B2BF167660}"/>
    <cellStyle name="20% - Ênfase4 25 9 5" xfId="12770" xr:uid="{A741D8E9-518F-400B-9925-E3CBE3989ACA}"/>
    <cellStyle name="20% - Ênfase4 26" xfId="875" xr:uid="{0F919993-03D3-483C-A836-A0B66060C15F}"/>
    <cellStyle name="20% - Ênfase4 26 10" xfId="12771" xr:uid="{65869BC1-C25A-4DBB-A599-3CF501F946E7}"/>
    <cellStyle name="20% - Ênfase4 26 10 2" xfId="12772" xr:uid="{519D22E5-5E52-4209-8F3B-AFCEF4AE9F3E}"/>
    <cellStyle name="20% - Ênfase4 26 10 2 2" xfId="12773" xr:uid="{3967CFC0-C46B-4F0D-9AC4-CB0BBFA0727C}"/>
    <cellStyle name="20% - Ênfase4 26 10 2 3" xfId="12774" xr:uid="{FB360FD7-1931-4E4B-8C32-627E72EA5369}"/>
    <cellStyle name="20% - Ênfase4 26 10 2 4" xfId="12775" xr:uid="{2C48638A-006F-4D32-AA44-2E4E63BBF049}"/>
    <cellStyle name="20% - Ênfase4 26 10 3" xfId="12776" xr:uid="{F29F5CE8-794B-414E-AD0F-F45A8393EA61}"/>
    <cellStyle name="20% - Ênfase4 26 10 4" xfId="12777" xr:uid="{F64C182F-CE10-4F09-9692-9805EE188394}"/>
    <cellStyle name="20% - Ênfase4 26 10 5" xfId="12778" xr:uid="{FFBCFC5F-7680-493E-8D69-E3D7ED579D1A}"/>
    <cellStyle name="20% - Ênfase4 26 11" xfId="12779" xr:uid="{86FD5E09-43BE-4AD7-9C38-DF5D0D42B4F3}"/>
    <cellStyle name="20% - Ênfase4 26 11 2" xfId="12780" xr:uid="{52F81CA5-AF36-4A2A-AB66-25CA83627EF1}"/>
    <cellStyle name="20% - Ênfase4 26 11 2 2" xfId="12781" xr:uid="{4D356746-6203-4138-87BA-9A7F4829B18B}"/>
    <cellStyle name="20% - Ênfase4 26 11 2 3" xfId="12782" xr:uid="{831CDB1F-E326-4C23-9626-69B741F6FD52}"/>
    <cellStyle name="20% - Ênfase4 26 11 2 4" xfId="12783" xr:uid="{1B7CC1E8-F598-4605-B422-406686A06811}"/>
    <cellStyle name="20% - Ênfase4 26 11 3" xfId="12784" xr:uid="{494EE5F1-E687-4D05-BF81-2D0C82A4A9CD}"/>
    <cellStyle name="20% - Ênfase4 26 11 4" xfId="12785" xr:uid="{8EB6941A-EEC4-4B4C-90BA-5BCF3F0F9DF6}"/>
    <cellStyle name="20% - Ênfase4 26 11 5" xfId="12786" xr:uid="{80A9A48C-D82D-4CB4-BCA2-3740BD02682A}"/>
    <cellStyle name="20% - Ênfase4 26 12" xfId="12787" xr:uid="{08EDF022-9F85-46CA-84CC-55A8AE787698}"/>
    <cellStyle name="20% - Ênfase4 26 12 2" xfId="12788" xr:uid="{5E5A90FE-27A6-42A8-B05F-8811E1BBA996}"/>
    <cellStyle name="20% - Ênfase4 26 12 3" xfId="12789" xr:uid="{FADC4F51-EC58-47D1-8182-62D727E3345C}"/>
    <cellStyle name="20% - Ênfase4 26 12 4" xfId="12790" xr:uid="{04085EDC-CADC-43B0-9060-A8D3CACFDB66}"/>
    <cellStyle name="20% - Ênfase4 26 13" xfId="12791" xr:uid="{533E0B2E-F326-41B8-8CB9-9DE0D8CEEA7A}"/>
    <cellStyle name="20% - Ênfase4 26 14" xfId="12792" xr:uid="{DE624DD7-43C3-440D-9E2F-93F57DBA0669}"/>
    <cellStyle name="20% - Ênfase4 26 15" xfId="12793" xr:uid="{0FF705C6-80A6-481C-83F5-B99D3D17A846}"/>
    <cellStyle name="20% - Ênfase4 26 16" xfId="48667" xr:uid="{91838795-4FBC-45D5-8B40-C6EDE2272941}"/>
    <cellStyle name="20% - Ênfase4 26 2" xfId="876" xr:uid="{6EBCC396-E584-4283-B6B7-8682B716B137}"/>
    <cellStyle name="20% - Ênfase4 26 2 2" xfId="12794" xr:uid="{B1ACEEC9-1F5A-4FCF-ABE8-C10C6F617DFD}"/>
    <cellStyle name="20% - Ênfase4 26 2 2 2" xfId="12795" xr:uid="{D39257E5-8427-4F00-AD1B-ED3B57ADB6B7}"/>
    <cellStyle name="20% - Ênfase4 26 2 2 3" xfId="12796" xr:uid="{8F3F1B0C-E0FC-4FDB-8115-EA2C72607571}"/>
    <cellStyle name="20% - Ênfase4 26 2 2 4" xfId="12797" xr:uid="{7C4CBB8E-53A3-498E-AA9D-F2C92DC51DF0}"/>
    <cellStyle name="20% - Ênfase4 26 2 3" xfId="12798" xr:uid="{B600E3C0-FC0E-43BC-A897-BBEE05B632C9}"/>
    <cellStyle name="20% - Ênfase4 26 2 4" xfId="12799" xr:uid="{9235F62E-06BC-42D8-8E16-150D51576BB9}"/>
    <cellStyle name="20% - Ênfase4 26 2 5" xfId="12800" xr:uid="{A597AC8B-05D9-4899-8BB2-262BE5CF434D}"/>
    <cellStyle name="20% - Ênfase4 26 3" xfId="12801" xr:uid="{7D122E2C-54E2-4D1D-87DD-889A9F8857EC}"/>
    <cellStyle name="20% - Ênfase4 26 3 2" xfId="12802" xr:uid="{77CDED0E-946D-429C-8A94-BD3FA86A81BB}"/>
    <cellStyle name="20% - Ênfase4 26 3 2 2" xfId="12803" xr:uid="{3BD21DFE-6006-4AE1-9D08-F0145A562E2E}"/>
    <cellStyle name="20% - Ênfase4 26 3 2 3" xfId="12804" xr:uid="{BC92A943-AC7D-450D-999F-782113B8887D}"/>
    <cellStyle name="20% - Ênfase4 26 3 2 4" xfId="12805" xr:uid="{536FCA56-4B24-4BC9-B0B6-2119B6FB5A28}"/>
    <cellStyle name="20% - Ênfase4 26 3 3" xfId="12806" xr:uid="{469D3ACB-7B7D-41EF-950A-BCC542F7FBD0}"/>
    <cellStyle name="20% - Ênfase4 26 3 4" xfId="12807" xr:uid="{C2C644A3-F0B6-4F51-AC35-F200E22DCE47}"/>
    <cellStyle name="20% - Ênfase4 26 3 5" xfId="12808" xr:uid="{27246834-4DA7-4A06-9FBF-F0A7FC885457}"/>
    <cellStyle name="20% - Ênfase4 26 4" xfId="12809" xr:uid="{75DE75EA-2ADB-4FE2-B116-9B304D091536}"/>
    <cellStyle name="20% - Ênfase4 26 4 2" xfId="12810" xr:uid="{87267AC9-0235-4F49-9E86-449994089EB3}"/>
    <cellStyle name="20% - Ênfase4 26 4 2 2" xfId="12811" xr:uid="{C6881C5E-F167-441F-854D-63AEFC466AD7}"/>
    <cellStyle name="20% - Ênfase4 26 4 2 3" xfId="12812" xr:uid="{13BE52EC-7945-418F-BC47-9E0C3FC6AAEC}"/>
    <cellStyle name="20% - Ênfase4 26 4 2 4" xfId="12813" xr:uid="{3FDD36E5-C632-4A8F-9E50-25358C777216}"/>
    <cellStyle name="20% - Ênfase4 26 4 3" xfId="12814" xr:uid="{7DBAAD4A-A94B-4CF2-9739-3199B104F0F1}"/>
    <cellStyle name="20% - Ênfase4 26 4 4" xfId="12815" xr:uid="{667C5D2A-3FA2-4891-808F-82BB24088AFC}"/>
    <cellStyle name="20% - Ênfase4 26 4 5" xfId="12816" xr:uid="{A3B12556-5710-43FD-9B0D-73D89973DE0B}"/>
    <cellStyle name="20% - Ênfase4 26 5" xfId="12817" xr:uid="{3187AD4E-0232-49A3-8C83-8BD3025B9E29}"/>
    <cellStyle name="20% - Ênfase4 26 5 2" xfId="12818" xr:uid="{B453D7F2-49DB-4574-B58B-FC91344E35B5}"/>
    <cellStyle name="20% - Ênfase4 26 5 2 2" xfId="12819" xr:uid="{8B1B2B62-A9E3-4854-B565-850FA3121B8F}"/>
    <cellStyle name="20% - Ênfase4 26 5 2 3" xfId="12820" xr:uid="{0AA6DFD7-6CA1-4074-81E4-BA696EF3ABE5}"/>
    <cellStyle name="20% - Ênfase4 26 5 2 4" xfId="12821" xr:uid="{CC56F597-E7AA-47CF-B664-F127AB36B278}"/>
    <cellStyle name="20% - Ênfase4 26 5 3" xfId="12822" xr:uid="{36288C29-FFDC-47B6-A0A3-EA5A4AA29A95}"/>
    <cellStyle name="20% - Ênfase4 26 5 4" xfId="12823" xr:uid="{628F3525-8FF4-4655-B5B0-EAAA41353082}"/>
    <cellStyle name="20% - Ênfase4 26 5 5" xfId="12824" xr:uid="{0BBBB572-8FDD-4843-8F29-625976C28312}"/>
    <cellStyle name="20% - Ênfase4 26 6" xfId="12825" xr:uid="{273DAE63-A4F2-4BBC-827E-F7437275255F}"/>
    <cellStyle name="20% - Ênfase4 26 6 2" xfId="12826" xr:uid="{D6D2FD56-2C8C-42DC-BF6C-AA73FDD98F89}"/>
    <cellStyle name="20% - Ênfase4 26 6 2 2" xfId="12827" xr:uid="{2D1A79AA-7674-49E9-83B1-5914BFE00C8B}"/>
    <cellStyle name="20% - Ênfase4 26 6 2 3" xfId="12828" xr:uid="{5D5684C8-28F5-46F4-977C-74C03A6157E2}"/>
    <cellStyle name="20% - Ênfase4 26 6 2 4" xfId="12829" xr:uid="{F6B9F444-0AAA-46AC-8EC4-70A089003A9E}"/>
    <cellStyle name="20% - Ênfase4 26 6 3" xfId="12830" xr:uid="{6C33C04E-4C70-4A78-AA19-F7126795A53F}"/>
    <cellStyle name="20% - Ênfase4 26 6 4" xfId="12831" xr:uid="{83D73814-4887-4A68-9FAE-5835F41982DF}"/>
    <cellStyle name="20% - Ênfase4 26 6 5" xfId="12832" xr:uid="{F5065FC1-CD13-4157-B07C-DA130748CCF5}"/>
    <cellStyle name="20% - Ênfase4 26 7" xfId="12833" xr:uid="{C9A12A51-44F0-4F1F-96EE-76BD6E49DF22}"/>
    <cellStyle name="20% - Ênfase4 26 7 2" xfId="12834" xr:uid="{6FE23D22-AD76-4A0B-93E4-3AC9C03B9F01}"/>
    <cellStyle name="20% - Ênfase4 26 7 2 2" xfId="12835" xr:uid="{FE1C820F-E1C5-4D3D-8335-73075F6BBAFA}"/>
    <cellStyle name="20% - Ênfase4 26 7 2 3" xfId="12836" xr:uid="{7D890272-D371-4DB7-BB67-F29537EC1860}"/>
    <cellStyle name="20% - Ênfase4 26 7 2 4" xfId="12837" xr:uid="{BD51EF49-FBD4-43FD-A1B9-E0F979575C9F}"/>
    <cellStyle name="20% - Ênfase4 26 7 3" xfId="12838" xr:uid="{CA21110D-0C25-4F40-830E-CE6E546E99E2}"/>
    <cellStyle name="20% - Ênfase4 26 7 4" xfId="12839" xr:uid="{33629A37-C170-48FF-B4FC-C35F2953E5A3}"/>
    <cellStyle name="20% - Ênfase4 26 7 5" xfId="12840" xr:uid="{90334857-46FA-41B2-93A6-C82722600C61}"/>
    <cellStyle name="20% - Ênfase4 26 8" xfId="12841" xr:uid="{905D0ABF-49BB-4421-9890-AF2811EE7399}"/>
    <cellStyle name="20% - Ênfase4 26 8 2" xfId="12842" xr:uid="{E0D77133-6849-4471-9D26-8F484EFD901E}"/>
    <cellStyle name="20% - Ênfase4 26 8 2 2" xfId="12843" xr:uid="{8F351B92-B7FC-4F2F-A04B-6C4F148720AE}"/>
    <cellStyle name="20% - Ênfase4 26 8 2 3" xfId="12844" xr:uid="{053B25FB-A436-465B-97E6-6367A3FB081C}"/>
    <cellStyle name="20% - Ênfase4 26 8 2 4" xfId="12845" xr:uid="{B68966D9-36BC-48E6-98CE-3B418BEA54B7}"/>
    <cellStyle name="20% - Ênfase4 26 8 3" xfId="12846" xr:uid="{ADC2F1FC-C9B8-43A4-BEF5-C875B557E488}"/>
    <cellStyle name="20% - Ênfase4 26 8 4" xfId="12847" xr:uid="{D7501226-5E62-4E7C-A10C-2F5C2E577BE0}"/>
    <cellStyle name="20% - Ênfase4 26 8 5" xfId="12848" xr:uid="{72EC7A89-2BDF-4E5A-BBB9-E62CC5A7778C}"/>
    <cellStyle name="20% - Ênfase4 26 9" xfId="12849" xr:uid="{51F340AC-0E11-405F-990D-18271BFC1770}"/>
    <cellStyle name="20% - Ênfase4 26 9 2" xfId="12850" xr:uid="{F72D2DBD-C818-44A9-A951-BA0230687251}"/>
    <cellStyle name="20% - Ênfase4 26 9 2 2" xfId="12851" xr:uid="{D48062B8-E65C-462B-9283-10721CE739C6}"/>
    <cellStyle name="20% - Ênfase4 26 9 2 3" xfId="12852" xr:uid="{1AF3AA44-0016-4090-B82D-5008BBCA17A3}"/>
    <cellStyle name="20% - Ênfase4 26 9 2 4" xfId="12853" xr:uid="{35CACFDB-3E94-4199-865B-C40FD0930F0D}"/>
    <cellStyle name="20% - Ênfase4 26 9 3" xfId="12854" xr:uid="{3F81AD50-C547-417C-B2F9-EBC994551720}"/>
    <cellStyle name="20% - Ênfase4 26 9 4" xfId="12855" xr:uid="{25F509A3-0D2E-4B28-B83F-466CC34507C8}"/>
    <cellStyle name="20% - Ênfase4 26 9 5" xfId="12856" xr:uid="{A21B469B-E996-4546-956D-CB7735E9F19C}"/>
    <cellStyle name="20% - Ênfase4 27" xfId="877" xr:uid="{81E07254-F026-47BF-8ADE-9C1830B64183}"/>
    <cellStyle name="20% - Ênfase4 27 10" xfId="12857" xr:uid="{19869E5B-50F6-488B-AE74-80FCF8D79CBA}"/>
    <cellStyle name="20% - Ênfase4 27 10 2" xfId="12858" xr:uid="{B0F40907-D797-4C00-8F02-0676A8F542D9}"/>
    <cellStyle name="20% - Ênfase4 27 10 2 2" xfId="12859" xr:uid="{5390994C-013D-4110-8C01-FB7C06CD429C}"/>
    <cellStyle name="20% - Ênfase4 27 10 2 3" xfId="12860" xr:uid="{143A7B9D-D61D-424C-ADAB-E94E7B9FEDDB}"/>
    <cellStyle name="20% - Ênfase4 27 10 2 4" xfId="12861" xr:uid="{55278002-0D83-4A55-8042-C494A5BBD8C2}"/>
    <cellStyle name="20% - Ênfase4 27 10 3" xfId="12862" xr:uid="{ECC980A9-AC4D-4958-883D-8E0E7E3617A0}"/>
    <cellStyle name="20% - Ênfase4 27 10 4" xfId="12863" xr:uid="{07012C68-4F8D-4D48-A1E5-C725BC5E1EA6}"/>
    <cellStyle name="20% - Ênfase4 27 10 5" xfId="12864" xr:uid="{C8764926-8C68-4EAF-8C15-D8A05D82341F}"/>
    <cellStyle name="20% - Ênfase4 27 11" xfId="12865" xr:uid="{F857C8A7-029A-4475-817E-49FAE677A04A}"/>
    <cellStyle name="20% - Ênfase4 27 11 2" xfId="12866" xr:uid="{D5778ECB-2E35-41DF-B0AA-9E838DFFED16}"/>
    <cellStyle name="20% - Ênfase4 27 11 2 2" xfId="12867" xr:uid="{FE14F22F-6DD0-4D5E-8A67-FFCA5C18CDA1}"/>
    <cellStyle name="20% - Ênfase4 27 11 2 3" xfId="12868" xr:uid="{DAF8B096-1EE6-4A75-A405-527218D7CCEB}"/>
    <cellStyle name="20% - Ênfase4 27 11 2 4" xfId="12869" xr:uid="{FAFB2A9A-3B5B-4785-B17B-EB13DB32CC61}"/>
    <cellStyle name="20% - Ênfase4 27 11 3" xfId="12870" xr:uid="{A1191000-D681-4AC9-9947-2E23B2C61BBB}"/>
    <cellStyle name="20% - Ênfase4 27 11 4" xfId="12871" xr:uid="{14047D7F-859D-45BB-8DA5-570346F4510D}"/>
    <cellStyle name="20% - Ênfase4 27 11 5" xfId="12872" xr:uid="{3E6F7768-756D-45C5-ACE4-69C986DCD913}"/>
    <cellStyle name="20% - Ênfase4 27 12" xfId="12873" xr:uid="{963B3646-A6BF-4EBB-815B-BB5D9754D2B3}"/>
    <cellStyle name="20% - Ênfase4 27 12 2" xfId="12874" xr:uid="{52BDFE54-B40B-4164-9F94-91BBC5CCA97E}"/>
    <cellStyle name="20% - Ênfase4 27 12 3" xfId="12875" xr:uid="{CE8D3498-B519-4891-BE05-EAF6AFAF33A6}"/>
    <cellStyle name="20% - Ênfase4 27 12 4" xfId="12876" xr:uid="{4B15AA89-E61F-4F73-9493-09C76AECE97B}"/>
    <cellStyle name="20% - Ênfase4 27 13" xfId="12877" xr:uid="{13FE9CF4-9CC6-4FBF-AE31-5C744B65A2A0}"/>
    <cellStyle name="20% - Ênfase4 27 14" xfId="12878" xr:uid="{F0181139-E1BF-413C-8B5F-170FC6E9D58C}"/>
    <cellStyle name="20% - Ênfase4 27 15" xfId="12879" xr:uid="{CE50B32C-FAEF-4EBE-B18F-D751512D957D}"/>
    <cellStyle name="20% - Ênfase4 27 16" xfId="48668" xr:uid="{6D9AF8CE-EBBE-490D-BC92-BD97A9A9D638}"/>
    <cellStyle name="20% - Ênfase4 27 2" xfId="878" xr:uid="{B35832B5-6121-4FC9-B0C3-DEA63F416512}"/>
    <cellStyle name="20% - Ênfase4 27 2 2" xfId="12880" xr:uid="{663E2A44-DA55-49E4-9BBF-43B864A5E86C}"/>
    <cellStyle name="20% - Ênfase4 27 2 2 2" xfId="12881" xr:uid="{E90CC6DD-0403-441E-8669-C10ACC852882}"/>
    <cellStyle name="20% - Ênfase4 27 2 2 3" xfId="12882" xr:uid="{668A1D09-F9F3-40C0-84FF-4E97077B397B}"/>
    <cellStyle name="20% - Ênfase4 27 2 2 4" xfId="12883" xr:uid="{808AD614-1B9C-42C3-BB73-C9C96C104057}"/>
    <cellStyle name="20% - Ênfase4 27 2 3" xfId="12884" xr:uid="{2F686FEC-563C-4369-8F3D-C5ADDD8C5ED6}"/>
    <cellStyle name="20% - Ênfase4 27 2 4" xfId="12885" xr:uid="{147B55D0-6E13-4834-802F-4B014E9523B2}"/>
    <cellStyle name="20% - Ênfase4 27 2 5" xfId="12886" xr:uid="{51E37383-3D0C-46D2-9BB5-601FB8172835}"/>
    <cellStyle name="20% - Ênfase4 27 3" xfId="12887" xr:uid="{3525A8C1-7473-42CE-AAA3-8C88F7A77ED0}"/>
    <cellStyle name="20% - Ênfase4 27 3 2" xfId="12888" xr:uid="{33FA2A88-ABAF-4F7D-9517-611A5A15F113}"/>
    <cellStyle name="20% - Ênfase4 27 3 2 2" xfId="12889" xr:uid="{B5CAE4E6-EA0C-4337-83DF-86D1A9EF94C9}"/>
    <cellStyle name="20% - Ênfase4 27 3 2 3" xfId="12890" xr:uid="{2A4F9BA1-08C5-4AAD-B40C-429472B2103C}"/>
    <cellStyle name="20% - Ênfase4 27 3 2 4" xfId="12891" xr:uid="{1AE01A21-15F6-4292-83C1-8B78056D2F6F}"/>
    <cellStyle name="20% - Ênfase4 27 3 3" xfId="12892" xr:uid="{2D5BF83D-7A50-4B09-8BBB-1DA9ED5CA190}"/>
    <cellStyle name="20% - Ênfase4 27 3 4" xfId="12893" xr:uid="{3EEBBA50-9E30-46BA-8ED2-DF982E15D893}"/>
    <cellStyle name="20% - Ênfase4 27 3 5" xfId="12894" xr:uid="{7F13E964-CAAE-415A-BA52-C90C23AAC833}"/>
    <cellStyle name="20% - Ênfase4 27 4" xfId="12895" xr:uid="{0A3ACD82-4720-41FB-A52D-D3484D0CCFFB}"/>
    <cellStyle name="20% - Ênfase4 27 4 2" xfId="12896" xr:uid="{1F317940-6DD2-4E4F-87BD-7D3A8D811B37}"/>
    <cellStyle name="20% - Ênfase4 27 4 2 2" xfId="12897" xr:uid="{48A8F902-0472-4B24-94BD-FE9F900159A1}"/>
    <cellStyle name="20% - Ênfase4 27 4 2 3" xfId="12898" xr:uid="{0171AE0D-1B2D-495F-BE3F-784F06769E82}"/>
    <cellStyle name="20% - Ênfase4 27 4 2 4" xfId="12899" xr:uid="{968EEC57-1C43-437C-BBD0-775F651AA307}"/>
    <cellStyle name="20% - Ênfase4 27 4 3" xfId="12900" xr:uid="{25BC0010-B002-46D7-AD4B-33505880366A}"/>
    <cellStyle name="20% - Ênfase4 27 4 4" xfId="12901" xr:uid="{8F9873AB-6DB8-4C55-A5E2-9FD7E13C28B1}"/>
    <cellStyle name="20% - Ênfase4 27 4 5" xfId="12902" xr:uid="{4F1754B0-E50D-43FB-8AAD-AD4ECC3B958B}"/>
    <cellStyle name="20% - Ênfase4 27 5" xfId="12903" xr:uid="{4221B15B-347C-43D3-AA17-04CB4509CAA4}"/>
    <cellStyle name="20% - Ênfase4 27 5 2" xfId="12904" xr:uid="{1D6E7877-CBE7-48FF-AFA5-AA22F7B7E6A6}"/>
    <cellStyle name="20% - Ênfase4 27 5 2 2" xfId="12905" xr:uid="{E82D203D-829F-4A54-92F8-536DE2FEECC2}"/>
    <cellStyle name="20% - Ênfase4 27 5 2 3" xfId="12906" xr:uid="{EA01E008-B53B-486F-8D13-CA993B83FCB0}"/>
    <cellStyle name="20% - Ênfase4 27 5 2 4" xfId="12907" xr:uid="{83DC8B81-D751-4A3B-AE7C-A2BFD4E78147}"/>
    <cellStyle name="20% - Ênfase4 27 5 3" xfId="12908" xr:uid="{399EDCFF-4A35-4D1C-82DE-8738A306D5BD}"/>
    <cellStyle name="20% - Ênfase4 27 5 4" xfId="12909" xr:uid="{F5E25874-5CD9-4BB1-B348-23961FF8728F}"/>
    <cellStyle name="20% - Ênfase4 27 5 5" xfId="12910" xr:uid="{995D5E69-C6AF-4AEA-BD89-A4D808D57935}"/>
    <cellStyle name="20% - Ênfase4 27 6" xfId="12911" xr:uid="{550F0386-76E9-4A27-9CE6-297C1C9A25EB}"/>
    <cellStyle name="20% - Ênfase4 27 6 2" xfId="12912" xr:uid="{444420E8-C0A6-4979-B4A9-3B8C1A49521D}"/>
    <cellStyle name="20% - Ênfase4 27 6 2 2" xfId="12913" xr:uid="{22215A8B-905E-46B5-BCEA-D6E09AFBA600}"/>
    <cellStyle name="20% - Ênfase4 27 6 2 3" xfId="12914" xr:uid="{A0AE115C-F7AE-42C0-A33F-92D98F090BF6}"/>
    <cellStyle name="20% - Ênfase4 27 6 2 4" xfId="12915" xr:uid="{B28AAEEF-5628-41CD-A0D5-00E803847E73}"/>
    <cellStyle name="20% - Ênfase4 27 6 3" xfId="12916" xr:uid="{08083FEA-69BD-4B8F-A309-63B67D3B80B8}"/>
    <cellStyle name="20% - Ênfase4 27 6 4" xfId="12917" xr:uid="{5F504816-2D62-4C1D-86D9-2972989187B7}"/>
    <cellStyle name="20% - Ênfase4 27 6 5" xfId="12918" xr:uid="{0B54B9AE-1EFC-4DBF-BC77-0F249C4065AA}"/>
    <cellStyle name="20% - Ênfase4 27 7" xfId="12919" xr:uid="{F85C6BC8-DB7C-4286-BB11-4691F095732E}"/>
    <cellStyle name="20% - Ênfase4 27 7 2" xfId="12920" xr:uid="{07A00AFC-6486-4814-B854-E9E1B9FEA5C2}"/>
    <cellStyle name="20% - Ênfase4 27 7 2 2" xfId="12921" xr:uid="{3E2575EB-A79F-4A38-ACFA-B503541E7305}"/>
    <cellStyle name="20% - Ênfase4 27 7 2 3" xfId="12922" xr:uid="{D2DD9390-C200-48CF-8906-7841EC175ABF}"/>
    <cellStyle name="20% - Ênfase4 27 7 2 4" xfId="12923" xr:uid="{FC5F478D-454D-4CC7-9951-2D17C0608039}"/>
    <cellStyle name="20% - Ênfase4 27 7 3" xfId="12924" xr:uid="{76D29CA4-20FC-4F6A-9EE7-66469398A2AD}"/>
    <cellStyle name="20% - Ênfase4 27 7 4" xfId="12925" xr:uid="{80A34198-C8AB-4C2D-B3AB-6897621CBDBB}"/>
    <cellStyle name="20% - Ênfase4 27 7 5" xfId="12926" xr:uid="{2A736091-23C5-44AF-97EF-617AF377F7FD}"/>
    <cellStyle name="20% - Ênfase4 27 8" xfId="12927" xr:uid="{BDD0D2B6-7D50-4CAB-A41D-7DAA766BC8A8}"/>
    <cellStyle name="20% - Ênfase4 27 8 2" xfId="12928" xr:uid="{6A777974-E2BE-4A07-8C67-874BCF4F2AA4}"/>
    <cellStyle name="20% - Ênfase4 27 8 2 2" xfId="12929" xr:uid="{773DFEAA-817F-4FAE-9D64-5DB95C0FD407}"/>
    <cellStyle name="20% - Ênfase4 27 8 2 3" xfId="12930" xr:uid="{9CEB4A3E-CDCD-47A1-9FCF-CEC8292DBC1C}"/>
    <cellStyle name="20% - Ênfase4 27 8 2 4" xfId="12931" xr:uid="{334A6226-A096-426A-865B-86D33FE801F9}"/>
    <cellStyle name="20% - Ênfase4 27 8 3" xfId="12932" xr:uid="{C3249F43-CE51-48D9-A4AF-F8690A4FD92B}"/>
    <cellStyle name="20% - Ênfase4 27 8 4" xfId="12933" xr:uid="{F3624AF0-7310-4120-8880-00A704284517}"/>
    <cellStyle name="20% - Ênfase4 27 8 5" xfId="12934" xr:uid="{065F2689-6891-4BFF-91BE-4B138DD242F7}"/>
    <cellStyle name="20% - Ênfase4 27 9" xfId="12935" xr:uid="{28F67E47-850E-4D18-9C18-614E3C7FF6EF}"/>
    <cellStyle name="20% - Ênfase4 27 9 2" xfId="12936" xr:uid="{E5F643B4-8FF1-4053-998E-2E68CB1E4A44}"/>
    <cellStyle name="20% - Ênfase4 27 9 2 2" xfId="12937" xr:uid="{90B234E7-E986-45FF-87EF-875BD8017AFE}"/>
    <cellStyle name="20% - Ênfase4 27 9 2 3" xfId="12938" xr:uid="{5BF6ABB8-4D9C-40BC-B066-C624209FC05A}"/>
    <cellStyle name="20% - Ênfase4 27 9 2 4" xfId="12939" xr:uid="{4D2F0D7A-4174-4857-85E7-2C627058E9E0}"/>
    <cellStyle name="20% - Ênfase4 27 9 3" xfId="12940" xr:uid="{F6FF0599-462D-4FB1-84D2-66DE9DBA8A65}"/>
    <cellStyle name="20% - Ênfase4 27 9 4" xfId="12941" xr:uid="{613DC18F-512B-4C23-9A9D-2BDBE36EDCAA}"/>
    <cellStyle name="20% - Ênfase4 27 9 5" xfId="12942" xr:uid="{365FA8E6-67FC-4889-8D26-2E4BA51DE584}"/>
    <cellStyle name="20% - Ênfase4 28" xfId="879" xr:uid="{8FF94CD2-47EA-4C47-83F8-A434B97E9C29}"/>
    <cellStyle name="20% - Ênfase4 28 10" xfId="12943" xr:uid="{B05A55B9-39BF-48E7-BEF1-F2D0B5545DD0}"/>
    <cellStyle name="20% - Ênfase4 28 10 2" xfId="12944" xr:uid="{05EA7EE0-A9D3-4BA2-84CA-A916FFF920D8}"/>
    <cellStyle name="20% - Ênfase4 28 10 2 2" xfId="12945" xr:uid="{E98F819F-4803-461C-9EBD-A689CA0DBCC5}"/>
    <cellStyle name="20% - Ênfase4 28 10 2 3" xfId="12946" xr:uid="{02D0CD32-118D-44FD-8637-A00CC1D1B072}"/>
    <cellStyle name="20% - Ênfase4 28 10 2 4" xfId="12947" xr:uid="{A0680A9B-0F32-46C7-B564-03BEA82C7770}"/>
    <cellStyle name="20% - Ênfase4 28 10 3" xfId="12948" xr:uid="{CE196C8F-54DE-444F-8B16-FF5512C6526A}"/>
    <cellStyle name="20% - Ênfase4 28 10 4" xfId="12949" xr:uid="{B0867774-8575-4AFF-982D-DA6600DF5E18}"/>
    <cellStyle name="20% - Ênfase4 28 10 5" xfId="12950" xr:uid="{1360AD90-287B-49A1-B115-EA0E79A34FA1}"/>
    <cellStyle name="20% - Ênfase4 28 11" xfId="12951" xr:uid="{5FD43CC5-3BB6-4A61-BA1B-A16D5D7D94A1}"/>
    <cellStyle name="20% - Ênfase4 28 11 2" xfId="12952" xr:uid="{1E0AA03A-45AA-4BD1-9077-5DA93A3AF5F7}"/>
    <cellStyle name="20% - Ênfase4 28 11 2 2" xfId="12953" xr:uid="{A700C0D0-2ED1-4C67-8210-43CED483A5F8}"/>
    <cellStyle name="20% - Ênfase4 28 11 2 3" xfId="12954" xr:uid="{9B00FC8E-7556-47BE-9988-A9681E756AA9}"/>
    <cellStyle name="20% - Ênfase4 28 11 2 4" xfId="12955" xr:uid="{9A211215-31B3-460C-B03E-FB658E6F85B6}"/>
    <cellStyle name="20% - Ênfase4 28 11 3" xfId="12956" xr:uid="{4488EFFB-F538-45B6-8D51-4FD5AE984CDF}"/>
    <cellStyle name="20% - Ênfase4 28 11 4" xfId="12957" xr:uid="{B338CB08-35A5-466B-B4EF-6C0F1FE59462}"/>
    <cellStyle name="20% - Ênfase4 28 11 5" xfId="12958" xr:uid="{80E17B9B-4358-4BD0-9FDD-B4DBD98E3B2B}"/>
    <cellStyle name="20% - Ênfase4 28 12" xfId="12959" xr:uid="{9A78EB93-E8DD-4F1A-86A5-4EFA9B364AA8}"/>
    <cellStyle name="20% - Ênfase4 28 12 2" xfId="12960" xr:uid="{72B7B9B7-9FE0-4E72-8541-E8A193E5B754}"/>
    <cellStyle name="20% - Ênfase4 28 12 3" xfId="12961" xr:uid="{C7991698-8A03-40D5-9334-A39D7A604077}"/>
    <cellStyle name="20% - Ênfase4 28 12 4" xfId="12962" xr:uid="{1A1935D3-3840-48F2-B950-310BA6E21AB5}"/>
    <cellStyle name="20% - Ênfase4 28 13" xfId="12963" xr:uid="{AAB4871C-620A-40DE-84C4-62CDD047A1CA}"/>
    <cellStyle name="20% - Ênfase4 28 14" xfId="12964" xr:uid="{D655BEE2-EE71-44C7-A798-29D86B5F7EA9}"/>
    <cellStyle name="20% - Ênfase4 28 15" xfId="12965" xr:uid="{41B8E42B-BF1D-47E4-9415-12D4DB39E41C}"/>
    <cellStyle name="20% - Ênfase4 28 2" xfId="880" xr:uid="{3BBC7BA0-906D-47C9-94F4-3C0C28CB0A56}"/>
    <cellStyle name="20% - Ênfase4 28 2 2" xfId="12966" xr:uid="{461871E1-888E-44F4-8CE8-307A176D7844}"/>
    <cellStyle name="20% - Ênfase4 28 2 2 2" xfId="12967" xr:uid="{954EC63D-2E59-41FD-9321-F1BD99594513}"/>
    <cellStyle name="20% - Ênfase4 28 2 2 3" xfId="12968" xr:uid="{70F75890-6563-4D24-B749-25BCCD658E94}"/>
    <cellStyle name="20% - Ênfase4 28 2 2 4" xfId="12969" xr:uid="{7F20CAAF-8754-4808-BA3E-498469F82578}"/>
    <cellStyle name="20% - Ênfase4 28 2 3" xfId="12970" xr:uid="{7935446A-250C-4031-A364-6DC06D592EC6}"/>
    <cellStyle name="20% - Ênfase4 28 2 4" xfId="12971" xr:uid="{E77C560D-E718-4878-AACB-39F10A4FC1BA}"/>
    <cellStyle name="20% - Ênfase4 28 2 5" xfId="12972" xr:uid="{BFDA80BB-9EE7-49F5-912A-16664FBA514C}"/>
    <cellStyle name="20% - Ênfase4 28 3" xfId="12973" xr:uid="{4278674F-946F-464D-85E2-44D76BCA1049}"/>
    <cellStyle name="20% - Ênfase4 28 3 2" xfId="12974" xr:uid="{2B6C486B-581A-4CDB-B3CA-19E8E3B00C28}"/>
    <cellStyle name="20% - Ênfase4 28 3 2 2" xfId="12975" xr:uid="{C32DC1A2-558B-4EC9-BA09-FD2808B2E136}"/>
    <cellStyle name="20% - Ênfase4 28 3 2 3" xfId="12976" xr:uid="{67ABD00E-B9E8-4C39-B9F0-22EC29C80A95}"/>
    <cellStyle name="20% - Ênfase4 28 3 2 4" xfId="12977" xr:uid="{708ACBC3-E9B5-484A-BC70-53CA18016B32}"/>
    <cellStyle name="20% - Ênfase4 28 3 3" xfId="12978" xr:uid="{3E776C2A-B1AE-414E-8451-790077FD2312}"/>
    <cellStyle name="20% - Ênfase4 28 3 4" xfId="12979" xr:uid="{F9C912BB-472A-4A02-9427-146FB869B578}"/>
    <cellStyle name="20% - Ênfase4 28 3 5" xfId="12980" xr:uid="{3B2F8E68-059A-421B-9CE6-EA13F34FD52F}"/>
    <cellStyle name="20% - Ênfase4 28 4" xfId="12981" xr:uid="{4543035B-5FD1-4510-B8ED-1041A7F448B3}"/>
    <cellStyle name="20% - Ênfase4 28 4 2" xfId="12982" xr:uid="{8812F854-226A-4BF6-86E1-17BA145DB430}"/>
    <cellStyle name="20% - Ênfase4 28 4 2 2" xfId="12983" xr:uid="{3376E7F2-4EA6-485B-ADC6-39E8704ED9E0}"/>
    <cellStyle name="20% - Ênfase4 28 4 2 3" xfId="12984" xr:uid="{6E94E9C2-B262-4A2D-8D1E-BB2EF3818576}"/>
    <cellStyle name="20% - Ênfase4 28 4 2 4" xfId="12985" xr:uid="{03D2A00D-B95E-4D33-8B5F-4BD90572253D}"/>
    <cellStyle name="20% - Ênfase4 28 4 3" xfId="12986" xr:uid="{78A8E4D4-E599-4D43-B855-AA16012CF7FD}"/>
    <cellStyle name="20% - Ênfase4 28 4 4" xfId="12987" xr:uid="{2E292F1C-8829-4E9F-82EF-35C409A6E1B4}"/>
    <cellStyle name="20% - Ênfase4 28 4 5" xfId="12988" xr:uid="{14F9CFC4-5D91-4CC1-BC46-C8A090A67479}"/>
    <cellStyle name="20% - Ênfase4 28 5" xfId="12989" xr:uid="{D00DB82C-8168-4E46-AF5D-49938313EA9E}"/>
    <cellStyle name="20% - Ênfase4 28 5 2" xfId="12990" xr:uid="{0F4D642D-7DB0-48D5-A2BF-D57A06B36AE4}"/>
    <cellStyle name="20% - Ênfase4 28 5 2 2" xfId="12991" xr:uid="{588C8B2D-DA36-47FB-9AF9-CA1FFB272757}"/>
    <cellStyle name="20% - Ênfase4 28 5 2 3" xfId="12992" xr:uid="{52B317D8-9903-4B96-BC92-F75AD91B8781}"/>
    <cellStyle name="20% - Ênfase4 28 5 2 4" xfId="12993" xr:uid="{53E2EEB2-FDD9-476E-9622-7B8859B493AD}"/>
    <cellStyle name="20% - Ênfase4 28 5 3" xfId="12994" xr:uid="{2F4BCDA7-BC85-4747-9609-76CE66503AB9}"/>
    <cellStyle name="20% - Ênfase4 28 5 4" xfId="12995" xr:uid="{85BD54E6-1CAA-4782-AF81-3B2A20C8F915}"/>
    <cellStyle name="20% - Ênfase4 28 5 5" xfId="12996" xr:uid="{EA2A1634-D462-469D-89BD-09EF6E65CE90}"/>
    <cellStyle name="20% - Ênfase4 28 6" xfId="12997" xr:uid="{2E7D735F-14EC-4BF0-9308-26E8D9D50BF8}"/>
    <cellStyle name="20% - Ênfase4 28 6 2" xfId="12998" xr:uid="{A9F91526-9F08-4F45-B705-23EEBB719E25}"/>
    <cellStyle name="20% - Ênfase4 28 6 2 2" xfId="12999" xr:uid="{8200CDF0-AE97-4313-A649-4B9AAD334B92}"/>
    <cellStyle name="20% - Ênfase4 28 6 2 3" xfId="13000" xr:uid="{23E76B45-7D97-4CAA-A4BA-F2D32EE788E2}"/>
    <cellStyle name="20% - Ênfase4 28 6 2 4" xfId="13001" xr:uid="{A1E03B08-C3CD-43CD-917C-54854A4E29A4}"/>
    <cellStyle name="20% - Ênfase4 28 6 3" xfId="13002" xr:uid="{C23357EF-373E-4566-9071-CC23558635E6}"/>
    <cellStyle name="20% - Ênfase4 28 6 4" xfId="13003" xr:uid="{AB3EC997-824D-4004-82DD-D527C8AB1E4B}"/>
    <cellStyle name="20% - Ênfase4 28 6 5" xfId="13004" xr:uid="{336B5B12-2C20-469F-8E60-2B3FF144F9D6}"/>
    <cellStyle name="20% - Ênfase4 28 7" xfId="13005" xr:uid="{B9417903-21F4-418C-87D2-7B5DA7558BB7}"/>
    <cellStyle name="20% - Ênfase4 28 7 2" xfId="13006" xr:uid="{27F8E688-3E4D-49FB-9AA8-34D4EE0482B9}"/>
    <cellStyle name="20% - Ênfase4 28 7 2 2" xfId="13007" xr:uid="{E5DFF711-304A-433D-A460-F8320B47B1CA}"/>
    <cellStyle name="20% - Ênfase4 28 7 2 3" xfId="13008" xr:uid="{218F529A-FA7D-43C1-8B3D-7A3CE388A4A3}"/>
    <cellStyle name="20% - Ênfase4 28 7 2 4" xfId="13009" xr:uid="{7A358D5F-D5CD-4C07-A3A7-F1CB10CEDBB9}"/>
    <cellStyle name="20% - Ênfase4 28 7 3" xfId="13010" xr:uid="{2B46D3C1-6536-4E74-ADC5-069059366E81}"/>
    <cellStyle name="20% - Ênfase4 28 7 4" xfId="13011" xr:uid="{7C8ACB3D-B7B1-4AF4-B3CB-0382CEEEA559}"/>
    <cellStyle name="20% - Ênfase4 28 7 5" xfId="13012" xr:uid="{551AE983-A225-4B67-B6E1-CCFCF58CC275}"/>
    <cellStyle name="20% - Ênfase4 28 8" xfId="13013" xr:uid="{C8F86A42-FFE9-4B26-A6E3-2D143AFF8FDB}"/>
    <cellStyle name="20% - Ênfase4 28 8 2" xfId="13014" xr:uid="{48DFDCC0-4942-4049-93C8-9412533A2137}"/>
    <cellStyle name="20% - Ênfase4 28 8 2 2" xfId="13015" xr:uid="{5B97F510-8385-4989-8844-8E1A4F506748}"/>
    <cellStyle name="20% - Ênfase4 28 8 2 3" xfId="13016" xr:uid="{E356E4A6-14A7-4C8E-92AA-1C0A31265970}"/>
    <cellStyle name="20% - Ênfase4 28 8 2 4" xfId="13017" xr:uid="{C27DE9FD-B1B7-43CF-961F-F4581C8C9C00}"/>
    <cellStyle name="20% - Ênfase4 28 8 3" xfId="13018" xr:uid="{93B2A125-4031-47D8-83BE-EAD396A015D3}"/>
    <cellStyle name="20% - Ênfase4 28 8 4" xfId="13019" xr:uid="{1347D372-BBA7-448A-A578-F413D9075939}"/>
    <cellStyle name="20% - Ênfase4 28 8 5" xfId="13020" xr:uid="{3D9F0FF3-A692-4EE8-8E85-ACE7BCD4F402}"/>
    <cellStyle name="20% - Ênfase4 28 9" xfId="13021" xr:uid="{20031490-994F-4655-8851-B8D7EC8864E4}"/>
    <cellStyle name="20% - Ênfase4 28 9 2" xfId="13022" xr:uid="{2CE83765-4F85-46D1-8946-BF506A3D359D}"/>
    <cellStyle name="20% - Ênfase4 28 9 2 2" xfId="13023" xr:uid="{2FBE6B9F-5448-456C-BC7C-A6BB4A24DFF1}"/>
    <cellStyle name="20% - Ênfase4 28 9 2 3" xfId="13024" xr:uid="{4C3087E7-BB8F-4069-BDEA-68DC9A403C64}"/>
    <cellStyle name="20% - Ênfase4 28 9 2 4" xfId="13025" xr:uid="{DDDBB582-7823-4C4A-93AB-A4787BDC03BC}"/>
    <cellStyle name="20% - Ênfase4 28 9 3" xfId="13026" xr:uid="{B2B3963F-2902-4B47-96C9-947C6F013E88}"/>
    <cellStyle name="20% - Ênfase4 28 9 4" xfId="13027" xr:uid="{DE5E10A5-279F-49B5-A76F-4F39C1BEA77F}"/>
    <cellStyle name="20% - Ênfase4 28 9 5" xfId="13028" xr:uid="{AFB72735-48F8-4D2C-91EE-22E635FEC2FA}"/>
    <cellStyle name="20% - Ênfase4 29" xfId="881" xr:uid="{98F82624-7B6B-4052-9926-9201B49E9B4E}"/>
    <cellStyle name="20% - Ênfase4 29 10" xfId="13029" xr:uid="{F0F2B50C-AA5D-4FE6-AD01-B2CAA184D3EF}"/>
    <cellStyle name="20% - Ênfase4 29 10 2" xfId="13030" xr:uid="{17878ADF-2851-4715-A5CF-6302256945D2}"/>
    <cellStyle name="20% - Ênfase4 29 10 2 2" xfId="13031" xr:uid="{A316C1AE-49B0-40AE-B477-157F666384DE}"/>
    <cellStyle name="20% - Ênfase4 29 10 2 3" xfId="13032" xr:uid="{11AE9B13-9F59-4499-88E8-271E74048F2B}"/>
    <cellStyle name="20% - Ênfase4 29 10 2 4" xfId="13033" xr:uid="{A4523DE1-A611-43EC-A86C-8C519D9687B4}"/>
    <cellStyle name="20% - Ênfase4 29 10 3" xfId="13034" xr:uid="{CF5F004B-E25D-4918-ADCC-416E20D844D9}"/>
    <cellStyle name="20% - Ênfase4 29 10 4" xfId="13035" xr:uid="{E3971351-1E87-4B19-87BE-3D7AC09E7EC5}"/>
    <cellStyle name="20% - Ênfase4 29 10 5" xfId="13036" xr:uid="{5CC8EC81-7901-424B-A983-3246731E1691}"/>
    <cellStyle name="20% - Ênfase4 29 11" xfId="13037" xr:uid="{B250DA77-EC24-4F18-9001-0204F95F1EEA}"/>
    <cellStyle name="20% - Ênfase4 29 11 2" xfId="13038" xr:uid="{55D47159-E4F3-4146-AF9F-19828D1EE47B}"/>
    <cellStyle name="20% - Ênfase4 29 11 2 2" xfId="13039" xr:uid="{7287761D-8977-4CF6-91A8-D498039D7F51}"/>
    <cellStyle name="20% - Ênfase4 29 11 2 3" xfId="13040" xr:uid="{1D8DF18A-5B5A-4C01-9EBE-8403A95D9F29}"/>
    <cellStyle name="20% - Ênfase4 29 11 2 4" xfId="13041" xr:uid="{D956B8C9-A98B-460B-9EEB-E2EF1A1F2DAB}"/>
    <cellStyle name="20% - Ênfase4 29 11 3" xfId="13042" xr:uid="{D3DED8BE-7896-42A2-B18E-6EC08B22A916}"/>
    <cellStyle name="20% - Ênfase4 29 11 4" xfId="13043" xr:uid="{C8EB01ED-0C25-4EF8-B5E7-770C1FA4168D}"/>
    <cellStyle name="20% - Ênfase4 29 11 5" xfId="13044" xr:uid="{ADD81243-C4EE-4E96-B1A7-BFB6CB3E2FFE}"/>
    <cellStyle name="20% - Ênfase4 29 12" xfId="13045" xr:uid="{E28A3353-B777-489E-B016-FC3E44FB4D23}"/>
    <cellStyle name="20% - Ênfase4 29 12 2" xfId="13046" xr:uid="{3AA3890F-DF86-4635-BED9-3A83D16E71DD}"/>
    <cellStyle name="20% - Ênfase4 29 12 3" xfId="13047" xr:uid="{653B5179-2708-40DA-9620-1EFADAE63F52}"/>
    <cellStyle name="20% - Ênfase4 29 12 4" xfId="13048" xr:uid="{4169C62F-34E3-4BB2-AF42-A3B774645302}"/>
    <cellStyle name="20% - Ênfase4 29 13" xfId="13049" xr:uid="{3FEB3B36-78F6-4971-9DA7-55715138A34F}"/>
    <cellStyle name="20% - Ênfase4 29 14" xfId="13050" xr:uid="{43C69387-2557-4A41-AC0E-526DE02F7F45}"/>
    <cellStyle name="20% - Ênfase4 29 15" xfId="13051" xr:uid="{033EF45D-B3EF-4B21-982F-57DAAB3974DB}"/>
    <cellStyle name="20% - Ênfase4 29 2" xfId="882" xr:uid="{C1DBB0A6-CA99-4832-BE12-73C932212064}"/>
    <cellStyle name="20% - Ênfase4 29 2 2" xfId="13052" xr:uid="{AED94C15-2C03-4BE2-A3C4-D457FFBFCBE0}"/>
    <cellStyle name="20% - Ênfase4 29 2 2 2" xfId="13053" xr:uid="{77F09E1F-EF07-40F4-8215-98E2A9E61E9A}"/>
    <cellStyle name="20% - Ênfase4 29 2 2 3" xfId="13054" xr:uid="{5BA2ABAC-56CC-4AE6-A74A-A31F604A2037}"/>
    <cellStyle name="20% - Ênfase4 29 2 2 4" xfId="13055" xr:uid="{701DD7D6-B25D-46F8-A598-A1E9D0B31EAA}"/>
    <cellStyle name="20% - Ênfase4 29 2 3" xfId="13056" xr:uid="{8C1F2748-5A68-4113-9948-C6D1D958F1D4}"/>
    <cellStyle name="20% - Ênfase4 29 2 4" xfId="13057" xr:uid="{D217C662-C112-4C82-8287-699E4C4FC1BB}"/>
    <cellStyle name="20% - Ênfase4 29 2 5" xfId="13058" xr:uid="{F0C6432A-53F3-4B02-9D91-7348F02DE0EB}"/>
    <cellStyle name="20% - Ênfase4 29 3" xfId="13059" xr:uid="{116873F4-8923-48E7-A614-301323C0A241}"/>
    <cellStyle name="20% - Ênfase4 29 3 2" xfId="13060" xr:uid="{38B1506E-08FF-45A1-89E9-EB3358F73CAB}"/>
    <cellStyle name="20% - Ênfase4 29 3 2 2" xfId="13061" xr:uid="{1E0FD4BD-3315-4533-828F-94989D48574C}"/>
    <cellStyle name="20% - Ênfase4 29 3 2 3" xfId="13062" xr:uid="{0A109565-83AD-48C2-95F4-94CB9A1B8E0B}"/>
    <cellStyle name="20% - Ênfase4 29 3 2 4" xfId="13063" xr:uid="{8EF3394E-A979-47E2-A75F-F46488A67934}"/>
    <cellStyle name="20% - Ênfase4 29 3 3" xfId="13064" xr:uid="{2047E9B8-37F6-4467-AD02-29704549B2CA}"/>
    <cellStyle name="20% - Ênfase4 29 3 4" xfId="13065" xr:uid="{4EC0A41E-168A-40FC-B996-EA105026DD91}"/>
    <cellStyle name="20% - Ênfase4 29 3 5" xfId="13066" xr:uid="{E2F832A1-FD19-4366-8EBE-6A51E3ACEFCB}"/>
    <cellStyle name="20% - Ênfase4 29 4" xfId="13067" xr:uid="{632A2463-9BD1-4EB2-AB6B-E0A8D4981748}"/>
    <cellStyle name="20% - Ênfase4 29 4 2" xfId="13068" xr:uid="{C6F867AC-D7B6-4F3F-A5D2-FE063E0E5B8B}"/>
    <cellStyle name="20% - Ênfase4 29 4 2 2" xfId="13069" xr:uid="{42A48411-D72B-448A-BCD7-466A4E12BBB2}"/>
    <cellStyle name="20% - Ênfase4 29 4 2 3" xfId="13070" xr:uid="{3AF46B7E-AB2E-4076-8A4F-933C72D8CBC1}"/>
    <cellStyle name="20% - Ênfase4 29 4 2 4" xfId="13071" xr:uid="{A44B70DB-A406-4236-97A7-1E25B8CBF56C}"/>
    <cellStyle name="20% - Ênfase4 29 4 3" xfId="13072" xr:uid="{96F6A3E2-699B-430B-9A87-93BF3A64E182}"/>
    <cellStyle name="20% - Ênfase4 29 4 4" xfId="13073" xr:uid="{30E469C9-8D3E-417C-8312-EB3F0CDE4AB6}"/>
    <cellStyle name="20% - Ênfase4 29 4 5" xfId="13074" xr:uid="{6699AFCC-6039-4BA1-98F9-3E78CB5E2A6C}"/>
    <cellStyle name="20% - Ênfase4 29 5" xfId="13075" xr:uid="{92392E3E-89A5-4EB8-BC4F-D5CBAD8CA2FD}"/>
    <cellStyle name="20% - Ênfase4 29 5 2" xfId="13076" xr:uid="{FC44C139-DCA4-4384-846E-951C2B773EF4}"/>
    <cellStyle name="20% - Ênfase4 29 5 2 2" xfId="13077" xr:uid="{FFBB3391-87A0-41AA-8A9E-441D1E1F84F5}"/>
    <cellStyle name="20% - Ênfase4 29 5 2 3" xfId="13078" xr:uid="{2C7BCD8A-C710-4E4E-ACA4-E048352B557B}"/>
    <cellStyle name="20% - Ênfase4 29 5 2 4" xfId="13079" xr:uid="{BA198AA2-CE03-4D23-9F59-1C8EBF4232F2}"/>
    <cellStyle name="20% - Ênfase4 29 5 3" xfId="13080" xr:uid="{97AAE264-C8BB-49A8-A5C0-17EA3C3AD7E4}"/>
    <cellStyle name="20% - Ênfase4 29 5 4" xfId="13081" xr:uid="{2B36246B-B988-4093-AFC2-66AF6EF2C106}"/>
    <cellStyle name="20% - Ênfase4 29 5 5" xfId="13082" xr:uid="{6CA45B0F-C705-462B-97AA-BFD01F4941EB}"/>
    <cellStyle name="20% - Ênfase4 29 6" xfId="13083" xr:uid="{3F83B1A8-D427-4B6F-8FBE-07DC06BEEE19}"/>
    <cellStyle name="20% - Ênfase4 29 6 2" xfId="13084" xr:uid="{82883E1F-2099-4A05-BF0D-118B0D399CFF}"/>
    <cellStyle name="20% - Ênfase4 29 6 2 2" xfId="13085" xr:uid="{94AA7F9F-3E62-474B-AC9E-28BB1B3B29F1}"/>
    <cellStyle name="20% - Ênfase4 29 6 2 3" xfId="13086" xr:uid="{7642EB16-72E3-4990-A4A9-2F0F666FAC6B}"/>
    <cellStyle name="20% - Ênfase4 29 6 2 4" xfId="13087" xr:uid="{B35BEC88-8174-49BF-A6BB-605D5B991270}"/>
    <cellStyle name="20% - Ênfase4 29 6 3" xfId="13088" xr:uid="{8B9AEC77-99F6-4EC7-B225-0BD3CA40DF0B}"/>
    <cellStyle name="20% - Ênfase4 29 6 4" xfId="13089" xr:uid="{123085E9-9258-462C-8F04-DBFBFFDB9765}"/>
    <cellStyle name="20% - Ênfase4 29 6 5" xfId="13090" xr:uid="{F13F8C6E-B2A1-4C9A-8AED-51A86B748919}"/>
    <cellStyle name="20% - Ênfase4 29 7" xfId="13091" xr:uid="{84286EB8-C6F1-4D5E-B3F0-1FEB761E71BC}"/>
    <cellStyle name="20% - Ênfase4 29 7 2" xfId="13092" xr:uid="{DCCFCC2A-5C46-4FD7-BF20-463EDABEBE40}"/>
    <cellStyle name="20% - Ênfase4 29 7 2 2" xfId="13093" xr:uid="{E2EE6A88-3A19-4CA4-B3C6-CAB88A3DE7C9}"/>
    <cellStyle name="20% - Ênfase4 29 7 2 3" xfId="13094" xr:uid="{B1D3CD64-11B4-447C-BA4D-5A373939FEFA}"/>
    <cellStyle name="20% - Ênfase4 29 7 2 4" xfId="13095" xr:uid="{2510FB55-C2C4-485D-A954-89059EFD466E}"/>
    <cellStyle name="20% - Ênfase4 29 7 3" xfId="13096" xr:uid="{38B8DAE3-29C2-425A-88A7-C1E8269568A6}"/>
    <cellStyle name="20% - Ênfase4 29 7 4" xfId="13097" xr:uid="{646440D1-6A98-42A2-8337-359F1CF245DD}"/>
    <cellStyle name="20% - Ênfase4 29 7 5" xfId="13098" xr:uid="{66C29F9C-775D-4585-95EA-D8ED45290BB8}"/>
    <cellStyle name="20% - Ênfase4 29 8" xfId="13099" xr:uid="{5BBC4F9F-CC7D-4325-855D-41EA6F92851E}"/>
    <cellStyle name="20% - Ênfase4 29 8 2" xfId="13100" xr:uid="{74D0FE68-B211-4717-96B7-059ABC7177AE}"/>
    <cellStyle name="20% - Ênfase4 29 8 2 2" xfId="13101" xr:uid="{D5AB380D-04AE-41B2-B92D-F08BF5C91C49}"/>
    <cellStyle name="20% - Ênfase4 29 8 2 3" xfId="13102" xr:uid="{6EA9C66C-614F-4DC1-971C-F93300432D0D}"/>
    <cellStyle name="20% - Ênfase4 29 8 2 4" xfId="13103" xr:uid="{52E76078-7316-4E4A-BA8D-4C87438C8BF6}"/>
    <cellStyle name="20% - Ênfase4 29 8 3" xfId="13104" xr:uid="{E620880C-8674-4601-AA85-E0D580F74663}"/>
    <cellStyle name="20% - Ênfase4 29 8 4" xfId="13105" xr:uid="{F937C47F-7A4D-4235-9A0F-41B9CC976E7B}"/>
    <cellStyle name="20% - Ênfase4 29 8 5" xfId="13106" xr:uid="{1D3F7137-C491-4D5C-977D-163B984BF873}"/>
    <cellStyle name="20% - Ênfase4 29 9" xfId="13107" xr:uid="{3CD5C47E-6AC7-47DF-AE29-3E670A1E7248}"/>
    <cellStyle name="20% - Ênfase4 29 9 2" xfId="13108" xr:uid="{BC0CBCEB-C1B0-46B9-ADC1-3B534F30A8DD}"/>
    <cellStyle name="20% - Ênfase4 29 9 2 2" xfId="13109" xr:uid="{23DB15CA-1343-47DB-85B5-94330C556C45}"/>
    <cellStyle name="20% - Ênfase4 29 9 2 3" xfId="13110" xr:uid="{33B3FB37-6774-4F09-8226-F4115D9E4F7D}"/>
    <cellStyle name="20% - Ênfase4 29 9 2 4" xfId="13111" xr:uid="{11AB34C7-CE67-4F69-AE8B-35AA62244F1A}"/>
    <cellStyle name="20% - Ênfase4 29 9 3" xfId="13112" xr:uid="{17A2FF0D-7437-4571-849B-D27E96619FB0}"/>
    <cellStyle name="20% - Ênfase4 29 9 4" xfId="13113" xr:uid="{4CE38129-0AFB-4FFD-8CB9-7C16C1CC79A2}"/>
    <cellStyle name="20% - Ênfase4 29 9 5" xfId="13114" xr:uid="{52A1C5A3-6FE4-4372-9AE5-CAEB96E8B55B}"/>
    <cellStyle name="20% - Ênfase4 3" xfId="883" xr:uid="{2AD129C7-CE95-4334-A7EC-DDDCCEF6AC33}"/>
    <cellStyle name="20% - Ênfase4 3 10" xfId="13115" xr:uid="{D740DEA0-B70C-4828-8851-18A74ADC404D}"/>
    <cellStyle name="20% - Ênfase4 3 10 2" xfId="13116" xr:uid="{908296C2-0EA2-4930-9117-09E68BC5DEAD}"/>
    <cellStyle name="20% - Ênfase4 3 10 2 2" xfId="13117" xr:uid="{95BBF8F3-EFB0-4075-A0B4-E52AB0E4F53E}"/>
    <cellStyle name="20% - Ênfase4 3 10 2 3" xfId="13118" xr:uid="{10B6686D-67D4-41D6-B8BA-11CA1D90E21A}"/>
    <cellStyle name="20% - Ênfase4 3 10 2 4" xfId="13119" xr:uid="{66103B16-91E0-4852-8BB1-D381552975A5}"/>
    <cellStyle name="20% - Ênfase4 3 10 3" xfId="13120" xr:uid="{433B34EE-1DC1-44DB-AA7C-CA387AD1F55A}"/>
    <cellStyle name="20% - Ênfase4 3 10 4" xfId="13121" xr:uid="{BA216D32-9C31-45D8-89DC-D72212053AFF}"/>
    <cellStyle name="20% - Ênfase4 3 10 5" xfId="13122" xr:uid="{371DF77A-2AD1-4F1B-AE04-4832BC31D6B6}"/>
    <cellStyle name="20% - Ênfase4 3 10 6" xfId="56247" xr:uid="{773B9363-41AD-49E9-AEAA-CD055DF745E2}"/>
    <cellStyle name="20% - Ênfase4 3 11" xfId="13123" xr:uid="{CD9F731B-5618-4C76-8C9D-B7876AE7B305}"/>
    <cellStyle name="20% - Ênfase4 3 11 2" xfId="13124" xr:uid="{0A640D18-6364-4E5D-9DD8-97F83EFDD56C}"/>
    <cellStyle name="20% - Ênfase4 3 11 2 2" xfId="13125" xr:uid="{F6DA5565-7502-45CF-9F55-D27E0ECF30E4}"/>
    <cellStyle name="20% - Ênfase4 3 11 2 3" xfId="13126" xr:uid="{BEB15DC8-A3C6-4148-A583-D104E64DD008}"/>
    <cellStyle name="20% - Ênfase4 3 11 2 4" xfId="13127" xr:uid="{2B941521-B965-42AA-B8E5-B376590F2B73}"/>
    <cellStyle name="20% - Ênfase4 3 11 3" xfId="13128" xr:uid="{3EFEE870-8B4B-4481-B0D9-0AF3A8099A2A}"/>
    <cellStyle name="20% - Ênfase4 3 11 4" xfId="13129" xr:uid="{E1D43D8A-99A8-4B72-8D80-DAF6BBCB94D5}"/>
    <cellStyle name="20% - Ênfase4 3 11 5" xfId="13130" xr:uid="{4296357F-08EE-4333-AE89-AA1120441901}"/>
    <cellStyle name="20% - Ênfase4 3 11 6" xfId="57647" xr:uid="{35738BE7-C548-42CE-9627-EC8D81F64070}"/>
    <cellStyle name="20% - Ênfase4 3 12" xfId="13131" xr:uid="{E9EE98A8-C91A-4621-BB20-AF8037F5EFE6}"/>
    <cellStyle name="20% - Ênfase4 3 12 2" xfId="13132" xr:uid="{E4BAC236-9FCC-4DC1-B646-83BF5EC7B113}"/>
    <cellStyle name="20% - Ênfase4 3 12 2 2" xfId="13133" xr:uid="{A0D8EBF0-84DF-4FFF-A1DD-A5A898B4C397}"/>
    <cellStyle name="20% - Ênfase4 3 12 2 3" xfId="13134" xr:uid="{EA38EA5F-C694-4E54-B9B1-D02E1651DB35}"/>
    <cellStyle name="20% - Ênfase4 3 12 2 4" xfId="13135" xr:uid="{4B8F9AF5-AD73-46AE-BAD2-0EA67FC5BEFE}"/>
    <cellStyle name="20% - Ênfase4 3 12 3" xfId="13136" xr:uid="{7607956C-98CA-41F8-B9A7-554E00793F60}"/>
    <cellStyle name="20% - Ênfase4 3 12 4" xfId="13137" xr:uid="{4F48ADB9-6733-47E4-B2B1-93D4039887EA}"/>
    <cellStyle name="20% - Ênfase4 3 12 5" xfId="13138" xr:uid="{55605CA5-1C37-422E-9FA8-76F01C0248FD}"/>
    <cellStyle name="20% - Ênfase4 3 12 6" xfId="47163" xr:uid="{A568ED00-3CB8-4320-B6D0-501DAA8D0C5B}"/>
    <cellStyle name="20% - Ênfase4 3 13" xfId="13139" xr:uid="{8EF72169-533B-4BA6-87EB-FB9E92918E46}"/>
    <cellStyle name="20% - Ênfase4 3 14" xfId="13140" xr:uid="{0B989BA4-8E55-41E2-A0DF-55536C1A2476}"/>
    <cellStyle name="20% - Ênfase4 3 15" xfId="13141" xr:uid="{439DA4EE-3349-4390-9036-D19CA6C64442}"/>
    <cellStyle name="20% - Ênfase4 3 16" xfId="13142" xr:uid="{5DD35A22-81A7-4618-8FC5-D3817CCF5AAD}"/>
    <cellStyle name="20% - Ênfase4 3 17" xfId="45151" xr:uid="{8244D5E6-F8BA-4F98-9BDC-71D1253AFB01}"/>
    <cellStyle name="20% - Ênfase4 3 2" xfId="884" xr:uid="{D0E916C2-2631-4258-9880-B72D82AA7D7B}"/>
    <cellStyle name="20% - Ênfase4 3 2 2" xfId="885" xr:uid="{AC69E19C-ECE6-4C7A-B684-CAC8850292FB}"/>
    <cellStyle name="20% - Ênfase4 3 2 2 2" xfId="13143" xr:uid="{4471F4FD-D87F-410A-975E-8B014C89F1B2}"/>
    <cellStyle name="20% - Ênfase4 3 2 2 2 2" xfId="57213" xr:uid="{696DDBC5-ECD7-4B05-B064-BA2FFB46CD5D}"/>
    <cellStyle name="20% - Ênfase4 3 2 2 2 3" xfId="57470" xr:uid="{81991387-394E-46EB-9787-8131362239C6}"/>
    <cellStyle name="20% - Ênfase4 3 2 2 2 4" xfId="56879" xr:uid="{AE1FB48E-A92E-478C-BF65-055FAB5CA095}"/>
    <cellStyle name="20% - Ênfase4 3 2 2 3" xfId="13144" xr:uid="{0C6B5776-C390-4182-854C-490D3D22226A}"/>
    <cellStyle name="20% - Ênfase4 3 2 2 3 2" xfId="58266" xr:uid="{2EB21922-AE77-4D07-A28D-6C8AC93E25AA}"/>
    <cellStyle name="20% - Ênfase4 3 2 2 4" xfId="13145" xr:uid="{03F1D55D-1B78-4B3B-B5D9-3889546512FB}"/>
    <cellStyle name="20% - Ênfase4 3 2 2 5" xfId="48669" xr:uid="{F81282D7-EFC6-4CEB-89CA-B5A5FE5AFAAB}"/>
    <cellStyle name="20% - Ênfase4 3 2 3" xfId="13146" xr:uid="{345B9C60-4310-4B09-8D5B-CEC209BE807B}"/>
    <cellStyle name="20% - Ênfase4 3 2 3 2" xfId="13147" xr:uid="{D8BE77AD-C309-4256-8F5A-70D5E82D7A87}"/>
    <cellStyle name="20% - Ênfase4 3 2 3 3" xfId="13148" xr:uid="{882644FE-B094-440E-B6F0-77DFC744CF91}"/>
    <cellStyle name="20% - Ênfase4 3 2 3 4" xfId="13149" xr:uid="{D0EC70DD-7B86-4203-8DE8-82D76BFE0DAC}"/>
    <cellStyle name="20% - Ênfase4 3 2 3 5" xfId="56503" xr:uid="{9EE7665F-FE03-4604-810C-7F92AAABBCFD}"/>
    <cellStyle name="20% - Ênfase4 3 2 4" xfId="58409" xr:uid="{3684699B-216A-41BE-86BF-B4C48379F778}"/>
    <cellStyle name="20% - Ênfase4 3 2 5" xfId="45552" xr:uid="{0CB01E4C-A3DA-4E28-91DF-EC065D9F1E3C}"/>
    <cellStyle name="20% - Ênfase4 3 3" xfId="886" xr:uid="{F8A45C59-7A02-4865-9C59-845E29372454}"/>
    <cellStyle name="20% - Ênfase4 3 3 2" xfId="887" xr:uid="{82CBB461-C33F-4C83-B648-38FCBBB194D0}"/>
    <cellStyle name="20% - Ênfase4 3 3 2 2" xfId="13150" xr:uid="{9C3FEF9E-D2EA-4C6D-959B-9B8486412B3F}"/>
    <cellStyle name="20% - Ênfase4 3 3 2 3" xfId="13151" xr:uid="{EDCD86B2-86C6-48A6-89AC-A1302447BDD7}"/>
    <cellStyle name="20% - Ênfase4 3 3 2 4" xfId="13152" xr:uid="{6F20F5CF-CD49-472A-8DE9-698DC26C264D}"/>
    <cellStyle name="20% - Ênfase4 3 3 2 5" xfId="48684" xr:uid="{B392F3BB-A4EB-48FD-B406-AC30EA41E0D7}"/>
    <cellStyle name="20% - Ênfase4 3 3 3" xfId="13153" xr:uid="{33A85A23-A98B-43C7-B194-FAD0FF4D59BB}"/>
    <cellStyle name="20% - Ênfase4 3 3 4" xfId="13154" xr:uid="{A6A7BE09-9C86-4750-9166-D6D1E61C3B24}"/>
    <cellStyle name="20% - Ênfase4 3 3 5" xfId="13155" xr:uid="{9CDA3C3E-455B-4B13-BC11-61B351F00502}"/>
    <cellStyle name="20% - Ênfase4 3 3 6" xfId="45553" xr:uid="{413B821D-181C-4BA8-A9E1-257D53E95CDD}"/>
    <cellStyle name="20% - Ênfase4 3 4" xfId="888" xr:uid="{EDB186D4-8141-464C-A9A1-9EF0EAABA2DE}"/>
    <cellStyle name="20% - Ênfase4 3 4 2" xfId="889" xr:uid="{4E8E5BC8-2BAB-48D4-8934-F7C4DA2B2407}"/>
    <cellStyle name="20% - Ênfase4 3 4 2 2" xfId="13156" xr:uid="{3BA45FB0-2CA1-4FAE-B827-40D3A7FAFF71}"/>
    <cellStyle name="20% - Ênfase4 3 4 2 3" xfId="13157" xr:uid="{66EB7FE4-CD77-4265-91FC-F0DACEA42BF0}"/>
    <cellStyle name="20% - Ênfase4 3 4 2 4" xfId="13158" xr:uid="{9D9EEC59-7E19-4CB8-9841-A1E3EAE537BC}"/>
    <cellStyle name="20% - Ênfase4 3 4 3" xfId="13159" xr:uid="{2030624A-80F2-4529-92D1-0F028D4BE0F7}"/>
    <cellStyle name="20% - Ênfase4 3 4 4" xfId="13160" xr:uid="{9091BFCC-3B4C-43AA-B81F-00EF7C2F513C}"/>
    <cellStyle name="20% - Ênfase4 3 4 5" xfId="13161" xr:uid="{0DE4E6F5-B4BB-4699-8B37-868B331B502B}"/>
    <cellStyle name="20% - Ênfase4 3 4 6" xfId="51136" xr:uid="{3487C4D4-FF3B-49FA-B8F6-555F4D428527}"/>
    <cellStyle name="20% - Ênfase4 3 5" xfId="890" xr:uid="{04886CBB-7467-4D6C-822B-F202540E5371}"/>
    <cellStyle name="20% - Ênfase4 3 5 2" xfId="891" xr:uid="{6C0104F3-4D62-47E2-8033-84BBD17E25A2}"/>
    <cellStyle name="20% - Ênfase4 3 5 2 2" xfId="13162" xr:uid="{40C90735-A874-4E7C-B2DF-7F51F35CD47B}"/>
    <cellStyle name="20% - Ênfase4 3 5 2 3" xfId="13163" xr:uid="{008CA590-8773-43D4-8FC2-F4C8A22C5970}"/>
    <cellStyle name="20% - Ênfase4 3 5 2 4" xfId="13164" xr:uid="{18E07593-B521-4B4C-A847-7E1AEBB2D234}"/>
    <cellStyle name="20% - Ênfase4 3 5 3" xfId="13165" xr:uid="{1686C6E2-6997-44CD-8D02-A6B6CF35BF1A}"/>
    <cellStyle name="20% - Ênfase4 3 5 4" xfId="13166" xr:uid="{3ED24206-18A8-487A-A1E0-E20EE1C03DE2}"/>
    <cellStyle name="20% - Ênfase4 3 5 5" xfId="13167" xr:uid="{FAF18EB9-AA83-43A7-953B-1BFEDE379F88}"/>
    <cellStyle name="20% - Ênfase4 3 5 6" xfId="52019" xr:uid="{E90E9E96-ACA3-478B-AEF5-C17BED23F4D6}"/>
    <cellStyle name="20% - Ênfase4 3 6" xfId="892" xr:uid="{03FB27DC-8DB6-44C8-B02C-5ABDC980BA27}"/>
    <cellStyle name="20% - Ênfase4 3 6 2" xfId="893" xr:uid="{B4926916-EC13-415B-A718-37057E209EF5}"/>
    <cellStyle name="20% - Ênfase4 3 6 2 2" xfId="13168" xr:uid="{369863B8-BDD6-4207-AFAB-7270E53CC0B1}"/>
    <cellStyle name="20% - Ênfase4 3 6 2 3" xfId="13169" xr:uid="{BF501349-3C2A-4505-B83B-643AD35ED749}"/>
    <cellStyle name="20% - Ênfase4 3 6 2 4" xfId="13170" xr:uid="{2E374911-6350-46A6-BBD0-CFB2FEDA421E}"/>
    <cellStyle name="20% - Ênfase4 3 6 3" xfId="13171" xr:uid="{C205D912-5EC0-4042-A826-7762E006872A}"/>
    <cellStyle name="20% - Ênfase4 3 6 4" xfId="13172" xr:uid="{23E7A167-5642-495B-9B05-5BDE93BB6879}"/>
    <cellStyle name="20% - Ênfase4 3 6 5" xfId="13173" xr:uid="{B3DA3E60-E6EE-4A1C-8277-E8B5F5B2ACC9}"/>
    <cellStyle name="20% - Ênfase4 3 6 6" xfId="52891" xr:uid="{857325AD-1E06-426E-8BA7-A90B42010DD1}"/>
    <cellStyle name="20% - Ênfase4 3 7" xfId="894" xr:uid="{11C7758A-5475-46B2-96F5-2CD4BF49E21C}"/>
    <cellStyle name="20% - Ênfase4 3 7 2" xfId="13174" xr:uid="{FC998C62-2A90-48B4-A54B-F6C9245A9753}"/>
    <cellStyle name="20% - Ênfase4 3 7 2 2" xfId="13175" xr:uid="{371A9EC5-33BC-43FB-993C-88A0C0632F50}"/>
    <cellStyle name="20% - Ênfase4 3 7 2 3" xfId="13176" xr:uid="{3A364E6A-E985-4F47-8327-D8913598EEE0}"/>
    <cellStyle name="20% - Ênfase4 3 7 2 4" xfId="13177" xr:uid="{88C82638-36E7-4968-BBAA-9F4034AC043F}"/>
    <cellStyle name="20% - Ênfase4 3 7 3" xfId="13178" xr:uid="{E0C6F520-AB4C-4D35-B325-ACCAF418F131}"/>
    <cellStyle name="20% - Ênfase4 3 7 4" xfId="13179" xr:uid="{9D56F460-5176-42D8-9E76-CB6718973619}"/>
    <cellStyle name="20% - Ênfase4 3 7 5" xfId="13180" xr:uid="{96924059-9C40-40DC-8DB5-DFF9B18FDAFD}"/>
    <cellStyle name="20% - Ênfase4 3 7 6" xfId="53746" xr:uid="{9CF826F4-970D-4100-B33C-93C34418D51B}"/>
    <cellStyle name="20% - Ênfase4 3 8" xfId="13181" xr:uid="{6182F36E-D242-4373-93FD-ABBDB87D866F}"/>
    <cellStyle name="20% - Ênfase4 3 8 2" xfId="13182" xr:uid="{418F4EC3-7027-4537-A2EB-CA803123C140}"/>
    <cellStyle name="20% - Ênfase4 3 8 2 2" xfId="13183" xr:uid="{79A43A8A-FED5-4A80-98A6-0272C41EAA0D}"/>
    <cellStyle name="20% - Ênfase4 3 8 2 3" xfId="13184" xr:uid="{FFD43D4C-5392-4DE7-85BB-0BCCAE237955}"/>
    <cellStyle name="20% - Ênfase4 3 8 2 4" xfId="13185" xr:uid="{92DF9547-0137-4CCB-99C4-7079C5EE0314}"/>
    <cellStyle name="20% - Ênfase4 3 8 3" xfId="13186" xr:uid="{6FD7FA7E-4922-4CB7-92F8-14F14CF1FAE5}"/>
    <cellStyle name="20% - Ênfase4 3 8 4" xfId="13187" xr:uid="{B0FC0D90-F945-41C8-B7CD-EBE725352584}"/>
    <cellStyle name="20% - Ênfase4 3 8 5" xfId="13188" xr:uid="{2154302A-2FDC-4764-937F-6CE0E37BAE23}"/>
    <cellStyle name="20% - Ênfase4 3 8 6" xfId="54570" xr:uid="{480648B2-E062-4DE9-BC77-FDBD62F3418D}"/>
    <cellStyle name="20% - Ênfase4 3 9" xfId="13189" xr:uid="{170D92B1-43C4-45E5-BC66-766D1C9B8081}"/>
    <cellStyle name="20% - Ênfase4 3 9 2" xfId="13190" xr:uid="{9FBF6D20-05CF-46CE-9B87-ED378633A090}"/>
    <cellStyle name="20% - Ênfase4 3 9 2 2" xfId="13191" xr:uid="{955CFD83-C46B-4D48-A044-EBEC0EF204BA}"/>
    <cellStyle name="20% - Ênfase4 3 9 2 3" xfId="13192" xr:uid="{CB8AC200-531B-4CEF-AECD-6D69098A1DE9}"/>
    <cellStyle name="20% - Ênfase4 3 9 2 4" xfId="13193" xr:uid="{2D87D8F6-FB56-47B1-8E8B-B44E121C4DDC}"/>
    <cellStyle name="20% - Ênfase4 3 9 3" xfId="13194" xr:uid="{2DCF48C2-B1B7-4220-B000-6C766A422963}"/>
    <cellStyle name="20% - Ênfase4 3 9 4" xfId="13195" xr:uid="{0DA1FDE6-0823-4C46-960C-B17C7F0BE4DF}"/>
    <cellStyle name="20% - Ênfase4 3 9 5" xfId="13196" xr:uid="{E5D5E1AB-7AC8-43B0-8E14-F73BCA2FBBAC}"/>
    <cellStyle name="20% - Ênfase4 3 9 6" xfId="55325" xr:uid="{43F107B7-D77D-4E5A-A548-537BD0431DB4}"/>
    <cellStyle name="20% - Ênfase4 30" xfId="895" xr:uid="{6402696A-33BC-4EBE-BA92-F1D7B121A03B}"/>
    <cellStyle name="20% - Ênfase4 30 10" xfId="13197" xr:uid="{61C0E1D3-531B-45D6-99AA-B545383D0268}"/>
    <cellStyle name="20% - Ênfase4 30 10 2" xfId="13198" xr:uid="{4732E8B0-5457-4467-B1ED-DEDCBBBD8150}"/>
    <cellStyle name="20% - Ênfase4 30 10 2 2" xfId="13199" xr:uid="{FA359D60-7EA1-4EFB-BE2B-56BCCA97F00C}"/>
    <cellStyle name="20% - Ênfase4 30 10 2 3" xfId="13200" xr:uid="{DAB616CD-9F95-42E8-9040-7F83DCD55034}"/>
    <cellStyle name="20% - Ênfase4 30 10 2 4" xfId="13201" xr:uid="{8DC96BF8-8BB7-41A5-BC6F-4B21A9DCDA25}"/>
    <cellStyle name="20% - Ênfase4 30 10 3" xfId="13202" xr:uid="{533E6441-C8BE-40B2-A21D-6D14997AAE2C}"/>
    <cellStyle name="20% - Ênfase4 30 10 4" xfId="13203" xr:uid="{8C442B13-C74B-481D-9128-FF5F6D419BE0}"/>
    <cellStyle name="20% - Ênfase4 30 10 5" xfId="13204" xr:uid="{90419E19-0012-410A-83E7-9B00ABA4D902}"/>
    <cellStyle name="20% - Ênfase4 30 11" xfId="13205" xr:uid="{2BEC85FC-F82F-491D-B9DF-0B072F1FEA1B}"/>
    <cellStyle name="20% - Ênfase4 30 11 2" xfId="13206" xr:uid="{B4BCA72B-0E77-42A0-A7BD-25C9980FC6A4}"/>
    <cellStyle name="20% - Ênfase4 30 11 2 2" xfId="13207" xr:uid="{D8232772-491A-42A0-81F0-B242DFCCA504}"/>
    <cellStyle name="20% - Ênfase4 30 11 2 3" xfId="13208" xr:uid="{29413496-534C-4084-BB77-C899B5906317}"/>
    <cellStyle name="20% - Ênfase4 30 11 2 4" xfId="13209" xr:uid="{8E7CA21F-8C41-4A4E-B274-4DD1D63B29A1}"/>
    <cellStyle name="20% - Ênfase4 30 11 3" xfId="13210" xr:uid="{1C44ED60-A68A-4F74-85C3-A8B3CA02960F}"/>
    <cellStyle name="20% - Ênfase4 30 11 4" xfId="13211" xr:uid="{EC31CEFF-9DAD-4BCF-B3BA-157074139B9A}"/>
    <cellStyle name="20% - Ênfase4 30 11 5" xfId="13212" xr:uid="{63B94789-8C0B-47AC-8FBE-A2D24C118863}"/>
    <cellStyle name="20% - Ênfase4 30 12" xfId="13213" xr:uid="{0CA61254-3F22-449C-BE27-E4C44CFA2762}"/>
    <cellStyle name="20% - Ênfase4 30 12 2" xfId="13214" xr:uid="{8B72D901-1139-4FF4-966B-6215809C514F}"/>
    <cellStyle name="20% - Ênfase4 30 12 3" xfId="13215" xr:uid="{03685C2C-0F4A-40ED-A706-7EFE00D3C1F8}"/>
    <cellStyle name="20% - Ênfase4 30 12 4" xfId="13216" xr:uid="{7B06765D-64A0-4E9A-A638-7896C37C62D3}"/>
    <cellStyle name="20% - Ênfase4 30 13" xfId="13217" xr:uid="{2462962F-3A87-474A-A3E6-8CCC94609B9D}"/>
    <cellStyle name="20% - Ênfase4 30 14" xfId="13218" xr:uid="{6FD05C57-5E18-48E2-A87A-FC2AD54CD490}"/>
    <cellStyle name="20% - Ênfase4 30 15" xfId="13219" xr:uid="{1D29D574-5272-4BE9-BF6F-956D0E7A99F7}"/>
    <cellStyle name="20% - Ênfase4 30 2" xfId="896" xr:uid="{483E8723-0442-4384-BE4C-AEECC323B148}"/>
    <cellStyle name="20% - Ênfase4 30 2 2" xfId="13220" xr:uid="{063E484A-F683-479E-A01B-68E2320DF5C0}"/>
    <cellStyle name="20% - Ênfase4 30 2 2 2" xfId="13221" xr:uid="{486604C3-EA3A-4219-BBF1-D92C7310527F}"/>
    <cellStyle name="20% - Ênfase4 30 2 2 3" xfId="13222" xr:uid="{0D16C5D0-4B0A-4CAB-8725-CA0BF59DD102}"/>
    <cellStyle name="20% - Ênfase4 30 2 2 4" xfId="13223" xr:uid="{29C95B36-D677-4311-AD61-DB730913F425}"/>
    <cellStyle name="20% - Ênfase4 30 2 3" xfId="13224" xr:uid="{FAE34636-9CD6-4861-9E21-4178C0AD7A3A}"/>
    <cellStyle name="20% - Ênfase4 30 2 4" xfId="13225" xr:uid="{B876C0A4-1255-4EF4-9911-0D5C3A1D3786}"/>
    <cellStyle name="20% - Ênfase4 30 2 5" xfId="13226" xr:uid="{09755FA1-5EC4-438B-834D-6E2704840508}"/>
    <cellStyle name="20% - Ênfase4 30 3" xfId="13227" xr:uid="{43752A4C-4A58-4B04-8863-B9BEC244EB2D}"/>
    <cellStyle name="20% - Ênfase4 30 3 2" xfId="13228" xr:uid="{8843B5AC-16D0-40DA-9025-5BE0B8387AF9}"/>
    <cellStyle name="20% - Ênfase4 30 3 2 2" xfId="13229" xr:uid="{90E96072-2E1A-48DA-BE7A-C37251FEB92F}"/>
    <cellStyle name="20% - Ênfase4 30 3 2 3" xfId="13230" xr:uid="{66DE5A14-9741-4740-A744-3E548F55A241}"/>
    <cellStyle name="20% - Ênfase4 30 3 2 4" xfId="13231" xr:uid="{532C68B5-C87C-4AC8-BECC-57A8A4A83B77}"/>
    <cellStyle name="20% - Ênfase4 30 3 3" xfId="13232" xr:uid="{94D54A63-16E3-41BB-858B-6B8F3775F3DF}"/>
    <cellStyle name="20% - Ênfase4 30 3 4" xfId="13233" xr:uid="{28035FAF-22E6-462A-92A2-707244A5BFF8}"/>
    <cellStyle name="20% - Ênfase4 30 3 5" xfId="13234" xr:uid="{38083411-986A-4F19-BAC1-0312365CA41E}"/>
    <cellStyle name="20% - Ênfase4 30 4" xfId="13235" xr:uid="{520ABAED-4005-4281-A636-2D03FE0F1AD9}"/>
    <cellStyle name="20% - Ênfase4 30 4 2" xfId="13236" xr:uid="{4362E8F6-0E9E-4524-AEE5-CB3AA3E07994}"/>
    <cellStyle name="20% - Ênfase4 30 4 2 2" xfId="13237" xr:uid="{618773E4-4E3B-4B52-84FF-62B1D7C62F4C}"/>
    <cellStyle name="20% - Ênfase4 30 4 2 3" xfId="13238" xr:uid="{351BB843-916E-4669-B61C-D203B2CD457A}"/>
    <cellStyle name="20% - Ênfase4 30 4 2 4" xfId="13239" xr:uid="{D80F658E-6936-480F-B384-503486F0F0A0}"/>
    <cellStyle name="20% - Ênfase4 30 4 3" xfId="13240" xr:uid="{11065AF3-EC5D-425E-B5D8-13F8F42B100D}"/>
    <cellStyle name="20% - Ênfase4 30 4 4" xfId="13241" xr:uid="{7839AEA3-905E-437A-95CA-21AD377BDD55}"/>
    <cellStyle name="20% - Ênfase4 30 4 5" xfId="13242" xr:uid="{8E50B29D-9E18-43F8-99B4-A49B7AD1D91F}"/>
    <cellStyle name="20% - Ênfase4 30 5" xfId="13243" xr:uid="{D9A98EC2-3075-4DB9-AB2B-033868994FF1}"/>
    <cellStyle name="20% - Ênfase4 30 5 2" xfId="13244" xr:uid="{6633B875-66F2-4858-99D9-611CAB82EAED}"/>
    <cellStyle name="20% - Ênfase4 30 5 2 2" xfId="13245" xr:uid="{224856C7-52AC-4C1A-A8FB-ED687911152D}"/>
    <cellStyle name="20% - Ênfase4 30 5 2 3" xfId="13246" xr:uid="{BC1A97B2-B655-4370-B1DB-4881F7910416}"/>
    <cellStyle name="20% - Ênfase4 30 5 2 4" xfId="13247" xr:uid="{532677D1-E08C-43E9-A05D-53524159623F}"/>
    <cellStyle name="20% - Ênfase4 30 5 3" xfId="13248" xr:uid="{E8827710-C994-4E36-9019-7651138A409B}"/>
    <cellStyle name="20% - Ênfase4 30 5 4" xfId="13249" xr:uid="{A7871481-354F-4B07-962F-9387965393B3}"/>
    <cellStyle name="20% - Ênfase4 30 5 5" xfId="13250" xr:uid="{4B4689F4-726A-4BE5-B7A3-31B4C798DDCD}"/>
    <cellStyle name="20% - Ênfase4 30 6" xfId="13251" xr:uid="{98CAE66C-DFDB-432E-A981-BCC6E6498A5A}"/>
    <cellStyle name="20% - Ênfase4 30 6 2" xfId="13252" xr:uid="{4D139265-31DE-491C-9042-7E627AFDCE7B}"/>
    <cellStyle name="20% - Ênfase4 30 6 2 2" xfId="13253" xr:uid="{7AB7CA15-6440-4EE0-9E80-A63BD7210F53}"/>
    <cellStyle name="20% - Ênfase4 30 6 2 3" xfId="13254" xr:uid="{5B000527-36CB-441C-AE25-9D594840B18B}"/>
    <cellStyle name="20% - Ênfase4 30 6 2 4" xfId="13255" xr:uid="{D74FCE9D-1ACC-48D8-A64A-C8397F22CDCB}"/>
    <cellStyle name="20% - Ênfase4 30 6 3" xfId="13256" xr:uid="{7DAD1654-F621-48E1-86AB-4A43E440CF79}"/>
    <cellStyle name="20% - Ênfase4 30 6 4" xfId="13257" xr:uid="{13CD3167-CB6B-4F88-ACDC-3BB2A760AA6A}"/>
    <cellStyle name="20% - Ênfase4 30 6 5" xfId="13258" xr:uid="{D9579A2B-0223-44B7-9E26-55AB225DDF23}"/>
    <cellStyle name="20% - Ênfase4 30 7" xfId="13259" xr:uid="{E477A415-D7F3-476F-8F96-34679156E269}"/>
    <cellStyle name="20% - Ênfase4 30 7 2" xfId="13260" xr:uid="{7E3B1D59-B796-4BB0-800B-D52FBC76E842}"/>
    <cellStyle name="20% - Ênfase4 30 7 2 2" xfId="13261" xr:uid="{46B248F1-7A65-4AE1-AF7C-067EF689BFD1}"/>
    <cellStyle name="20% - Ênfase4 30 7 2 3" xfId="13262" xr:uid="{3C2A9F7D-85C1-4BFC-A45D-313C00AE6F32}"/>
    <cellStyle name="20% - Ênfase4 30 7 2 4" xfId="13263" xr:uid="{F410EB0E-2FC4-4A69-B4C7-E218998ACC0A}"/>
    <cellStyle name="20% - Ênfase4 30 7 3" xfId="13264" xr:uid="{7C9C28E9-F0B3-42CB-898E-BF482BFB9226}"/>
    <cellStyle name="20% - Ênfase4 30 7 4" xfId="13265" xr:uid="{CB85693C-2CC7-4A20-A993-2B886A7EA436}"/>
    <cellStyle name="20% - Ênfase4 30 7 5" xfId="13266" xr:uid="{38A4EB75-6038-4A03-B03C-87984BE04933}"/>
    <cellStyle name="20% - Ênfase4 30 8" xfId="13267" xr:uid="{57EFB73F-F76E-4B1A-A0FB-047F4145E88A}"/>
    <cellStyle name="20% - Ênfase4 30 8 2" xfId="13268" xr:uid="{C0A0B096-DF6B-4B41-B9B0-ABC59437659E}"/>
    <cellStyle name="20% - Ênfase4 30 8 2 2" xfId="13269" xr:uid="{3390A0FC-3BA9-4F2D-BE70-7DEA9DCC376F}"/>
    <cellStyle name="20% - Ênfase4 30 8 2 3" xfId="13270" xr:uid="{7B4D7A44-DBDD-4D2B-8F08-386295325B8C}"/>
    <cellStyle name="20% - Ênfase4 30 8 2 4" xfId="13271" xr:uid="{79B66A89-20C8-45B6-A4AB-DDB7243DE777}"/>
    <cellStyle name="20% - Ênfase4 30 8 3" xfId="13272" xr:uid="{02CD4281-08CE-4A7C-8084-A8DE48E227BC}"/>
    <cellStyle name="20% - Ênfase4 30 8 4" xfId="13273" xr:uid="{705A3EDA-43A7-4B50-B02F-F12BF639021D}"/>
    <cellStyle name="20% - Ênfase4 30 8 5" xfId="13274" xr:uid="{6BAF3E8B-B597-4FF0-8567-F604BDB91A43}"/>
    <cellStyle name="20% - Ênfase4 30 9" xfId="13275" xr:uid="{39C88D83-F899-4BC1-839D-4D8A23D9A6E9}"/>
    <cellStyle name="20% - Ênfase4 30 9 2" xfId="13276" xr:uid="{B424370E-9E42-4BC4-853F-F4A57B325D4A}"/>
    <cellStyle name="20% - Ênfase4 30 9 2 2" xfId="13277" xr:uid="{3DA80776-0C36-486D-AD30-E329D0FD8646}"/>
    <cellStyle name="20% - Ênfase4 30 9 2 3" xfId="13278" xr:uid="{EAB09F26-2BAD-4746-B1F6-11BD8DF0E3C3}"/>
    <cellStyle name="20% - Ênfase4 30 9 2 4" xfId="13279" xr:uid="{4D45BB8E-01CD-4282-84D4-971DEAD5A96A}"/>
    <cellStyle name="20% - Ênfase4 30 9 3" xfId="13280" xr:uid="{DA595C49-3610-4C67-9452-BB088ECB35FE}"/>
    <cellStyle name="20% - Ênfase4 30 9 4" xfId="13281" xr:uid="{3FE618ED-5632-4517-955E-5C9DC27B7CC3}"/>
    <cellStyle name="20% - Ênfase4 30 9 5" xfId="13282" xr:uid="{DDA65AB9-9960-4331-B1EE-D19D220D568B}"/>
    <cellStyle name="20% - Ênfase4 31" xfId="897" xr:uid="{841627C7-1AEB-45B6-8337-EB2282CB5285}"/>
    <cellStyle name="20% - Ênfase4 31 10" xfId="13283" xr:uid="{8AEC7B23-608E-4976-8526-0A950F2D28A7}"/>
    <cellStyle name="20% - Ênfase4 31 10 2" xfId="13284" xr:uid="{58B19C78-38BE-446B-BAB3-BD701A59F2AB}"/>
    <cellStyle name="20% - Ênfase4 31 10 2 2" xfId="13285" xr:uid="{FAB77C41-66A0-4035-A31C-060C7813DBFD}"/>
    <cellStyle name="20% - Ênfase4 31 10 2 3" xfId="13286" xr:uid="{1DE09301-E90F-4F90-846A-AA4AE114628B}"/>
    <cellStyle name="20% - Ênfase4 31 10 2 4" xfId="13287" xr:uid="{E87B6788-C078-4886-98EE-D57CCDCEBF2A}"/>
    <cellStyle name="20% - Ênfase4 31 10 3" xfId="13288" xr:uid="{FCE65B62-3EDF-45D1-AB79-DBE3E3F9566C}"/>
    <cellStyle name="20% - Ênfase4 31 10 4" xfId="13289" xr:uid="{C1E3AC09-116D-4992-9B61-4C2B0BC9F4E0}"/>
    <cellStyle name="20% - Ênfase4 31 10 5" xfId="13290" xr:uid="{37C4F483-74B3-49AE-B194-C801CC93CA9E}"/>
    <cellStyle name="20% - Ênfase4 31 11" xfId="13291" xr:uid="{1CEA92BA-A023-4C88-9E82-1010979D97C0}"/>
    <cellStyle name="20% - Ênfase4 31 11 2" xfId="13292" xr:uid="{F659D26A-5EC8-4E5F-84B7-E9CE4E274252}"/>
    <cellStyle name="20% - Ênfase4 31 11 2 2" xfId="13293" xr:uid="{72DA948C-1A00-40ED-8FDF-614D117F3A31}"/>
    <cellStyle name="20% - Ênfase4 31 11 2 3" xfId="13294" xr:uid="{59B818FA-0F07-45B4-AAC1-60FF499193C6}"/>
    <cellStyle name="20% - Ênfase4 31 11 2 4" xfId="13295" xr:uid="{6C3F1925-5391-4B73-8C8F-F40F01347869}"/>
    <cellStyle name="20% - Ênfase4 31 11 3" xfId="13296" xr:uid="{7D95852A-5279-430D-860D-BCB9C4EB0447}"/>
    <cellStyle name="20% - Ênfase4 31 11 4" xfId="13297" xr:uid="{1DF22384-1C89-4285-9FEC-DCC4442AD885}"/>
    <cellStyle name="20% - Ênfase4 31 11 5" xfId="13298" xr:uid="{C8EEF178-CA35-4C10-A8B2-9CAE3EB0A8D3}"/>
    <cellStyle name="20% - Ênfase4 31 12" xfId="13299" xr:uid="{20FC4823-28B6-40D2-AC60-BAFCDE58ED00}"/>
    <cellStyle name="20% - Ênfase4 31 12 2" xfId="13300" xr:uid="{1E7E9722-32F9-4A92-A6DC-2CFF1D9B3532}"/>
    <cellStyle name="20% - Ênfase4 31 12 3" xfId="13301" xr:uid="{055B2062-9C31-4F6B-B440-ADC1BEFFE43D}"/>
    <cellStyle name="20% - Ênfase4 31 12 4" xfId="13302" xr:uid="{D173B67A-0D29-412A-9426-6CC3DB50A15E}"/>
    <cellStyle name="20% - Ênfase4 31 13" xfId="13303" xr:uid="{40DCE6F7-6ACF-4D49-9471-EF87AF321458}"/>
    <cellStyle name="20% - Ênfase4 31 14" xfId="13304" xr:uid="{D7B080A6-48C6-487D-B2EF-2D6BA072D617}"/>
    <cellStyle name="20% - Ênfase4 31 15" xfId="13305" xr:uid="{BDAE51DE-B5B3-440E-9F02-4EFDEA56560D}"/>
    <cellStyle name="20% - Ênfase4 31 2" xfId="898" xr:uid="{88999B41-65EA-4FB7-8D7E-F076AF802FE8}"/>
    <cellStyle name="20% - Ênfase4 31 2 2" xfId="13306" xr:uid="{6A33839D-0381-4465-B13F-BFC76E85CA87}"/>
    <cellStyle name="20% - Ênfase4 31 2 2 2" xfId="13307" xr:uid="{10927195-3921-4523-9497-3516DE617F06}"/>
    <cellStyle name="20% - Ênfase4 31 2 2 3" xfId="13308" xr:uid="{CCA7E1FF-A683-4576-9912-66549E24D972}"/>
    <cellStyle name="20% - Ênfase4 31 2 2 4" xfId="13309" xr:uid="{428706C8-5F3D-45AE-B7F9-D7014497BB92}"/>
    <cellStyle name="20% - Ênfase4 31 2 3" xfId="13310" xr:uid="{8DFEBF00-D1E8-414D-B632-A57DADE3F50D}"/>
    <cellStyle name="20% - Ênfase4 31 2 4" xfId="13311" xr:uid="{ADA17E98-F17B-4AF4-AB12-96376B18B3E2}"/>
    <cellStyle name="20% - Ênfase4 31 2 5" xfId="13312" xr:uid="{F1831D75-AF35-4432-876F-A7880818CC36}"/>
    <cellStyle name="20% - Ênfase4 31 3" xfId="13313" xr:uid="{EB608B92-D84B-4617-81BA-9F3982CC07EC}"/>
    <cellStyle name="20% - Ênfase4 31 3 2" xfId="13314" xr:uid="{DBBF430D-C354-45B1-8E9C-EABB3048CA8A}"/>
    <cellStyle name="20% - Ênfase4 31 3 2 2" xfId="13315" xr:uid="{3CDED090-73E9-4CC1-9C00-13B68CEB1165}"/>
    <cellStyle name="20% - Ênfase4 31 3 2 3" xfId="13316" xr:uid="{6DBFC517-A007-49E7-B002-3F9078B18DF8}"/>
    <cellStyle name="20% - Ênfase4 31 3 2 4" xfId="13317" xr:uid="{42AE7FC1-3C15-4D41-848E-E477DBA832E5}"/>
    <cellStyle name="20% - Ênfase4 31 3 3" xfId="13318" xr:uid="{3D4257A2-F5A1-4996-A3E7-640DF8CC4A66}"/>
    <cellStyle name="20% - Ênfase4 31 3 4" xfId="13319" xr:uid="{4592D70F-9426-4F2C-87A8-A3A1E825BF46}"/>
    <cellStyle name="20% - Ênfase4 31 3 5" xfId="13320" xr:uid="{1073B76C-88EF-464B-B512-EB6D5A5F5A1E}"/>
    <cellStyle name="20% - Ênfase4 31 4" xfId="13321" xr:uid="{B69E4EDA-F555-466A-9C0A-CF8799015A31}"/>
    <cellStyle name="20% - Ênfase4 31 4 2" xfId="13322" xr:uid="{D1F15A44-E9DE-4A7B-B566-4D174E2CF02E}"/>
    <cellStyle name="20% - Ênfase4 31 4 2 2" xfId="13323" xr:uid="{EB4F39F4-E689-41B1-BEB7-D0CFC04BFCCE}"/>
    <cellStyle name="20% - Ênfase4 31 4 2 3" xfId="13324" xr:uid="{C7CF112E-DBAE-4F7C-BFA0-B8079B525F71}"/>
    <cellStyle name="20% - Ênfase4 31 4 2 4" xfId="13325" xr:uid="{20B8E255-5E8B-4D17-95C3-976D907670B0}"/>
    <cellStyle name="20% - Ênfase4 31 4 3" xfId="13326" xr:uid="{0E5E3D3A-C094-4DA8-BE72-8CDB2FB2CD82}"/>
    <cellStyle name="20% - Ênfase4 31 4 4" xfId="13327" xr:uid="{9CC89ADB-6301-4003-BDFC-8C380CBDC780}"/>
    <cellStyle name="20% - Ênfase4 31 4 5" xfId="13328" xr:uid="{E2A57A2C-14F0-4E2A-9FFB-A8E9F4EA217A}"/>
    <cellStyle name="20% - Ênfase4 31 5" xfId="13329" xr:uid="{E47C5AC7-C87F-4FB3-B6FF-D5AC577921B0}"/>
    <cellStyle name="20% - Ênfase4 31 5 2" xfId="13330" xr:uid="{A66786DA-A42C-437A-A933-6D74CC18A4BA}"/>
    <cellStyle name="20% - Ênfase4 31 5 2 2" xfId="13331" xr:uid="{995275AE-648B-458C-B0E2-C8BE51EDB383}"/>
    <cellStyle name="20% - Ênfase4 31 5 2 3" xfId="13332" xr:uid="{4C585322-97BB-4526-8176-494039005C98}"/>
    <cellStyle name="20% - Ênfase4 31 5 2 4" xfId="13333" xr:uid="{5488EEBD-E0DA-492E-8124-36C2D396EB5F}"/>
    <cellStyle name="20% - Ênfase4 31 5 3" xfId="13334" xr:uid="{F1D6E30C-3DFC-4AE2-9483-FCD8670D4946}"/>
    <cellStyle name="20% - Ênfase4 31 5 4" xfId="13335" xr:uid="{4BF1A967-BC98-4648-BDCE-5ADF2F51F922}"/>
    <cellStyle name="20% - Ênfase4 31 5 5" xfId="13336" xr:uid="{DB198AD2-F2A1-4E27-83B9-6E535CB7DBD9}"/>
    <cellStyle name="20% - Ênfase4 31 6" xfId="13337" xr:uid="{AB1261AA-D0ED-4E74-95CA-5F88422D9B06}"/>
    <cellStyle name="20% - Ênfase4 31 6 2" xfId="13338" xr:uid="{A343C58F-5CB3-4A25-A191-475A35F8577E}"/>
    <cellStyle name="20% - Ênfase4 31 6 2 2" xfId="13339" xr:uid="{FDE75517-3CAB-40A7-B64F-15E5120F156F}"/>
    <cellStyle name="20% - Ênfase4 31 6 2 3" xfId="13340" xr:uid="{0E25D521-1C1D-4315-90A4-557D90693E17}"/>
    <cellStyle name="20% - Ênfase4 31 6 2 4" xfId="13341" xr:uid="{B978D73D-71B0-452F-BF96-60E49D126E70}"/>
    <cellStyle name="20% - Ênfase4 31 6 3" xfId="13342" xr:uid="{DB8C6062-03FD-40AA-BDE1-47C36BA49ADA}"/>
    <cellStyle name="20% - Ênfase4 31 6 4" xfId="13343" xr:uid="{A35F50F8-13E4-40C1-8D44-5EFCF44FC966}"/>
    <cellStyle name="20% - Ênfase4 31 6 5" xfId="13344" xr:uid="{89EDDFD7-49EA-4859-9571-43387FE739A5}"/>
    <cellStyle name="20% - Ênfase4 31 7" xfId="13345" xr:uid="{0CDC3C63-FB7A-43F5-B57E-8E3207D445C3}"/>
    <cellStyle name="20% - Ênfase4 31 7 2" xfId="13346" xr:uid="{525C028F-3AFC-4B86-AF05-6EF293AC8C7C}"/>
    <cellStyle name="20% - Ênfase4 31 7 2 2" xfId="13347" xr:uid="{B365C69B-B9ED-4EB2-8BE1-51AA6C358FCB}"/>
    <cellStyle name="20% - Ênfase4 31 7 2 3" xfId="13348" xr:uid="{C4E14320-9B0D-48C4-AA29-C10C6A541690}"/>
    <cellStyle name="20% - Ênfase4 31 7 2 4" xfId="13349" xr:uid="{F7CB9520-C842-403F-85FF-2C69705EBE03}"/>
    <cellStyle name="20% - Ênfase4 31 7 3" xfId="13350" xr:uid="{FE466129-7E3D-45E8-9F75-588AB830DDB7}"/>
    <cellStyle name="20% - Ênfase4 31 7 4" xfId="13351" xr:uid="{058B62B1-A75E-4135-9086-AE4C68D3140C}"/>
    <cellStyle name="20% - Ênfase4 31 7 5" xfId="13352" xr:uid="{CD83FFAD-F9AC-43D6-9B60-29FF9603D5AD}"/>
    <cellStyle name="20% - Ênfase4 31 8" xfId="13353" xr:uid="{4CFD5703-8E63-43CA-8937-AC146572DC4F}"/>
    <cellStyle name="20% - Ênfase4 31 8 2" xfId="13354" xr:uid="{5E19AAD7-F17E-4828-8299-B0203AB1DD37}"/>
    <cellStyle name="20% - Ênfase4 31 8 2 2" xfId="13355" xr:uid="{9BA63C76-E602-4D59-B1FC-EE5FC48B941E}"/>
    <cellStyle name="20% - Ênfase4 31 8 2 3" xfId="13356" xr:uid="{F01FAEF5-4155-4121-9113-1A2A1CD7D0B5}"/>
    <cellStyle name="20% - Ênfase4 31 8 2 4" xfId="13357" xr:uid="{A603B2B5-CE05-45E7-B51B-18147A9E8604}"/>
    <cellStyle name="20% - Ênfase4 31 8 3" xfId="13358" xr:uid="{98195ADA-6E90-4307-BAC0-C789D69438D3}"/>
    <cellStyle name="20% - Ênfase4 31 8 4" xfId="13359" xr:uid="{7C429F53-9B47-4625-8773-382BB3C3B081}"/>
    <cellStyle name="20% - Ênfase4 31 8 5" xfId="13360" xr:uid="{72E94ED7-0DBA-4075-9E82-2E00E1584D90}"/>
    <cellStyle name="20% - Ênfase4 31 9" xfId="13361" xr:uid="{EFFD284D-272B-4648-B3FD-4F0CD83ECE4D}"/>
    <cellStyle name="20% - Ênfase4 31 9 2" xfId="13362" xr:uid="{7AB53C80-153C-4A59-94B3-D460B30F7D18}"/>
    <cellStyle name="20% - Ênfase4 31 9 2 2" xfId="13363" xr:uid="{55DECA75-9FB6-4B49-ACD2-4B5A12EBF85F}"/>
    <cellStyle name="20% - Ênfase4 31 9 2 3" xfId="13364" xr:uid="{B6A2B970-2F0C-4561-93D8-45C2D5BD19F7}"/>
    <cellStyle name="20% - Ênfase4 31 9 2 4" xfId="13365" xr:uid="{ABD72221-284F-402E-9D66-A3CA8160AE9E}"/>
    <cellStyle name="20% - Ênfase4 31 9 3" xfId="13366" xr:uid="{AE3A4020-817D-4AB3-AF4A-56A2DAE7234C}"/>
    <cellStyle name="20% - Ênfase4 31 9 4" xfId="13367" xr:uid="{3840EB05-CE9C-4807-9341-825BD7149F60}"/>
    <cellStyle name="20% - Ênfase4 31 9 5" xfId="13368" xr:uid="{5C6883EC-D495-44D5-A13C-6D4EB7798307}"/>
    <cellStyle name="20% - Ênfase4 32" xfId="899" xr:uid="{F7FB01EC-84DE-49C3-B84A-EBB6A3C68DD1}"/>
    <cellStyle name="20% - Ênfase4 32 10" xfId="13369" xr:uid="{65F86FFF-5B83-408B-A067-47DBA9221BA2}"/>
    <cellStyle name="20% - Ênfase4 32 10 2" xfId="13370" xr:uid="{8E025D7E-412D-4B1A-B343-87AD5D52F7B9}"/>
    <cellStyle name="20% - Ênfase4 32 10 2 2" xfId="13371" xr:uid="{94F55B34-8D0A-48EB-A9C2-208FF36389BC}"/>
    <cellStyle name="20% - Ênfase4 32 10 2 3" xfId="13372" xr:uid="{7940C7A9-1E71-4CA7-9480-C45851745CA4}"/>
    <cellStyle name="20% - Ênfase4 32 10 2 4" xfId="13373" xr:uid="{921CF129-E565-4E3C-976B-2CCD3D1A8F24}"/>
    <cellStyle name="20% - Ênfase4 32 10 3" xfId="13374" xr:uid="{FC153053-5E83-490C-9F95-15677808EA39}"/>
    <cellStyle name="20% - Ênfase4 32 10 4" xfId="13375" xr:uid="{E486E415-DA93-4FA8-B283-019865D8F68B}"/>
    <cellStyle name="20% - Ênfase4 32 10 5" xfId="13376" xr:uid="{D8ECD094-6B11-485D-90E6-B33ABF6BC48D}"/>
    <cellStyle name="20% - Ênfase4 32 11" xfId="13377" xr:uid="{C7E2AD64-8A0E-4BC3-A86D-BDDF69BD0FD6}"/>
    <cellStyle name="20% - Ênfase4 32 11 2" xfId="13378" xr:uid="{CD0527AA-1A49-45E3-9BA6-CA87FCCACED4}"/>
    <cellStyle name="20% - Ênfase4 32 11 2 2" xfId="13379" xr:uid="{BBD219A8-6FEB-427E-80FD-0F07A96ACC59}"/>
    <cellStyle name="20% - Ênfase4 32 11 2 3" xfId="13380" xr:uid="{0D1EC113-944E-4D95-BB84-482DE012F262}"/>
    <cellStyle name="20% - Ênfase4 32 11 2 4" xfId="13381" xr:uid="{FD1BEF9F-A36A-4D58-9F9A-6395BC159513}"/>
    <cellStyle name="20% - Ênfase4 32 11 3" xfId="13382" xr:uid="{024FD684-DF66-4031-A2D0-7371C0B70BBB}"/>
    <cellStyle name="20% - Ênfase4 32 11 4" xfId="13383" xr:uid="{D5250F99-F866-4DFD-B1B1-422FB1234D8F}"/>
    <cellStyle name="20% - Ênfase4 32 11 5" xfId="13384" xr:uid="{945AC080-9BF6-4656-BA3A-18DB614B4D19}"/>
    <cellStyle name="20% - Ênfase4 32 12" xfId="13385" xr:uid="{23AAC209-0F0E-407A-9031-A0D3D8642BF2}"/>
    <cellStyle name="20% - Ênfase4 32 12 2" xfId="13386" xr:uid="{505D5B18-27EB-452B-B222-933DEDB2A797}"/>
    <cellStyle name="20% - Ênfase4 32 12 3" xfId="13387" xr:uid="{21C408AB-D587-48A5-9BD8-B4D0DE5F80D9}"/>
    <cellStyle name="20% - Ênfase4 32 12 4" xfId="13388" xr:uid="{97043D2C-B84A-44FF-931A-B5B465D381E3}"/>
    <cellStyle name="20% - Ênfase4 32 13" xfId="13389" xr:uid="{2C795984-EA68-49EC-838B-85D96D51B806}"/>
    <cellStyle name="20% - Ênfase4 32 14" xfId="13390" xr:uid="{6A2A2C43-CD09-4E6F-BB62-DBB5933FBD39}"/>
    <cellStyle name="20% - Ênfase4 32 15" xfId="13391" xr:uid="{801B3D51-AF75-4978-9DE4-3F2D139E3DD7}"/>
    <cellStyle name="20% - Ênfase4 32 2" xfId="900" xr:uid="{3C58A577-1403-4C75-87C1-3A3BD7E605AF}"/>
    <cellStyle name="20% - Ênfase4 32 2 2" xfId="13392" xr:uid="{2F095A46-2F27-4E00-BFCD-DCBB77BDD77D}"/>
    <cellStyle name="20% - Ênfase4 32 2 2 2" xfId="13393" xr:uid="{1EEEF886-964B-464C-9CF5-9210EB4CDBF9}"/>
    <cellStyle name="20% - Ênfase4 32 2 2 3" xfId="13394" xr:uid="{FAF39DDA-A427-466D-A27A-8B7FBC376A71}"/>
    <cellStyle name="20% - Ênfase4 32 2 2 4" xfId="13395" xr:uid="{985B4752-3732-47F9-A83C-E081E2309FE5}"/>
    <cellStyle name="20% - Ênfase4 32 2 3" xfId="13396" xr:uid="{4D436F5C-EEA1-434F-8414-EA0036A0375C}"/>
    <cellStyle name="20% - Ênfase4 32 2 4" xfId="13397" xr:uid="{DAC7EDD4-0331-4FB8-8B0B-2D943BDFB342}"/>
    <cellStyle name="20% - Ênfase4 32 2 5" xfId="13398" xr:uid="{F7C14D17-F9E5-4CE8-A9F3-EAFE017760EA}"/>
    <cellStyle name="20% - Ênfase4 32 3" xfId="13399" xr:uid="{1A453C45-CDA0-4295-9515-16EB4B2D1371}"/>
    <cellStyle name="20% - Ênfase4 32 3 2" xfId="13400" xr:uid="{CBE13EC0-D345-4988-A8E8-4D752A3E6607}"/>
    <cellStyle name="20% - Ênfase4 32 3 2 2" xfId="13401" xr:uid="{2552549B-C10E-4DC5-87E3-265BDB5BFAC5}"/>
    <cellStyle name="20% - Ênfase4 32 3 2 3" xfId="13402" xr:uid="{0AE5A94A-EA22-476A-B495-10ADBA4DB2CE}"/>
    <cellStyle name="20% - Ênfase4 32 3 2 4" xfId="13403" xr:uid="{9145010A-D24D-43CB-92A6-A35833077130}"/>
    <cellStyle name="20% - Ênfase4 32 3 3" xfId="13404" xr:uid="{BFBF621E-D3D5-4549-B9FB-6F8ADE89E675}"/>
    <cellStyle name="20% - Ênfase4 32 3 4" xfId="13405" xr:uid="{0DE9A33F-8F88-415A-BB17-4302C0651A4D}"/>
    <cellStyle name="20% - Ênfase4 32 3 5" xfId="13406" xr:uid="{F82883B3-CE5C-4940-80BC-DC9ED06449DB}"/>
    <cellStyle name="20% - Ênfase4 32 4" xfId="13407" xr:uid="{7365FB86-16BE-4B41-B316-9955B5398BA9}"/>
    <cellStyle name="20% - Ênfase4 32 4 2" xfId="13408" xr:uid="{1E21CB1E-CD96-4E1C-8CB6-184702CC704A}"/>
    <cellStyle name="20% - Ênfase4 32 4 2 2" xfId="13409" xr:uid="{12B60768-80A8-448F-9D71-A868DCB8BFE3}"/>
    <cellStyle name="20% - Ênfase4 32 4 2 3" xfId="13410" xr:uid="{3F77A341-DAAA-4CF7-84E4-A5A281A63A4B}"/>
    <cellStyle name="20% - Ênfase4 32 4 2 4" xfId="13411" xr:uid="{A48E38EB-B220-420A-8F2E-FF16DC4DE27F}"/>
    <cellStyle name="20% - Ênfase4 32 4 3" xfId="13412" xr:uid="{312443A0-E02A-4957-AB57-AAC28BB2D874}"/>
    <cellStyle name="20% - Ênfase4 32 4 4" xfId="13413" xr:uid="{7025BAB1-5B63-4BBA-B6D5-63AB5DC21C66}"/>
    <cellStyle name="20% - Ênfase4 32 4 5" xfId="13414" xr:uid="{95DFF9BF-AE7C-47FE-9329-C9B31FA03CDE}"/>
    <cellStyle name="20% - Ênfase4 32 5" xfId="13415" xr:uid="{2D9EE589-8FE7-454F-B1C2-27FEC7C26568}"/>
    <cellStyle name="20% - Ênfase4 32 5 2" xfId="13416" xr:uid="{89645D89-F2F0-4E46-8282-DF99BB6AA010}"/>
    <cellStyle name="20% - Ênfase4 32 5 2 2" xfId="13417" xr:uid="{C9D4D5B9-4D14-452A-BC49-69C8142BDE45}"/>
    <cellStyle name="20% - Ênfase4 32 5 2 3" xfId="13418" xr:uid="{46FB908A-F125-4872-AB0C-75C00992AA6A}"/>
    <cellStyle name="20% - Ênfase4 32 5 2 4" xfId="13419" xr:uid="{624C61F6-8F94-4757-AE0E-2B0DDA29D4FE}"/>
    <cellStyle name="20% - Ênfase4 32 5 3" xfId="13420" xr:uid="{213A9EDA-4E82-4304-A8E6-822D5E893FE7}"/>
    <cellStyle name="20% - Ênfase4 32 5 4" xfId="13421" xr:uid="{13D68DE3-3354-4512-B224-07658750A1FE}"/>
    <cellStyle name="20% - Ênfase4 32 5 5" xfId="13422" xr:uid="{5C4ECBD7-C62E-446D-8613-3A8225BAD67B}"/>
    <cellStyle name="20% - Ênfase4 32 6" xfId="13423" xr:uid="{A6B9616C-C1F9-443C-B538-F3DC5BE65644}"/>
    <cellStyle name="20% - Ênfase4 32 6 2" xfId="13424" xr:uid="{6C925FC3-5A82-41EF-A410-8E284C292B57}"/>
    <cellStyle name="20% - Ênfase4 32 6 2 2" xfId="13425" xr:uid="{7CCB6CD3-1D9D-4B36-8A27-9149D2D50650}"/>
    <cellStyle name="20% - Ênfase4 32 6 2 3" xfId="13426" xr:uid="{86D572D4-8A5D-494D-A6D3-5E0D6D4EE972}"/>
    <cellStyle name="20% - Ênfase4 32 6 2 4" xfId="13427" xr:uid="{ABABA4B0-6DE0-4A3D-9A8B-EA1897E57FC5}"/>
    <cellStyle name="20% - Ênfase4 32 6 3" xfId="13428" xr:uid="{7A111198-8EFF-403A-BABA-1C7E83E3B68D}"/>
    <cellStyle name="20% - Ênfase4 32 6 4" xfId="13429" xr:uid="{08F7100E-356E-4C2F-9CC9-70D1F37B3F7B}"/>
    <cellStyle name="20% - Ênfase4 32 6 5" xfId="13430" xr:uid="{31462538-A593-4818-96A0-01A247A900F1}"/>
    <cellStyle name="20% - Ênfase4 32 7" xfId="13431" xr:uid="{04C3E43C-8865-40DB-A1E9-1FD3D35EE391}"/>
    <cellStyle name="20% - Ênfase4 32 7 2" xfId="13432" xr:uid="{A04B2F43-0736-4FF9-B00E-0A1E90D943AA}"/>
    <cellStyle name="20% - Ênfase4 32 7 2 2" xfId="13433" xr:uid="{7E6F8FF1-98BF-43C2-8BD2-B19D880F3619}"/>
    <cellStyle name="20% - Ênfase4 32 7 2 3" xfId="13434" xr:uid="{1F4CB6BC-8BB4-41A0-9EFB-E8CC2B951D23}"/>
    <cellStyle name="20% - Ênfase4 32 7 2 4" xfId="13435" xr:uid="{27954967-0468-4652-8264-0E8F9C999C4F}"/>
    <cellStyle name="20% - Ênfase4 32 7 3" xfId="13436" xr:uid="{4013E6BE-0C71-41E6-8083-F3CF2F3D32D9}"/>
    <cellStyle name="20% - Ênfase4 32 7 4" xfId="13437" xr:uid="{F890CA0A-AA55-4F9C-B440-6B389554D960}"/>
    <cellStyle name="20% - Ênfase4 32 7 5" xfId="13438" xr:uid="{2DC0FE54-786C-43C2-A60C-101DF2B40E9C}"/>
    <cellStyle name="20% - Ênfase4 32 8" xfId="13439" xr:uid="{FA53B9DB-ED96-4E8D-8F3B-1F2E848AC647}"/>
    <cellStyle name="20% - Ênfase4 32 8 2" xfId="13440" xr:uid="{5D1FC7BB-809F-48D2-A892-B0584025ECB9}"/>
    <cellStyle name="20% - Ênfase4 32 8 2 2" xfId="13441" xr:uid="{FD19ADC2-A07B-4FCA-B96C-6304285A37B5}"/>
    <cellStyle name="20% - Ênfase4 32 8 2 3" xfId="13442" xr:uid="{8853F2B3-4C1B-447A-B539-66BD31FC8315}"/>
    <cellStyle name="20% - Ênfase4 32 8 2 4" xfId="13443" xr:uid="{39900FFC-5043-4610-95B2-4EA619E10997}"/>
    <cellStyle name="20% - Ênfase4 32 8 3" xfId="13444" xr:uid="{DD5687A6-34CD-454B-99E2-D9D6C463543F}"/>
    <cellStyle name="20% - Ênfase4 32 8 4" xfId="13445" xr:uid="{E0CE2077-464D-4B2A-930C-E3E3C5D3ADAE}"/>
    <cellStyle name="20% - Ênfase4 32 8 5" xfId="13446" xr:uid="{4E8A3D8D-8BEE-4B40-9D20-F53B72BE6DE1}"/>
    <cellStyle name="20% - Ênfase4 32 9" xfId="13447" xr:uid="{C09E95A7-D844-469E-872F-0EDA2D1F779B}"/>
    <cellStyle name="20% - Ênfase4 32 9 2" xfId="13448" xr:uid="{B31A649C-7CE2-4B19-80AF-2E77A20B161B}"/>
    <cellStyle name="20% - Ênfase4 32 9 2 2" xfId="13449" xr:uid="{F43F32F8-279F-4063-AEDD-EBA361FE5832}"/>
    <cellStyle name="20% - Ênfase4 32 9 2 3" xfId="13450" xr:uid="{250AF026-0934-41E7-9635-6CF5A2141CED}"/>
    <cellStyle name="20% - Ênfase4 32 9 2 4" xfId="13451" xr:uid="{864C438B-4193-4A51-8A96-381ADCBCC255}"/>
    <cellStyle name="20% - Ênfase4 32 9 3" xfId="13452" xr:uid="{6824D0B3-E6EB-4F98-A123-23A23E2C7B41}"/>
    <cellStyle name="20% - Ênfase4 32 9 4" xfId="13453" xr:uid="{7D7048ED-6B8B-4BE7-A8A9-EF80DFC432A1}"/>
    <cellStyle name="20% - Ênfase4 32 9 5" xfId="13454" xr:uid="{2C19B3AB-F3FF-4A6B-9159-D26EF40BD740}"/>
    <cellStyle name="20% - Ênfase4 33" xfId="901" xr:uid="{7F157597-DD63-4622-B0FF-0B0C04814B79}"/>
    <cellStyle name="20% - Ênfase4 33 10" xfId="13455" xr:uid="{CA6482D5-EAF4-43B4-BBA7-632C5FAF3084}"/>
    <cellStyle name="20% - Ênfase4 33 10 2" xfId="13456" xr:uid="{3ED7E687-2806-4B5D-83F1-1469DA6E67EC}"/>
    <cellStyle name="20% - Ênfase4 33 10 2 2" xfId="13457" xr:uid="{40B90DCB-F089-4F12-9921-8918DB2F5A76}"/>
    <cellStyle name="20% - Ênfase4 33 10 2 3" xfId="13458" xr:uid="{D2E73107-5F4C-4534-846A-C337184022EF}"/>
    <cellStyle name="20% - Ênfase4 33 10 2 4" xfId="13459" xr:uid="{E8A29305-0FCB-4D56-AF77-BCD15FB49796}"/>
    <cellStyle name="20% - Ênfase4 33 10 3" xfId="13460" xr:uid="{1781ADFF-CF94-4250-BDA4-01E27EC9CE15}"/>
    <cellStyle name="20% - Ênfase4 33 10 4" xfId="13461" xr:uid="{62128F84-9D76-441A-9A44-CB0CFE15BDE8}"/>
    <cellStyle name="20% - Ênfase4 33 10 5" xfId="13462" xr:uid="{E98472A8-A1CD-4B45-99C8-9460D7861AFD}"/>
    <cellStyle name="20% - Ênfase4 33 11" xfId="13463" xr:uid="{BC3A2908-5AB6-4B72-A5E6-F598FB9AA0F6}"/>
    <cellStyle name="20% - Ênfase4 33 11 2" xfId="13464" xr:uid="{D98F100A-F580-4F1C-8677-FC7FAE5B694B}"/>
    <cellStyle name="20% - Ênfase4 33 11 2 2" xfId="13465" xr:uid="{A28D21DB-C21A-4945-A1BA-F0512A3AA1FF}"/>
    <cellStyle name="20% - Ênfase4 33 11 2 3" xfId="13466" xr:uid="{888019B3-9E2B-4FF8-8897-B3E43692FA41}"/>
    <cellStyle name="20% - Ênfase4 33 11 2 4" xfId="13467" xr:uid="{4C6DB578-0C70-4672-86BA-44B96AD5A47E}"/>
    <cellStyle name="20% - Ênfase4 33 11 3" xfId="13468" xr:uid="{1FA64B07-19E2-452A-81B9-7AC59F4AA16A}"/>
    <cellStyle name="20% - Ênfase4 33 11 4" xfId="13469" xr:uid="{9DA54E00-BFFC-4530-8FDC-B81687F66EBA}"/>
    <cellStyle name="20% - Ênfase4 33 11 5" xfId="13470" xr:uid="{F0C6EFB1-E936-41C7-B18B-3C211D6BC68E}"/>
    <cellStyle name="20% - Ênfase4 33 12" xfId="13471" xr:uid="{615CFCA4-FAD0-45C5-9510-390484EB6BCF}"/>
    <cellStyle name="20% - Ênfase4 33 12 2" xfId="13472" xr:uid="{4C60D78A-6EB2-4CCF-8086-E168B3D4C15C}"/>
    <cellStyle name="20% - Ênfase4 33 12 3" xfId="13473" xr:uid="{148FC233-0207-4DA3-A1B6-203E6EFE1991}"/>
    <cellStyle name="20% - Ênfase4 33 12 4" xfId="13474" xr:uid="{08C63805-839C-4305-A40D-B739EDAE4523}"/>
    <cellStyle name="20% - Ênfase4 33 13" xfId="13475" xr:uid="{0BF9C4D3-8399-40F5-8762-41F1B060D33C}"/>
    <cellStyle name="20% - Ênfase4 33 14" xfId="13476" xr:uid="{7CF44817-C109-4EC5-86CE-F3E07F2CD77B}"/>
    <cellStyle name="20% - Ênfase4 33 15" xfId="13477" xr:uid="{C988F17A-4E64-4070-828D-6A92B5574666}"/>
    <cellStyle name="20% - Ênfase4 33 2" xfId="902" xr:uid="{6C6E604D-EB1D-49FE-9A52-4BE27EF94877}"/>
    <cellStyle name="20% - Ênfase4 33 2 2" xfId="13478" xr:uid="{33EB6A7E-F8F9-49FF-86EB-CE9A07C1917C}"/>
    <cellStyle name="20% - Ênfase4 33 2 2 2" xfId="13479" xr:uid="{DEE3590F-A2EF-43FD-9E9E-F6994ECF134D}"/>
    <cellStyle name="20% - Ênfase4 33 2 2 3" xfId="13480" xr:uid="{77FD0FC8-E117-4EFD-A243-AE42BF11EAF0}"/>
    <cellStyle name="20% - Ênfase4 33 2 2 4" xfId="13481" xr:uid="{B012E37E-52B7-4A70-A9C4-FB8F19911BAC}"/>
    <cellStyle name="20% - Ênfase4 33 2 3" xfId="13482" xr:uid="{01EEF40B-5ACD-4D7C-9164-DBB9B25DB769}"/>
    <cellStyle name="20% - Ênfase4 33 2 4" xfId="13483" xr:uid="{F8C623AF-719E-4CA1-8AF1-D99D9972A066}"/>
    <cellStyle name="20% - Ênfase4 33 2 5" xfId="13484" xr:uid="{6BFE9A5E-971B-40CF-8920-AE51BFADBB11}"/>
    <cellStyle name="20% - Ênfase4 33 3" xfId="13485" xr:uid="{0685881C-26C1-491E-BC4B-69FB9F04CD5D}"/>
    <cellStyle name="20% - Ênfase4 33 3 2" xfId="13486" xr:uid="{0FF10D2A-E174-4633-A405-5BD590F3067F}"/>
    <cellStyle name="20% - Ênfase4 33 3 2 2" xfId="13487" xr:uid="{E7F31D46-085C-43BE-9B87-1F5453FF8B6A}"/>
    <cellStyle name="20% - Ênfase4 33 3 2 3" xfId="13488" xr:uid="{FAC57254-B19A-4BA2-A884-9DA1A1EE0CA7}"/>
    <cellStyle name="20% - Ênfase4 33 3 2 4" xfId="13489" xr:uid="{83537567-EDE9-45B8-9595-BC19F025E64C}"/>
    <cellStyle name="20% - Ênfase4 33 3 3" xfId="13490" xr:uid="{80242193-6046-4608-A2DC-ADB3E3C2DBF9}"/>
    <cellStyle name="20% - Ênfase4 33 3 4" xfId="13491" xr:uid="{8632A70D-550F-4026-ADD2-E6376E2433C4}"/>
    <cellStyle name="20% - Ênfase4 33 3 5" xfId="13492" xr:uid="{8B5A67AA-C4E9-44C8-A798-4F4E7BE9943C}"/>
    <cellStyle name="20% - Ênfase4 33 4" xfId="13493" xr:uid="{989F7293-E121-4C16-B003-0D87B2ACDEC7}"/>
    <cellStyle name="20% - Ênfase4 33 4 2" xfId="13494" xr:uid="{4BA510E8-207E-4AA7-8309-C394844DA58D}"/>
    <cellStyle name="20% - Ênfase4 33 4 2 2" xfId="13495" xr:uid="{C0C8905B-5DDD-4CEC-86F1-C7F0DBF28D74}"/>
    <cellStyle name="20% - Ênfase4 33 4 2 3" xfId="13496" xr:uid="{8842A55D-EB18-47D6-9E10-8E40F18BB186}"/>
    <cellStyle name="20% - Ênfase4 33 4 2 4" xfId="13497" xr:uid="{345CD963-8AB2-41C6-B901-AD3DF0320487}"/>
    <cellStyle name="20% - Ênfase4 33 4 3" xfId="13498" xr:uid="{9780A782-A74D-49E0-A9D4-3A6AE62B74E4}"/>
    <cellStyle name="20% - Ênfase4 33 4 4" xfId="13499" xr:uid="{E19B256A-B266-4FC7-8392-37874E3173B2}"/>
    <cellStyle name="20% - Ênfase4 33 4 5" xfId="13500" xr:uid="{E694FD49-24B9-406E-B819-DB65A37072A3}"/>
    <cellStyle name="20% - Ênfase4 33 5" xfId="13501" xr:uid="{F46B3615-98E6-4D24-9602-415DB6399CAE}"/>
    <cellStyle name="20% - Ênfase4 33 5 2" xfId="13502" xr:uid="{A4371AE5-690E-4467-B8DC-163D4EFA674F}"/>
    <cellStyle name="20% - Ênfase4 33 5 2 2" xfId="13503" xr:uid="{FFEC3731-C59D-4EE5-B135-6CCEFEE181A6}"/>
    <cellStyle name="20% - Ênfase4 33 5 2 3" xfId="13504" xr:uid="{A7645565-24EF-4EAF-B1A4-D215D59EAD55}"/>
    <cellStyle name="20% - Ênfase4 33 5 2 4" xfId="13505" xr:uid="{EFC84D2B-964B-46C4-8525-B7129C23C977}"/>
    <cellStyle name="20% - Ênfase4 33 5 3" xfId="13506" xr:uid="{801C8D57-75BB-498F-A501-24939B9DEA5B}"/>
    <cellStyle name="20% - Ênfase4 33 5 4" xfId="13507" xr:uid="{1D1CF85E-D272-4137-B49E-40EABCF831CB}"/>
    <cellStyle name="20% - Ênfase4 33 5 5" xfId="13508" xr:uid="{8D1DD3DA-820E-4E45-AEDE-A8F787811141}"/>
    <cellStyle name="20% - Ênfase4 33 6" xfId="13509" xr:uid="{2994D6FF-E9A0-48E6-9DB2-F84FDF560DA3}"/>
    <cellStyle name="20% - Ênfase4 33 6 2" xfId="13510" xr:uid="{3F797E69-C160-4A68-B914-44161750147B}"/>
    <cellStyle name="20% - Ênfase4 33 6 2 2" xfId="13511" xr:uid="{8C218ED9-BE35-4EC8-BC04-DE92C5FB640E}"/>
    <cellStyle name="20% - Ênfase4 33 6 2 3" xfId="13512" xr:uid="{79AA2CDF-B22F-4440-9EC1-7E6F27425545}"/>
    <cellStyle name="20% - Ênfase4 33 6 2 4" xfId="13513" xr:uid="{7E73F9F6-C2D1-4B17-BCE4-CE63579C2EFC}"/>
    <cellStyle name="20% - Ênfase4 33 6 3" xfId="13514" xr:uid="{21015150-0C9C-486E-99BF-D91EABC5F7BA}"/>
    <cellStyle name="20% - Ênfase4 33 6 4" xfId="13515" xr:uid="{BBA09483-3728-46C1-851F-18F14775B6A7}"/>
    <cellStyle name="20% - Ênfase4 33 6 5" xfId="13516" xr:uid="{834B8733-6DF5-4FB6-9D2B-B0B4574487D9}"/>
    <cellStyle name="20% - Ênfase4 33 7" xfId="13517" xr:uid="{62D0B961-769A-4FFB-A0E5-1BDED7FDF74E}"/>
    <cellStyle name="20% - Ênfase4 33 7 2" xfId="13518" xr:uid="{FAA1C1DF-EB6E-44E3-AA1A-B4335DA43090}"/>
    <cellStyle name="20% - Ênfase4 33 7 2 2" xfId="13519" xr:uid="{4CCB255E-F2BF-4161-A652-8B9B4075080F}"/>
    <cellStyle name="20% - Ênfase4 33 7 2 3" xfId="13520" xr:uid="{40BE5F32-8057-458C-9B52-860573AC5974}"/>
    <cellStyle name="20% - Ênfase4 33 7 2 4" xfId="13521" xr:uid="{4067CDE6-1A30-47D3-95C5-98FC7FC6D573}"/>
    <cellStyle name="20% - Ênfase4 33 7 3" xfId="13522" xr:uid="{0A64C4AE-C987-424A-96B8-FF049FC05933}"/>
    <cellStyle name="20% - Ênfase4 33 7 4" xfId="13523" xr:uid="{79BE3800-7A12-4688-BB23-85293BDC8FE0}"/>
    <cellStyle name="20% - Ênfase4 33 7 5" xfId="13524" xr:uid="{20864505-B8C4-4B36-B606-A2E5A7D00645}"/>
    <cellStyle name="20% - Ênfase4 33 8" xfId="13525" xr:uid="{648B760B-ECB1-4D33-B58F-06324025AFF3}"/>
    <cellStyle name="20% - Ênfase4 33 8 2" xfId="13526" xr:uid="{0D000282-C4FE-4117-BF86-03173D23D8FF}"/>
    <cellStyle name="20% - Ênfase4 33 8 2 2" xfId="13527" xr:uid="{EA6F51F7-19A9-4817-B1E2-BBDF65597348}"/>
    <cellStyle name="20% - Ênfase4 33 8 2 3" xfId="13528" xr:uid="{6BB9945F-A290-4C56-ADBD-040B5D5B3498}"/>
    <cellStyle name="20% - Ênfase4 33 8 2 4" xfId="13529" xr:uid="{B0D990A6-473C-4CF3-BF55-0062FA3CBF5E}"/>
    <cellStyle name="20% - Ênfase4 33 8 3" xfId="13530" xr:uid="{13466195-A60D-4BC7-82C9-7B8A48CEBA12}"/>
    <cellStyle name="20% - Ênfase4 33 8 4" xfId="13531" xr:uid="{D91E0AB4-BD02-4A82-81CA-1D1FB4B4147A}"/>
    <cellStyle name="20% - Ênfase4 33 8 5" xfId="13532" xr:uid="{DF9062BD-8B52-4854-B82E-57038BB618BD}"/>
    <cellStyle name="20% - Ênfase4 33 9" xfId="13533" xr:uid="{1C8B4CC1-C3A5-4B63-A769-4914BDACC0C2}"/>
    <cellStyle name="20% - Ênfase4 33 9 2" xfId="13534" xr:uid="{23E1EFF8-9E13-4644-AEF2-A06B1B8FA2D9}"/>
    <cellStyle name="20% - Ênfase4 33 9 2 2" xfId="13535" xr:uid="{2747F9A5-625C-428B-B30D-845B524170A8}"/>
    <cellStyle name="20% - Ênfase4 33 9 2 3" xfId="13536" xr:uid="{E9971CAB-A668-419F-9F69-731DEB090729}"/>
    <cellStyle name="20% - Ênfase4 33 9 2 4" xfId="13537" xr:uid="{383CF092-04BB-4036-B2B3-40AC411B3FAB}"/>
    <cellStyle name="20% - Ênfase4 33 9 3" xfId="13538" xr:uid="{6F8D0E95-545E-4317-9AE7-1796C34AD315}"/>
    <cellStyle name="20% - Ênfase4 33 9 4" xfId="13539" xr:uid="{66DBA406-146B-4D61-9059-1ACEBA465855}"/>
    <cellStyle name="20% - Ênfase4 33 9 5" xfId="13540" xr:uid="{B0EC120E-3BA2-445A-A987-D82B171BEEC4}"/>
    <cellStyle name="20% - Ênfase4 34" xfId="903" xr:uid="{96D56E50-9565-4419-8D30-B86A7D3B8E7C}"/>
    <cellStyle name="20% - Ênfase4 34 2" xfId="904" xr:uid="{C9E7A69E-D095-46AB-B812-1AEA72B08087}"/>
    <cellStyle name="20% - Ênfase4 34 3" xfId="13541" xr:uid="{F654E9A6-D4F9-4062-A7D6-80E7E837E391}"/>
    <cellStyle name="20% - Ênfase4 34 4" xfId="13542" xr:uid="{4FEAEA73-A623-4BD3-B17A-7B6C6251764F}"/>
    <cellStyle name="20% - Ênfase4 34 5" xfId="13543" xr:uid="{B76633BE-1F69-4740-A193-05CDFA47BA1B}"/>
    <cellStyle name="20% - Ênfase4 34 6" xfId="13544" xr:uid="{FF03F3F6-9543-435B-B188-0506ED4F6303}"/>
    <cellStyle name="20% - Ênfase4 35" xfId="905" xr:uid="{C4C4EF6E-35AF-498D-B724-723FEA282C50}"/>
    <cellStyle name="20% - Ênfase4 35 2" xfId="906" xr:uid="{597A36D3-DA2F-4C4A-A1A2-7FD4FCA1A6BA}"/>
    <cellStyle name="20% - Ênfase4 36" xfId="907" xr:uid="{03CBF482-3214-461B-BACA-34DDE678C5EC}"/>
    <cellStyle name="20% - Ênfase4 36 2" xfId="908" xr:uid="{06B9E16F-C846-452D-96D3-3AC2D9A03B84}"/>
    <cellStyle name="20% - Ênfase4 37" xfId="909" xr:uid="{6D8685BF-E975-4461-8350-0AA670B04CED}"/>
    <cellStyle name="20% - Ênfase4 37 2" xfId="910" xr:uid="{5E2EECDA-6364-465E-8E4F-D4717EEB2ADF}"/>
    <cellStyle name="20% - Ênfase4 38" xfId="911" xr:uid="{BB08B87F-E4AE-4427-AB34-2EB44C55D2F8}"/>
    <cellStyle name="20% - Ênfase4 38 2" xfId="912" xr:uid="{4BE7F331-83AD-45D9-8162-3DFE0AA398FE}"/>
    <cellStyle name="20% - Ênfase4 39" xfId="913" xr:uid="{1880175D-1046-4A88-B504-2C0332FFD14B}"/>
    <cellStyle name="20% - Ênfase4 39 2" xfId="914" xr:uid="{DDC0EF3B-6C81-4BEC-B269-D24532D174BE}"/>
    <cellStyle name="20% - Ênfase4 4" xfId="915" xr:uid="{E220A783-6D17-42ED-96C7-94C715B5934C}"/>
    <cellStyle name="20% - Ênfase4 4 10" xfId="13545" xr:uid="{B056AD05-19D4-4063-86EA-9360346A14E9}"/>
    <cellStyle name="20% - Ênfase4 4 10 2" xfId="13546" xr:uid="{EB9D7539-8DCA-48A5-ABE3-FF41F0CE619E}"/>
    <cellStyle name="20% - Ênfase4 4 10 2 2" xfId="13547" xr:uid="{AC4CF19F-2DB2-4CF2-8334-1549DA4AB3EE}"/>
    <cellStyle name="20% - Ênfase4 4 10 2 3" xfId="13548" xr:uid="{AF7C6D91-2D69-453C-B478-DD7D844E06AE}"/>
    <cellStyle name="20% - Ênfase4 4 10 2 4" xfId="13549" xr:uid="{ABD3B775-D057-46FF-BDA3-049AFBC5D4F7}"/>
    <cellStyle name="20% - Ênfase4 4 10 3" xfId="13550" xr:uid="{72AC7536-8439-4301-B1DC-639A184715DC}"/>
    <cellStyle name="20% - Ênfase4 4 10 4" xfId="13551" xr:uid="{1FCA06B9-0F69-4767-85D9-1B0B288F19CD}"/>
    <cellStyle name="20% - Ênfase4 4 10 5" xfId="13552" xr:uid="{8FC025BA-6779-4EA6-A98B-EA8F4BB985BF}"/>
    <cellStyle name="20% - Ênfase4 4 10 6" xfId="56288" xr:uid="{19F81D66-7DD7-435B-A2AD-928FF861D14F}"/>
    <cellStyle name="20% - Ênfase4 4 11" xfId="13553" xr:uid="{2C915527-E62F-4286-B954-62BE0475E722}"/>
    <cellStyle name="20% - Ênfase4 4 11 2" xfId="13554" xr:uid="{34BBCEA2-B209-4EF2-91DE-25014D33843B}"/>
    <cellStyle name="20% - Ênfase4 4 11 2 2" xfId="13555" xr:uid="{DF52A49A-879C-4BB7-B2DD-29323E47B0DC}"/>
    <cellStyle name="20% - Ênfase4 4 11 2 3" xfId="13556" xr:uid="{1E3AE7EE-B514-4191-9F07-ADC2C3A3E9AC}"/>
    <cellStyle name="20% - Ênfase4 4 11 2 4" xfId="13557" xr:uid="{45E6FE9F-6752-4BD3-A7C8-465705158EE8}"/>
    <cellStyle name="20% - Ênfase4 4 11 3" xfId="13558" xr:uid="{5770E22E-CFF3-43AA-A133-F17CBEED05E1}"/>
    <cellStyle name="20% - Ênfase4 4 11 4" xfId="13559" xr:uid="{4EFBEF18-4479-4F60-BCDF-CD3303006C9F}"/>
    <cellStyle name="20% - Ênfase4 4 11 5" xfId="13560" xr:uid="{D5D387DB-AD84-4AC0-AAC1-9BE5E6219A54}"/>
    <cellStyle name="20% - Ênfase4 4 11 6" xfId="56844" xr:uid="{6BBE7C86-8F31-4ADC-8527-9D20F1881EF9}"/>
    <cellStyle name="20% - Ênfase4 4 12" xfId="13561" xr:uid="{14E40F8D-B94B-483F-8C81-212C09B97635}"/>
    <cellStyle name="20% - Ênfase4 4 12 2" xfId="13562" xr:uid="{EB599CF9-B590-4317-AF61-EBC587ACDD7E}"/>
    <cellStyle name="20% - Ênfase4 4 12 3" xfId="13563" xr:uid="{5FB6C2C4-AAA6-42B5-AA9C-7C5DEF72B3F9}"/>
    <cellStyle name="20% - Ênfase4 4 12 4" xfId="13564" xr:uid="{2232F804-C030-4BAF-A5C3-BE8FE023EE9B}"/>
    <cellStyle name="20% - Ênfase4 4 12 5" xfId="47164" xr:uid="{DC0C387D-7710-4F3F-A682-0A523D460DF1}"/>
    <cellStyle name="20% - Ênfase4 4 13" xfId="13565" xr:uid="{E59D998B-32FD-4E0F-9FF6-82F1B26AD588}"/>
    <cellStyle name="20% - Ênfase4 4 14" xfId="13566" xr:uid="{F44F843F-CFED-40D6-BCFB-6304EC719593}"/>
    <cellStyle name="20% - Ênfase4 4 15" xfId="13567" xr:uid="{2B993E76-3217-4F54-B57D-0ABC88D2BBBD}"/>
    <cellStyle name="20% - Ênfase4 4 16" xfId="45152" xr:uid="{E5265479-FD62-477E-BEBE-90D034C2815E}"/>
    <cellStyle name="20% - Ênfase4 4 2" xfId="916" xr:uid="{AACCB035-DD89-40A8-B8A1-8C9C9C18515C}"/>
    <cellStyle name="20% - Ênfase4 4 2 2" xfId="917" xr:uid="{D9A7FEF0-5F61-4359-8FB0-7CBD08D8584E}"/>
    <cellStyle name="20% - Ênfase4 4 2 2 2" xfId="13568" xr:uid="{9D58A4F3-31EC-403B-88BF-AA7B0F162ADE}"/>
    <cellStyle name="20% - Ênfase4 4 2 2 2 2" xfId="57214" xr:uid="{99FB78AA-805D-4CB0-B88B-A87E83D06468}"/>
    <cellStyle name="20% - Ênfase4 4 2 2 2 3" xfId="58250" xr:uid="{0911940C-948B-49FA-9C99-D7755B695181}"/>
    <cellStyle name="20% - Ênfase4 4 2 2 2 4" xfId="56880" xr:uid="{FF19ECC6-42FA-49B5-BBCF-D2FBD6AFAE2F}"/>
    <cellStyle name="20% - Ênfase4 4 2 2 3" xfId="13569" xr:uid="{A8561D79-08BB-4E47-AA4F-7B075DDD9CED}"/>
    <cellStyle name="20% - Ênfase4 4 2 2 3 2" xfId="58162" xr:uid="{F756A486-BA2B-4A8C-A785-B142D9F4A877}"/>
    <cellStyle name="20% - Ênfase4 4 2 2 4" xfId="13570" xr:uid="{10B41043-2C90-4986-9137-2C8FC1F9CCFA}"/>
    <cellStyle name="20% - Ênfase4 4 2 2 5" xfId="48671" xr:uid="{1E7A9A6B-0222-4013-9BDF-9F877876EB65}"/>
    <cellStyle name="20% - Ênfase4 4 2 3" xfId="13571" xr:uid="{5ECCCC9A-C868-4301-927C-3D238C1E2139}"/>
    <cellStyle name="20% - Ênfase4 4 2 3 2" xfId="56504" xr:uid="{E62D13A6-8F9A-4130-A50B-0BC884DF1363}"/>
    <cellStyle name="20% - Ênfase4 4 2 4" xfId="13572" xr:uid="{E97D6DAC-184B-4F8F-8942-6F866ACDED47}"/>
    <cellStyle name="20% - Ênfase4 4 2 4 2" xfId="58294" xr:uid="{9FB14F46-5C98-4FEC-91FE-629BFE83A0D7}"/>
    <cellStyle name="20% - Ênfase4 4 2 5" xfId="13573" xr:uid="{E2AF4223-51ED-4236-ADF6-D9C88BE7790C}"/>
    <cellStyle name="20% - Ênfase4 4 2 6" xfId="45554" xr:uid="{2B9B85A6-4418-43CA-8132-F87CD1AA457E}"/>
    <cellStyle name="20% - Ênfase4 4 3" xfId="918" xr:uid="{720953E3-6767-4EDB-9FC4-19832A19E634}"/>
    <cellStyle name="20% - Ênfase4 4 3 2" xfId="919" xr:uid="{F9A083A3-0D71-46FD-A010-474262CC1A2C}"/>
    <cellStyle name="20% - Ênfase4 4 3 2 2" xfId="13574" xr:uid="{859A417D-2D85-4430-B71F-F7D07DD84C7D}"/>
    <cellStyle name="20% - Ênfase4 4 3 2 3" xfId="13575" xr:uid="{B3BA677B-B1DF-4BE7-8DBB-1BBF3F934319}"/>
    <cellStyle name="20% - Ênfase4 4 3 2 4" xfId="13576" xr:uid="{980218C0-C1DE-4EAB-9406-E7CB382BB033}"/>
    <cellStyle name="20% - Ênfase4 4 3 2 5" xfId="48680" xr:uid="{09765D66-375B-41D0-928D-C31D5A61F418}"/>
    <cellStyle name="20% - Ênfase4 4 3 3" xfId="13577" xr:uid="{D9C6D953-9B94-4EE6-95C5-B7FF616950D4}"/>
    <cellStyle name="20% - Ênfase4 4 3 4" xfId="13578" xr:uid="{6EEFF549-5645-4B91-8274-A7219E776669}"/>
    <cellStyle name="20% - Ênfase4 4 3 5" xfId="13579" xr:uid="{1B4A0E5C-2493-4D3D-9586-0D8C3C344556}"/>
    <cellStyle name="20% - Ênfase4 4 3 6" xfId="45555" xr:uid="{E8F1C53F-9455-4DD8-BBC5-6938147F80BA}"/>
    <cellStyle name="20% - Ênfase4 4 4" xfId="920" xr:uid="{7E51F06C-C6D0-48F3-B4F8-EAB2A67A4D6D}"/>
    <cellStyle name="20% - Ênfase4 4 4 2" xfId="921" xr:uid="{B62E84ED-7C10-46F4-97B2-7080A92C8E28}"/>
    <cellStyle name="20% - Ênfase4 4 4 2 2" xfId="13580" xr:uid="{FE9108C0-4591-48F3-AA00-A7DE652DEAB3}"/>
    <cellStyle name="20% - Ênfase4 4 4 2 3" xfId="13581" xr:uid="{C2501328-9BE7-46C2-8749-3520E28036CB}"/>
    <cellStyle name="20% - Ênfase4 4 4 2 4" xfId="13582" xr:uid="{A5B6BE7F-D9D5-4AAC-9AFC-B1F518E6BE54}"/>
    <cellStyle name="20% - Ênfase4 4 4 3" xfId="13583" xr:uid="{1727F381-0841-41CB-8C89-EBF4E4F693DE}"/>
    <cellStyle name="20% - Ênfase4 4 4 4" xfId="13584" xr:uid="{05E2DA0F-D58A-40AD-A645-20DEA070FED9}"/>
    <cellStyle name="20% - Ênfase4 4 4 5" xfId="13585" xr:uid="{26AB863F-BF17-49B8-B87A-B1CE68DE6FB8}"/>
    <cellStyle name="20% - Ênfase4 4 4 6" xfId="51121" xr:uid="{4AE18D41-3473-4852-89C6-15C043E86743}"/>
    <cellStyle name="20% - Ênfase4 4 5" xfId="922" xr:uid="{0C8AC0BE-B6B3-40D7-A1F8-458FEDE36C50}"/>
    <cellStyle name="20% - Ênfase4 4 5 2" xfId="923" xr:uid="{F0507B1F-0986-45BC-83CE-545C6E8EA95E}"/>
    <cellStyle name="20% - Ênfase4 4 5 2 2" xfId="13586" xr:uid="{4145D3ED-61BA-4514-A463-B7B8ED9483B5}"/>
    <cellStyle name="20% - Ênfase4 4 5 2 3" xfId="13587" xr:uid="{B0FEE1AB-5539-4528-A3D6-5B2683E815BB}"/>
    <cellStyle name="20% - Ênfase4 4 5 2 4" xfId="13588" xr:uid="{72E88C99-DEDF-496C-979E-65CA59929D44}"/>
    <cellStyle name="20% - Ênfase4 4 5 3" xfId="13589" xr:uid="{8DA535CF-E107-4E6C-BD25-C623F8D75FA6}"/>
    <cellStyle name="20% - Ênfase4 4 5 4" xfId="13590" xr:uid="{0382D487-4768-4D67-B87B-49FFA4324791}"/>
    <cellStyle name="20% - Ênfase4 4 5 5" xfId="13591" xr:uid="{06ED8F26-06A3-4080-BF3D-8146BF33547B}"/>
    <cellStyle name="20% - Ênfase4 4 5 6" xfId="52005" xr:uid="{A948A1F9-8D54-4D36-9345-F1286AF0A0ED}"/>
    <cellStyle name="20% - Ênfase4 4 6" xfId="924" xr:uid="{0219DA66-626C-4C8A-A81F-BA2FBCAF8AA2}"/>
    <cellStyle name="20% - Ênfase4 4 6 2" xfId="925" xr:uid="{BE680AF5-4205-459A-8BE9-E7EBAFFE34C3}"/>
    <cellStyle name="20% - Ênfase4 4 6 2 2" xfId="13592" xr:uid="{8D8092EE-2A3A-4A5F-BD0E-E96DE90DB796}"/>
    <cellStyle name="20% - Ênfase4 4 6 2 3" xfId="13593" xr:uid="{B98ADA6B-D8A8-48D6-8B19-5886E524186B}"/>
    <cellStyle name="20% - Ênfase4 4 6 2 4" xfId="13594" xr:uid="{5489A3CD-889C-4482-AC09-98D1FF562C20}"/>
    <cellStyle name="20% - Ênfase4 4 6 3" xfId="13595" xr:uid="{E7DACD64-7D32-464F-B8B7-AC255A9E032B}"/>
    <cellStyle name="20% - Ênfase4 4 6 4" xfId="13596" xr:uid="{D2FC426E-7CD9-4445-B9D1-1E0FD62B06EA}"/>
    <cellStyle name="20% - Ênfase4 4 6 5" xfId="13597" xr:uid="{832AC320-AB10-44F1-9BE8-B7B3B27CA4F5}"/>
    <cellStyle name="20% - Ênfase4 4 6 6" xfId="52877" xr:uid="{EB47AD0C-A832-4537-8228-1EB695AF9594}"/>
    <cellStyle name="20% - Ênfase4 4 7" xfId="926" xr:uid="{E4CA5674-DC6A-43EC-819D-5621AA1D0D13}"/>
    <cellStyle name="20% - Ênfase4 4 7 2" xfId="13598" xr:uid="{0A7ACA37-9F21-4116-9DA0-E8A1FA01D1B7}"/>
    <cellStyle name="20% - Ênfase4 4 7 2 2" xfId="13599" xr:uid="{FA7B9A60-EE38-4C22-A2C2-DA1BFA0ACC37}"/>
    <cellStyle name="20% - Ênfase4 4 7 2 3" xfId="13600" xr:uid="{39E5675A-AA53-40F2-A7A1-5EAEDA00E959}"/>
    <cellStyle name="20% - Ênfase4 4 7 2 4" xfId="13601" xr:uid="{45204015-A06E-4BC6-92D1-7A39EAB9E4D8}"/>
    <cellStyle name="20% - Ênfase4 4 7 3" xfId="13602" xr:uid="{9803F12C-C465-4B07-9111-326827F48664}"/>
    <cellStyle name="20% - Ênfase4 4 7 4" xfId="13603" xr:uid="{72A4F3AB-8BB1-4B5A-9150-5F248D53B941}"/>
    <cellStyle name="20% - Ênfase4 4 7 5" xfId="13604" xr:uid="{F70E899B-2FE8-45FD-9D5E-8EF474755150}"/>
    <cellStyle name="20% - Ênfase4 4 7 6" xfId="53732" xr:uid="{3FC342B1-1266-4DA0-9230-CD675500AB07}"/>
    <cellStyle name="20% - Ênfase4 4 8" xfId="13605" xr:uid="{C5F76176-0BC8-4419-8CFC-81AB89D67C1E}"/>
    <cellStyle name="20% - Ênfase4 4 8 2" xfId="13606" xr:uid="{5FF02C53-DAC9-4626-A12B-73BBF0EFEC46}"/>
    <cellStyle name="20% - Ênfase4 4 8 2 2" xfId="13607" xr:uid="{88C29B94-A9B7-436B-86C6-50CFA098A41E}"/>
    <cellStyle name="20% - Ênfase4 4 8 2 3" xfId="13608" xr:uid="{D83DF039-11FF-4F47-B87E-827CCA9B8EB5}"/>
    <cellStyle name="20% - Ênfase4 4 8 2 4" xfId="13609" xr:uid="{E48D985E-A9EB-4140-AD0B-D2582D74DF85}"/>
    <cellStyle name="20% - Ênfase4 4 8 3" xfId="13610" xr:uid="{D02AACD9-1DC6-4EB2-AE9F-C5A7A78223B4}"/>
    <cellStyle name="20% - Ênfase4 4 8 4" xfId="13611" xr:uid="{5AFCD29F-A824-4664-941B-E2FB36F5D7F6}"/>
    <cellStyle name="20% - Ênfase4 4 8 5" xfId="13612" xr:uid="{6B30EBFD-FBBD-4918-BE14-D65C5F411920}"/>
    <cellStyle name="20% - Ênfase4 4 8 6" xfId="54556" xr:uid="{F4D3FE9C-2C0F-4D80-A8F0-7AAEF904F28D}"/>
    <cellStyle name="20% - Ênfase4 4 9" xfId="13613" xr:uid="{C9EB1774-C32B-489B-8BA5-0E30E2682D15}"/>
    <cellStyle name="20% - Ênfase4 4 9 2" xfId="13614" xr:uid="{AA683020-F97D-4BF6-8369-C0A489794F77}"/>
    <cellStyle name="20% - Ênfase4 4 9 2 2" xfId="13615" xr:uid="{52586BB3-B65B-426A-B07D-C8ACCC0093B4}"/>
    <cellStyle name="20% - Ênfase4 4 9 2 3" xfId="13616" xr:uid="{3A427F96-F190-4745-9897-4EE938745A1F}"/>
    <cellStyle name="20% - Ênfase4 4 9 2 4" xfId="13617" xr:uid="{B96EF356-643C-4C02-BAA7-EF6B50165748}"/>
    <cellStyle name="20% - Ênfase4 4 9 3" xfId="13618" xr:uid="{FC70409E-F94C-418C-8E9A-46EB8842AF90}"/>
    <cellStyle name="20% - Ênfase4 4 9 4" xfId="13619" xr:uid="{3438EF4D-0853-4780-A057-DC5C01DB0267}"/>
    <cellStyle name="20% - Ênfase4 4 9 5" xfId="13620" xr:uid="{F6DF711D-715B-4AA3-B08B-C30E9CB318AB}"/>
    <cellStyle name="20% - Ênfase4 4 9 6" xfId="55311" xr:uid="{6D13444C-A73A-43EE-A353-D8653D9AA8B1}"/>
    <cellStyle name="20% - Ênfase4 40" xfId="927" xr:uid="{05EB7FC1-4750-4790-A889-4F798BB15B0D}"/>
    <cellStyle name="20% - Ênfase4 40 2" xfId="928" xr:uid="{F6DBF41E-62AD-42B7-80B2-A7117F56C6C8}"/>
    <cellStyle name="20% - Ênfase4 41" xfId="929" xr:uid="{87E88330-2E96-45A7-BD9E-6EE375245AC3}"/>
    <cellStyle name="20% - Ênfase4 41 2" xfId="930" xr:uid="{DEC611AF-F820-4B70-9E41-05F3ABD284CD}"/>
    <cellStyle name="20% - Ênfase4 42" xfId="931" xr:uid="{BD618A61-29EF-48F5-AEA7-2B74272000F6}"/>
    <cellStyle name="20% - Ênfase4 42 2" xfId="932" xr:uid="{9EDC0A6A-83F5-4248-B6F3-85D946698D79}"/>
    <cellStyle name="20% - Ênfase4 43" xfId="933" xr:uid="{F4E4A0DF-E443-4200-9FD6-9E10A2C63486}"/>
    <cellStyle name="20% - Ênfase4 43 2" xfId="934" xr:uid="{515A9850-BC48-4A15-90CD-C429DAE11899}"/>
    <cellStyle name="20% - Ênfase4 44" xfId="935" xr:uid="{BD19836C-8A82-43FE-91B9-AB7D8E58D9E2}"/>
    <cellStyle name="20% - Ênfase4 44 2" xfId="936" xr:uid="{71F728AC-0C30-4BCD-92EE-A1392533F00C}"/>
    <cellStyle name="20% - Ênfase4 44 3" xfId="13621" xr:uid="{CED16733-ADC5-40B6-9FC9-24B2C61DA9A2}"/>
    <cellStyle name="20% - Ênfase4 44 4" xfId="13622" xr:uid="{E92BFD18-D160-4A41-A4E0-55479F41D664}"/>
    <cellStyle name="20% - Ênfase4 45" xfId="937" xr:uid="{FFB64B11-15B4-4241-9B21-DA1FD50B1FF0}"/>
    <cellStyle name="20% - Ênfase4 45 2" xfId="938" xr:uid="{B8C44ECD-A3C1-4661-9A5A-12363D852106}"/>
    <cellStyle name="20% - Ênfase4 46" xfId="939" xr:uid="{63A00599-CE42-499D-9468-FE4B59C78CCA}"/>
    <cellStyle name="20% - Ênfase4 46 2" xfId="940" xr:uid="{D4AF1A70-FD08-4109-B196-F519DE60C7C2}"/>
    <cellStyle name="20% - Ênfase4 47" xfId="941" xr:uid="{584795BD-F621-4C34-BDE1-36E5AC147B8B}"/>
    <cellStyle name="20% - Ênfase4 47 2" xfId="942" xr:uid="{80FD73FC-CB95-485C-BA1A-0F84485B2AF3}"/>
    <cellStyle name="20% - Ênfase4 48" xfId="943" xr:uid="{2214D86B-4815-4A9F-93DB-DA74B4809369}"/>
    <cellStyle name="20% - Ênfase4 48 2" xfId="944" xr:uid="{AD142855-2952-4201-9FB8-E48DA95A6A3E}"/>
    <cellStyle name="20% - Ênfase4 49" xfId="945" xr:uid="{004166B7-388B-4965-93F2-F96CB5E607BF}"/>
    <cellStyle name="20% - Ênfase4 49 2" xfId="946" xr:uid="{7C357AB0-A851-4782-B1C9-919CAE392906}"/>
    <cellStyle name="20% - Ênfase4 5" xfId="947" xr:uid="{97A2ECD4-6F76-4AE9-8797-CED10E2B3822}"/>
    <cellStyle name="20% - Ênfase4 5 10" xfId="13623" xr:uid="{2D2360ED-65A8-4731-823F-296D8D4B7BDF}"/>
    <cellStyle name="20% - Ênfase4 5 10 2" xfId="13624" xr:uid="{A78F4363-4FC1-450A-AC9F-97935C6EDC0B}"/>
    <cellStyle name="20% - Ênfase4 5 10 2 2" xfId="13625" xr:uid="{A4155BBB-1A8A-4C45-918C-007EADB6DBC5}"/>
    <cellStyle name="20% - Ênfase4 5 10 2 3" xfId="13626" xr:uid="{A90EEFBF-9531-456D-867A-6CFCE73F6594}"/>
    <cellStyle name="20% - Ênfase4 5 10 2 4" xfId="13627" xr:uid="{A2F3B7D9-EF48-4794-82D3-7E70E6802FA0}"/>
    <cellStyle name="20% - Ênfase4 5 10 3" xfId="13628" xr:uid="{069DA1FC-4F38-4A21-9B43-516FBE99DA49}"/>
    <cellStyle name="20% - Ênfase4 5 10 4" xfId="13629" xr:uid="{C3DAA907-DCDD-4835-9DEC-8B04A675B1D4}"/>
    <cellStyle name="20% - Ênfase4 5 10 5" xfId="13630" xr:uid="{4587213E-D915-4391-92F6-4E3E1AD53800}"/>
    <cellStyle name="20% - Ênfase4 5 10 6" xfId="56329" xr:uid="{93C8A5A7-491C-408D-87C2-A97CFF9A1901}"/>
    <cellStyle name="20% - Ênfase4 5 11" xfId="13631" xr:uid="{112D7A3C-B3BA-48FF-9C70-9A823E62CE5A}"/>
    <cellStyle name="20% - Ênfase4 5 11 2" xfId="13632" xr:uid="{182A82E0-BAAA-4570-84F4-7A494EB72186}"/>
    <cellStyle name="20% - Ênfase4 5 11 2 2" xfId="13633" xr:uid="{CD2B0CF0-0E03-4082-B3BE-A0C52DB07464}"/>
    <cellStyle name="20% - Ênfase4 5 11 2 3" xfId="13634" xr:uid="{A6359185-F9FB-4660-A7E6-F61887DF5D37}"/>
    <cellStyle name="20% - Ênfase4 5 11 2 4" xfId="13635" xr:uid="{AE1BB78C-41DE-42F4-BB6F-91500773C6BB}"/>
    <cellStyle name="20% - Ênfase4 5 11 3" xfId="13636" xr:uid="{FC7AB4A1-740C-4213-BA0F-E56B1184AC62}"/>
    <cellStyle name="20% - Ênfase4 5 11 4" xfId="13637" xr:uid="{1BBFE0C8-63D0-49E7-B701-345C3E88E611}"/>
    <cellStyle name="20% - Ênfase4 5 11 5" xfId="13638" xr:uid="{47913902-0E3E-47A5-A966-F57483523A20}"/>
    <cellStyle name="20% - Ênfase4 5 11 6" xfId="57876" xr:uid="{33D52571-2689-4B72-8CAF-B1A9627F8C5F}"/>
    <cellStyle name="20% - Ênfase4 5 12" xfId="13639" xr:uid="{C101AF86-AA12-4590-BAF9-1D6764673953}"/>
    <cellStyle name="20% - Ênfase4 5 12 2" xfId="13640" xr:uid="{0B09364A-095F-495B-A676-5AFA26CE6D3F}"/>
    <cellStyle name="20% - Ênfase4 5 12 3" xfId="13641" xr:uid="{C115ED21-C0A4-4D0C-A36D-D996D6725A82}"/>
    <cellStyle name="20% - Ênfase4 5 12 4" xfId="13642" xr:uid="{E91E5D72-7331-4BAC-8ACC-CC39C456BA15}"/>
    <cellStyle name="20% - Ênfase4 5 12 5" xfId="47165" xr:uid="{4C23250E-A33E-40ED-9212-946A33D6C63F}"/>
    <cellStyle name="20% - Ênfase4 5 13" xfId="13643" xr:uid="{3206D680-280E-4BF8-8B24-0CF3B279DED0}"/>
    <cellStyle name="20% - Ênfase4 5 14" xfId="13644" xr:uid="{FA9D42B6-74BE-4998-9BB8-C6C7268ED44E}"/>
    <cellStyle name="20% - Ênfase4 5 15" xfId="13645" xr:uid="{F7470E35-E2EE-4689-9912-5F08119A1919}"/>
    <cellStyle name="20% - Ênfase4 5 16" xfId="45153" xr:uid="{E66C105C-FD0E-427D-A4C8-BA0A0D712A02}"/>
    <cellStyle name="20% - Ênfase4 5 2" xfId="948" xr:uid="{D2BBA38C-843F-498F-9082-938A76163BE1}"/>
    <cellStyle name="20% - Ênfase4 5 2 2" xfId="949" xr:uid="{EB411225-732F-46A2-820A-574D37104944}"/>
    <cellStyle name="20% - Ênfase4 5 2 2 2" xfId="13646" xr:uid="{B2AD7559-2623-46D2-99DB-E09283276A48}"/>
    <cellStyle name="20% - Ênfase4 5 2 2 2 2" xfId="57215" xr:uid="{AF0A0E5C-1899-4A36-8EFD-00CD9F8C870D}"/>
    <cellStyle name="20% - Ênfase4 5 2 2 2 3" xfId="58037" xr:uid="{2222171F-6685-4FD6-910C-F3CB14F9A73D}"/>
    <cellStyle name="20% - Ênfase4 5 2 2 2 4" xfId="56881" xr:uid="{D886D9F7-6218-4C5B-BDF4-F814E0E7A695}"/>
    <cellStyle name="20% - Ênfase4 5 2 2 3" xfId="13647" xr:uid="{DB826BF5-CA0B-4926-AE65-4C55E708451C}"/>
    <cellStyle name="20% - Ênfase4 5 2 2 3 2" xfId="58054" xr:uid="{11D3DF11-F7EC-44F1-9B0F-3CF04A197507}"/>
    <cellStyle name="20% - Ênfase4 5 2 2 4" xfId="13648" xr:uid="{15E9AEAA-F03B-47E7-A7AB-897E9793299E}"/>
    <cellStyle name="20% - Ênfase4 5 2 2 5" xfId="48673" xr:uid="{713A60E8-13F1-4C34-A3DF-3D233122271E}"/>
    <cellStyle name="20% - Ênfase4 5 2 3" xfId="13649" xr:uid="{5F040BA6-DA13-4514-A262-84589B15B1A3}"/>
    <cellStyle name="20% - Ênfase4 5 2 3 2" xfId="56505" xr:uid="{F1A00B78-473A-4D1B-9F0A-E76E844C54A7}"/>
    <cellStyle name="20% - Ênfase4 5 2 4" xfId="13650" xr:uid="{4C7FCE4A-5EBC-47F4-BE10-CBFE96F85391}"/>
    <cellStyle name="20% - Ênfase4 5 2 4 2" xfId="58189" xr:uid="{711BC102-60FE-4FBB-A374-E5018310A090}"/>
    <cellStyle name="20% - Ênfase4 5 2 5" xfId="13651" xr:uid="{218ADE77-B415-4F15-83B8-697555C1D895}"/>
    <cellStyle name="20% - Ênfase4 5 2 6" xfId="47923" xr:uid="{6727303F-53A3-41CA-91E2-2E546016AC7E}"/>
    <cellStyle name="20% - Ênfase4 5 3" xfId="950" xr:uid="{71AAB891-6DAE-425A-AFFC-37B451EE2CC4}"/>
    <cellStyle name="20% - Ênfase4 5 3 2" xfId="951" xr:uid="{CB4F044A-6A4D-4BAB-B348-59526A874A01}"/>
    <cellStyle name="20% - Ênfase4 5 3 2 2" xfId="13652" xr:uid="{2ECB5A04-D830-47C4-91AB-9006DD989CA2}"/>
    <cellStyle name="20% - Ênfase4 5 3 2 3" xfId="13653" xr:uid="{83EFBFF3-74BA-4672-80A7-5CB15F7C01EA}"/>
    <cellStyle name="20% - Ênfase4 5 3 2 4" xfId="13654" xr:uid="{D577C96F-E020-4DB9-A6B7-0553D39713E2}"/>
    <cellStyle name="20% - Ênfase4 5 3 3" xfId="13655" xr:uid="{4464C4C9-9EC2-4EFB-848F-A639418B49A1}"/>
    <cellStyle name="20% - Ênfase4 5 3 4" xfId="13656" xr:uid="{D0DFF426-4F39-4D09-9ED8-B74AE3A98625}"/>
    <cellStyle name="20% - Ênfase4 5 3 5" xfId="13657" xr:uid="{CDC02076-0757-43CA-9F10-6328D8A71157}"/>
    <cellStyle name="20% - Ênfase4 5 3 6" xfId="48676" xr:uid="{5C8D380B-87C6-4B5C-B209-2BCC163AE4E3}"/>
    <cellStyle name="20% - Ênfase4 5 4" xfId="952" xr:uid="{7B29B0BD-7B10-4404-A8FA-3A6D4709CF7C}"/>
    <cellStyle name="20% - Ênfase4 5 4 2" xfId="953" xr:uid="{1255B5D9-B6EE-4F6E-A6D8-7D5BB518E7D8}"/>
    <cellStyle name="20% - Ênfase4 5 4 2 2" xfId="13658" xr:uid="{D19C3F85-C1BB-4655-9ECE-179F3CBD1810}"/>
    <cellStyle name="20% - Ênfase4 5 4 2 3" xfId="13659" xr:uid="{6A9CDB46-7FD9-4535-9CBA-5D666021EC42}"/>
    <cellStyle name="20% - Ênfase4 5 4 2 4" xfId="13660" xr:uid="{DF4F7BC2-B98A-45E7-A926-F6D82C9FAAC0}"/>
    <cellStyle name="20% - Ênfase4 5 4 3" xfId="13661" xr:uid="{C0788262-8BB9-49B7-855B-61FC81B85766}"/>
    <cellStyle name="20% - Ênfase4 5 4 4" xfId="13662" xr:uid="{CB833D3D-2258-4067-A554-143933B46C82}"/>
    <cellStyle name="20% - Ênfase4 5 4 5" xfId="13663" xr:uid="{FB13C0CF-C8FE-4F60-A36E-6E08F992D319}"/>
    <cellStyle name="20% - Ênfase4 5 4 6" xfId="51119" xr:uid="{4540CF03-5845-42BB-BDCB-497442D57CDA}"/>
    <cellStyle name="20% - Ênfase4 5 5" xfId="954" xr:uid="{08AB0ED5-691E-4D97-A783-B678DE635F9D}"/>
    <cellStyle name="20% - Ênfase4 5 5 2" xfId="955" xr:uid="{5D8D04A2-162D-4E91-BF9E-0934C3ABE6EF}"/>
    <cellStyle name="20% - Ênfase4 5 5 2 2" xfId="13664" xr:uid="{E0E1C33C-18FF-4ADA-8B6F-D28B9ABD4D19}"/>
    <cellStyle name="20% - Ênfase4 5 5 2 3" xfId="13665" xr:uid="{BF5F0383-98B5-4E0D-BABC-1CFAE54AA89C}"/>
    <cellStyle name="20% - Ênfase4 5 5 2 4" xfId="13666" xr:uid="{901AAE9B-C6C1-4CB2-AC3B-95B6B7F30CB3}"/>
    <cellStyle name="20% - Ênfase4 5 5 3" xfId="13667" xr:uid="{7F112825-729D-4AB3-B300-8D7A2A75016D}"/>
    <cellStyle name="20% - Ênfase4 5 5 4" xfId="13668" xr:uid="{02F9B365-2248-409B-8F43-F8A7BE45A6B1}"/>
    <cellStyle name="20% - Ênfase4 5 5 5" xfId="13669" xr:uid="{7E69546F-D147-40F3-8C98-D6C2F56348A8}"/>
    <cellStyle name="20% - Ênfase4 5 5 6" xfId="52003" xr:uid="{114431B6-7D66-45EA-935A-73D12DDFCCC4}"/>
    <cellStyle name="20% - Ênfase4 5 6" xfId="956" xr:uid="{1881C939-7C69-4D51-AAD1-FDBA3A3383F0}"/>
    <cellStyle name="20% - Ênfase4 5 6 2" xfId="957" xr:uid="{870A17F4-5C63-43FF-B08F-3938513DBCAA}"/>
    <cellStyle name="20% - Ênfase4 5 6 2 2" xfId="13670" xr:uid="{BF2029E2-B392-43D3-972F-737E823E1902}"/>
    <cellStyle name="20% - Ênfase4 5 6 2 3" xfId="13671" xr:uid="{933B7672-91BB-4FFC-A2DB-20A75D865E92}"/>
    <cellStyle name="20% - Ênfase4 5 6 2 4" xfId="13672" xr:uid="{A88F5289-8FEF-4DAA-B94A-B275693725C7}"/>
    <cellStyle name="20% - Ênfase4 5 6 3" xfId="13673" xr:uid="{00AC6E44-23D7-4941-8E25-0380075CA804}"/>
    <cellStyle name="20% - Ênfase4 5 6 4" xfId="13674" xr:uid="{C18D918F-AF2E-4F03-9F0F-478D0CCB1B6E}"/>
    <cellStyle name="20% - Ênfase4 5 6 5" xfId="13675" xr:uid="{25468E65-DA59-47F1-B334-603A8DE6CBF4}"/>
    <cellStyle name="20% - Ênfase4 5 6 6" xfId="52875" xr:uid="{1B0A4313-4265-4E0C-8D06-75147806439F}"/>
    <cellStyle name="20% - Ênfase4 5 7" xfId="958" xr:uid="{E514FD54-79EA-4876-988E-BF57DA9DD5C4}"/>
    <cellStyle name="20% - Ênfase4 5 7 2" xfId="13676" xr:uid="{F476DFB6-E060-4A04-A481-3247D1763B48}"/>
    <cellStyle name="20% - Ênfase4 5 7 2 2" xfId="13677" xr:uid="{70300E61-B294-42EE-ACCC-745295CB8976}"/>
    <cellStyle name="20% - Ênfase4 5 7 2 3" xfId="13678" xr:uid="{46149504-6F78-44B5-856C-A37746DCC2F9}"/>
    <cellStyle name="20% - Ênfase4 5 7 2 4" xfId="13679" xr:uid="{F6B3C396-A097-4487-B507-D0A667194D99}"/>
    <cellStyle name="20% - Ênfase4 5 7 3" xfId="13680" xr:uid="{AD1BCC8E-C2F0-423B-AC6C-EED370203835}"/>
    <cellStyle name="20% - Ênfase4 5 7 4" xfId="13681" xr:uid="{6D53678F-1FAC-459B-9A17-860B9ADB1C98}"/>
    <cellStyle name="20% - Ênfase4 5 7 5" xfId="13682" xr:uid="{699027AD-7640-4EC7-94C6-CBA67DB3F380}"/>
    <cellStyle name="20% - Ênfase4 5 7 6" xfId="53730" xr:uid="{3FEC941B-EF5E-4030-9DF9-E1F89E9F2AEE}"/>
    <cellStyle name="20% - Ênfase4 5 8" xfId="13683" xr:uid="{55FA80AC-AD0A-4031-8AB2-3C1171570C2A}"/>
    <cellStyle name="20% - Ênfase4 5 8 2" xfId="13684" xr:uid="{EC5E692F-8382-467A-B959-46795F1C9502}"/>
    <cellStyle name="20% - Ênfase4 5 8 2 2" xfId="13685" xr:uid="{330BEF11-05AC-4B3C-B2AF-F04F70459516}"/>
    <cellStyle name="20% - Ênfase4 5 8 2 3" xfId="13686" xr:uid="{0E9D1A38-EF39-400E-B582-0D9A68D1ADD2}"/>
    <cellStyle name="20% - Ênfase4 5 8 2 4" xfId="13687" xr:uid="{7B168437-5AC9-4B7F-AFF6-6548F5EE747D}"/>
    <cellStyle name="20% - Ênfase4 5 8 3" xfId="13688" xr:uid="{CF586261-4DDF-488A-8265-2D96615D11FA}"/>
    <cellStyle name="20% - Ênfase4 5 8 4" xfId="13689" xr:uid="{31263EDA-1BB3-4D96-B288-39F6DC790D5A}"/>
    <cellStyle name="20% - Ênfase4 5 8 5" xfId="13690" xr:uid="{54016C63-8C97-404C-A3AB-CE8B2D432857}"/>
    <cellStyle name="20% - Ênfase4 5 8 6" xfId="54555" xr:uid="{BCA44CAB-1509-44B2-A5CA-A60F802E3310}"/>
    <cellStyle name="20% - Ênfase4 5 9" xfId="13691" xr:uid="{B184601F-EB1D-45BE-8563-693A7E2590BE}"/>
    <cellStyle name="20% - Ênfase4 5 9 2" xfId="13692" xr:uid="{9CEF4893-34CC-4AD9-921A-3E739C0153CB}"/>
    <cellStyle name="20% - Ênfase4 5 9 2 2" xfId="13693" xr:uid="{9B026000-B20B-4F4D-83AF-63AD1C7DC58A}"/>
    <cellStyle name="20% - Ênfase4 5 9 2 3" xfId="13694" xr:uid="{79DDAFC5-B1DD-4AC8-BF7F-24F4A136685E}"/>
    <cellStyle name="20% - Ênfase4 5 9 2 4" xfId="13695" xr:uid="{FE4BDD5F-FCDD-4455-A762-A58CACB19A1D}"/>
    <cellStyle name="20% - Ênfase4 5 9 3" xfId="13696" xr:uid="{8A517614-DB2B-4110-807D-72D9079ADA9A}"/>
    <cellStyle name="20% - Ênfase4 5 9 4" xfId="13697" xr:uid="{B6C8F8C0-BEBB-44A9-99CF-5F73B576FBD2}"/>
    <cellStyle name="20% - Ênfase4 5 9 5" xfId="13698" xr:uid="{4B89530F-9ECF-4E5E-B6D2-1F9C3FA99BFD}"/>
    <cellStyle name="20% - Ênfase4 5 9 6" xfId="55310" xr:uid="{A031B49A-A52A-496C-863C-46B792005971}"/>
    <cellStyle name="20% - Ênfase4 50" xfId="959" xr:uid="{D8148765-35FA-4961-A404-EE437E2D1606}"/>
    <cellStyle name="20% - Ênfase4 50 2" xfId="960" xr:uid="{186396FF-4946-4374-B88A-7D4F18F86E84}"/>
    <cellStyle name="20% - Ênfase4 51" xfId="961" xr:uid="{0D18FC35-277C-45B2-8FC8-AF7C989C5DB8}"/>
    <cellStyle name="20% - Ênfase4 51 2" xfId="962" xr:uid="{1A2549BA-1262-4AD5-B183-A18878F89761}"/>
    <cellStyle name="20% - Ênfase4 52" xfId="963" xr:uid="{B965B7DA-956D-4F4D-BB98-90B9747FCE7B}"/>
    <cellStyle name="20% - Ênfase4 52 2" xfId="964" xr:uid="{6BA41141-9981-457D-9B08-4A5A7264BEC2}"/>
    <cellStyle name="20% - Ênfase4 53" xfId="965" xr:uid="{EBB954A5-310D-434C-9AE7-4F77E62CDF17}"/>
    <cellStyle name="20% - Ênfase4 53 2" xfId="966" xr:uid="{6E6ED0E6-7D5C-4E9C-AE5A-67A9BA7B1724}"/>
    <cellStyle name="20% - Ênfase4 54" xfId="967" xr:uid="{7631759E-B64A-47FF-8854-1D3F671BC4D2}"/>
    <cellStyle name="20% - Ênfase4 54 2" xfId="968" xr:uid="{8C2F34B1-8921-45F5-A90D-ABA71616F35E}"/>
    <cellStyle name="20% - Ênfase4 55" xfId="969" xr:uid="{60E6D5AB-B607-49F2-9466-0982AA61617D}"/>
    <cellStyle name="20% - Ênfase4 55 2" xfId="970" xr:uid="{D0B07E3E-F809-4E66-9D79-F79137335369}"/>
    <cellStyle name="20% - Ênfase4 56" xfId="971" xr:uid="{A0B94ECC-DE1D-4D2B-89CE-12D59E812E7B}"/>
    <cellStyle name="20% - Ênfase4 56 2" xfId="972" xr:uid="{18CFFF8D-8A40-4D7E-BAF8-A6F699FFE32C}"/>
    <cellStyle name="20% - Ênfase4 57" xfId="973" xr:uid="{8EE672D1-C822-4851-BF2F-BE6227FCD8E5}"/>
    <cellStyle name="20% - Ênfase4 57 2" xfId="974" xr:uid="{8C7AA725-3897-40B7-A9D4-A5D2A734E3F0}"/>
    <cellStyle name="20% - Ênfase4 58" xfId="975" xr:uid="{7B71926D-8687-44A8-8AA2-5864C5598018}"/>
    <cellStyle name="20% - Ênfase4 58 2" xfId="976" xr:uid="{8141033C-64C1-46B9-A67D-E176D9F41743}"/>
    <cellStyle name="20% - Ênfase4 59" xfId="977" xr:uid="{8C6ECDF5-5DF7-438C-9A40-CB97741970E5}"/>
    <cellStyle name="20% - Ênfase4 59 2" xfId="978" xr:uid="{48749393-64FA-4D1B-8E4C-3844D23301C2}"/>
    <cellStyle name="20% - Ênfase4 6" xfId="979" xr:uid="{F101D7F7-CE2F-4049-BA33-15B906BAA6D4}"/>
    <cellStyle name="20% - Ênfase4 6 10" xfId="13699" xr:uid="{C91EAF1C-B045-4DD3-BE7D-C69396FB3776}"/>
    <cellStyle name="20% - Ênfase4 6 10 2" xfId="13700" xr:uid="{F42A85E7-3FB4-47A1-B540-D0412FAFE0F1}"/>
    <cellStyle name="20% - Ênfase4 6 10 2 2" xfId="13701" xr:uid="{1B13ED82-030D-499F-94B5-6B6BE58F75FD}"/>
    <cellStyle name="20% - Ênfase4 6 10 2 3" xfId="13702" xr:uid="{778ACDBA-B2C7-44D0-9390-8A9FF15FF636}"/>
    <cellStyle name="20% - Ênfase4 6 10 2 4" xfId="13703" xr:uid="{7FA6FE1F-0C13-4160-B7BC-4500069E0F22}"/>
    <cellStyle name="20% - Ênfase4 6 10 3" xfId="13704" xr:uid="{A656B1DA-59AE-4AD5-917F-9F16C9AAEA6B}"/>
    <cellStyle name="20% - Ênfase4 6 10 4" xfId="13705" xr:uid="{B24D90C9-ED00-498C-BE01-D5891E29813E}"/>
    <cellStyle name="20% - Ênfase4 6 10 5" xfId="13706" xr:uid="{33DC0711-0DA1-4759-9EFF-187BDD1BD666}"/>
    <cellStyle name="20% - Ênfase4 6 10 6" xfId="56369" xr:uid="{4F0785F6-B07E-4696-8375-676B75B1D273}"/>
    <cellStyle name="20% - Ênfase4 6 11" xfId="13707" xr:uid="{0EBE353B-0B14-472D-BBD5-C67DF75C6E67}"/>
    <cellStyle name="20% - Ênfase4 6 11 2" xfId="13708" xr:uid="{E0C58CBC-1EF6-45BE-811D-3D4670FAA45D}"/>
    <cellStyle name="20% - Ênfase4 6 11 2 2" xfId="13709" xr:uid="{FFE6ACB9-D9BF-4777-BB98-25AE298C0E2B}"/>
    <cellStyle name="20% - Ênfase4 6 11 2 3" xfId="13710" xr:uid="{31363AF0-6F8E-472F-84B6-71945D6E7CCA}"/>
    <cellStyle name="20% - Ênfase4 6 11 2 4" xfId="13711" xr:uid="{3586D6BE-0E7C-4854-90A6-5F58F3628476}"/>
    <cellStyle name="20% - Ênfase4 6 11 3" xfId="13712" xr:uid="{CDC7DBED-016B-43FE-B04D-6E50B4A76E61}"/>
    <cellStyle name="20% - Ênfase4 6 11 4" xfId="13713" xr:uid="{5261A137-9BE0-4848-A7AB-FEB0867D143D}"/>
    <cellStyle name="20% - Ênfase4 6 11 5" xfId="13714" xr:uid="{BBCE165C-A51C-47B5-A2F8-B0DE2C20FC9A}"/>
    <cellStyle name="20% - Ênfase4 6 11 6" xfId="58195" xr:uid="{512A353A-5092-462D-84DA-D8D05014D7D1}"/>
    <cellStyle name="20% - Ênfase4 6 12" xfId="13715" xr:uid="{3E2BABB9-1D23-419F-91EC-634F6969546F}"/>
    <cellStyle name="20% - Ênfase4 6 12 2" xfId="13716" xr:uid="{4BE9E69D-F67A-402C-AEBF-B439DB52240E}"/>
    <cellStyle name="20% - Ênfase4 6 12 3" xfId="13717" xr:uid="{C625AA71-7FAB-4FFA-B565-CD98F4303462}"/>
    <cellStyle name="20% - Ênfase4 6 12 4" xfId="13718" xr:uid="{BEA4834E-2572-43F2-BE6F-53BBD86EED51}"/>
    <cellStyle name="20% - Ênfase4 6 12 5" xfId="47166" xr:uid="{AE492E08-6257-4421-9D18-9A698B169C51}"/>
    <cellStyle name="20% - Ênfase4 6 13" xfId="13719" xr:uid="{8AB68073-D09B-4DF6-9302-850A3FC9A0C6}"/>
    <cellStyle name="20% - Ênfase4 6 14" xfId="13720" xr:uid="{EB07FD03-069D-43EB-A67B-889875455DB1}"/>
    <cellStyle name="20% - Ênfase4 6 15" xfId="13721" xr:uid="{A82C7DEE-46A6-42A6-925C-D477C69F9EA6}"/>
    <cellStyle name="20% - Ênfase4 6 16" xfId="45154" xr:uid="{82D65C25-B7BE-4DBD-B49C-6998AC0DD92A}"/>
    <cellStyle name="20% - Ênfase4 6 2" xfId="980" xr:uid="{A75EC9FF-E834-4C02-BE65-750FF543BC98}"/>
    <cellStyle name="20% - Ênfase4 6 2 2" xfId="981" xr:uid="{5E069BAE-7BB2-46FA-A89A-726ABB974515}"/>
    <cellStyle name="20% - Ênfase4 6 2 2 2" xfId="13722" xr:uid="{621C065D-0B55-4C5A-87F5-B693E11DD6A7}"/>
    <cellStyle name="20% - Ênfase4 6 2 2 2 2" xfId="57216" xr:uid="{1279A2DD-7DD2-4F60-92C4-657D2E953CA4}"/>
    <cellStyle name="20% - Ênfase4 6 2 2 2 3" xfId="57816" xr:uid="{855717BA-A262-404C-986A-95F4507A4B6E}"/>
    <cellStyle name="20% - Ênfase4 6 2 2 2 4" xfId="56882" xr:uid="{65436D9C-3E69-462C-B224-AA7D60E3175C}"/>
    <cellStyle name="20% - Ênfase4 6 2 2 3" xfId="13723" xr:uid="{E2AA1290-9F40-4656-866F-80E4705080A7}"/>
    <cellStyle name="20% - Ênfase4 6 2 2 3 2" xfId="57947" xr:uid="{E08E4025-7E59-4BE4-BBAE-CD68E703DA66}"/>
    <cellStyle name="20% - Ênfase4 6 2 2 4" xfId="13724" xr:uid="{227C2DBE-9E2F-46B2-AED3-E580FE1CC949}"/>
    <cellStyle name="20% - Ênfase4 6 2 2 5" xfId="48675" xr:uid="{ACE67438-B6EC-458B-8DBD-65DEE441AA1C}"/>
    <cellStyle name="20% - Ênfase4 6 2 3" xfId="13725" xr:uid="{BA2D9901-B842-4A25-B65D-C64BD488D9C8}"/>
    <cellStyle name="20% - Ênfase4 6 2 3 2" xfId="56506" xr:uid="{F7E991BE-5F85-4FF8-90D4-AB1C9CD4C92B}"/>
    <cellStyle name="20% - Ênfase4 6 2 4" xfId="13726" xr:uid="{11C99BDB-DF33-4433-9D9A-0C8299CAA7E9}"/>
    <cellStyle name="20% - Ênfase4 6 2 4 2" xfId="58085" xr:uid="{01922DCF-1AC7-4EA4-9E1B-2340774DDDEC}"/>
    <cellStyle name="20% - Ênfase4 6 2 5" xfId="13727" xr:uid="{D8CCA22E-638D-4756-BBAF-4BCCE0C96605}"/>
    <cellStyle name="20% - Ênfase4 6 2 6" xfId="47924" xr:uid="{1F42168A-39A7-4608-8D0D-1A42B5D17200}"/>
    <cellStyle name="20% - Ênfase4 6 3" xfId="982" xr:uid="{85E012B6-A7F9-4A56-800E-1B7C3C65A61F}"/>
    <cellStyle name="20% - Ênfase4 6 3 2" xfId="983" xr:uid="{782FC33E-9F75-4BD1-A9A6-6C40F930D477}"/>
    <cellStyle name="20% - Ênfase4 6 3 2 2" xfId="13728" xr:uid="{58BE74B4-E5A8-4DAF-AEFA-B4AAD18968BB}"/>
    <cellStyle name="20% - Ênfase4 6 3 2 3" xfId="13729" xr:uid="{A795EF39-E183-48DB-8DE0-87236C6163BD}"/>
    <cellStyle name="20% - Ênfase4 6 3 2 4" xfId="13730" xr:uid="{AE8B7190-591C-4EAF-8CB0-749BC390B2E9}"/>
    <cellStyle name="20% - Ênfase4 6 3 3" xfId="13731" xr:uid="{820CF092-34DC-46FC-9756-7B04AE0D4796}"/>
    <cellStyle name="20% - Ênfase4 6 3 4" xfId="13732" xr:uid="{7639553D-3726-43C6-916F-802DD202EC71}"/>
    <cellStyle name="20% - Ênfase4 6 3 5" xfId="13733" xr:uid="{8954E40D-5438-4F32-95B8-3389E26D6A41}"/>
    <cellStyle name="20% - Ênfase4 6 3 6" xfId="48672" xr:uid="{60AB841E-9BBC-4736-A953-D9D8AE11C6FC}"/>
    <cellStyle name="20% - Ênfase4 6 4" xfId="984" xr:uid="{8F244FEE-3355-4C46-8F44-210BF7B5339B}"/>
    <cellStyle name="20% - Ênfase4 6 4 2" xfId="985" xr:uid="{B5E5317E-525C-468F-A874-FFF983F3026C}"/>
    <cellStyle name="20% - Ênfase4 6 4 2 2" xfId="13734" xr:uid="{9A001506-79FD-4ECD-8B85-A9594B25AD29}"/>
    <cellStyle name="20% - Ênfase4 6 4 2 3" xfId="13735" xr:uid="{3CCD8486-F4F6-4096-9CF6-52BE20CAA126}"/>
    <cellStyle name="20% - Ênfase4 6 4 2 4" xfId="13736" xr:uid="{900AA47D-7D6E-420C-8E28-27E05488E491}"/>
    <cellStyle name="20% - Ênfase4 6 4 3" xfId="13737" xr:uid="{C36F89A0-2154-4ACB-AD09-5EC23FA03C50}"/>
    <cellStyle name="20% - Ênfase4 6 4 4" xfId="13738" xr:uid="{EB2C39A2-47BB-479F-B8EF-5F033D012E75}"/>
    <cellStyle name="20% - Ênfase4 6 4 5" xfId="13739" xr:uid="{D57331C1-4E6C-4FF0-BF45-E24899837C38}"/>
    <cellStyle name="20% - Ênfase4 6 4 6" xfId="51117" xr:uid="{9555E8AD-82B4-4193-8F80-B88095CEE264}"/>
    <cellStyle name="20% - Ênfase4 6 5" xfId="986" xr:uid="{8A48E93A-8448-4F93-BE27-ED51C165CD87}"/>
    <cellStyle name="20% - Ênfase4 6 5 2" xfId="987" xr:uid="{CEB0302F-29B5-4F83-90A2-A42E5494DD9C}"/>
    <cellStyle name="20% - Ênfase4 6 5 2 2" xfId="13740" xr:uid="{B1328F31-6D25-4332-835F-646AC428CC6F}"/>
    <cellStyle name="20% - Ênfase4 6 5 2 3" xfId="13741" xr:uid="{3C899229-31A8-4B9B-A52D-DF2B3B583D58}"/>
    <cellStyle name="20% - Ênfase4 6 5 2 4" xfId="13742" xr:uid="{1A1E049A-7558-47E9-9790-6BE99C79BDC8}"/>
    <cellStyle name="20% - Ênfase4 6 5 3" xfId="13743" xr:uid="{1D016FCC-29AD-4FE1-B7DD-657292FBC87A}"/>
    <cellStyle name="20% - Ênfase4 6 5 4" xfId="13744" xr:uid="{E58A2606-8897-4476-8243-611E93798272}"/>
    <cellStyle name="20% - Ênfase4 6 5 5" xfId="13745" xr:uid="{38565954-095E-423C-889C-189DF560359B}"/>
    <cellStyle name="20% - Ênfase4 6 5 6" xfId="52001" xr:uid="{27EC9A2A-4AAD-446E-AC54-A4C98BB62018}"/>
    <cellStyle name="20% - Ênfase4 6 6" xfId="988" xr:uid="{D3CF017E-E453-41B2-AB3F-013138CDEDB9}"/>
    <cellStyle name="20% - Ênfase4 6 6 2" xfId="989" xr:uid="{261F377B-9D2A-46BD-BC0C-6EA6C8765398}"/>
    <cellStyle name="20% - Ênfase4 6 6 2 2" xfId="13746" xr:uid="{205503EF-091F-4801-A323-BD5750E61E55}"/>
    <cellStyle name="20% - Ênfase4 6 6 2 3" xfId="13747" xr:uid="{B634E06F-4B2A-47CD-B31C-E1638B9844C8}"/>
    <cellStyle name="20% - Ênfase4 6 6 2 4" xfId="13748" xr:uid="{DF13684D-A9CD-4458-A739-ACDE65B5B104}"/>
    <cellStyle name="20% - Ênfase4 6 6 3" xfId="13749" xr:uid="{C90220E7-6F0E-447E-B2C1-8475A203D8FD}"/>
    <cellStyle name="20% - Ênfase4 6 6 4" xfId="13750" xr:uid="{E98884CE-69BF-44EF-B736-462AEC5DA545}"/>
    <cellStyle name="20% - Ênfase4 6 6 5" xfId="13751" xr:uid="{D7E2126C-113A-4D04-8DC8-BADCF8CB49B2}"/>
    <cellStyle name="20% - Ênfase4 6 6 6" xfId="52874" xr:uid="{1FA757C0-25D6-4611-A922-3F2A99B6F3A3}"/>
    <cellStyle name="20% - Ênfase4 6 7" xfId="990" xr:uid="{CF73A172-BD34-4583-8968-37E650EC530E}"/>
    <cellStyle name="20% - Ênfase4 6 7 2" xfId="13752" xr:uid="{6841C017-B859-42A9-A61A-292AFB9C08A1}"/>
    <cellStyle name="20% - Ênfase4 6 7 2 2" xfId="13753" xr:uid="{929C99EE-60A8-4EBF-9A15-A9CBA502E46B}"/>
    <cellStyle name="20% - Ênfase4 6 7 2 3" xfId="13754" xr:uid="{3B4224B4-50A4-4785-9CEB-008496B2AD4A}"/>
    <cellStyle name="20% - Ênfase4 6 7 2 4" xfId="13755" xr:uid="{2CE00297-105C-4EB2-A816-AD2883D4D422}"/>
    <cellStyle name="20% - Ênfase4 6 7 3" xfId="13756" xr:uid="{AED9DDBD-6D73-4775-BD4A-78EEA6CD5C4E}"/>
    <cellStyle name="20% - Ênfase4 6 7 4" xfId="13757" xr:uid="{BE4A2729-C671-4F9F-9CA2-DB8F67630983}"/>
    <cellStyle name="20% - Ênfase4 6 7 5" xfId="13758" xr:uid="{A03F212A-74A5-4570-A34D-02A424059EFA}"/>
    <cellStyle name="20% - Ênfase4 6 7 6" xfId="53729" xr:uid="{EB7FAC70-B366-404C-B4C0-F842FDE9E13E}"/>
    <cellStyle name="20% - Ênfase4 6 8" xfId="13759" xr:uid="{C102389C-234A-4A13-92B0-9F8AB1BA4A4C}"/>
    <cellStyle name="20% - Ênfase4 6 8 2" xfId="13760" xr:uid="{82C43F14-3862-45B4-B1D4-C2131CD9F269}"/>
    <cellStyle name="20% - Ênfase4 6 8 2 2" xfId="13761" xr:uid="{79B9DD32-3696-4F5A-AD7D-2D32A53EF5A5}"/>
    <cellStyle name="20% - Ênfase4 6 8 2 3" xfId="13762" xr:uid="{07A5EE1C-A7BF-4540-AC49-79F3A6F1DA1B}"/>
    <cellStyle name="20% - Ênfase4 6 8 2 4" xfId="13763" xr:uid="{9A9AFAEE-13A9-49E9-A8F0-0FF412C893ED}"/>
    <cellStyle name="20% - Ênfase4 6 8 3" xfId="13764" xr:uid="{F7767CA9-B183-46B4-A003-7C9A31DDF2E0}"/>
    <cellStyle name="20% - Ênfase4 6 8 4" xfId="13765" xr:uid="{3CBF29DA-E5B9-4466-A477-B5C0225CC056}"/>
    <cellStyle name="20% - Ênfase4 6 8 5" xfId="13766" xr:uid="{1DB69DB6-FE65-4875-9AC1-962933BD6C9A}"/>
    <cellStyle name="20% - Ênfase4 6 8 6" xfId="54554" xr:uid="{084CDB09-80D4-4080-BC95-5C7EE7D9AF4D}"/>
    <cellStyle name="20% - Ênfase4 6 9" xfId="13767" xr:uid="{DAAAC4C5-03DB-4D02-8DA4-00C14A219B8B}"/>
    <cellStyle name="20% - Ênfase4 6 9 2" xfId="13768" xr:uid="{30D344E6-6801-4A92-970B-A43EBD5860F2}"/>
    <cellStyle name="20% - Ênfase4 6 9 2 2" xfId="13769" xr:uid="{49BF3EFC-DC9C-4B85-8DDE-DDEBA0482C4B}"/>
    <cellStyle name="20% - Ênfase4 6 9 2 3" xfId="13770" xr:uid="{600229FA-35FB-489B-8A8F-8C2C705422B9}"/>
    <cellStyle name="20% - Ênfase4 6 9 2 4" xfId="13771" xr:uid="{292A80DC-F3B9-4E2E-89F9-E87E263BE4FF}"/>
    <cellStyle name="20% - Ênfase4 6 9 3" xfId="13772" xr:uid="{957271F7-EA16-4235-94D9-115D289B61FD}"/>
    <cellStyle name="20% - Ênfase4 6 9 4" xfId="13773" xr:uid="{2CB97B49-00EE-4BBC-9B32-1A6514CADF92}"/>
    <cellStyle name="20% - Ênfase4 6 9 5" xfId="13774" xr:uid="{49D4BBEB-0AF4-4FE5-B386-47A2605D4062}"/>
    <cellStyle name="20% - Ênfase4 6 9 6" xfId="55309" xr:uid="{D801F5BC-B919-4BDA-BDE5-02B49009442F}"/>
    <cellStyle name="20% - Ênfase4 60" xfId="991" xr:uid="{E8A1B6F0-4920-4A21-A11F-6058F28C93D7}"/>
    <cellStyle name="20% - Ênfase4 60 2" xfId="992" xr:uid="{0057063D-012C-4317-B0CA-2E997FC1BAF1}"/>
    <cellStyle name="20% - Ênfase4 61" xfId="993" xr:uid="{ED0009C3-762E-45BC-8B4E-E4A0ACC16D2D}"/>
    <cellStyle name="20% - Ênfase4 61 2" xfId="994" xr:uid="{505C88B1-BF58-49B4-A640-848106376C79}"/>
    <cellStyle name="20% - Ênfase4 62" xfId="995" xr:uid="{DB746202-328B-4C84-957C-D0045616B77D}"/>
    <cellStyle name="20% - Ênfase4 62 2" xfId="996" xr:uid="{DC17C5AE-75B7-4B7F-8DB9-71BDC1341BB9}"/>
    <cellStyle name="20% - Ênfase4 63" xfId="997" xr:uid="{A0305EC9-1BC5-4B3B-B8BA-EFEF3E39CB80}"/>
    <cellStyle name="20% - Ênfase4 63 2" xfId="998" xr:uid="{E8AB8D80-4C0E-4681-895B-E162E3F10369}"/>
    <cellStyle name="20% - Ênfase4 64" xfId="999" xr:uid="{59C95B20-E5C0-4B78-88AB-652665A4CEBB}"/>
    <cellStyle name="20% - Ênfase4 65" xfId="13775" xr:uid="{DEF2E790-82DC-48D7-9F17-912BDF7E02A4}"/>
    <cellStyle name="20% - Ênfase4 66" xfId="13776" xr:uid="{08F258F4-DFD1-43C9-A932-428598B7A12D}"/>
    <cellStyle name="20% - Ênfase4 67" xfId="13777" xr:uid="{BBB71B1B-CD79-40B9-B0B1-1AA82CE4DF51}"/>
    <cellStyle name="20% - Ênfase4 68" xfId="13778" xr:uid="{0CA30A92-11AD-44E3-8539-21AA82AB8C7D}"/>
    <cellStyle name="20% - Ênfase4 69" xfId="13779" xr:uid="{C42581C2-64D7-47FE-A439-AA76BFF40891}"/>
    <cellStyle name="20% - Ênfase4 7" xfId="1000" xr:uid="{D19A6E03-9B2D-4E7F-80EA-C860798A53A0}"/>
    <cellStyle name="20% - Ênfase4 7 10" xfId="13780" xr:uid="{11C44DB2-9E95-414C-AA46-A6D2ACDC9BCB}"/>
    <cellStyle name="20% - Ênfase4 7 10 2" xfId="13781" xr:uid="{CD227AAE-4F59-4790-AEAF-E5F6578B2FEB}"/>
    <cellStyle name="20% - Ênfase4 7 10 2 2" xfId="13782" xr:uid="{4EC777A7-DBAB-4D78-B014-6D1BD0C7153F}"/>
    <cellStyle name="20% - Ênfase4 7 10 2 3" xfId="13783" xr:uid="{86037767-EABB-48E9-B341-1F70F79C8F8B}"/>
    <cellStyle name="20% - Ênfase4 7 10 2 4" xfId="13784" xr:uid="{4815BB87-486A-4FC4-AB87-1D6EFA02EE07}"/>
    <cellStyle name="20% - Ênfase4 7 10 3" xfId="13785" xr:uid="{A7D7427A-ED27-4D20-946A-6456D941B571}"/>
    <cellStyle name="20% - Ênfase4 7 10 4" xfId="13786" xr:uid="{6332C4A3-F1D0-4B34-9859-465EA1127D9B}"/>
    <cellStyle name="20% - Ênfase4 7 10 5" xfId="13787" xr:uid="{C5A1E72F-CD59-435B-A600-DAF0F160B759}"/>
    <cellStyle name="20% - Ênfase4 7 11" xfId="13788" xr:uid="{63B55586-3B04-413F-8CBE-748FFF327F6C}"/>
    <cellStyle name="20% - Ênfase4 7 11 2" xfId="13789" xr:uid="{3552EE31-17A9-4705-A6E3-261608B72977}"/>
    <cellStyle name="20% - Ênfase4 7 11 2 2" xfId="13790" xr:uid="{8BB9E705-A023-4123-AE02-427C87BA8C69}"/>
    <cellStyle name="20% - Ênfase4 7 11 2 3" xfId="13791" xr:uid="{0E0DE64E-6EB7-40EF-A39C-BBA156B0CC87}"/>
    <cellStyle name="20% - Ênfase4 7 11 2 4" xfId="13792" xr:uid="{8E61CBFF-73C0-4FFC-8CB0-B5C0D3782AA0}"/>
    <cellStyle name="20% - Ênfase4 7 11 3" xfId="13793" xr:uid="{A001803B-F435-4863-8969-DF9167ED5637}"/>
    <cellStyle name="20% - Ênfase4 7 11 4" xfId="13794" xr:uid="{BC1C49CD-917B-4785-B4FA-E4767C37D4D5}"/>
    <cellStyle name="20% - Ênfase4 7 11 5" xfId="13795" xr:uid="{E80240D8-3E41-4ADD-90A3-A250A7C60021}"/>
    <cellStyle name="20% - Ênfase4 7 12" xfId="13796" xr:uid="{1DCF402A-FD19-4D30-876A-9FFB5E017741}"/>
    <cellStyle name="20% - Ênfase4 7 12 2" xfId="13797" xr:uid="{E41D34C7-6C10-4BBF-9DFD-E6EC3DA7C621}"/>
    <cellStyle name="20% - Ênfase4 7 12 3" xfId="13798" xr:uid="{35156121-741D-46CB-8BC3-E302E8AC8FD4}"/>
    <cellStyle name="20% - Ênfase4 7 12 4" xfId="13799" xr:uid="{A77F89E6-9F71-4BB0-8AF7-067B2506105D}"/>
    <cellStyle name="20% - Ênfase4 7 12 5" xfId="47167" xr:uid="{3388213C-159B-41DA-9879-B3AA47F28A32}"/>
    <cellStyle name="20% - Ênfase4 7 13" xfId="13800" xr:uid="{69A08C6E-88DA-4DB6-83A7-37BBE6518F34}"/>
    <cellStyle name="20% - Ênfase4 7 14" xfId="13801" xr:uid="{AFA5FCDD-86AD-43CE-A3E1-2DC3FA7670CC}"/>
    <cellStyle name="20% - Ênfase4 7 15" xfId="13802" xr:uid="{D0E99701-9063-4C13-8E02-0C8A83F4200E}"/>
    <cellStyle name="20% - Ênfase4 7 16" xfId="45155" xr:uid="{840F2470-17DD-4BE1-B1A4-3E98493D5889}"/>
    <cellStyle name="20% - Ênfase4 7 2" xfId="1001" xr:uid="{F2000E25-02C3-477D-8470-3065780D9FC3}"/>
    <cellStyle name="20% - Ênfase4 7 2 2" xfId="1002" xr:uid="{2204DAEA-7CAB-42F5-8173-33180500668D}"/>
    <cellStyle name="20% - Ênfase4 7 2 2 2" xfId="13803" xr:uid="{8E89CD02-6052-4BEF-B9B3-5D4FA8543970}"/>
    <cellStyle name="20% - Ênfase4 7 2 2 2 2" xfId="57217" xr:uid="{E28B9D44-8E4F-4174-BC5F-B09D93794DA4}"/>
    <cellStyle name="20% - Ênfase4 7 2 2 2 3" xfId="57469" xr:uid="{ACE65387-0F27-42EB-B310-3C1AA133D802}"/>
    <cellStyle name="20% - Ênfase4 7 2 2 2 4" xfId="56883" xr:uid="{B4028C4D-D634-4762-BEE8-5DA7DD69ED92}"/>
    <cellStyle name="20% - Ênfase4 7 2 2 3" xfId="13804" xr:uid="{FA78B46B-F2D8-4C8D-9C19-42B80BBF38A1}"/>
    <cellStyle name="20% - Ênfase4 7 2 2 3 2" xfId="57835" xr:uid="{A950727B-F6D9-4EAA-9A0B-C2BFB8F4E557}"/>
    <cellStyle name="20% - Ênfase4 7 2 2 4" xfId="13805" xr:uid="{453F6F4D-76A6-46D5-9AB8-52FC9D25B7A5}"/>
    <cellStyle name="20% - Ênfase4 7 2 2 5" xfId="48677" xr:uid="{AE4888F4-A102-4951-8E81-491715BC012A}"/>
    <cellStyle name="20% - Ênfase4 7 2 3" xfId="13806" xr:uid="{B15B7B29-9D00-4538-9339-AAF43B47DD47}"/>
    <cellStyle name="20% - Ênfase4 7 2 3 2" xfId="56507" xr:uid="{9995BE24-C738-4998-AA93-6D5C8341C791}"/>
    <cellStyle name="20% - Ênfase4 7 2 4" xfId="13807" xr:uid="{2A3ABD05-EC45-4E11-A87F-A190EB787DEC}"/>
    <cellStyle name="20% - Ênfase4 7 2 4 2" xfId="57972" xr:uid="{B115BD3C-8D69-4EDB-8D35-8681E62FED24}"/>
    <cellStyle name="20% - Ênfase4 7 2 5" xfId="13808" xr:uid="{CACE5930-2EFF-4648-BFEB-7C9B66C96B73}"/>
    <cellStyle name="20% - Ênfase4 7 2 6" xfId="47925" xr:uid="{1C2D6E97-5132-4402-8D08-83C688F8D774}"/>
    <cellStyle name="20% - Ênfase4 7 3" xfId="1003" xr:uid="{F1F8EBE5-1920-4D69-AF4A-52A3A498A4AB}"/>
    <cellStyle name="20% - Ênfase4 7 3 2" xfId="1004" xr:uid="{FCF50E14-D418-49C6-A773-D1BE5AD5465E}"/>
    <cellStyle name="20% - Ênfase4 7 3 2 2" xfId="13809" xr:uid="{BD76F84D-B671-44C2-B8AA-2917973A16F2}"/>
    <cellStyle name="20% - Ênfase4 7 3 2 3" xfId="13810" xr:uid="{5F2C6F21-1131-4B99-B9AA-3B279C3BB123}"/>
    <cellStyle name="20% - Ênfase4 7 3 2 4" xfId="13811" xr:uid="{00582CAE-5358-4F53-AB0B-692CFA7F2D9D}"/>
    <cellStyle name="20% - Ênfase4 7 3 3" xfId="13812" xr:uid="{2B9365E3-CB91-4DD8-9673-4DB18D9C4261}"/>
    <cellStyle name="20% - Ênfase4 7 3 4" xfId="13813" xr:uid="{8E1FACDE-E982-4C4A-BFD6-3F16C39F90DF}"/>
    <cellStyle name="20% - Ênfase4 7 3 5" xfId="13814" xr:uid="{5F84ED7D-F356-4529-BA7B-B1F97AE258EE}"/>
    <cellStyle name="20% - Ênfase4 7 3 6" xfId="48660" xr:uid="{1E907F95-69E8-4C28-8276-76B877CD2F29}"/>
    <cellStyle name="20% - Ênfase4 7 4" xfId="1005" xr:uid="{13AF900B-8F75-47DB-B497-CE96CE983CDA}"/>
    <cellStyle name="20% - Ênfase4 7 4 2" xfId="1006" xr:uid="{6F8ED718-C610-4902-A50C-07772FDF2E82}"/>
    <cellStyle name="20% - Ênfase4 7 4 2 2" xfId="13815" xr:uid="{9BB9F83F-6D58-4DCF-B2B2-799D5AD53849}"/>
    <cellStyle name="20% - Ênfase4 7 4 2 3" xfId="13816" xr:uid="{1632074F-F565-464A-BC49-1844BC32A29A}"/>
    <cellStyle name="20% - Ênfase4 7 4 2 4" xfId="13817" xr:uid="{93B80212-A688-4CFB-A938-6178C88CFD79}"/>
    <cellStyle name="20% - Ênfase4 7 4 3" xfId="13818" xr:uid="{3EF7304E-1529-4384-89BC-3AA454F09937}"/>
    <cellStyle name="20% - Ênfase4 7 4 4" xfId="13819" xr:uid="{DFDB28FA-8F09-4AAC-AD3A-AF4A15B456D1}"/>
    <cellStyle name="20% - Ênfase4 7 4 5" xfId="13820" xr:uid="{F2FF95F7-C645-473D-A12C-98E180260E38}"/>
    <cellStyle name="20% - Ênfase4 7 4 6" xfId="51115" xr:uid="{666FA1DE-A714-4EED-B23E-5965392D3D2D}"/>
    <cellStyle name="20% - Ênfase4 7 5" xfId="1007" xr:uid="{045E4254-6D9E-4FC1-AADA-3D4DD6BD1DFC}"/>
    <cellStyle name="20% - Ênfase4 7 5 2" xfId="1008" xr:uid="{0BAFB4E8-54BC-4C14-94FD-2F3FDDE0C9AD}"/>
    <cellStyle name="20% - Ênfase4 7 5 2 2" xfId="13821" xr:uid="{A939C62A-8D3E-4C0B-8CD2-88D8EA7972C1}"/>
    <cellStyle name="20% - Ênfase4 7 5 2 3" xfId="13822" xr:uid="{704E0F96-40E2-4246-B319-E5998E586A48}"/>
    <cellStyle name="20% - Ênfase4 7 5 2 4" xfId="13823" xr:uid="{71BE2A97-EC07-403F-BCD3-0F9A5F558D95}"/>
    <cellStyle name="20% - Ênfase4 7 5 3" xfId="13824" xr:uid="{64B2105F-A085-4142-9A30-78BE3DB5CA4A}"/>
    <cellStyle name="20% - Ênfase4 7 5 4" xfId="13825" xr:uid="{08FA8738-1887-4972-8BCF-48037E70EDF0}"/>
    <cellStyle name="20% - Ênfase4 7 5 5" xfId="13826" xr:uid="{60EAC3F7-317C-4BED-900F-D854AEB89E6E}"/>
    <cellStyle name="20% - Ênfase4 7 5 6" xfId="51999" xr:uid="{3323DA26-1D98-4769-9C99-A981E9B58858}"/>
    <cellStyle name="20% - Ênfase4 7 6" xfId="1009" xr:uid="{43AC27D7-4AFB-43B9-B072-61B036873A4D}"/>
    <cellStyle name="20% - Ênfase4 7 6 2" xfId="1010" xr:uid="{2E05357F-9E6C-4A93-8671-C3070AEBB0F6}"/>
    <cellStyle name="20% - Ênfase4 7 6 2 2" xfId="13827" xr:uid="{5F17B526-0C4D-4D0B-B566-C497B6A74070}"/>
    <cellStyle name="20% - Ênfase4 7 6 2 3" xfId="13828" xr:uid="{D5F9A73C-672D-4C7A-B5FB-D0B3EBA306DA}"/>
    <cellStyle name="20% - Ênfase4 7 6 2 4" xfId="13829" xr:uid="{987A539E-22A8-444B-9625-1AD0484DEAB0}"/>
    <cellStyle name="20% - Ênfase4 7 6 3" xfId="13830" xr:uid="{DB8FC3FB-3491-496C-8BC8-EDE32D38FC4F}"/>
    <cellStyle name="20% - Ênfase4 7 6 4" xfId="13831" xr:uid="{26862D86-3D22-461B-ABA6-0EC929AFE2EF}"/>
    <cellStyle name="20% - Ênfase4 7 6 5" xfId="13832" xr:uid="{2AD437D7-060E-41EC-B47D-F3C56374AAEE}"/>
    <cellStyle name="20% - Ênfase4 7 6 6" xfId="52872" xr:uid="{C7F9FB14-FF45-444B-AE0D-D57B2D76EB32}"/>
    <cellStyle name="20% - Ênfase4 7 7" xfId="1011" xr:uid="{038526B4-4379-4949-A4AE-050939494BE7}"/>
    <cellStyle name="20% - Ênfase4 7 7 2" xfId="13833" xr:uid="{F4E13A15-139C-4A84-8240-D06C8EECC132}"/>
    <cellStyle name="20% - Ênfase4 7 7 2 2" xfId="13834" xr:uid="{B0305437-8607-4D3C-A6C0-5543F3F00FD1}"/>
    <cellStyle name="20% - Ênfase4 7 7 2 3" xfId="13835" xr:uid="{5D400F09-C537-430B-8F07-9882A3E002A2}"/>
    <cellStyle name="20% - Ênfase4 7 7 2 4" xfId="13836" xr:uid="{4299EEF4-3F1F-426B-B0E5-F9AC55549370}"/>
    <cellStyle name="20% - Ênfase4 7 7 3" xfId="13837" xr:uid="{167F760E-BA7A-49D0-848B-900585CD5355}"/>
    <cellStyle name="20% - Ênfase4 7 7 4" xfId="13838" xr:uid="{4DC0059D-E491-43F9-9685-F8337DD71A5D}"/>
    <cellStyle name="20% - Ênfase4 7 7 5" xfId="13839" xr:uid="{1B1FAA6F-CF16-43BC-B70D-990AF1CACD36}"/>
    <cellStyle name="20% - Ênfase4 7 7 6" xfId="53727" xr:uid="{0574938B-C93E-44E9-81E4-1243C4B98D82}"/>
    <cellStyle name="20% - Ênfase4 7 8" xfId="13840" xr:uid="{C90EB883-B227-4DBB-BBBC-A699F0ADDDC6}"/>
    <cellStyle name="20% - Ênfase4 7 8 2" xfId="13841" xr:uid="{2CFAFE9D-0299-443E-B473-8FCC5F24B7AB}"/>
    <cellStyle name="20% - Ênfase4 7 8 2 2" xfId="13842" xr:uid="{A5297EDF-1AD8-4EC4-9AF4-E583540607E1}"/>
    <cellStyle name="20% - Ênfase4 7 8 2 3" xfId="13843" xr:uid="{7F5D334D-8DFB-4B3D-944E-CFF1C85B9108}"/>
    <cellStyle name="20% - Ênfase4 7 8 2 4" xfId="13844" xr:uid="{78391EE8-A45B-4A10-BA51-51F7EBB6A43E}"/>
    <cellStyle name="20% - Ênfase4 7 8 3" xfId="13845" xr:uid="{F75C5334-EA3A-4620-BA70-F158BC56A963}"/>
    <cellStyle name="20% - Ênfase4 7 8 4" xfId="13846" xr:uid="{EA7E2CCA-A513-481B-8510-A30BF53F6F13}"/>
    <cellStyle name="20% - Ênfase4 7 8 5" xfId="13847" xr:uid="{BA8CFE68-9A38-4C89-80B6-D068E5A50FE6}"/>
    <cellStyle name="20% - Ênfase4 7 8 6" xfId="54553" xr:uid="{95CD423C-107D-41BB-9D5F-959228722C0B}"/>
    <cellStyle name="20% - Ênfase4 7 9" xfId="13848" xr:uid="{DC0702D9-7F22-40EF-AA46-C327F638345A}"/>
    <cellStyle name="20% - Ênfase4 7 9 2" xfId="13849" xr:uid="{F5F5E62F-ABAC-4E20-AA14-854C508B4F6A}"/>
    <cellStyle name="20% - Ênfase4 7 9 2 2" xfId="13850" xr:uid="{96065061-37C1-45D3-B968-1A62899965F1}"/>
    <cellStyle name="20% - Ênfase4 7 9 2 3" xfId="13851" xr:uid="{C02EA799-5D41-4E98-B2F1-D21F1D0F5EB3}"/>
    <cellStyle name="20% - Ênfase4 7 9 2 4" xfId="13852" xr:uid="{176AB228-E8B6-4B6B-B76A-B902A3F49D8F}"/>
    <cellStyle name="20% - Ênfase4 7 9 3" xfId="13853" xr:uid="{D4B45D6C-F7E6-499D-B4CD-1CC6C1EDE592}"/>
    <cellStyle name="20% - Ênfase4 7 9 4" xfId="13854" xr:uid="{01E737B0-CF35-4798-8AC2-69076F7660C5}"/>
    <cellStyle name="20% - Ênfase4 7 9 5" xfId="13855" xr:uid="{F263B690-ED6F-4F44-BACE-04D9B6CC1FEF}"/>
    <cellStyle name="20% - Ênfase4 7 9 6" xfId="55308" xr:uid="{FD829FAB-4CEC-4AB2-975D-A08CAF07029F}"/>
    <cellStyle name="20% - Ênfase4 70" xfId="13856" xr:uid="{723DA55B-4220-4580-998C-298216A863F5}"/>
    <cellStyle name="20% - Ênfase4 71" xfId="13857" xr:uid="{5BF8D211-C9CD-496E-8CBA-5F4F5BE60ECD}"/>
    <cellStyle name="20% - Ênfase4 72" xfId="13858" xr:uid="{1648AD7B-56FA-48F7-A122-624062B2C16A}"/>
    <cellStyle name="20% - Ênfase4 73" xfId="13859" xr:uid="{20E10388-5F69-4FFB-9396-AFD3609B63D3}"/>
    <cellStyle name="20% - Ênfase4 74" xfId="13860" xr:uid="{582E7D6B-2073-4789-A193-D07DB885F10C}"/>
    <cellStyle name="20% - Ênfase4 75" xfId="13861" xr:uid="{DC13DD38-CA59-44ED-877E-618E1CA36452}"/>
    <cellStyle name="20% - Ênfase4 76" xfId="13862" xr:uid="{19343842-94C9-40B0-8686-1CDE286C7D07}"/>
    <cellStyle name="20% - Ênfase4 77" xfId="13863" xr:uid="{2297A020-2304-4B51-81BC-EF239D656ED1}"/>
    <cellStyle name="20% - Ênfase4 78" xfId="13864" xr:uid="{9D318FC2-C745-4909-95D3-3AE3BAE0FA82}"/>
    <cellStyle name="20% - Ênfase4 79" xfId="13865" xr:uid="{95520F39-501B-4BBC-9E1B-5603AA3DB505}"/>
    <cellStyle name="20% - Ênfase4 8" xfId="1012" xr:uid="{D85741AD-B5DF-4AE0-8943-1B4E6DED4703}"/>
    <cellStyle name="20% - Ênfase4 8 10" xfId="13866" xr:uid="{12117695-1368-44C2-8874-E0F11E75B7E2}"/>
    <cellStyle name="20% - Ênfase4 8 10 2" xfId="13867" xr:uid="{1D549C7F-BCBF-4C5D-B197-59704B3E6282}"/>
    <cellStyle name="20% - Ênfase4 8 10 2 2" xfId="13868" xr:uid="{2B311089-90B9-43B0-88A3-4D357E6EDD12}"/>
    <cellStyle name="20% - Ênfase4 8 10 2 3" xfId="13869" xr:uid="{1C78D496-1212-4EA3-8BD0-231252E963F4}"/>
    <cellStyle name="20% - Ênfase4 8 10 2 4" xfId="13870" xr:uid="{36D165E5-DD5B-48CF-99A6-417A3302F245}"/>
    <cellStyle name="20% - Ênfase4 8 10 3" xfId="13871" xr:uid="{C45418CD-4F4C-48B4-9D85-27E5663408D3}"/>
    <cellStyle name="20% - Ênfase4 8 10 4" xfId="13872" xr:uid="{AC5CC6C3-FA6D-47A1-9EA2-45EB86D222F1}"/>
    <cellStyle name="20% - Ênfase4 8 10 5" xfId="13873" xr:uid="{FAE9B74E-F9B4-49D9-971F-C525742DCF47}"/>
    <cellStyle name="20% - Ênfase4 8 11" xfId="13874" xr:uid="{2C063FC9-67A2-41E4-93AA-CC8AF9F3EDCF}"/>
    <cellStyle name="20% - Ênfase4 8 11 2" xfId="13875" xr:uid="{C9EB4ADE-2AAB-487B-A542-AD3AFC500E5A}"/>
    <cellStyle name="20% - Ênfase4 8 11 2 2" xfId="13876" xr:uid="{5A6A983E-CC39-413A-B909-AD6BF429B1CF}"/>
    <cellStyle name="20% - Ênfase4 8 11 2 3" xfId="13877" xr:uid="{63C2C32D-9B88-44DC-9B51-87AB3FBFC178}"/>
    <cellStyle name="20% - Ênfase4 8 11 2 4" xfId="13878" xr:uid="{4E80FACB-F7F7-4F94-9ACF-10DA87694809}"/>
    <cellStyle name="20% - Ênfase4 8 11 3" xfId="13879" xr:uid="{0D2C8509-375D-41E5-B4F5-830418670556}"/>
    <cellStyle name="20% - Ênfase4 8 11 4" xfId="13880" xr:uid="{78812D2E-E97F-4160-B48A-F132D33728F2}"/>
    <cellStyle name="20% - Ênfase4 8 11 5" xfId="13881" xr:uid="{FEAB4EE6-BF7F-4F9E-9A51-60B374C41052}"/>
    <cellStyle name="20% - Ênfase4 8 12" xfId="13882" xr:uid="{4CA4FF38-9DB4-4607-8F40-3524525ECB3C}"/>
    <cellStyle name="20% - Ênfase4 8 12 2" xfId="13883" xr:uid="{39CA444D-D46B-4ED2-A596-8C27EE77F986}"/>
    <cellStyle name="20% - Ênfase4 8 12 3" xfId="13884" xr:uid="{A3C9A4AA-7DB9-48B8-977D-A979BC4A3179}"/>
    <cellStyle name="20% - Ênfase4 8 12 4" xfId="13885" xr:uid="{6590E0BC-D21A-4240-A98C-7AD2DFD6F134}"/>
    <cellStyle name="20% - Ênfase4 8 12 5" xfId="47168" xr:uid="{ED6F5F72-E743-45CB-B7FE-F65C28EC39F0}"/>
    <cellStyle name="20% - Ênfase4 8 13" xfId="13886" xr:uid="{C50EAF29-BDEC-4F1A-9090-6D5925ED4B99}"/>
    <cellStyle name="20% - Ênfase4 8 14" xfId="13887" xr:uid="{CD3899DD-4077-4E95-B7CC-13584C475969}"/>
    <cellStyle name="20% - Ênfase4 8 15" xfId="13888" xr:uid="{88500DD4-F12B-4803-BDAB-1E37D1445768}"/>
    <cellStyle name="20% - Ênfase4 8 16" xfId="45556" xr:uid="{F24610C4-084F-46C9-933C-33464763F5F4}"/>
    <cellStyle name="20% - Ênfase4 8 2" xfId="1013" xr:uid="{187922FB-9B8B-46BC-AACE-0909870CE4AD}"/>
    <cellStyle name="20% - Ênfase4 8 2 2" xfId="1014" xr:uid="{51F6CD72-0651-4F7E-A0B1-BFB3DD4B5182}"/>
    <cellStyle name="20% - Ênfase4 8 2 2 2" xfId="13889" xr:uid="{A694BC5A-2D1B-4E47-B36E-596471923F26}"/>
    <cellStyle name="20% - Ênfase4 8 2 2 2 2" xfId="57218" xr:uid="{8571F0C5-FB10-4B9D-917A-9F046DA1BCC9}"/>
    <cellStyle name="20% - Ênfase4 8 2 2 2 3" xfId="57815" xr:uid="{69295147-92AF-4F1F-A2F0-A4C282740738}"/>
    <cellStyle name="20% - Ênfase4 8 2 2 2 4" xfId="56884" xr:uid="{D7BE47FF-EA64-446C-9D31-A6F13475A209}"/>
    <cellStyle name="20% - Ênfase4 8 2 2 3" xfId="13890" xr:uid="{CABBACE4-D828-41A6-9023-2BEC8751F1B2}"/>
    <cellStyle name="20% - Ênfase4 8 2 2 3 2" xfId="57727" xr:uid="{FAAFCD59-1275-45A0-943D-FFBC02F41141}"/>
    <cellStyle name="20% - Ênfase4 8 2 2 4" xfId="13891" xr:uid="{5327F2D2-F36B-44DD-B5AE-902FD055FF61}"/>
    <cellStyle name="20% - Ênfase4 8 2 2 5" xfId="48679" xr:uid="{3E8E1121-37C9-47E9-8D60-0C8E5AC0E0AA}"/>
    <cellStyle name="20% - Ênfase4 8 2 3" xfId="13892" xr:uid="{DF0A95DF-8FE3-4FAA-A942-30EFBA8330FB}"/>
    <cellStyle name="20% - Ênfase4 8 2 3 2" xfId="56508" xr:uid="{A48D5826-1131-45C5-A3E2-8456D869A26A}"/>
    <cellStyle name="20% - Ênfase4 8 2 4" xfId="13893" xr:uid="{20697FCF-6F1E-4F72-97C3-C4A2694A76E1}"/>
    <cellStyle name="20% - Ênfase4 8 2 4 2" xfId="57863" xr:uid="{0E061B7F-0754-45D9-B29A-8000F9014D20}"/>
    <cellStyle name="20% - Ênfase4 8 2 5" xfId="13894" xr:uid="{8E5D00CA-9277-40B6-95BF-1C8A7DEF48A9}"/>
    <cellStyle name="20% - Ênfase4 8 2 6" xfId="47926" xr:uid="{DA2DC95A-CA50-482D-BC83-F29FC0ED00CC}"/>
    <cellStyle name="20% - Ênfase4 8 3" xfId="1015" xr:uid="{11EF00C4-00E5-4063-A3D0-B45169483DE3}"/>
    <cellStyle name="20% - Ênfase4 8 3 2" xfId="1016" xr:uid="{F7A0C1DA-B197-459B-8C12-B27F5928A10E}"/>
    <cellStyle name="20% - Ênfase4 8 3 2 2" xfId="13895" xr:uid="{7D2326AF-163A-4C9F-8A71-F2F8EF1B72BE}"/>
    <cellStyle name="20% - Ênfase4 8 3 2 3" xfId="13896" xr:uid="{9EF98322-150D-4C26-9F0E-647A1F0C929D}"/>
    <cellStyle name="20% - Ênfase4 8 3 2 4" xfId="13897" xr:uid="{38F50263-EA3A-45D8-A5AB-E28D05B433EF}"/>
    <cellStyle name="20% - Ênfase4 8 3 3" xfId="13898" xr:uid="{86D14055-396B-4EAF-AE54-A5847CA1F7C4}"/>
    <cellStyle name="20% - Ênfase4 8 3 4" xfId="13899" xr:uid="{D6DF9159-9EAC-4331-8731-B46C5115D642}"/>
    <cellStyle name="20% - Ênfase4 8 3 5" xfId="13900" xr:uid="{46DEE7D8-9138-4103-8CDD-44332C117285}"/>
    <cellStyle name="20% - Ênfase4 8 3 6" xfId="48648" xr:uid="{1118F18F-3577-433C-A2B6-DD54DE98DEC8}"/>
    <cellStyle name="20% - Ênfase4 8 4" xfId="1017" xr:uid="{11FC4A7D-1311-48F4-88D9-2C4973565AE3}"/>
    <cellStyle name="20% - Ênfase4 8 4 2" xfId="1018" xr:uid="{79A19B51-9200-46A4-90E0-6E49A0EC50C9}"/>
    <cellStyle name="20% - Ênfase4 8 4 2 2" xfId="13901" xr:uid="{47A24DB7-DD94-4397-9332-EEC40AB4C456}"/>
    <cellStyle name="20% - Ênfase4 8 4 2 3" xfId="13902" xr:uid="{E624362B-4C8E-4062-92C3-6E623E8507F2}"/>
    <cellStyle name="20% - Ênfase4 8 4 2 4" xfId="13903" xr:uid="{E44CF02C-C7F6-434D-8079-00AA3488D902}"/>
    <cellStyle name="20% - Ênfase4 8 4 3" xfId="13904" xr:uid="{33611534-CD02-449B-A40C-EF6FC87A0B7E}"/>
    <cellStyle name="20% - Ênfase4 8 4 4" xfId="13905" xr:uid="{0B66C0DD-4CB0-4388-8DC2-D8C6FF6BD51A}"/>
    <cellStyle name="20% - Ênfase4 8 4 5" xfId="13906" xr:uid="{3AB3E5BD-0CC2-41BE-B56F-9C0D75078103}"/>
    <cellStyle name="20% - Ênfase4 8 4 6" xfId="51106" xr:uid="{ACEF64AC-F87B-49D4-B153-5E3F8BBCC1FB}"/>
    <cellStyle name="20% - Ênfase4 8 5" xfId="1019" xr:uid="{6EDDB146-DFB0-4313-8593-E85A1E95021B}"/>
    <cellStyle name="20% - Ênfase4 8 5 2" xfId="1020" xr:uid="{CE82C6B8-373C-4E75-8EAF-46C0421ECA89}"/>
    <cellStyle name="20% - Ênfase4 8 5 2 2" xfId="13907" xr:uid="{629C3A5B-7EBE-4808-8DB7-48D7A6914846}"/>
    <cellStyle name="20% - Ênfase4 8 5 2 3" xfId="13908" xr:uid="{ADD72289-24D7-43B7-AC0C-8D9B05994F0D}"/>
    <cellStyle name="20% - Ênfase4 8 5 2 4" xfId="13909" xr:uid="{F61C04A6-70DC-47A8-8C0C-72F6DAEC89C1}"/>
    <cellStyle name="20% - Ênfase4 8 5 3" xfId="13910" xr:uid="{95BB779E-B5E3-4BDA-A613-51F90DFD6582}"/>
    <cellStyle name="20% - Ênfase4 8 5 4" xfId="13911" xr:uid="{B6B23F04-5F23-4BC3-AF7F-83EFBE40EFA6}"/>
    <cellStyle name="20% - Ênfase4 8 5 5" xfId="13912" xr:uid="{70885002-0BAE-40F1-9EDA-94BC4C748160}"/>
    <cellStyle name="20% - Ênfase4 8 5 6" xfId="51990" xr:uid="{26424F10-413F-4155-B8D3-0F27A99809F0}"/>
    <cellStyle name="20% - Ênfase4 8 6" xfId="1021" xr:uid="{D4A30EA5-DEA2-4FCC-A683-DB1BB35DF4AA}"/>
    <cellStyle name="20% - Ênfase4 8 6 2" xfId="1022" xr:uid="{B1F6132C-0969-4AE6-9069-7E99731C9401}"/>
    <cellStyle name="20% - Ênfase4 8 6 2 2" xfId="13913" xr:uid="{58010B42-F724-4FD1-9264-E8274449BBE8}"/>
    <cellStyle name="20% - Ênfase4 8 6 2 3" xfId="13914" xr:uid="{7ABBEF32-93A1-4851-814F-38D97C7C7B79}"/>
    <cellStyle name="20% - Ênfase4 8 6 2 4" xfId="13915" xr:uid="{F3EBE4DF-2B8C-4A3E-863F-D4BA1FDAC296}"/>
    <cellStyle name="20% - Ênfase4 8 6 3" xfId="13916" xr:uid="{C9C8A773-AE91-49F2-A18D-DC59C67D0A8B}"/>
    <cellStyle name="20% - Ênfase4 8 6 4" xfId="13917" xr:uid="{D497800A-769A-4164-A783-A4B665287159}"/>
    <cellStyle name="20% - Ênfase4 8 6 5" xfId="13918" xr:uid="{7557727D-E3ED-4F59-9448-C3E0F0E0B3EC}"/>
    <cellStyle name="20% - Ênfase4 8 6 6" xfId="52863" xr:uid="{66F3B38A-1C55-452E-9183-FD12E5E156F8}"/>
    <cellStyle name="20% - Ênfase4 8 7" xfId="1023" xr:uid="{B080D16B-BF49-4D7B-92BF-2996BD805689}"/>
    <cellStyle name="20% - Ênfase4 8 7 2" xfId="13919" xr:uid="{13DE97FA-F343-4918-929B-257694DE5FE3}"/>
    <cellStyle name="20% - Ênfase4 8 7 2 2" xfId="13920" xr:uid="{CE4ABA81-6275-47A2-9465-EB4FB8F2F6DE}"/>
    <cellStyle name="20% - Ênfase4 8 7 2 3" xfId="13921" xr:uid="{020D7AE6-675B-4F7A-B6F1-DD2601E2B007}"/>
    <cellStyle name="20% - Ênfase4 8 7 2 4" xfId="13922" xr:uid="{0C82EDC0-1AF5-43C7-A0D8-4193B05698CC}"/>
    <cellStyle name="20% - Ênfase4 8 7 3" xfId="13923" xr:uid="{8ABD960B-FC40-456E-8F28-2AFC30B0FA55}"/>
    <cellStyle name="20% - Ênfase4 8 7 4" xfId="13924" xr:uid="{C0761E94-B689-4300-8D15-58B5E6C0E183}"/>
    <cellStyle name="20% - Ênfase4 8 7 5" xfId="13925" xr:uid="{FE2CA99E-2040-40E5-95A6-408FF94DDDD1}"/>
    <cellStyle name="20% - Ênfase4 8 7 6" xfId="53719" xr:uid="{2723C1FE-9F13-4516-8D0F-FEA7CDEEB0F2}"/>
    <cellStyle name="20% - Ênfase4 8 8" xfId="13926" xr:uid="{7AB5F435-B4B4-4AC4-A94E-9F5A1447AE04}"/>
    <cellStyle name="20% - Ênfase4 8 8 2" xfId="13927" xr:uid="{E1DB1D01-5EA2-48C3-AA08-A1A39AC0CD63}"/>
    <cellStyle name="20% - Ênfase4 8 8 2 2" xfId="13928" xr:uid="{A19B327E-A910-4E00-9937-0346759B01E5}"/>
    <cellStyle name="20% - Ênfase4 8 8 2 3" xfId="13929" xr:uid="{AC6E7866-D0AB-45BA-95E6-EACE448A1A52}"/>
    <cellStyle name="20% - Ênfase4 8 8 2 4" xfId="13930" xr:uid="{3D08775A-88A8-4B75-936F-90A8042CEA03}"/>
    <cellStyle name="20% - Ênfase4 8 8 3" xfId="13931" xr:uid="{CB876E26-B96B-4C39-A4EC-A112C371CC0E}"/>
    <cellStyle name="20% - Ênfase4 8 8 4" xfId="13932" xr:uid="{3285BBA9-297F-4D91-8EBE-642040AE2E40}"/>
    <cellStyle name="20% - Ênfase4 8 8 5" xfId="13933" xr:uid="{87362928-6238-4F72-9B5C-5F384526EF55}"/>
    <cellStyle name="20% - Ênfase4 8 8 6" xfId="54545" xr:uid="{C5982DEC-1876-4599-BA0D-5910803E64DF}"/>
    <cellStyle name="20% - Ênfase4 8 9" xfId="13934" xr:uid="{89FC50F8-B6CC-4B80-8880-06F9D9339CA6}"/>
    <cellStyle name="20% - Ênfase4 8 9 2" xfId="13935" xr:uid="{97E8AA49-0665-4F51-8B72-951050793D5C}"/>
    <cellStyle name="20% - Ênfase4 8 9 2 2" xfId="13936" xr:uid="{58D92201-F97B-41B7-A0F6-836745D9CA44}"/>
    <cellStyle name="20% - Ênfase4 8 9 2 3" xfId="13937" xr:uid="{24014EA9-AC5D-4F52-BF22-5D59D27DFF49}"/>
    <cellStyle name="20% - Ênfase4 8 9 2 4" xfId="13938" xr:uid="{CE429CCB-0ED1-4458-A873-5C0711838C53}"/>
    <cellStyle name="20% - Ênfase4 8 9 3" xfId="13939" xr:uid="{1CE01ED6-7767-4DDE-8612-E118B7717AD0}"/>
    <cellStyle name="20% - Ênfase4 8 9 4" xfId="13940" xr:uid="{55D968A2-3156-4C6C-AD75-3B5BB8CACD66}"/>
    <cellStyle name="20% - Ênfase4 8 9 5" xfId="13941" xr:uid="{4BB1AD82-51C8-4D53-BB21-37EF9188685F}"/>
    <cellStyle name="20% - Ênfase4 8 9 6" xfId="55300" xr:uid="{55F4F9BF-8672-4989-AD64-C161F79FC855}"/>
    <cellStyle name="20% - Ênfase4 80" xfId="13942" xr:uid="{1A7F2862-7442-4EE2-B26D-CE3441547C06}"/>
    <cellStyle name="20% - Ênfase4 81" xfId="13943" xr:uid="{6C5CDCF4-D0AE-4708-BDA9-8DA41EE93E49}"/>
    <cellStyle name="20% - Ênfase4 82" xfId="13944" xr:uid="{8989E8ED-A89A-430B-9555-6D0040DAD3B8}"/>
    <cellStyle name="20% - Ênfase4 83" xfId="13945" xr:uid="{D031F801-FBBC-443D-9AAD-2263AA97E12B}"/>
    <cellStyle name="20% - Ênfase4 84" xfId="13946" xr:uid="{8C23CD0C-9151-4594-9683-644381A1F242}"/>
    <cellStyle name="20% - Ênfase4 85" xfId="13947" xr:uid="{7FCB717A-3118-4E88-A143-0858802B3628}"/>
    <cellStyle name="20% - Ênfase4 86" xfId="13948" xr:uid="{9FF27E74-5E7A-4FF2-AE17-3E9E09AF2562}"/>
    <cellStyle name="20% - Ênfase4 87" xfId="13949" xr:uid="{FABC3A2B-3675-4DC3-9A6A-0AD313DCFD80}"/>
    <cellStyle name="20% - Ênfase4 88" xfId="13950" xr:uid="{422C9E87-C9DD-49C7-A9B5-2C8884BE1A73}"/>
    <cellStyle name="20% - Ênfase4 89" xfId="13951" xr:uid="{AF4FAF93-F1A9-4DFC-BE54-85DDA9B04182}"/>
    <cellStyle name="20% - Ênfase4 9" xfId="1024" xr:uid="{8C32D4EA-1844-4E6A-BE0F-E1ECBE2C7DCB}"/>
    <cellStyle name="20% - Ênfase4 9 10" xfId="13952" xr:uid="{EC3E2EBD-8F55-4559-974C-89E801655556}"/>
    <cellStyle name="20% - Ênfase4 9 10 2" xfId="13953" xr:uid="{CCDF4451-D46B-49BE-A1B3-DE589860FA33}"/>
    <cellStyle name="20% - Ênfase4 9 10 2 2" xfId="13954" xr:uid="{6F319E9C-F67C-4DE7-80B3-B3324A248055}"/>
    <cellStyle name="20% - Ênfase4 9 10 2 3" xfId="13955" xr:uid="{FA2075A2-789D-487A-AF8B-7FD59D224987}"/>
    <cellStyle name="20% - Ênfase4 9 10 2 4" xfId="13956" xr:uid="{C8B72BD1-0AB0-48D1-86E5-2C9F6F6A0110}"/>
    <cellStyle name="20% - Ênfase4 9 10 3" xfId="13957" xr:uid="{A4EB446B-111F-4856-A236-600B0FE9926A}"/>
    <cellStyle name="20% - Ênfase4 9 10 4" xfId="13958" xr:uid="{331585DE-2058-4078-A3D0-639DE3C79CD7}"/>
    <cellStyle name="20% - Ênfase4 9 10 5" xfId="13959" xr:uid="{2085B2FE-4B64-4609-907E-C3403CF0BF0F}"/>
    <cellStyle name="20% - Ênfase4 9 10 6" xfId="47169" xr:uid="{17494563-96BE-4077-8A37-6D2871E218AC}"/>
    <cellStyle name="20% - Ênfase4 9 11" xfId="13960" xr:uid="{6EA7EBEF-2393-4819-B85D-D652A96153E1}"/>
    <cellStyle name="20% - Ênfase4 9 11 2" xfId="13961" xr:uid="{108A7FEF-F904-4989-9F84-012B893411B0}"/>
    <cellStyle name="20% - Ênfase4 9 11 2 2" xfId="13962" xr:uid="{FED7B9C1-A68D-4428-B5BF-5A75EDAEA2EA}"/>
    <cellStyle name="20% - Ênfase4 9 11 2 3" xfId="13963" xr:uid="{B872F049-9C79-4F37-A9EE-7F2A1435DB3E}"/>
    <cellStyle name="20% - Ênfase4 9 11 2 4" xfId="13964" xr:uid="{7D240D28-E45A-4C99-96C2-F78BEC5E2B1E}"/>
    <cellStyle name="20% - Ênfase4 9 11 3" xfId="13965" xr:uid="{9D87B011-1E98-4E51-AEE8-0D666AD53AAF}"/>
    <cellStyle name="20% - Ênfase4 9 11 4" xfId="13966" xr:uid="{61AE40B6-A0EE-4EF7-AB7E-D60700E1211E}"/>
    <cellStyle name="20% - Ênfase4 9 11 5" xfId="13967" xr:uid="{FF84FF11-8E74-4F43-AFA3-23FF862A03C3}"/>
    <cellStyle name="20% - Ênfase4 9 12" xfId="13968" xr:uid="{E97D5B9F-5656-4254-B695-B928E7A07326}"/>
    <cellStyle name="20% - Ênfase4 9 12 2" xfId="13969" xr:uid="{CC4FB88D-86AC-4D20-B6E6-FCD9C86FC2C4}"/>
    <cellStyle name="20% - Ênfase4 9 12 3" xfId="13970" xr:uid="{DBCBC164-ECEA-4E9A-9075-1F49F513237E}"/>
    <cellStyle name="20% - Ênfase4 9 12 4" xfId="13971" xr:uid="{04C07FA4-8381-4425-9C33-C273836F6525}"/>
    <cellStyle name="20% - Ênfase4 9 13" xfId="13972" xr:uid="{F251E567-B6E1-439B-B6FE-5AA2FD71D056}"/>
    <cellStyle name="20% - Ênfase4 9 14" xfId="13973" xr:uid="{FD8FCB3A-2012-4EA6-9DE2-1380A47887A9}"/>
    <cellStyle name="20% - Ênfase4 9 15" xfId="13974" xr:uid="{A81C95A4-8414-4BE6-A1D0-7F96A626E152}"/>
    <cellStyle name="20% - Ênfase4 9 16" xfId="45557" xr:uid="{0BE05588-7CAB-460A-9618-77DB9EA287C6}"/>
    <cellStyle name="20% - Ênfase4 9 2" xfId="1025" xr:uid="{F82B6CB5-2732-4515-851F-E5EE2696DDFE}"/>
    <cellStyle name="20% - Ênfase4 9 2 2" xfId="13975" xr:uid="{9863BD62-5810-4CC4-A7C9-6F572864D032}"/>
    <cellStyle name="20% - Ênfase4 9 2 2 2" xfId="13976" xr:uid="{68350F09-132D-46FE-8086-840237AE1ACB}"/>
    <cellStyle name="20% - Ênfase4 9 2 2 3" xfId="13977" xr:uid="{4069E745-8D10-4D0C-BBD0-FCA925AEB371}"/>
    <cellStyle name="20% - Ênfase4 9 2 2 4" xfId="13978" xr:uid="{A5496F3A-FAFB-4FBA-961D-15DBF66B2D44}"/>
    <cellStyle name="20% - Ênfase4 9 2 2 5" xfId="48681" xr:uid="{EAFC1446-238F-41F6-BCE0-C08D80E44CFB}"/>
    <cellStyle name="20% - Ênfase4 9 2 3" xfId="13979" xr:uid="{8D49AB2F-CB39-4FB9-A5F0-12F4A5D50EE2}"/>
    <cellStyle name="20% - Ênfase4 9 2 4" xfId="13980" xr:uid="{2B8C362F-05D3-4071-91D6-6725C6A9F2AC}"/>
    <cellStyle name="20% - Ênfase4 9 2 5" xfId="13981" xr:uid="{47E1990E-E995-4EEC-AC02-15CC76675AAB}"/>
    <cellStyle name="20% - Ênfase4 9 2 6" xfId="47927" xr:uid="{D399DE5C-AA1B-4A4F-B66A-5A26B6056576}"/>
    <cellStyle name="20% - Ênfase4 9 3" xfId="13982" xr:uid="{2AC3EBD9-5B2D-416E-A27B-9E1F8D2C0D31}"/>
    <cellStyle name="20% - Ênfase4 9 3 2" xfId="13983" xr:uid="{ED2655B6-43D2-453E-9308-26BC5E8F13A6}"/>
    <cellStyle name="20% - Ênfase4 9 3 2 2" xfId="13984" xr:uid="{6C2C39E3-82D2-478A-85E7-1DB824EF4FC4}"/>
    <cellStyle name="20% - Ênfase4 9 3 2 3" xfId="13985" xr:uid="{F4908DA0-58A6-4883-ADD9-A877D3F8C556}"/>
    <cellStyle name="20% - Ênfase4 9 3 2 4" xfId="13986" xr:uid="{63D9CE61-7073-4C83-9CA0-7A7B4B1DB48A}"/>
    <cellStyle name="20% - Ênfase4 9 3 3" xfId="13987" xr:uid="{6ABF98E3-8A37-4CA4-913C-167B0502A3F3}"/>
    <cellStyle name="20% - Ênfase4 9 3 4" xfId="13988" xr:uid="{D8BCBE45-3037-4AF6-9030-62D1A96FD72D}"/>
    <cellStyle name="20% - Ênfase4 9 3 5" xfId="13989" xr:uid="{E94E787B-4629-4F01-A11D-BB68C55625B5}"/>
    <cellStyle name="20% - Ênfase4 9 3 6" xfId="48644" xr:uid="{A2794BE4-FF36-497E-AD9F-45FB5301C3B6}"/>
    <cellStyle name="20% - Ênfase4 9 4" xfId="13990" xr:uid="{517AF102-0571-4C5D-BC93-F7B4DF0DF218}"/>
    <cellStyle name="20% - Ênfase4 9 4 2" xfId="13991" xr:uid="{4151C99D-3BB6-4247-92F9-243C99026EF1}"/>
    <cellStyle name="20% - Ênfase4 9 4 2 2" xfId="13992" xr:uid="{383FA912-A464-4C02-924D-EF17313EC5A1}"/>
    <cellStyle name="20% - Ênfase4 9 4 2 3" xfId="13993" xr:uid="{695552A3-A369-4B7C-B882-75957397626B}"/>
    <cellStyle name="20% - Ênfase4 9 4 2 4" xfId="13994" xr:uid="{E923A679-7351-46E1-B6D7-5093567F0E1B}"/>
    <cellStyle name="20% - Ênfase4 9 4 3" xfId="13995" xr:uid="{24BFD5DD-8FC9-4279-8C58-1B06EA744A4F}"/>
    <cellStyle name="20% - Ênfase4 9 4 4" xfId="13996" xr:uid="{D98AEDC9-BD5E-4001-B73A-5B2ABEFAAFA3}"/>
    <cellStyle name="20% - Ênfase4 9 4 5" xfId="13997" xr:uid="{A774A367-B99B-4CED-972E-A9CEFC39F6E1}"/>
    <cellStyle name="20% - Ênfase4 9 4 6" xfId="51104" xr:uid="{8A4FCF98-A81C-45E7-9E13-52E5408A7834}"/>
    <cellStyle name="20% - Ênfase4 9 5" xfId="13998" xr:uid="{1224EA37-7817-44E3-883C-3C937F87EF60}"/>
    <cellStyle name="20% - Ênfase4 9 5 2" xfId="13999" xr:uid="{A70C036D-C3FF-4749-BC19-F781003A419A}"/>
    <cellStyle name="20% - Ênfase4 9 5 2 2" xfId="14000" xr:uid="{128E90B8-6077-41CF-8B4A-512AED8D49D9}"/>
    <cellStyle name="20% - Ênfase4 9 5 2 3" xfId="14001" xr:uid="{4EAEBBBE-E05B-4CA5-892E-ED4B92111120}"/>
    <cellStyle name="20% - Ênfase4 9 5 2 4" xfId="14002" xr:uid="{BCE2AE2D-EE66-4BEC-88EA-A4C6D8DA9219}"/>
    <cellStyle name="20% - Ênfase4 9 5 3" xfId="14003" xr:uid="{620FCB64-E823-4E4E-BC79-C89557DC2716}"/>
    <cellStyle name="20% - Ênfase4 9 5 4" xfId="14004" xr:uid="{F9CF8824-8BCB-44E5-B52C-0777A6A4BE98}"/>
    <cellStyle name="20% - Ênfase4 9 5 5" xfId="14005" xr:uid="{5F8ADCC8-5E0F-4ED5-8D53-CA7F397D39E8}"/>
    <cellStyle name="20% - Ênfase4 9 5 6" xfId="51988" xr:uid="{9433277B-7A02-4EFF-B699-CD03183EE607}"/>
    <cellStyle name="20% - Ênfase4 9 6" xfId="14006" xr:uid="{6323252B-A97F-49BF-8EDA-9E8C1FA7F1FB}"/>
    <cellStyle name="20% - Ênfase4 9 6 2" xfId="14007" xr:uid="{C21C4922-7B43-423C-9937-6537BCD34E96}"/>
    <cellStyle name="20% - Ênfase4 9 6 2 2" xfId="14008" xr:uid="{445C24EB-C6DE-4B82-9E09-54A604C611CA}"/>
    <cellStyle name="20% - Ênfase4 9 6 2 3" xfId="14009" xr:uid="{7B6BA098-BCB9-4328-806B-9C6FA4A4E62A}"/>
    <cellStyle name="20% - Ênfase4 9 6 2 4" xfId="14010" xr:uid="{B2F27141-2D7C-420F-A00E-875D4690FBF3}"/>
    <cellStyle name="20% - Ênfase4 9 6 3" xfId="14011" xr:uid="{5E5ADB6F-855B-4958-B1EC-BAC6806EFC97}"/>
    <cellStyle name="20% - Ênfase4 9 6 4" xfId="14012" xr:uid="{CF766E90-4C9F-4457-ACBB-56A847132E1B}"/>
    <cellStyle name="20% - Ênfase4 9 6 5" xfId="14013" xr:uid="{F3F82666-1351-409E-8FAB-7F66B044FF12}"/>
    <cellStyle name="20% - Ênfase4 9 6 6" xfId="52861" xr:uid="{4BC4960A-38E5-4949-BE10-98E216ECC4D9}"/>
    <cellStyle name="20% - Ênfase4 9 7" xfId="14014" xr:uid="{712A1CA8-25C7-485B-9CDA-149AA4E177EB}"/>
    <cellStyle name="20% - Ênfase4 9 7 2" xfId="14015" xr:uid="{A9D0F71A-12FC-4118-BDDC-6BFD37F6EB92}"/>
    <cellStyle name="20% - Ênfase4 9 7 2 2" xfId="14016" xr:uid="{3657DF15-616C-42F3-A4C7-3B7027A43C28}"/>
    <cellStyle name="20% - Ênfase4 9 7 2 3" xfId="14017" xr:uid="{0CF0C477-AB50-4119-A687-02E75598A274}"/>
    <cellStyle name="20% - Ênfase4 9 7 2 4" xfId="14018" xr:uid="{5D6D60B8-78F8-4210-AE78-4BA13E8409F6}"/>
    <cellStyle name="20% - Ênfase4 9 7 3" xfId="14019" xr:uid="{7E92D3CE-6FF3-45A6-940D-FFF0EBAD2203}"/>
    <cellStyle name="20% - Ênfase4 9 7 4" xfId="14020" xr:uid="{C3B4071E-03C2-493D-9EA4-EBB4AAC223F1}"/>
    <cellStyle name="20% - Ênfase4 9 7 5" xfId="14021" xr:uid="{2DC96A6D-697B-484B-A95C-120C2AC269D6}"/>
    <cellStyle name="20% - Ênfase4 9 7 6" xfId="53717" xr:uid="{85E4AE7D-5F09-4A66-84BE-68017C0CD70D}"/>
    <cellStyle name="20% - Ênfase4 9 8" xfId="14022" xr:uid="{A59702C8-E4C5-45BB-9FE4-5C0691493599}"/>
    <cellStyle name="20% - Ênfase4 9 8 2" xfId="14023" xr:uid="{451A8A82-478B-4EF7-9F50-2CF3172BB336}"/>
    <cellStyle name="20% - Ênfase4 9 8 2 2" xfId="14024" xr:uid="{2A47320B-1F5B-4CF4-8DC0-0191589BEB26}"/>
    <cellStyle name="20% - Ênfase4 9 8 2 3" xfId="14025" xr:uid="{083848DE-2933-4466-BA81-E067E4ED759E}"/>
    <cellStyle name="20% - Ênfase4 9 8 2 4" xfId="14026" xr:uid="{413FDFCA-08B1-49B4-9FB8-46E004B1CAE6}"/>
    <cellStyle name="20% - Ênfase4 9 8 3" xfId="14027" xr:uid="{625D59C0-CB67-4CB9-9F4F-9328531F55AD}"/>
    <cellStyle name="20% - Ênfase4 9 8 4" xfId="14028" xr:uid="{8E003EE2-ED63-4B09-BABD-13FD7BD719E8}"/>
    <cellStyle name="20% - Ênfase4 9 8 5" xfId="14029" xr:uid="{5426C8C4-9A03-4FB2-AA6D-6F73CDEDA841}"/>
    <cellStyle name="20% - Ênfase4 9 8 6" xfId="54543" xr:uid="{2D7D83E0-083F-4C04-BCB5-B649895D923A}"/>
    <cellStyle name="20% - Ênfase4 9 9" xfId="14030" xr:uid="{B555EBED-B1F2-4EA6-972D-ECF40C17B4BA}"/>
    <cellStyle name="20% - Ênfase4 9 9 2" xfId="14031" xr:uid="{9725107D-99EA-44FD-BED7-CF71228F4096}"/>
    <cellStyle name="20% - Ênfase4 9 9 2 2" xfId="14032" xr:uid="{966A2D7F-28CA-4BC0-9088-4B63839F9E95}"/>
    <cellStyle name="20% - Ênfase4 9 9 2 3" xfId="14033" xr:uid="{D6297B65-EECD-41B6-BEA9-7E0878D2F0E0}"/>
    <cellStyle name="20% - Ênfase4 9 9 2 4" xfId="14034" xr:uid="{B9D580BE-4B0B-4014-8BB8-4FA30E952945}"/>
    <cellStyle name="20% - Ênfase4 9 9 3" xfId="14035" xr:uid="{6E245A18-71DB-4327-95AE-435F521C11DB}"/>
    <cellStyle name="20% - Ênfase4 9 9 4" xfId="14036" xr:uid="{0004BDA8-82A5-47F6-8BB6-349D6F121E85}"/>
    <cellStyle name="20% - Ênfase4 9 9 5" xfId="14037" xr:uid="{301619F0-C203-4ACD-AFB9-73D46802C58F}"/>
    <cellStyle name="20% - Ênfase4 9 9 6" xfId="55299" xr:uid="{E5C12322-A85B-40D7-9FD1-8DCF1629AF79}"/>
    <cellStyle name="20% - Ênfase4 90" xfId="14038" xr:uid="{64E8FD48-CBC5-4D5B-9292-696B7E19D831}"/>
    <cellStyle name="20% - Ênfase4 91" xfId="14039" xr:uid="{30E1F347-77C8-48C6-98DD-98A11EC97B1C}"/>
    <cellStyle name="20% - Ênfase4 92" xfId="14040" xr:uid="{AA3F9EEA-1E2E-4BFA-80A2-6C1DD22059E3}"/>
    <cellStyle name="20% - Ênfase4 93" xfId="14041" xr:uid="{B067C748-BBEB-4821-95B8-B2DD82FB2F89}"/>
    <cellStyle name="20% - Ênfase4 94" xfId="14042" xr:uid="{E9BBE5F7-496D-4E0B-A121-C64B46589CF7}"/>
    <cellStyle name="20% - Ênfase4 95" xfId="14043" xr:uid="{268B4834-2665-4B7D-A7B6-857CDF224A7C}"/>
    <cellStyle name="20% - Ênfase4 96" xfId="14044" xr:uid="{8B2E9284-20A7-4C58-B0C4-57AB1C8C4B8F}"/>
    <cellStyle name="20% - Ênfase4 97" xfId="14045" xr:uid="{58FBD1D6-A24D-4C5D-9AF4-FB9968B85BED}"/>
    <cellStyle name="20% - Ênfase4 98" xfId="14046" xr:uid="{AD9072EE-2434-4476-BD82-F63DDB70433D}"/>
    <cellStyle name="20% - Ênfase4 99" xfId="14047" xr:uid="{B4572C06-00BC-4849-86B9-3C7F67AD8ED1}"/>
    <cellStyle name="20% - Ênfase5 10" xfId="1026" xr:uid="{9C7C0303-0D53-4D3F-B4C3-968326C58804}"/>
    <cellStyle name="20% - Ênfase5 10 10" xfId="14048" xr:uid="{222AA089-451E-4DE4-8881-C9E1D13AB90A}"/>
    <cellStyle name="20% - Ênfase5 10 10 2" xfId="14049" xr:uid="{6763F2F9-931B-4E2B-A6CD-8D7B24A41C68}"/>
    <cellStyle name="20% - Ênfase5 10 10 2 2" xfId="14050" xr:uid="{09BC008F-BF83-4E96-ADF3-28D2C424D380}"/>
    <cellStyle name="20% - Ênfase5 10 10 2 3" xfId="14051" xr:uid="{45BA3080-F35D-4869-B225-DEDA0B22EEA2}"/>
    <cellStyle name="20% - Ênfase5 10 10 2 4" xfId="14052" xr:uid="{C4534DED-D0F3-4FA7-A21D-CD6FCD23C5AD}"/>
    <cellStyle name="20% - Ênfase5 10 10 3" xfId="14053" xr:uid="{FC0F60DD-7049-46EB-AD62-5456B76320EA}"/>
    <cellStyle name="20% - Ênfase5 10 10 4" xfId="14054" xr:uid="{C37A415B-E412-42AD-AFD3-79D8C510B1D4}"/>
    <cellStyle name="20% - Ênfase5 10 10 5" xfId="14055" xr:uid="{09FE7925-DE13-4E19-8DB9-0889E3255E31}"/>
    <cellStyle name="20% - Ênfase5 10 10 6" xfId="47170" xr:uid="{5555F271-56F4-4E66-BAAA-65AE511DFEC4}"/>
    <cellStyle name="20% - Ênfase5 10 11" xfId="14056" xr:uid="{3618EDAE-E345-4AF0-80B6-C0529FB70A81}"/>
    <cellStyle name="20% - Ênfase5 10 11 2" xfId="14057" xr:uid="{54774A0A-BDA1-4363-8D24-477224F97D5E}"/>
    <cellStyle name="20% - Ênfase5 10 11 2 2" xfId="14058" xr:uid="{4F825CDD-D810-495F-B05B-0DAA9D49F86B}"/>
    <cellStyle name="20% - Ênfase5 10 11 2 3" xfId="14059" xr:uid="{4E5C986B-C052-4D13-8216-1F134F1D81BC}"/>
    <cellStyle name="20% - Ênfase5 10 11 2 4" xfId="14060" xr:uid="{6A95C06D-7649-485F-A1F0-B8CAAEA682F2}"/>
    <cellStyle name="20% - Ênfase5 10 11 3" xfId="14061" xr:uid="{4BFEC42D-28CF-47DF-8079-79B90233D463}"/>
    <cellStyle name="20% - Ênfase5 10 11 4" xfId="14062" xr:uid="{7BFD700A-2674-4D03-9DEC-6A73D3351228}"/>
    <cellStyle name="20% - Ênfase5 10 11 5" xfId="14063" xr:uid="{64948019-CF53-418E-A110-649F79E3156A}"/>
    <cellStyle name="20% - Ênfase5 10 12" xfId="14064" xr:uid="{2DA95A48-C2BA-49B2-AB09-CEAD60BB358D}"/>
    <cellStyle name="20% - Ênfase5 10 12 2" xfId="14065" xr:uid="{6BD23960-74BD-47BC-BDAA-B1C998A6BE6A}"/>
    <cellStyle name="20% - Ênfase5 10 12 3" xfId="14066" xr:uid="{ABF35E87-D83C-4469-AC7F-B081506DC976}"/>
    <cellStyle name="20% - Ênfase5 10 12 4" xfId="14067" xr:uid="{4C5CA614-EBEE-4DCE-B2B6-BD536FDF96A0}"/>
    <cellStyle name="20% - Ênfase5 10 13" xfId="14068" xr:uid="{D2062EB4-06FD-4575-A793-1261111B0A47}"/>
    <cellStyle name="20% - Ênfase5 10 14" xfId="14069" xr:uid="{C1CDF95D-FC0A-4AEE-A1D2-B03293FC0A82}"/>
    <cellStyle name="20% - Ênfase5 10 15" xfId="14070" xr:uid="{E3118B90-9CC3-47FB-BDA5-C08552659D8B}"/>
    <cellStyle name="20% - Ênfase5 10 16" xfId="45558" xr:uid="{B5D22112-953E-4A15-8E1B-6807EF948375}"/>
    <cellStyle name="20% - Ênfase5 10 2" xfId="1027" xr:uid="{21398F60-0A9E-42A3-A054-7B99DBD91CFE}"/>
    <cellStyle name="20% - Ênfase5 10 2 2" xfId="14071" xr:uid="{AF51B5A6-405C-402F-A0F6-4F2CF8C9039B}"/>
    <cellStyle name="20% - Ênfase5 10 2 2 2" xfId="14072" xr:uid="{00992C83-16D8-4D05-BE1E-48E9830E5F70}"/>
    <cellStyle name="20% - Ênfase5 10 2 2 3" xfId="14073" xr:uid="{4658C514-5A14-45CE-8D80-D1454187F86F}"/>
    <cellStyle name="20% - Ênfase5 10 2 2 4" xfId="14074" xr:uid="{B9AD8BAA-398E-49A7-B22A-E6B387071331}"/>
    <cellStyle name="20% - Ênfase5 10 2 2 5" xfId="48683" xr:uid="{A942BF64-7290-4159-A186-B59D6C3FA064}"/>
    <cellStyle name="20% - Ênfase5 10 2 3" xfId="14075" xr:uid="{1AEF1807-FB41-4182-8BB9-FDB512B09849}"/>
    <cellStyle name="20% - Ênfase5 10 2 4" xfId="14076" xr:uid="{B7D621C0-D89F-41F6-8266-2EECD72F9B35}"/>
    <cellStyle name="20% - Ênfase5 10 2 5" xfId="14077" xr:uid="{3B299C07-1A2A-4E60-A016-E96FC9330F0F}"/>
    <cellStyle name="20% - Ênfase5 10 2 6" xfId="47928" xr:uid="{769DB778-83CE-4350-B6D4-31D2FCAEB545}"/>
    <cellStyle name="20% - Ênfase5 10 3" xfId="14078" xr:uid="{36507654-220D-4730-B4B2-8F55A52B58FD}"/>
    <cellStyle name="20% - Ênfase5 10 3 2" xfId="14079" xr:uid="{258EB5C8-E5FA-4C10-B2CF-DF62ADD829B3}"/>
    <cellStyle name="20% - Ênfase5 10 3 2 2" xfId="14080" xr:uid="{BE5330FD-4A62-4BDF-AF2C-0CB042DBEA0D}"/>
    <cellStyle name="20% - Ênfase5 10 3 2 3" xfId="14081" xr:uid="{D20D3992-4011-406A-A1FE-AC2C4C060667}"/>
    <cellStyle name="20% - Ênfase5 10 3 2 4" xfId="14082" xr:uid="{7A2D09F4-6AAE-447F-8F6B-342EF66CB3C2}"/>
    <cellStyle name="20% - Ênfase5 10 3 3" xfId="14083" xr:uid="{86486F7B-2A1C-4667-B37C-0F9FFA4A20B4}"/>
    <cellStyle name="20% - Ênfase5 10 3 4" xfId="14084" xr:uid="{CE858F37-A700-4895-9D1B-32C38914A2CF}"/>
    <cellStyle name="20% - Ênfase5 10 3 5" xfId="14085" xr:uid="{7EF55C97-675E-4A16-A869-31937842D6A4}"/>
    <cellStyle name="20% - Ênfase5 10 3 6" xfId="48640" xr:uid="{55FB4341-CCC5-4F20-9818-C6F84A2DFE4D}"/>
    <cellStyle name="20% - Ênfase5 10 4" xfId="14086" xr:uid="{EB7150DE-E6DB-4F82-959E-C8CF3BAAD961}"/>
    <cellStyle name="20% - Ênfase5 10 4 2" xfId="14087" xr:uid="{38C4FE2C-73C6-4395-A738-FB8652EDEC7B}"/>
    <cellStyle name="20% - Ênfase5 10 4 2 2" xfId="14088" xr:uid="{E06465AA-86C9-486F-8C3B-6861C313B7DC}"/>
    <cellStyle name="20% - Ênfase5 10 4 2 3" xfId="14089" xr:uid="{3BE7D46A-C392-45BF-A2C5-C5B7307BDBCB}"/>
    <cellStyle name="20% - Ênfase5 10 4 2 4" xfId="14090" xr:uid="{55E83938-0C47-4C2B-922E-1A1CA687033A}"/>
    <cellStyle name="20% - Ênfase5 10 4 3" xfId="14091" xr:uid="{7DEE5BC9-B96B-4FBD-8FF9-59B8668748C6}"/>
    <cellStyle name="20% - Ênfase5 10 4 4" xfId="14092" xr:uid="{7A6700EA-EA8D-493B-8A41-7BB2598FD5D2}"/>
    <cellStyle name="20% - Ênfase5 10 4 5" xfId="14093" xr:uid="{9EFFB66D-6638-4305-862D-7C40090FE15E}"/>
    <cellStyle name="20% - Ênfase5 10 4 6" xfId="51102" xr:uid="{0F29979F-DC20-4A32-8C02-A573E32C26AA}"/>
    <cellStyle name="20% - Ênfase5 10 5" xfId="14094" xr:uid="{3BE28A75-2E50-414D-AA3A-041917663A34}"/>
    <cellStyle name="20% - Ênfase5 10 5 2" xfId="14095" xr:uid="{791A9288-E0E4-4D95-B075-07963B5C1D92}"/>
    <cellStyle name="20% - Ênfase5 10 5 2 2" xfId="14096" xr:uid="{29A97680-74BE-457F-9EE8-F26C9E1B6DDD}"/>
    <cellStyle name="20% - Ênfase5 10 5 2 3" xfId="14097" xr:uid="{F375CE92-6D10-4A30-BDD2-1B0231BA7FDB}"/>
    <cellStyle name="20% - Ênfase5 10 5 2 4" xfId="14098" xr:uid="{8080EBFC-93A9-4680-94F0-77734B43E07A}"/>
    <cellStyle name="20% - Ênfase5 10 5 3" xfId="14099" xr:uid="{3AF752CE-06D7-4547-849F-8ED0457C2256}"/>
    <cellStyle name="20% - Ênfase5 10 5 4" xfId="14100" xr:uid="{791C234C-D8D8-4055-83C8-AC6F1BBCB667}"/>
    <cellStyle name="20% - Ênfase5 10 5 5" xfId="14101" xr:uid="{04E84EC9-CD41-4B5D-9634-D0829140BFBE}"/>
    <cellStyle name="20% - Ênfase5 10 5 6" xfId="51986" xr:uid="{0F55E1D7-4D1C-4FF1-BABD-81E52C1A6BFB}"/>
    <cellStyle name="20% - Ênfase5 10 6" xfId="14102" xr:uid="{C78B6F0F-F976-4706-BF52-35647767FEEC}"/>
    <cellStyle name="20% - Ênfase5 10 6 2" xfId="14103" xr:uid="{C6A1DF2D-71EF-43B4-A75A-4FCE4D5BE7DC}"/>
    <cellStyle name="20% - Ênfase5 10 6 2 2" xfId="14104" xr:uid="{58D69A1D-E9DE-42C8-B1E7-735213C367FA}"/>
    <cellStyle name="20% - Ênfase5 10 6 2 3" xfId="14105" xr:uid="{E6B3EFB2-681E-497B-B528-062D0E8E4E40}"/>
    <cellStyle name="20% - Ênfase5 10 6 2 4" xfId="14106" xr:uid="{67F217B0-8820-4907-BF49-3D07F4E8413B}"/>
    <cellStyle name="20% - Ênfase5 10 6 3" xfId="14107" xr:uid="{8BA8BDCE-00D4-43B2-BC98-32363593AF95}"/>
    <cellStyle name="20% - Ênfase5 10 6 4" xfId="14108" xr:uid="{09F9E05A-7529-4343-B78C-6CEF034258CA}"/>
    <cellStyle name="20% - Ênfase5 10 6 5" xfId="14109" xr:uid="{0705F887-D2A0-4754-9839-42FAE1AE1DD8}"/>
    <cellStyle name="20% - Ênfase5 10 6 6" xfId="52859" xr:uid="{CC0611B0-EB5E-4DF7-8241-0CBF6BAD4897}"/>
    <cellStyle name="20% - Ênfase5 10 7" xfId="14110" xr:uid="{DDC188BF-CDFD-4B97-8152-6035CD7AEFF2}"/>
    <cellStyle name="20% - Ênfase5 10 7 2" xfId="14111" xr:uid="{17BFDBC8-74B0-45F8-B304-29A1EEDBE871}"/>
    <cellStyle name="20% - Ênfase5 10 7 2 2" xfId="14112" xr:uid="{DAE94C14-075C-404C-B14D-8B8B9D0E03F6}"/>
    <cellStyle name="20% - Ênfase5 10 7 2 3" xfId="14113" xr:uid="{F1902052-9A16-4CF6-B6A8-3B5FB8576229}"/>
    <cellStyle name="20% - Ênfase5 10 7 2 4" xfId="14114" xr:uid="{FF7446A3-314E-4E6E-A754-36303B9013DC}"/>
    <cellStyle name="20% - Ênfase5 10 7 3" xfId="14115" xr:uid="{4D9C8EFB-65F4-4DF2-A4DB-13897B7B6C6A}"/>
    <cellStyle name="20% - Ênfase5 10 7 4" xfId="14116" xr:uid="{492F0567-85E0-4BAD-88BC-7A5BD1304FE4}"/>
    <cellStyle name="20% - Ênfase5 10 7 5" xfId="14117" xr:uid="{E77C246C-0296-455E-A052-EC2E25B30482}"/>
    <cellStyle name="20% - Ênfase5 10 7 6" xfId="53715" xr:uid="{5EDF3AA7-D429-4DA5-98C5-9EE68E62A029}"/>
    <cellStyle name="20% - Ênfase5 10 8" xfId="14118" xr:uid="{B87E881A-5B66-495F-919E-245158615171}"/>
    <cellStyle name="20% - Ênfase5 10 8 2" xfId="14119" xr:uid="{FBD89330-DDA3-4E5C-A81F-47D3AB35B7C6}"/>
    <cellStyle name="20% - Ênfase5 10 8 2 2" xfId="14120" xr:uid="{8EE8756C-6382-4E21-B17F-B0DE79F12734}"/>
    <cellStyle name="20% - Ênfase5 10 8 2 3" xfId="14121" xr:uid="{FC121B91-61AD-45EC-9BC3-D0F57705961F}"/>
    <cellStyle name="20% - Ênfase5 10 8 2 4" xfId="14122" xr:uid="{624E1597-93E0-4D6D-B7CC-71372E299D45}"/>
    <cellStyle name="20% - Ênfase5 10 8 3" xfId="14123" xr:uid="{EA126F78-2D63-4E31-B560-FC427DBA3EC0}"/>
    <cellStyle name="20% - Ênfase5 10 8 4" xfId="14124" xr:uid="{4EF31A65-1E83-4F7B-9149-80F2536214D7}"/>
    <cellStyle name="20% - Ênfase5 10 8 5" xfId="14125" xr:uid="{7801A4D3-BBEB-48BD-BA2C-6A85400195F3}"/>
    <cellStyle name="20% - Ênfase5 10 8 6" xfId="54541" xr:uid="{A88B81D0-CF99-428F-9362-DD92C23141C8}"/>
    <cellStyle name="20% - Ênfase5 10 9" xfId="14126" xr:uid="{00AFDFF6-39AE-4BD6-9C6C-9712B146C355}"/>
    <cellStyle name="20% - Ênfase5 10 9 2" xfId="14127" xr:uid="{7727D43E-BB23-46C9-A5A0-E993132358A6}"/>
    <cellStyle name="20% - Ênfase5 10 9 2 2" xfId="14128" xr:uid="{B36F50C4-F846-4EA7-AECD-EAF6B9B0CF20}"/>
    <cellStyle name="20% - Ênfase5 10 9 2 3" xfId="14129" xr:uid="{DD894568-F6FB-4176-A560-897FD5E853B8}"/>
    <cellStyle name="20% - Ênfase5 10 9 2 4" xfId="14130" xr:uid="{FE3FB31B-6A5B-4E01-B7F1-CA13797E964E}"/>
    <cellStyle name="20% - Ênfase5 10 9 3" xfId="14131" xr:uid="{C35A7390-0C91-41A9-84B8-D618D156D3B0}"/>
    <cellStyle name="20% - Ênfase5 10 9 4" xfId="14132" xr:uid="{73DC926A-C992-47B5-86EB-26AE7430A5F8}"/>
    <cellStyle name="20% - Ênfase5 10 9 5" xfId="14133" xr:uid="{EEA049D3-D7B2-4247-832A-CB2310C1492E}"/>
    <cellStyle name="20% - Ênfase5 10 9 6" xfId="55298" xr:uid="{396E1A4F-4E5B-4CE2-9745-8A344B70BB27}"/>
    <cellStyle name="20% - Ênfase5 100" xfId="14134" xr:uid="{95843AAC-0A32-4B20-8766-3CAB81DB3977}"/>
    <cellStyle name="20% - Ênfase5 101" xfId="14135" xr:uid="{FC284FB6-AA2E-4CB7-9029-78A09B02A451}"/>
    <cellStyle name="20% - Ênfase5 102" xfId="14136" xr:uid="{D5824F65-40DB-4281-84D3-77919109B426}"/>
    <cellStyle name="20% - Ênfase5 103" xfId="14137" xr:uid="{595436A1-B95A-430A-9D3F-15B25DECCC60}"/>
    <cellStyle name="20% - Ênfase5 104" xfId="14138" xr:uid="{29500B93-FAFB-4C37-9BF7-E5F7704B7515}"/>
    <cellStyle name="20% - Ênfase5 105" xfId="14139" xr:uid="{28DDE358-7FBA-4EB1-81A8-1380244328B7}"/>
    <cellStyle name="20% - Ênfase5 106" xfId="14140" xr:uid="{6B859875-73CF-47DC-99E9-6152B3D0E610}"/>
    <cellStyle name="20% - Ênfase5 107" xfId="14141" xr:uid="{B58D80F1-F3AA-4530-9DE4-5D78BEAE8856}"/>
    <cellStyle name="20% - Ênfase5 108" xfId="14142" xr:uid="{3059ADD8-B2AB-4CF3-AF98-513EF8EAB414}"/>
    <cellStyle name="20% - Ênfase5 109" xfId="14143" xr:uid="{5F99EB40-ED36-4CF8-962A-9BF1234A525B}"/>
    <cellStyle name="20% - Ênfase5 11" xfId="1028" xr:uid="{24CDA791-ED7E-4BE4-8D3C-526A48320D27}"/>
    <cellStyle name="20% - Ênfase5 11 10" xfId="14144" xr:uid="{54D93116-67ED-46CD-B47E-0027407B5C3E}"/>
    <cellStyle name="20% - Ênfase5 11 10 2" xfId="14145" xr:uid="{0F860776-0D10-4418-868C-E92796C6551D}"/>
    <cellStyle name="20% - Ênfase5 11 10 2 2" xfId="14146" xr:uid="{67FDDEB5-2449-416E-9FC3-D99E946D0D46}"/>
    <cellStyle name="20% - Ênfase5 11 10 2 3" xfId="14147" xr:uid="{B89273E2-1FBB-4FF8-A560-AEEA2402F5BB}"/>
    <cellStyle name="20% - Ênfase5 11 10 2 4" xfId="14148" xr:uid="{312F1841-C934-42C8-BCD9-6EF46CBBE5A5}"/>
    <cellStyle name="20% - Ênfase5 11 10 3" xfId="14149" xr:uid="{A84EB907-7456-4927-98B9-B07F98CF5FC5}"/>
    <cellStyle name="20% - Ênfase5 11 10 4" xfId="14150" xr:uid="{948120D4-B5B3-468E-A887-B606F1BCCA97}"/>
    <cellStyle name="20% - Ênfase5 11 10 5" xfId="14151" xr:uid="{370940D8-71F7-452B-9C91-53D9AAC9684B}"/>
    <cellStyle name="20% - Ênfase5 11 10 6" xfId="47171" xr:uid="{9922C54B-7FD2-439F-B5BD-8C96F9A47D1D}"/>
    <cellStyle name="20% - Ênfase5 11 11" xfId="14152" xr:uid="{2AEB8E9D-8FA9-4531-B97E-521A73345848}"/>
    <cellStyle name="20% - Ênfase5 11 11 2" xfId="14153" xr:uid="{DAF8CCCC-25D5-4081-AD75-7343F30BBBF0}"/>
    <cellStyle name="20% - Ênfase5 11 11 2 2" xfId="14154" xr:uid="{6E35304D-BE5A-4E73-A034-A88CDBFECC13}"/>
    <cellStyle name="20% - Ênfase5 11 11 2 3" xfId="14155" xr:uid="{E5AD21E6-F52E-42D0-A36B-B9F9DC8B15B0}"/>
    <cellStyle name="20% - Ênfase5 11 11 2 4" xfId="14156" xr:uid="{8E0E68BD-3D6B-4040-9471-FAE8D39F0BDC}"/>
    <cellStyle name="20% - Ênfase5 11 11 3" xfId="14157" xr:uid="{CE083411-FC7E-4691-A31A-55A0B2FF46FE}"/>
    <cellStyle name="20% - Ênfase5 11 11 4" xfId="14158" xr:uid="{B275E583-2BDF-41F1-BB9F-CF3649358E78}"/>
    <cellStyle name="20% - Ênfase5 11 11 5" xfId="14159" xr:uid="{6955DCD8-F69E-40D1-88EC-770BAEFF8DA3}"/>
    <cellStyle name="20% - Ênfase5 11 12" xfId="14160" xr:uid="{45161384-4060-42D5-A03F-6C3A791BC449}"/>
    <cellStyle name="20% - Ênfase5 11 12 2" xfId="14161" xr:uid="{BB022B1B-CD3A-4B66-ADCD-9C23F83DECE7}"/>
    <cellStyle name="20% - Ênfase5 11 12 3" xfId="14162" xr:uid="{31AF34E5-9CBB-4AAC-ABA2-5B41A2AC5102}"/>
    <cellStyle name="20% - Ênfase5 11 12 4" xfId="14163" xr:uid="{0BD06AA8-F24B-4C2B-ACC3-0CB1599C6369}"/>
    <cellStyle name="20% - Ênfase5 11 13" xfId="14164" xr:uid="{6934C455-AD8D-42EA-883C-900CC35C13C1}"/>
    <cellStyle name="20% - Ênfase5 11 14" xfId="14165" xr:uid="{3B9EE321-19FF-4A39-94F1-6EC68BCA924A}"/>
    <cellStyle name="20% - Ênfase5 11 15" xfId="14166" xr:uid="{1A9FFC84-0B3B-40A1-BF3C-2BCD1B5EEBEE}"/>
    <cellStyle name="20% - Ênfase5 11 16" xfId="45559" xr:uid="{AF9AB1C4-9693-44A9-9E20-69BE5E0C892A}"/>
    <cellStyle name="20% - Ênfase5 11 2" xfId="1029" xr:uid="{CF363D94-D60B-46B7-A224-9976160F55FF}"/>
    <cellStyle name="20% - Ênfase5 11 2 2" xfId="14167" xr:uid="{8714BC5A-DDB6-4E43-9CA3-08435A984E5C}"/>
    <cellStyle name="20% - Ênfase5 11 2 2 2" xfId="14168" xr:uid="{3B49531D-1396-4812-B323-0844BB4CDC0C}"/>
    <cellStyle name="20% - Ênfase5 11 2 2 3" xfId="14169" xr:uid="{DDE6D2F7-64C2-4583-8F9E-93614C3088E0}"/>
    <cellStyle name="20% - Ênfase5 11 2 2 4" xfId="14170" xr:uid="{E1B58301-0018-4896-A87D-537A997FAA14}"/>
    <cellStyle name="20% - Ênfase5 11 2 2 5" xfId="48685" xr:uid="{D7F02809-1FE0-4330-9235-6F1C4198A410}"/>
    <cellStyle name="20% - Ênfase5 11 2 3" xfId="14171" xr:uid="{59C9F0D5-D4B3-4F44-84FC-9FBFEC605215}"/>
    <cellStyle name="20% - Ênfase5 11 2 4" xfId="14172" xr:uid="{42351C89-8A52-4355-B3C6-04C05AD9317F}"/>
    <cellStyle name="20% - Ênfase5 11 2 5" xfId="14173" xr:uid="{388C574F-353B-4DE4-A165-B4323B4F68BF}"/>
    <cellStyle name="20% - Ênfase5 11 2 6" xfId="47929" xr:uid="{31019DAA-F9EC-4FF9-A8EC-96398110559B}"/>
    <cellStyle name="20% - Ênfase5 11 3" xfId="14174" xr:uid="{CB62F19B-C8B2-4836-AA66-18092E0F1970}"/>
    <cellStyle name="20% - Ênfase5 11 3 2" xfId="14175" xr:uid="{540F8FEA-3478-40AC-BEE0-F58C58F82F5C}"/>
    <cellStyle name="20% - Ênfase5 11 3 2 2" xfId="14176" xr:uid="{A6A9B587-8370-438E-8779-F58FFE2F16FF}"/>
    <cellStyle name="20% - Ênfase5 11 3 2 3" xfId="14177" xr:uid="{5B033892-1ED5-4D57-BDF6-13AADEAE3479}"/>
    <cellStyle name="20% - Ênfase5 11 3 2 4" xfId="14178" xr:uid="{26F19DB8-EAB8-4E2B-A2B9-3E8D235A689D}"/>
    <cellStyle name="20% - Ênfase5 11 3 3" xfId="14179" xr:uid="{C1A83B86-4490-4856-98A7-AB5955EA6AB2}"/>
    <cellStyle name="20% - Ênfase5 11 3 4" xfId="14180" xr:uid="{3AA40DEF-C357-47BA-9C81-77F823159D99}"/>
    <cellStyle name="20% - Ênfase5 11 3 5" xfId="14181" xr:uid="{EECFA80E-08BB-4FFF-B3F4-3CCE06591AE0}"/>
    <cellStyle name="20% - Ênfase5 11 3 6" xfId="48636" xr:uid="{7E14226C-79D1-49B3-8FBD-08293B3809F7}"/>
    <cellStyle name="20% - Ênfase5 11 4" xfId="14182" xr:uid="{99155C42-57D2-4974-8373-38975BF5C549}"/>
    <cellStyle name="20% - Ênfase5 11 4 2" xfId="14183" xr:uid="{CBA3EFA2-40F9-447C-A594-846362248BD1}"/>
    <cellStyle name="20% - Ênfase5 11 4 2 2" xfId="14184" xr:uid="{C0DD3493-3C51-4442-A1A4-E67638A3C2E8}"/>
    <cellStyle name="20% - Ênfase5 11 4 2 3" xfId="14185" xr:uid="{3E92F1A4-FE2E-4296-87F5-683D25C0C36C}"/>
    <cellStyle name="20% - Ênfase5 11 4 2 4" xfId="14186" xr:uid="{864EB8A6-F0EA-41B9-ADBF-86D1328F47A5}"/>
    <cellStyle name="20% - Ênfase5 11 4 3" xfId="14187" xr:uid="{0946C181-3DC7-44F7-906A-B3234D897A0E}"/>
    <cellStyle name="20% - Ênfase5 11 4 4" xfId="14188" xr:uid="{4CB9333A-EB0E-40C2-B655-19A494813595}"/>
    <cellStyle name="20% - Ênfase5 11 4 5" xfId="14189" xr:uid="{B41D7FD4-DF83-4132-9057-BF6B62C594A0}"/>
    <cellStyle name="20% - Ênfase5 11 4 6" xfId="51100" xr:uid="{8887C4B5-6F3B-4F14-A9D0-D2DC96C775A7}"/>
    <cellStyle name="20% - Ênfase5 11 5" xfId="14190" xr:uid="{23544DC3-8227-40C0-853E-B777E28FC315}"/>
    <cellStyle name="20% - Ênfase5 11 5 2" xfId="14191" xr:uid="{C977E1D9-4987-4964-982E-02FEE7BA2184}"/>
    <cellStyle name="20% - Ênfase5 11 5 2 2" xfId="14192" xr:uid="{1C5F01E7-EFAE-4AAE-B26C-4F45B87DA0A8}"/>
    <cellStyle name="20% - Ênfase5 11 5 2 3" xfId="14193" xr:uid="{65537BD8-DC1F-4C45-8826-BEF415937D98}"/>
    <cellStyle name="20% - Ênfase5 11 5 2 4" xfId="14194" xr:uid="{DC0AE0F2-DDF2-4648-BA0C-5E4905F2D6E4}"/>
    <cellStyle name="20% - Ênfase5 11 5 3" xfId="14195" xr:uid="{A41074F2-42BC-4C47-B87B-50141721A680}"/>
    <cellStyle name="20% - Ênfase5 11 5 4" xfId="14196" xr:uid="{7CB757F8-6049-470E-941A-65DE3C78DEA3}"/>
    <cellStyle name="20% - Ênfase5 11 5 5" xfId="14197" xr:uid="{BE775BC8-E309-474D-B79C-F999933FDD80}"/>
    <cellStyle name="20% - Ênfase5 11 5 6" xfId="51984" xr:uid="{AB19FE99-24AB-4BF7-B9AF-426A4859D71A}"/>
    <cellStyle name="20% - Ênfase5 11 6" xfId="14198" xr:uid="{8A73F7E7-4B16-46D4-8B15-D88F885CBDC2}"/>
    <cellStyle name="20% - Ênfase5 11 6 2" xfId="14199" xr:uid="{D4A6F53C-49DD-49A4-92EA-22B0FF005DDA}"/>
    <cellStyle name="20% - Ênfase5 11 6 2 2" xfId="14200" xr:uid="{8DAD7A1F-3F3A-40A2-8BA2-46703D2B7791}"/>
    <cellStyle name="20% - Ênfase5 11 6 2 3" xfId="14201" xr:uid="{20476724-5746-4DD0-9877-5B0567B54A65}"/>
    <cellStyle name="20% - Ênfase5 11 6 2 4" xfId="14202" xr:uid="{630FE3D7-D5B4-45BE-99C5-7E80DD776AD9}"/>
    <cellStyle name="20% - Ênfase5 11 6 3" xfId="14203" xr:uid="{28553CAF-0401-46CF-92E5-5447B4FD6C20}"/>
    <cellStyle name="20% - Ênfase5 11 6 4" xfId="14204" xr:uid="{4E39C9C8-DF8B-4670-8BE7-0B70FEC73F7D}"/>
    <cellStyle name="20% - Ênfase5 11 6 5" xfId="14205" xr:uid="{841F2412-7BA9-4EC8-B7D2-FCD14DBCDA36}"/>
    <cellStyle name="20% - Ênfase5 11 6 6" xfId="52857" xr:uid="{FDE17D6A-6339-4EDE-992A-9317DE5318A1}"/>
    <cellStyle name="20% - Ênfase5 11 7" xfId="14206" xr:uid="{708A4FF4-FDAA-4F0F-964B-CBB3D2E73DD9}"/>
    <cellStyle name="20% - Ênfase5 11 7 2" xfId="14207" xr:uid="{240EEC85-B90B-40C4-9E66-5ABE25659FE2}"/>
    <cellStyle name="20% - Ênfase5 11 7 2 2" xfId="14208" xr:uid="{1B29C578-E2D8-4E04-BC7B-B4B9BC48B83F}"/>
    <cellStyle name="20% - Ênfase5 11 7 2 3" xfId="14209" xr:uid="{5E7EF15F-1279-432A-B7E8-5CB6E58846C7}"/>
    <cellStyle name="20% - Ênfase5 11 7 2 4" xfId="14210" xr:uid="{25023018-D384-4F60-9FD6-B72F36F9D9FA}"/>
    <cellStyle name="20% - Ênfase5 11 7 3" xfId="14211" xr:uid="{2BF824EC-AF62-412E-B343-61AB774C70AA}"/>
    <cellStyle name="20% - Ênfase5 11 7 4" xfId="14212" xr:uid="{5F0EF0B3-CBB5-4810-8F0C-9216AD6203B2}"/>
    <cellStyle name="20% - Ênfase5 11 7 5" xfId="14213" xr:uid="{CA57C8D0-054D-42DD-AAC4-A99E04EA3978}"/>
    <cellStyle name="20% - Ênfase5 11 7 6" xfId="53713" xr:uid="{411AE721-F997-4988-A257-F11C17839067}"/>
    <cellStyle name="20% - Ênfase5 11 8" xfId="14214" xr:uid="{EB0F7D9C-BA70-4F01-A67F-52F2E62DAA15}"/>
    <cellStyle name="20% - Ênfase5 11 8 2" xfId="14215" xr:uid="{766C575B-B44E-4DC5-9C05-C1A8D9F6575E}"/>
    <cellStyle name="20% - Ênfase5 11 8 2 2" xfId="14216" xr:uid="{D1153D53-548A-43E4-997F-775C5208BD19}"/>
    <cellStyle name="20% - Ênfase5 11 8 2 3" xfId="14217" xr:uid="{EC3718F7-ECC5-41C4-926D-9F4D8E560330}"/>
    <cellStyle name="20% - Ênfase5 11 8 2 4" xfId="14218" xr:uid="{A2B112B6-78B0-431C-8C6F-DBB6B188F5D0}"/>
    <cellStyle name="20% - Ênfase5 11 8 3" xfId="14219" xr:uid="{5DBD3408-230C-4D04-BA58-03B561FFC6A7}"/>
    <cellStyle name="20% - Ênfase5 11 8 4" xfId="14220" xr:uid="{7F1CE3DF-6B4A-4DF3-AF82-744AADA06A0C}"/>
    <cellStyle name="20% - Ênfase5 11 8 5" xfId="14221" xr:uid="{7B9EE3C8-205A-40D0-ADFD-D0C4F4293F9A}"/>
    <cellStyle name="20% - Ênfase5 11 8 6" xfId="54539" xr:uid="{04BBD97E-ABF3-47E4-A340-530166AB2EF5}"/>
    <cellStyle name="20% - Ênfase5 11 9" xfId="14222" xr:uid="{F5E0B862-B38B-47DB-BA31-A87222D04AC6}"/>
    <cellStyle name="20% - Ênfase5 11 9 2" xfId="14223" xr:uid="{8D6D262E-B106-47A7-96C3-F89EB76E5054}"/>
    <cellStyle name="20% - Ênfase5 11 9 2 2" xfId="14224" xr:uid="{C0E4E721-50CB-4CDE-B6E6-46AE37D0B699}"/>
    <cellStyle name="20% - Ênfase5 11 9 2 3" xfId="14225" xr:uid="{132FA4B4-D54F-4253-96B9-00C3C23755D8}"/>
    <cellStyle name="20% - Ênfase5 11 9 2 4" xfId="14226" xr:uid="{F6B0ADD8-8509-4EFA-85E3-80F2031159D6}"/>
    <cellStyle name="20% - Ênfase5 11 9 3" xfId="14227" xr:uid="{83178376-7A30-4E5B-87B0-04342AA39788}"/>
    <cellStyle name="20% - Ênfase5 11 9 4" xfId="14228" xr:uid="{93BAF233-8465-46F9-BEF1-0E9AA5FF72A1}"/>
    <cellStyle name="20% - Ênfase5 11 9 5" xfId="14229" xr:uid="{71C21F84-2B8E-4EFE-B406-E232A481B4A6}"/>
    <cellStyle name="20% - Ênfase5 11 9 6" xfId="55297" xr:uid="{E7AB813C-0E6E-4B7D-BA87-251AB99C6203}"/>
    <cellStyle name="20% - Ênfase5 110" xfId="14230" xr:uid="{4341D3BE-ABE3-4819-847F-E9F6D4E3F80D}"/>
    <cellStyle name="20% - Ênfase5 111" xfId="14231" xr:uid="{46FCBE40-B9DB-4DE1-B838-CAF5886821D3}"/>
    <cellStyle name="20% - Ênfase5 112" xfId="14232" xr:uid="{4552AE83-B465-414D-A3BA-F73200143973}"/>
    <cellStyle name="20% - Ênfase5 113" xfId="14233" xr:uid="{6F498A0E-FC84-4AA4-AEDF-7D4C44DFFC79}"/>
    <cellStyle name="20% - Ênfase5 114" xfId="14234" xr:uid="{EB5DA1C6-BBD3-4BE7-BB43-7E43A3707A73}"/>
    <cellStyle name="20% - Ênfase5 115" xfId="14235" xr:uid="{642DE985-A168-445F-AEC1-BB0A87B9FB98}"/>
    <cellStyle name="20% - Ênfase5 116" xfId="14236" xr:uid="{C272B115-5A9B-4D5E-9911-C8A10A762028}"/>
    <cellStyle name="20% - Ênfase5 117" xfId="14237" xr:uid="{8DA0BAE7-CDEF-4250-9787-D0A83275F288}"/>
    <cellStyle name="20% - Ênfase5 118" xfId="14238" xr:uid="{695E5B39-B7B4-4C0F-B14A-7AA96BFDAC5F}"/>
    <cellStyle name="20% - Ênfase5 119" xfId="14239" xr:uid="{B6D0F416-A2B9-47CB-BC9E-9ADCE813495E}"/>
    <cellStyle name="20% - Ênfase5 12" xfId="1030" xr:uid="{DE670B95-5CAE-48D2-A1E5-2C2D47BE2127}"/>
    <cellStyle name="20% - Ênfase5 12 10" xfId="14240" xr:uid="{4E473928-C757-4DA9-ADEF-F7D6F95D335A}"/>
    <cellStyle name="20% - Ênfase5 12 10 2" xfId="14241" xr:uid="{75227123-5D8D-4BB6-9C5D-19DA5756AEE8}"/>
    <cellStyle name="20% - Ênfase5 12 10 2 2" xfId="14242" xr:uid="{A27A3A41-574F-4116-94AC-B96D6B6CE9AB}"/>
    <cellStyle name="20% - Ênfase5 12 10 2 3" xfId="14243" xr:uid="{25C48579-97D1-4942-BC0E-94B0937BD98A}"/>
    <cellStyle name="20% - Ênfase5 12 10 2 4" xfId="14244" xr:uid="{0352D9E4-001B-4134-83D7-4F5409DA5D30}"/>
    <cellStyle name="20% - Ênfase5 12 10 3" xfId="14245" xr:uid="{FFEB2F8B-736E-45C6-9532-97222E5EF9B8}"/>
    <cellStyle name="20% - Ênfase5 12 10 4" xfId="14246" xr:uid="{128F72C4-0AD8-4273-BE27-82D61C437598}"/>
    <cellStyle name="20% - Ênfase5 12 10 5" xfId="14247" xr:uid="{4733B7A1-0AE5-4115-A466-2F2FC4BE372D}"/>
    <cellStyle name="20% - Ênfase5 12 10 6" xfId="47172" xr:uid="{40F18828-B881-4F77-A190-6166943FBB7A}"/>
    <cellStyle name="20% - Ênfase5 12 11" xfId="14248" xr:uid="{B7CD0264-3AF7-4B77-B4B4-2820FF5CC0AD}"/>
    <cellStyle name="20% - Ênfase5 12 11 2" xfId="14249" xr:uid="{1745A7A9-295F-43BF-8E48-49B748AF30EB}"/>
    <cellStyle name="20% - Ênfase5 12 11 2 2" xfId="14250" xr:uid="{FE0BA125-2D48-4CD1-ABED-6BFC398A804E}"/>
    <cellStyle name="20% - Ênfase5 12 11 2 3" xfId="14251" xr:uid="{786D2D55-3E3F-4BAB-8E64-A0E86CDA1B10}"/>
    <cellStyle name="20% - Ênfase5 12 11 2 4" xfId="14252" xr:uid="{7FE03D09-1213-4E86-AF60-2A9142A365C4}"/>
    <cellStyle name="20% - Ênfase5 12 11 3" xfId="14253" xr:uid="{271073E1-A62F-4638-9DC2-5B7BDB5AB17E}"/>
    <cellStyle name="20% - Ênfase5 12 11 4" xfId="14254" xr:uid="{A01BED11-9FDF-4D7D-A17A-05F6978EDB83}"/>
    <cellStyle name="20% - Ênfase5 12 11 5" xfId="14255" xr:uid="{8D1321BA-CEDB-4B6E-9CE3-794F7D87732C}"/>
    <cellStyle name="20% - Ênfase5 12 12" xfId="14256" xr:uid="{B982B6F6-46E7-41C0-A3E4-874A1D9BD732}"/>
    <cellStyle name="20% - Ênfase5 12 12 2" xfId="14257" xr:uid="{81497607-5806-4800-A48A-529713B7A9A8}"/>
    <cellStyle name="20% - Ênfase5 12 12 3" xfId="14258" xr:uid="{355CC693-4D15-4FB9-BC6A-F84358A997B0}"/>
    <cellStyle name="20% - Ênfase5 12 12 4" xfId="14259" xr:uid="{5BFDB109-778E-4A90-B1C3-3C129C5D098F}"/>
    <cellStyle name="20% - Ênfase5 12 13" xfId="14260" xr:uid="{1413CE7E-95E9-4462-98B3-0BAC2A6F0FA4}"/>
    <cellStyle name="20% - Ênfase5 12 14" xfId="14261" xr:uid="{211C851B-35BA-483A-B4C5-A220D46FB5D8}"/>
    <cellStyle name="20% - Ênfase5 12 15" xfId="14262" xr:uid="{27BEDB2F-BC2C-4209-9DF4-93529E5A2F23}"/>
    <cellStyle name="20% - Ênfase5 12 16" xfId="45560" xr:uid="{925DD1EB-6108-453C-BEFA-44D8EA09E59B}"/>
    <cellStyle name="20% - Ênfase5 12 2" xfId="1031" xr:uid="{53833A1D-0BC9-420B-ABEA-4F5B60E90104}"/>
    <cellStyle name="20% - Ênfase5 12 2 2" xfId="14263" xr:uid="{A17A08E9-77E0-45FD-AC19-C4C9D53DE9B2}"/>
    <cellStyle name="20% - Ênfase5 12 2 2 2" xfId="14264" xr:uid="{FE5C67FF-BB76-49BA-B0A3-AEB805788FF1}"/>
    <cellStyle name="20% - Ênfase5 12 2 2 3" xfId="14265" xr:uid="{6ED95622-E2A3-44F5-99EF-3F9CB7A09A3C}"/>
    <cellStyle name="20% - Ênfase5 12 2 2 4" xfId="14266" xr:uid="{9175754F-C990-4675-9B2A-48AF600DABD8}"/>
    <cellStyle name="20% - Ênfase5 12 2 2 5" xfId="48687" xr:uid="{C7927D08-84C5-4E70-9AF5-93F094AFB07F}"/>
    <cellStyle name="20% - Ênfase5 12 2 3" xfId="14267" xr:uid="{2FE5D14C-62A7-454C-96C9-F17264D8E189}"/>
    <cellStyle name="20% - Ênfase5 12 2 4" xfId="14268" xr:uid="{D84451E6-2927-4F07-BE93-CBCD80F83B9D}"/>
    <cellStyle name="20% - Ênfase5 12 2 5" xfId="14269" xr:uid="{20424B3A-728C-48A9-9E34-0E804E01D40D}"/>
    <cellStyle name="20% - Ênfase5 12 2 6" xfId="47930" xr:uid="{AF61C02D-4F97-4A5F-A10A-AD8F85C0D1BD}"/>
    <cellStyle name="20% - Ênfase5 12 3" xfId="14270" xr:uid="{676A08AC-6473-4910-A24B-AC30201CF906}"/>
    <cellStyle name="20% - Ênfase5 12 3 2" xfId="14271" xr:uid="{EA1C201C-F5F7-451A-9C3A-A447D49CFC78}"/>
    <cellStyle name="20% - Ênfase5 12 3 2 2" xfId="14272" xr:uid="{79B456B6-4546-45CB-A73A-11DCC6661324}"/>
    <cellStyle name="20% - Ênfase5 12 3 2 3" xfId="14273" xr:uid="{D9BF3B21-B025-4298-BFF5-C2E264E3874D}"/>
    <cellStyle name="20% - Ênfase5 12 3 2 4" xfId="14274" xr:uid="{332252DE-33F7-46DD-88B8-CA24017CAB29}"/>
    <cellStyle name="20% - Ênfase5 12 3 3" xfId="14275" xr:uid="{24D36027-6AAD-4139-BA98-AE01F40A833D}"/>
    <cellStyle name="20% - Ênfase5 12 3 4" xfId="14276" xr:uid="{85A3B05C-5049-47C8-BD4B-EA7CB71D2C93}"/>
    <cellStyle name="20% - Ênfase5 12 3 5" xfId="14277" xr:uid="{17F13C7C-78EB-45AC-89C6-88B15116DD7C}"/>
    <cellStyle name="20% - Ênfase5 12 3 6" xfId="48632" xr:uid="{735483F6-F96A-4650-A22D-AEFEA87E93CE}"/>
    <cellStyle name="20% - Ênfase5 12 4" xfId="14278" xr:uid="{97940BC8-66E0-409A-B418-2E53088B9A66}"/>
    <cellStyle name="20% - Ênfase5 12 4 2" xfId="14279" xr:uid="{C0FD965E-1C86-42C3-A0C1-7ED365735A30}"/>
    <cellStyle name="20% - Ênfase5 12 4 2 2" xfId="14280" xr:uid="{AB227D23-3908-46F8-9867-C4C914D9B782}"/>
    <cellStyle name="20% - Ênfase5 12 4 2 3" xfId="14281" xr:uid="{BAEB9895-7660-4733-809C-2264CADB6C5F}"/>
    <cellStyle name="20% - Ênfase5 12 4 2 4" xfId="14282" xr:uid="{0DE31DF8-1012-45D8-8E88-0BF44F92EBEC}"/>
    <cellStyle name="20% - Ênfase5 12 4 3" xfId="14283" xr:uid="{EB212B3B-CFB8-41B0-BD49-BCC834EAAF03}"/>
    <cellStyle name="20% - Ênfase5 12 4 4" xfId="14284" xr:uid="{27F5250E-28EB-41AD-A109-EC29EF501DB7}"/>
    <cellStyle name="20% - Ênfase5 12 4 5" xfId="14285" xr:uid="{869B7062-AEDF-4C77-B8EC-05109C6072F4}"/>
    <cellStyle name="20% - Ênfase5 12 4 6" xfId="51097" xr:uid="{00BC27A2-2C44-41FA-8948-3FB9C8CE7FEA}"/>
    <cellStyle name="20% - Ênfase5 12 5" xfId="14286" xr:uid="{24A49E13-72A3-406D-9582-6D921EF771B5}"/>
    <cellStyle name="20% - Ênfase5 12 5 2" xfId="14287" xr:uid="{986CB86D-498C-469D-B766-EC9340B94019}"/>
    <cellStyle name="20% - Ênfase5 12 5 2 2" xfId="14288" xr:uid="{5A284CFB-EC6C-4A21-8AD1-4B9E01FA3D1A}"/>
    <cellStyle name="20% - Ênfase5 12 5 2 3" xfId="14289" xr:uid="{A97D4BC0-8B96-4844-9E27-4FE5E68BDC31}"/>
    <cellStyle name="20% - Ênfase5 12 5 2 4" xfId="14290" xr:uid="{B17CE841-8B5D-464F-9F89-81DCAFF4E3F9}"/>
    <cellStyle name="20% - Ênfase5 12 5 3" xfId="14291" xr:uid="{37AFA3D8-43B7-4188-9C74-BBA1733A9A22}"/>
    <cellStyle name="20% - Ênfase5 12 5 4" xfId="14292" xr:uid="{3B42A74E-EBB8-4CFB-A991-7673E2BDD82F}"/>
    <cellStyle name="20% - Ênfase5 12 5 5" xfId="14293" xr:uid="{3E8543C0-C843-484C-85E4-C77195A1D52A}"/>
    <cellStyle name="20% - Ênfase5 12 5 6" xfId="51981" xr:uid="{0EBA4D99-E3F2-49D6-B853-EA94915F45E9}"/>
    <cellStyle name="20% - Ênfase5 12 6" xfId="14294" xr:uid="{2E1BF451-6901-49F0-8FB2-EFD9E3B446F8}"/>
    <cellStyle name="20% - Ênfase5 12 6 2" xfId="14295" xr:uid="{F98B6204-A314-4E6A-A719-2D85653FA821}"/>
    <cellStyle name="20% - Ênfase5 12 6 2 2" xfId="14296" xr:uid="{5883C840-6952-4E46-B174-8524C3DA5004}"/>
    <cellStyle name="20% - Ênfase5 12 6 2 3" xfId="14297" xr:uid="{DBAAD5C6-E5B8-4B53-8CFC-2ECA2DA28E97}"/>
    <cellStyle name="20% - Ênfase5 12 6 2 4" xfId="14298" xr:uid="{222DFD2D-CAFF-48AF-B2E6-9DE4DE8F820D}"/>
    <cellStyle name="20% - Ênfase5 12 6 3" xfId="14299" xr:uid="{1AB95B52-ADC8-440E-9745-F4A164256381}"/>
    <cellStyle name="20% - Ênfase5 12 6 4" xfId="14300" xr:uid="{82D288DB-35AA-4C5D-89E1-910341326A45}"/>
    <cellStyle name="20% - Ênfase5 12 6 5" xfId="14301" xr:uid="{BEB74F66-6280-4F23-AC9E-6D6A1993C6FA}"/>
    <cellStyle name="20% - Ênfase5 12 6 6" xfId="52854" xr:uid="{F80FC0C8-3881-471A-96B0-7A6CDFC2362D}"/>
    <cellStyle name="20% - Ênfase5 12 7" xfId="14302" xr:uid="{62E8CE5F-964C-41D0-ADF0-7FF57A86560B}"/>
    <cellStyle name="20% - Ênfase5 12 7 2" xfId="14303" xr:uid="{03B61285-5F09-4D62-B9A7-E39D9E1E1ADD}"/>
    <cellStyle name="20% - Ênfase5 12 7 2 2" xfId="14304" xr:uid="{475088AA-CFBB-4E86-93A1-5EEB1208081D}"/>
    <cellStyle name="20% - Ênfase5 12 7 2 3" xfId="14305" xr:uid="{DE575125-9537-444B-903C-AAAE9063961A}"/>
    <cellStyle name="20% - Ênfase5 12 7 2 4" xfId="14306" xr:uid="{7C6BFF7C-6B74-4A52-A057-28131F7B197E}"/>
    <cellStyle name="20% - Ênfase5 12 7 3" xfId="14307" xr:uid="{B1FC8B13-C068-45C7-97E6-F1890D41E37C}"/>
    <cellStyle name="20% - Ênfase5 12 7 4" xfId="14308" xr:uid="{D2DF7962-F779-4B4D-BC8C-1AAA73556F03}"/>
    <cellStyle name="20% - Ênfase5 12 7 5" xfId="14309" xr:uid="{F66CB8A8-9744-47AF-A4B9-3CD72AE9FB19}"/>
    <cellStyle name="20% - Ênfase5 12 7 6" xfId="53710" xr:uid="{44AA7752-C139-4871-9DC8-6811423ED719}"/>
    <cellStyle name="20% - Ênfase5 12 8" xfId="14310" xr:uid="{DD82879F-3F7A-4A36-B53B-BBBE42ACF012}"/>
    <cellStyle name="20% - Ênfase5 12 8 2" xfId="14311" xr:uid="{D327D87F-E7EB-47C4-ABF5-CB7AA56A3825}"/>
    <cellStyle name="20% - Ênfase5 12 8 2 2" xfId="14312" xr:uid="{F9B18F7B-2157-4F55-BD2B-5BB4921E5E8C}"/>
    <cellStyle name="20% - Ênfase5 12 8 2 3" xfId="14313" xr:uid="{3A7FEDD7-5907-48B6-8124-33C4C131FBFC}"/>
    <cellStyle name="20% - Ênfase5 12 8 2 4" xfId="14314" xr:uid="{A3284B52-F169-4B0C-B88D-4D6E8C765A72}"/>
    <cellStyle name="20% - Ênfase5 12 8 3" xfId="14315" xr:uid="{EA97B61C-2596-48A1-B157-545C9004F143}"/>
    <cellStyle name="20% - Ênfase5 12 8 4" xfId="14316" xr:uid="{020D0359-F835-4F35-8E74-BFE1F49D0892}"/>
    <cellStyle name="20% - Ênfase5 12 8 5" xfId="14317" xr:uid="{F979CE8A-3025-42C0-B63A-7056E183FACB}"/>
    <cellStyle name="20% - Ênfase5 12 8 6" xfId="54536" xr:uid="{8977F243-FEC7-434B-81C9-C3DEEA2B678B}"/>
    <cellStyle name="20% - Ênfase5 12 9" xfId="14318" xr:uid="{98651DF2-0B40-4471-A6E0-5F5CA9BCC5E3}"/>
    <cellStyle name="20% - Ênfase5 12 9 2" xfId="14319" xr:uid="{9701D4BD-CCEA-4377-9AC3-4CB3928B259A}"/>
    <cellStyle name="20% - Ênfase5 12 9 2 2" xfId="14320" xr:uid="{17035740-379F-4691-BFE9-F73B5D181F1F}"/>
    <cellStyle name="20% - Ênfase5 12 9 2 3" xfId="14321" xr:uid="{1643DFE1-1370-4B2B-9B31-05A78AFB5C58}"/>
    <cellStyle name="20% - Ênfase5 12 9 2 4" xfId="14322" xr:uid="{E1611478-B8F7-4E63-B4AC-4734CEEF84CF}"/>
    <cellStyle name="20% - Ênfase5 12 9 3" xfId="14323" xr:uid="{551F22BE-B2FE-4A3A-A77D-DA1250FA5C75}"/>
    <cellStyle name="20% - Ênfase5 12 9 4" xfId="14324" xr:uid="{D196FDB4-25F3-41CD-B104-9084B9BACA8C}"/>
    <cellStyle name="20% - Ênfase5 12 9 5" xfId="14325" xr:uid="{89DF8C0D-EDE9-4C5E-9790-D0D97C0F5265}"/>
    <cellStyle name="20% - Ênfase5 12 9 6" xfId="55295" xr:uid="{BEA15C05-EB0B-478C-A26B-71476A25EB1F}"/>
    <cellStyle name="20% - Ênfase5 120" xfId="14326" xr:uid="{4089A18E-45A3-4660-8A68-51A3EE7BD44E}"/>
    <cellStyle name="20% - Ênfase5 121" xfId="14327" xr:uid="{3AEFE1D4-751E-4C4E-BCA4-879E54B50463}"/>
    <cellStyle name="20% - Ênfase5 13" xfId="1032" xr:uid="{29B08D56-0A59-4C24-A83F-F20254DBF4FC}"/>
    <cellStyle name="20% - Ênfase5 13 10" xfId="14328" xr:uid="{AAEE138B-512F-45F3-BA42-1B9995074C8C}"/>
    <cellStyle name="20% - Ênfase5 13 10 2" xfId="14329" xr:uid="{269F28E7-EDCF-4EF0-8E34-C103246BBF38}"/>
    <cellStyle name="20% - Ênfase5 13 10 2 2" xfId="14330" xr:uid="{FA63CECE-D085-4718-94D9-C678D26F6D85}"/>
    <cellStyle name="20% - Ênfase5 13 10 2 3" xfId="14331" xr:uid="{BD4C6919-46FF-4163-B681-4464A3F2CDCD}"/>
    <cellStyle name="20% - Ênfase5 13 10 2 4" xfId="14332" xr:uid="{6577A4BA-7EB5-44FB-90A6-0A99B8331F97}"/>
    <cellStyle name="20% - Ênfase5 13 10 3" xfId="14333" xr:uid="{F13D23D7-966B-4B1E-9F38-3FCF1F5B991D}"/>
    <cellStyle name="20% - Ênfase5 13 10 4" xfId="14334" xr:uid="{28781C3B-0123-4BF4-9B16-D695105FFFE5}"/>
    <cellStyle name="20% - Ênfase5 13 10 5" xfId="14335" xr:uid="{6DF88A21-7DD0-4004-A401-4863DD08AD21}"/>
    <cellStyle name="20% - Ênfase5 13 10 6" xfId="47173" xr:uid="{3D87B8D4-B043-4239-8115-0C854529D3CD}"/>
    <cellStyle name="20% - Ênfase5 13 11" xfId="14336" xr:uid="{E2AC7754-CD6F-437D-B3FC-664B872A46B4}"/>
    <cellStyle name="20% - Ênfase5 13 11 2" xfId="14337" xr:uid="{C4268C36-7F47-4F01-9456-A2C029B9469F}"/>
    <cellStyle name="20% - Ênfase5 13 11 2 2" xfId="14338" xr:uid="{DF1EEEAC-01A1-4ACA-B9D6-E8BDD59E2C7B}"/>
    <cellStyle name="20% - Ênfase5 13 11 2 3" xfId="14339" xr:uid="{83C4BF2E-C5A6-4B7D-8E2F-45CD3A69BF59}"/>
    <cellStyle name="20% - Ênfase5 13 11 2 4" xfId="14340" xr:uid="{F57565DD-8013-45E8-84DB-4EF0BC392300}"/>
    <cellStyle name="20% - Ênfase5 13 11 3" xfId="14341" xr:uid="{BFBB2F6C-198E-471E-85D1-32C693555F99}"/>
    <cellStyle name="20% - Ênfase5 13 11 4" xfId="14342" xr:uid="{DB50FCAD-C323-44EF-AF89-3D79AF294AD6}"/>
    <cellStyle name="20% - Ênfase5 13 11 5" xfId="14343" xr:uid="{38DAE351-F4C9-46CB-8BEE-5CB7A4B5EA27}"/>
    <cellStyle name="20% - Ênfase5 13 12" xfId="14344" xr:uid="{D028A743-7C92-4774-85D6-598AAD72907C}"/>
    <cellStyle name="20% - Ênfase5 13 12 2" xfId="14345" xr:uid="{6FA8849E-5A48-4EC4-8B78-4E963A2FBA17}"/>
    <cellStyle name="20% - Ênfase5 13 12 3" xfId="14346" xr:uid="{31FDB9A4-2350-4D5D-9CA9-E9D667BE2BF9}"/>
    <cellStyle name="20% - Ênfase5 13 12 4" xfId="14347" xr:uid="{517300A2-BEAC-4D7A-B3D2-83E2965272C4}"/>
    <cellStyle name="20% - Ênfase5 13 13" xfId="14348" xr:uid="{FA8D873A-9D54-4DED-97E2-B04ABE4D6264}"/>
    <cellStyle name="20% - Ênfase5 13 14" xfId="14349" xr:uid="{0AF95DF8-A231-4228-ADE0-2AD304A6E4E5}"/>
    <cellStyle name="20% - Ênfase5 13 15" xfId="14350" xr:uid="{A38E8F8F-D97E-4AEA-BFD2-E3CE04A51874}"/>
    <cellStyle name="20% - Ênfase5 13 16" xfId="45561" xr:uid="{075CFE58-9EC7-4E85-B0B9-82FB398BDD98}"/>
    <cellStyle name="20% - Ênfase5 13 2" xfId="1033" xr:uid="{35886AB5-4B16-4A4F-85F3-C21DAE59C074}"/>
    <cellStyle name="20% - Ênfase5 13 2 2" xfId="14351" xr:uid="{CE92F03F-A6DD-4021-A712-6F22526C83CC}"/>
    <cellStyle name="20% - Ênfase5 13 2 2 2" xfId="14352" xr:uid="{70A7A9E0-BDDF-488C-BB59-93FDF75B5BC7}"/>
    <cellStyle name="20% - Ênfase5 13 2 2 3" xfId="14353" xr:uid="{8BCE3159-8ABF-487C-AF13-010A93BFA64A}"/>
    <cellStyle name="20% - Ênfase5 13 2 2 4" xfId="14354" xr:uid="{3A17D9CC-AD81-437A-B153-10C006C511E2}"/>
    <cellStyle name="20% - Ênfase5 13 2 2 5" xfId="48689" xr:uid="{A09BD774-2B33-4239-BF56-E9904031B401}"/>
    <cellStyle name="20% - Ênfase5 13 2 3" xfId="14355" xr:uid="{C9C96F55-B5A6-44D3-8B5A-F58338E2F709}"/>
    <cellStyle name="20% - Ênfase5 13 2 4" xfId="14356" xr:uid="{F6CA82EE-B9B2-43C7-B20F-1E5A9B4AEC3C}"/>
    <cellStyle name="20% - Ênfase5 13 2 5" xfId="14357" xr:uid="{049F88BF-9D10-4FE2-BC51-E1054247E5A3}"/>
    <cellStyle name="20% - Ênfase5 13 2 6" xfId="47931" xr:uid="{9A04AF91-EDEF-429B-9287-0EAFEBEC9345}"/>
    <cellStyle name="20% - Ênfase5 13 3" xfId="14358" xr:uid="{7FF62A31-37AC-46C6-A2B9-B09E0D66E531}"/>
    <cellStyle name="20% - Ênfase5 13 3 2" xfId="14359" xr:uid="{542A16A1-6325-4C19-B260-21EC5DF97864}"/>
    <cellStyle name="20% - Ênfase5 13 3 2 2" xfId="14360" xr:uid="{8512DEB1-99BA-4A3F-8771-503B819327BA}"/>
    <cellStyle name="20% - Ênfase5 13 3 2 3" xfId="14361" xr:uid="{1C26367E-9E7D-4EA0-A69F-96CF208B8AE9}"/>
    <cellStyle name="20% - Ênfase5 13 3 2 4" xfId="14362" xr:uid="{D0393DCC-F268-4C77-BF7B-6C77208EFB5A}"/>
    <cellStyle name="20% - Ênfase5 13 3 3" xfId="14363" xr:uid="{9F956072-E4CB-46ED-825A-5CFA42C0E452}"/>
    <cellStyle name="20% - Ênfase5 13 3 4" xfId="14364" xr:uid="{500389F7-36AD-4A3A-A191-8B67AF566F1A}"/>
    <cellStyle name="20% - Ênfase5 13 3 5" xfId="14365" xr:uid="{D1527E01-DEF4-4572-8A82-29E6FAFAED17}"/>
    <cellStyle name="20% - Ênfase5 13 3 6" xfId="48628" xr:uid="{D482E23C-9A33-4FAD-BF60-EAEC4C468DEE}"/>
    <cellStyle name="20% - Ênfase5 13 4" xfId="14366" xr:uid="{A129977A-17E2-45FA-93E3-3E50954A2FC3}"/>
    <cellStyle name="20% - Ênfase5 13 4 2" xfId="14367" xr:uid="{83682204-D2A1-4B24-A77C-8B643C46CC66}"/>
    <cellStyle name="20% - Ênfase5 13 4 2 2" xfId="14368" xr:uid="{4D95BBA9-E862-4CA4-A091-D433668AEEBC}"/>
    <cellStyle name="20% - Ênfase5 13 4 2 3" xfId="14369" xr:uid="{6B6B3586-2D7B-49D9-A399-BC7ADBE8D903}"/>
    <cellStyle name="20% - Ênfase5 13 4 2 4" xfId="14370" xr:uid="{55DA2B89-B945-487C-AA68-23A35F9A7A1A}"/>
    <cellStyle name="20% - Ênfase5 13 4 3" xfId="14371" xr:uid="{908C061D-6193-406F-98FC-8BFBA402C934}"/>
    <cellStyle name="20% - Ênfase5 13 4 4" xfId="14372" xr:uid="{3772C4D4-BE7B-4280-945F-C7553600DAE2}"/>
    <cellStyle name="20% - Ênfase5 13 4 5" xfId="14373" xr:uid="{A33FA5C6-116F-4AA8-8E3C-418D37F3D210}"/>
    <cellStyle name="20% - Ênfase5 13 4 6" xfId="51095" xr:uid="{19A03DA5-EEDF-4616-9AA7-F6A5E7AC6FBC}"/>
    <cellStyle name="20% - Ênfase5 13 5" xfId="14374" xr:uid="{DF4E90A5-09BB-4C53-8CAE-D9595F4C74E0}"/>
    <cellStyle name="20% - Ênfase5 13 5 2" xfId="14375" xr:uid="{DAE0E589-540E-438F-B115-E8CFF67564C8}"/>
    <cellStyle name="20% - Ênfase5 13 5 2 2" xfId="14376" xr:uid="{EEB44E85-A44C-4C5D-81A8-E91E584592EA}"/>
    <cellStyle name="20% - Ênfase5 13 5 2 3" xfId="14377" xr:uid="{5AA97CA6-2C46-48AD-B1D7-D54BAF3F1FDC}"/>
    <cellStyle name="20% - Ênfase5 13 5 2 4" xfId="14378" xr:uid="{F4E9CCD8-3E2E-4300-A537-FBD78C5A3E21}"/>
    <cellStyle name="20% - Ênfase5 13 5 3" xfId="14379" xr:uid="{23A2BC2F-04F4-4D1D-87B7-3693BBE0DC9D}"/>
    <cellStyle name="20% - Ênfase5 13 5 4" xfId="14380" xr:uid="{63C054CB-2BD1-44E5-92F0-DAD2B0CF0FE4}"/>
    <cellStyle name="20% - Ênfase5 13 5 5" xfId="14381" xr:uid="{F1A8776F-E9FD-48E5-AF1F-75ABB3B189C5}"/>
    <cellStyle name="20% - Ênfase5 13 5 6" xfId="51979" xr:uid="{DF80E5AC-AC86-49A0-8B7A-30D02D2A8DC7}"/>
    <cellStyle name="20% - Ênfase5 13 6" xfId="14382" xr:uid="{1FF39227-877E-4BE0-A976-8A832A87BDF8}"/>
    <cellStyle name="20% - Ênfase5 13 6 2" xfId="14383" xr:uid="{40238216-7C57-4051-B53C-5F303711D295}"/>
    <cellStyle name="20% - Ênfase5 13 6 2 2" xfId="14384" xr:uid="{04FB3D0C-83CE-446C-92C4-785E728E723F}"/>
    <cellStyle name="20% - Ênfase5 13 6 2 3" xfId="14385" xr:uid="{7E9A7CEE-6959-49AF-9882-682FDCCB93EE}"/>
    <cellStyle name="20% - Ênfase5 13 6 2 4" xfId="14386" xr:uid="{BE284FD2-F100-4DCF-BF8B-F6A54963F75B}"/>
    <cellStyle name="20% - Ênfase5 13 6 3" xfId="14387" xr:uid="{66A9BBB1-6F3D-4637-937A-F5AC5C1DA9E8}"/>
    <cellStyle name="20% - Ênfase5 13 6 4" xfId="14388" xr:uid="{045632BD-C649-4ADE-A9FF-F2FE490619AF}"/>
    <cellStyle name="20% - Ênfase5 13 6 5" xfId="14389" xr:uid="{429F462A-3779-4C9A-9F9B-EC54A249053E}"/>
    <cellStyle name="20% - Ênfase5 13 6 6" xfId="52852" xr:uid="{0C2504F7-E405-4ADB-924A-272855EB56A5}"/>
    <cellStyle name="20% - Ênfase5 13 7" xfId="14390" xr:uid="{E3F2B3D9-4FCF-4610-9DD7-6DEE607314F9}"/>
    <cellStyle name="20% - Ênfase5 13 7 2" xfId="14391" xr:uid="{3FEF8091-AA33-4147-A12A-F3330B85DF93}"/>
    <cellStyle name="20% - Ênfase5 13 7 2 2" xfId="14392" xr:uid="{3A3E7794-A3A3-4A81-84D5-E00AAC59623B}"/>
    <cellStyle name="20% - Ênfase5 13 7 2 3" xfId="14393" xr:uid="{F7FB00CE-D7E2-4C0E-A2F3-5F1A8A3F8727}"/>
    <cellStyle name="20% - Ênfase5 13 7 2 4" xfId="14394" xr:uid="{A0B763CC-EBA3-4682-9B42-B39C510B4EF2}"/>
    <cellStyle name="20% - Ênfase5 13 7 3" xfId="14395" xr:uid="{0EB21E7F-4A40-43B3-B337-946FC7415627}"/>
    <cellStyle name="20% - Ênfase5 13 7 4" xfId="14396" xr:uid="{729A830F-B947-4505-B5FC-62FD417E8AE7}"/>
    <cellStyle name="20% - Ênfase5 13 7 5" xfId="14397" xr:uid="{53521722-7E38-44D5-9113-1E716E78370E}"/>
    <cellStyle name="20% - Ênfase5 13 7 6" xfId="53708" xr:uid="{9944302A-0EC1-4C98-827D-79EE3D0BFDE0}"/>
    <cellStyle name="20% - Ênfase5 13 8" xfId="14398" xr:uid="{17567F10-C606-4664-A84D-19B98E976AF9}"/>
    <cellStyle name="20% - Ênfase5 13 8 2" xfId="14399" xr:uid="{8E527035-4F06-4359-B440-988DB505B720}"/>
    <cellStyle name="20% - Ênfase5 13 8 2 2" xfId="14400" xr:uid="{E8C6C731-78C8-4426-A653-FF7ED6B6F1A5}"/>
    <cellStyle name="20% - Ênfase5 13 8 2 3" xfId="14401" xr:uid="{C9653F25-9C38-466E-902F-9903750206C1}"/>
    <cellStyle name="20% - Ênfase5 13 8 2 4" xfId="14402" xr:uid="{6D3C5E8D-C35B-43D2-AD0B-DAF887428FAF}"/>
    <cellStyle name="20% - Ênfase5 13 8 3" xfId="14403" xr:uid="{318E947D-3E2A-45F0-8CDA-2EB2725794CE}"/>
    <cellStyle name="20% - Ênfase5 13 8 4" xfId="14404" xr:uid="{63875023-39FE-4016-85B0-13C15EAAC696}"/>
    <cellStyle name="20% - Ênfase5 13 8 5" xfId="14405" xr:uid="{A7B8D8F0-F152-4B27-9EAB-62CE51E5D969}"/>
    <cellStyle name="20% - Ênfase5 13 8 6" xfId="54534" xr:uid="{AFC99B5E-A436-40FC-B148-F3AA23563EAE}"/>
    <cellStyle name="20% - Ênfase5 13 9" xfId="14406" xr:uid="{6DA42ACC-CAC1-4053-8591-3CFF751F9FD9}"/>
    <cellStyle name="20% - Ênfase5 13 9 2" xfId="14407" xr:uid="{53A339E7-2EB3-4348-B7D0-9EA500915A5E}"/>
    <cellStyle name="20% - Ênfase5 13 9 2 2" xfId="14408" xr:uid="{16124EBA-538F-4A97-B027-4C1A2D2A2940}"/>
    <cellStyle name="20% - Ênfase5 13 9 2 3" xfId="14409" xr:uid="{A85CB844-E84B-40D8-B30D-D047F267F426}"/>
    <cellStyle name="20% - Ênfase5 13 9 2 4" xfId="14410" xr:uid="{54BEE7C7-B6D4-440F-9070-B89F4A8BE5EB}"/>
    <cellStyle name="20% - Ênfase5 13 9 3" xfId="14411" xr:uid="{E15372F8-BD05-4C00-9939-1A6899653452}"/>
    <cellStyle name="20% - Ênfase5 13 9 4" xfId="14412" xr:uid="{EE536B56-1CE8-42FC-A577-EF885AD630EE}"/>
    <cellStyle name="20% - Ênfase5 13 9 5" xfId="14413" xr:uid="{ED48656B-E0A9-4E31-9F55-A2549DC07201}"/>
    <cellStyle name="20% - Ênfase5 13 9 6" xfId="55294" xr:uid="{4A7EFC41-2679-4958-A4FD-22A634EFC889}"/>
    <cellStyle name="20% - Ênfase5 14" xfId="1034" xr:uid="{2847B551-1F72-4251-A381-8E6C4CD26F0D}"/>
    <cellStyle name="20% - Ênfase5 14 10" xfId="14414" xr:uid="{9AF968BB-FC25-43CB-B702-2403B5AA9072}"/>
    <cellStyle name="20% - Ênfase5 14 10 2" xfId="14415" xr:uid="{A686B7E4-0495-4B18-8941-0873FB862897}"/>
    <cellStyle name="20% - Ênfase5 14 10 2 2" xfId="14416" xr:uid="{B1F12A78-2CA6-456A-A9BA-3454A523709D}"/>
    <cellStyle name="20% - Ênfase5 14 10 2 3" xfId="14417" xr:uid="{3677ACB5-64DF-433D-81D4-12292C848A4E}"/>
    <cellStyle name="20% - Ênfase5 14 10 2 4" xfId="14418" xr:uid="{4C45F84B-B3DF-4CD8-BD96-0F9296D3E0E8}"/>
    <cellStyle name="20% - Ênfase5 14 10 3" xfId="14419" xr:uid="{089BC479-02CF-444B-9DA4-EBC5496F66C9}"/>
    <cellStyle name="20% - Ênfase5 14 10 4" xfId="14420" xr:uid="{ABF3BB2E-A5A5-499E-A056-A3CC733EA81B}"/>
    <cellStyle name="20% - Ênfase5 14 10 5" xfId="14421" xr:uid="{5F501F98-3571-470C-8BDD-9086B4137CBC}"/>
    <cellStyle name="20% - Ênfase5 14 10 6" xfId="47174" xr:uid="{772A59F0-C133-4B42-BEB1-D77B617B1FA6}"/>
    <cellStyle name="20% - Ênfase5 14 11" xfId="14422" xr:uid="{EE7AF4BA-8751-415D-B7B0-71C1D29C49C6}"/>
    <cellStyle name="20% - Ênfase5 14 11 2" xfId="14423" xr:uid="{FED22397-6CC2-4B01-BCA2-AC20B0D4364A}"/>
    <cellStyle name="20% - Ênfase5 14 11 2 2" xfId="14424" xr:uid="{C3226600-184D-4061-BAD1-BF5754C39E10}"/>
    <cellStyle name="20% - Ênfase5 14 11 2 3" xfId="14425" xr:uid="{3A11F81C-2F56-49CA-9D78-147C6B27B526}"/>
    <cellStyle name="20% - Ênfase5 14 11 2 4" xfId="14426" xr:uid="{D0382437-0008-4BD4-97CF-D4A761F25991}"/>
    <cellStyle name="20% - Ênfase5 14 11 3" xfId="14427" xr:uid="{37DB56F2-F186-4389-BA92-4E1EF93904CF}"/>
    <cellStyle name="20% - Ênfase5 14 11 4" xfId="14428" xr:uid="{88EF0946-6C30-43BE-AF37-7472E9F812B6}"/>
    <cellStyle name="20% - Ênfase5 14 11 5" xfId="14429" xr:uid="{39B0EE35-1A00-4B30-8AFA-B9EAF116EBF8}"/>
    <cellStyle name="20% - Ênfase5 14 12" xfId="14430" xr:uid="{54860E25-89A8-44F2-9D39-1FA1E9F61B0B}"/>
    <cellStyle name="20% - Ênfase5 14 12 2" xfId="14431" xr:uid="{DB26658C-618F-4779-ADB0-7719129D03D3}"/>
    <cellStyle name="20% - Ênfase5 14 12 3" xfId="14432" xr:uid="{160CC84F-E87E-456C-A104-8A8A3AA7AB22}"/>
    <cellStyle name="20% - Ênfase5 14 12 4" xfId="14433" xr:uid="{3031AB9E-873D-4356-97E7-C046A3F15E3D}"/>
    <cellStyle name="20% - Ênfase5 14 13" xfId="14434" xr:uid="{1231724B-81F2-43BE-8A40-852846DCF783}"/>
    <cellStyle name="20% - Ênfase5 14 14" xfId="14435" xr:uid="{D915E7DC-9BF6-46DD-B84E-94C645B3C611}"/>
    <cellStyle name="20% - Ênfase5 14 15" xfId="14436" xr:uid="{F33F1F73-C3C1-4362-8DBC-9CB0CA34AF66}"/>
    <cellStyle name="20% - Ênfase5 14 16" xfId="45562" xr:uid="{0A7C2994-14A6-4105-A5C4-B09CE085672C}"/>
    <cellStyle name="20% - Ênfase5 14 2" xfId="1035" xr:uid="{5E40663A-832A-4AF0-9DDC-0EAFB4DC6067}"/>
    <cellStyle name="20% - Ênfase5 14 2 2" xfId="14437" xr:uid="{2FFD8C2B-6785-4FE2-9A00-8FFB0EA1A705}"/>
    <cellStyle name="20% - Ênfase5 14 2 2 2" xfId="14438" xr:uid="{DF921E11-E0DE-4975-8703-EC39E9F22A40}"/>
    <cellStyle name="20% - Ênfase5 14 2 2 3" xfId="14439" xr:uid="{523A2A92-C6B8-4718-8C6A-ACD81B361A48}"/>
    <cellStyle name="20% - Ênfase5 14 2 2 4" xfId="14440" xr:uid="{66D3839C-C47A-4DF1-BA01-EC932413E7CF}"/>
    <cellStyle name="20% - Ênfase5 14 2 2 5" xfId="48691" xr:uid="{187BCB64-80F5-481A-8DFB-BFAC6417C9DF}"/>
    <cellStyle name="20% - Ênfase5 14 2 3" xfId="14441" xr:uid="{ECAA8253-9261-42AD-875D-B22F806AF9ED}"/>
    <cellStyle name="20% - Ênfase5 14 2 4" xfId="14442" xr:uid="{3F564ABF-C7B3-44A2-8995-AEDF7DA6DF07}"/>
    <cellStyle name="20% - Ênfase5 14 2 5" xfId="14443" xr:uid="{5531BF74-0409-4A26-AD83-6DD2957F2C11}"/>
    <cellStyle name="20% - Ênfase5 14 2 6" xfId="47932" xr:uid="{91683FDB-4011-4353-84B1-E4C0568CF9B8}"/>
    <cellStyle name="20% - Ênfase5 14 3" xfId="14444" xr:uid="{34B3C187-2A65-4A34-99EA-34BCB37E56AF}"/>
    <cellStyle name="20% - Ênfase5 14 3 2" xfId="14445" xr:uid="{B0068C5E-975C-4CA0-BAE9-CDED3DFCDF28}"/>
    <cellStyle name="20% - Ênfase5 14 3 2 2" xfId="14446" xr:uid="{B9F89EDE-8874-4CA3-8467-1BD478D132DD}"/>
    <cellStyle name="20% - Ênfase5 14 3 2 3" xfId="14447" xr:uid="{54D70E1C-386B-48A0-B5B3-361873168973}"/>
    <cellStyle name="20% - Ênfase5 14 3 2 4" xfId="14448" xr:uid="{2622B1F6-2882-4EA9-B959-755A28399C80}"/>
    <cellStyle name="20% - Ênfase5 14 3 3" xfId="14449" xr:uid="{251D7A50-FC3B-49BB-B0FE-DDFBCB3B7537}"/>
    <cellStyle name="20% - Ênfase5 14 3 4" xfId="14450" xr:uid="{DEED865F-F6AB-4FE3-9730-1DEE70E7F12C}"/>
    <cellStyle name="20% - Ênfase5 14 3 5" xfId="14451" xr:uid="{3DA360E7-50AC-4101-BFF8-5EB5AD550A2A}"/>
    <cellStyle name="20% - Ênfase5 14 3 6" xfId="48624" xr:uid="{64CF1F55-644D-4513-BD50-00F0154C0FD8}"/>
    <cellStyle name="20% - Ênfase5 14 4" xfId="14452" xr:uid="{6BDDF76F-86B3-4288-8C9C-2D67487216DA}"/>
    <cellStyle name="20% - Ênfase5 14 4 2" xfId="14453" xr:uid="{AFD292EB-47FE-46E1-896F-C36FA07E5AAF}"/>
    <cellStyle name="20% - Ênfase5 14 4 2 2" xfId="14454" xr:uid="{762181D6-147C-4F9D-82C6-38D462309765}"/>
    <cellStyle name="20% - Ênfase5 14 4 2 3" xfId="14455" xr:uid="{0117351C-0513-4B7F-A9F2-50EC80EC3452}"/>
    <cellStyle name="20% - Ênfase5 14 4 2 4" xfId="14456" xr:uid="{8ABC9C26-C436-4AB7-A919-A6A7F8EBE3EA}"/>
    <cellStyle name="20% - Ênfase5 14 4 3" xfId="14457" xr:uid="{D249081B-280A-46F2-A084-B32B305FC800}"/>
    <cellStyle name="20% - Ênfase5 14 4 4" xfId="14458" xr:uid="{9E399D9D-A6D0-4190-A188-08526657FCC7}"/>
    <cellStyle name="20% - Ênfase5 14 4 5" xfId="14459" xr:uid="{65AD4982-0B09-43C5-B32C-65E46D9AC075}"/>
    <cellStyle name="20% - Ênfase5 14 4 6" xfId="51072" xr:uid="{1195CFC6-A70E-4950-BC57-B1A75AA15EC7}"/>
    <cellStyle name="20% - Ênfase5 14 5" xfId="14460" xr:uid="{76A62F0E-32A0-4FEC-B742-89F1823EC94E}"/>
    <cellStyle name="20% - Ênfase5 14 5 2" xfId="14461" xr:uid="{58A61439-7BC7-42D6-8DA9-96103B774471}"/>
    <cellStyle name="20% - Ênfase5 14 5 2 2" xfId="14462" xr:uid="{E75D67C5-9720-4A1A-B6DA-87215C928BBA}"/>
    <cellStyle name="20% - Ênfase5 14 5 2 3" xfId="14463" xr:uid="{DF09E623-964C-440D-B19B-A6F62C241875}"/>
    <cellStyle name="20% - Ênfase5 14 5 2 4" xfId="14464" xr:uid="{246736D4-D88E-4A80-91A6-46936D3DC68B}"/>
    <cellStyle name="20% - Ênfase5 14 5 3" xfId="14465" xr:uid="{1654D7BD-7A8A-4D26-AB0B-EE229CB9DC70}"/>
    <cellStyle name="20% - Ênfase5 14 5 4" xfId="14466" xr:uid="{16EE51F1-A1AF-43B3-B6B3-02CD56A3BF51}"/>
    <cellStyle name="20% - Ênfase5 14 5 5" xfId="14467" xr:uid="{0E64E976-D448-4859-BF2F-42DE96C97892}"/>
    <cellStyle name="20% - Ênfase5 14 5 6" xfId="51956" xr:uid="{8ABD293F-3C73-49DF-AE8A-C6E8E08EF5EE}"/>
    <cellStyle name="20% - Ênfase5 14 6" xfId="14468" xr:uid="{04859017-4C5C-4F61-B9E3-52F6CD21C868}"/>
    <cellStyle name="20% - Ênfase5 14 6 2" xfId="14469" xr:uid="{CAF0AC0A-1AB6-4795-B12C-291CC990752F}"/>
    <cellStyle name="20% - Ênfase5 14 6 2 2" xfId="14470" xr:uid="{233A8DF9-B8B1-4889-8252-5F21E8611663}"/>
    <cellStyle name="20% - Ênfase5 14 6 2 3" xfId="14471" xr:uid="{E195F5C8-89BE-4301-BCDC-39D60B60DB27}"/>
    <cellStyle name="20% - Ênfase5 14 6 2 4" xfId="14472" xr:uid="{9F5BD6F8-02D3-43D1-AD08-39BAAEE3E003}"/>
    <cellStyle name="20% - Ênfase5 14 6 3" xfId="14473" xr:uid="{5379DAA4-0770-4CBD-8ECC-A0DA93DE0139}"/>
    <cellStyle name="20% - Ênfase5 14 6 4" xfId="14474" xr:uid="{0DF889CA-B64F-4337-BE8F-75A96FAE92B2}"/>
    <cellStyle name="20% - Ênfase5 14 6 5" xfId="14475" xr:uid="{E70CCC19-42EB-4ABB-AC58-DA46D16843B5}"/>
    <cellStyle name="20% - Ênfase5 14 6 6" xfId="52829" xr:uid="{144739D5-F812-4534-8CA4-3248EFF0D545}"/>
    <cellStyle name="20% - Ênfase5 14 7" xfId="14476" xr:uid="{1E04D910-D3CF-468A-A232-AAB756CC1F4C}"/>
    <cellStyle name="20% - Ênfase5 14 7 2" xfId="14477" xr:uid="{B920AA70-0CCD-4412-9C32-B56910AC0955}"/>
    <cellStyle name="20% - Ênfase5 14 7 2 2" xfId="14478" xr:uid="{6CF87F8E-3256-47FA-B3AC-1CE62B5C9312}"/>
    <cellStyle name="20% - Ênfase5 14 7 2 3" xfId="14479" xr:uid="{09F8B605-36F2-438F-8618-F606B7DB4DD1}"/>
    <cellStyle name="20% - Ênfase5 14 7 2 4" xfId="14480" xr:uid="{3326E6DB-450B-4754-96DC-4CC36E9A3B85}"/>
    <cellStyle name="20% - Ênfase5 14 7 3" xfId="14481" xr:uid="{BA34D5BC-C75D-43C4-8403-F963928408F3}"/>
    <cellStyle name="20% - Ênfase5 14 7 4" xfId="14482" xr:uid="{48E17825-D3E3-450F-B7A2-E1917C8157C2}"/>
    <cellStyle name="20% - Ênfase5 14 7 5" xfId="14483" xr:uid="{44AAEAD4-D5EC-4FEF-AABA-8299B78B3143}"/>
    <cellStyle name="20% - Ênfase5 14 7 6" xfId="53685" xr:uid="{F59FE55B-2200-47B0-902C-37CF7C4CBADF}"/>
    <cellStyle name="20% - Ênfase5 14 8" xfId="14484" xr:uid="{072CAC1D-4A02-42C3-A0C4-97EF41525075}"/>
    <cellStyle name="20% - Ênfase5 14 8 2" xfId="14485" xr:uid="{029F437E-57FA-4C89-B0ED-6EF9FC52C52D}"/>
    <cellStyle name="20% - Ênfase5 14 8 2 2" xfId="14486" xr:uid="{BFC89E8D-6700-4A9C-B082-F5294361E7FA}"/>
    <cellStyle name="20% - Ênfase5 14 8 2 3" xfId="14487" xr:uid="{C99E1096-4A55-49BA-ACD3-BD9EC6E4E688}"/>
    <cellStyle name="20% - Ênfase5 14 8 2 4" xfId="14488" xr:uid="{79148BD9-DC59-416A-B153-C0F99FE06582}"/>
    <cellStyle name="20% - Ênfase5 14 8 3" xfId="14489" xr:uid="{2B54E779-197D-480F-B7ED-0BC7EE8FA370}"/>
    <cellStyle name="20% - Ênfase5 14 8 4" xfId="14490" xr:uid="{4E5D038A-86F0-4DA8-BDE4-250F97B6C8E7}"/>
    <cellStyle name="20% - Ênfase5 14 8 5" xfId="14491" xr:uid="{C654717F-D19B-45A0-97DB-CACAE1085C18}"/>
    <cellStyle name="20% - Ênfase5 14 8 6" xfId="54511" xr:uid="{964097A8-8744-4057-8B55-DB2E7DACB4E7}"/>
    <cellStyle name="20% - Ênfase5 14 9" xfId="14492" xr:uid="{05F8524A-F7E3-4B7D-ABC8-B88CDFF670DD}"/>
    <cellStyle name="20% - Ênfase5 14 9 2" xfId="14493" xr:uid="{E37B1194-B418-41E8-A7A8-663EB6D1C9A7}"/>
    <cellStyle name="20% - Ênfase5 14 9 2 2" xfId="14494" xr:uid="{CCBC264A-8E57-4A1F-B7D0-4718368BF085}"/>
    <cellStyle name="20% - Ênfase5 14 9 2 3" xfId="14495" xr:uid="{5E0FABC3-0E9D-4999-9FA5-3A204BC0205D}"/>
    <cellStyle name="20% - Ênfase5 14 9 2 4" xfId="14496" xr:uid="{97A79957-7F57-435A-B374-248E33054223}"/>
    <cellStyle name="20% - Ênfase5 14 9 3" xfId="14497" xr:uid="{6645C70F-6EDB-4422-BDBD-4FA356A8967D}"/>
    <cellStyle name="20% - Ênfase5 14 9 4" xfId="14498" xr:uid="{FAB940C5-CD11-4C4E-8E5A-FABB38754951}"/>
    <cellStyle name="20% - Ênfase5 14 9 5" xfId="14499" xr:uid="{B4937394-EE95-4A74-99E9-3B91091E7E33}"/>
    <cellStyle name="20% - Ênfase5 14 9 6" xfId="55272" xr:uid="{033BD754-AD3A-4DC0-A7B5-22FEF28D8C8E}"/>
    <cellStyle name="20% - Ênfase5 15" xfId="1036" xr:uid="{096C26CD-9CCA-41D5-8784-0B6AB003FC25}"/>
    <cellStyle name="20% - Ênfase5 15 10" xfId="14500" xr:uid="{5A609AF9-A0C6-4DBD-A209-B64BA0D49A4E}"/>
    <cellStyle name="20% - Ênfase5 15 10 2" xfId="14501" xr:uid="{F4144C2E-EA26-4778-8572-E7DEEBEE9F4B}"/>
    <cellStyle name="20% - Ênfase5 15 10 2 2" xfId="14502" xr:uid="{A4C79FDD-661D-4BE2-B75E-715DD32661E7}"/>
    <cellStyle name="20% - Ênfase5 15 10 2 3" xfId="14503" xr:uid="{31E2E4BC-83A6-437F-BA48-FED28D59DB38}"/>
    <cellStyle name="20% - Ênfase5 15 10 2 4" xfId="14504" xr:uid="{353BEE9B-E6E7-4947-B75F-D619A5271795}"/>
    <cellStyle name="20% - Ênfase5 15 10 3" xfId="14505" xr:uid="{BD7FA98C-F989-4221-80C0-6466D9E88427}"/>
    <cellStyle name="20% - Ênfase5 15 10 4" xfId="14506" xr:uid="{1E689E6B-2A59-4566-A1BD-3DB53511A588}"/>
    <cellStyle name="20% - Ênfase5 15 10 5" xfId="14507" xr:uid="{342FBF80-BE23-42A2-AE9D-1A5EAE85172D}"/>
    <cellStyle name="20% - Ênfase5 15 10 6" xfId="47175" xr:uid="{8B437D27-03A1-4483-9167-0A7EA50755A1}"/>
    <cellStyle name="20% - Ênfase5 15 11" xfId="14508" xr:uid="{AD619553-3392-4F58-9A51-CD309F315FB7}"/>
    <cellStyle name="20% - Ênfase5 15 11 2" xfId="14509" xr:uid="{19E2F23B-4AEA-4568-93B0-876C98BFFF70}"/>
    <cellStyle name="20% - Ênfase5 15 11 2 2" xfId="14510" xr:uid="{4AF8808D-DE02-4DC6-AC72-26DF9B310D53}"/>
    <cellStyle name="20% - Ênfase5 15 11 2 3" xfId="14511" xr:uid="{07A83BA2-3941-4879-ACA3-855886C849D8}"/>
    <cellStyle name="20% - Ênfase5 15 11 2 4" xfId="14512" xr:uid="{4AC9E06E-0FF3-43DD-ACE3-8F265F395D9E}"/>
    <cellStyle name="20% - Ênfase5 15 11 3" xfId="14513" xr:uid="{B62181FA-2BA0-41D4-92E7-98A133B87C71}"/>
    <cellStyle name="20% - Ênfase5 15 11 4" xfId="14514" xr:uid="{3CF03F6F-7DE5-4000-863A-BB2609D28BD2}"/>
    <cellStyle name="20% - Ênfase5 15 11 5" xfId="14515" xr:uid="{E5589812-45D6-4BFF-803C-F486D136A867}"/>
    <cellStyle name="20% - Ênfase5 15 12" xfId="14516" xr:uid="{FA8B7548-5FE9-4DA9-B134-FD62919FB304}"/>
    <cellStyle name="20% - Ênfase5 15 12 2" xfId="14517" xr:uid="{E3088E9C-08BF-44AB-BF99-8C18A32B42CE}"/>
    <cellStyle name="20% - Ênfase5 15 12 3" xfId="14518" xr:uid="{6239561F-9C01-4748-BE81-532BFF717D7B}"/>
    <cellStyle name="20% - Ênfase5 15 12 4" xfId="14519" xr:uid="{957F5264-B6B2-446C-ADC2-2EA1DD87D743}"/>
    <cellStyle name="20% - Ênfase5 15 13" xfId="14520" xr:uid="{5FDEEB56-3B89-4D7D-AD3E-FF6F37EE4846}"/>
    <cellStyle name="20% - Ênfase5 15 14" xfId="14521" xr:uid="{37B0A7F9-5E54-4E4C-9155-32134BF9251C}"/>
    <cellStyle name="20% - Ênfase5 15 15" xfId="14522" xr:uid="{D5633943-FFFD-4424-B779-34B25FACEAC4}"/>
    <cellStyle name="20% - Ênfase5 15 16" xfId="45563" xr:uid="{058CB794-B8F8-49A1-83C7-6F3A7CE0FCB4}"/>
    <cellStyle name="20% - Ênfase5 15 2" xfId="1037" xr:uid="{689A4F0A-90B3-4C6A-BA3A-69B1A342832A}"/>
    <cellStyle name="20% - Ênfase5 15 2 2" xfId="14523" xr:uid="{F4A6DCA5-295D-46C7-8DF0-1C1EAA312795}"/>
    <cellStyle name="20% - Ênfase5 15 2 2 2" xfId="14524" xr:uid="{920C7456-0FCC-4C67-AB00-130F36005D5E}"/>
    <cellStyle name="20% - Ênfase5 15 2 2 3" xfId="14525" xr:uid="{0F93E6E4-8E4C-4879-8F0E-D80BD7F88D31}"/>
    <cellStyle name="20% - Ênfase5 15 2 2 4" xfId="14526" xr:uid="{47FBC0F0-56D5-4248-8047-F81476E79734}"/>
    <cellStyle name="20% - Ênfase5 15 2 2 5" xfId="48693" xr:uid="{109B0347-258D-4CF4-A822-379B10438C08}"/>
    <cellStyle name="20% - Ênfase5 15 2 3" xfId="14527" xr:uid="{47ED4352-5D11-4158-91F6-F49192DA7165}"/>
    <cellStyle name="20% - Ênfase5 15 2 4" xfId="14528" xr:uid="{96855276-F0B9-4D20-BC86-A90FC4CBCFAC}"/>
    <cellStyle name="20% - Ênfase5 15 2 5" xfId="14529" xr:uid="{C6DD4282-12D2-4E2D-9CEE-A4060C4ECD8F}"/>
    <cellStyle name="20% - Ênfase5 15 2 6" xfId="47933" xr:uid="{CCB2D213-2049-4E60-AD92-76D153914AF3}"/>
    <cellStyle name="20% - Ênfase5 15 3" xfId="14530" xr:uid="{D86C3CF0-E68E-4BC2-BA06-89F9D79387A0}"/>
    <cellStyle name="20% - Ênfase5 15 3 2" xfId="14531" xr:uid="{70DF6521-755F-4292-A411-8A653B75091D}"/>
    <cellStyle name="20% - Ênfase5 15 3 2 2" xfId="14532" xr:uid="{A20BA878-3D05-445E-9824-95BEB8C6D0E7}"/>
    <cellStyle name="20% - Ênfase5 15 3 2 3" xfId="14533" xr:uid="{7BE0E266-481A-4BCC-B28F-306FA92433FD}"/>
    <cellStyle name="20% - Ênfase5 15 3 2 4" xfId="14534" xr:uid="{8D5314F1-C821-4C26-B8C2-2EDD6134D7D4}"/>
    <cellStyle name="20% - Ênfase5 15 3 3" xfId="14535" xr:uid="{120B2F6C-A816-47B6-BE96-E78186DA2006}"/>
    <cellStyle name="20% - Ênfase5 15 3 4" xfId="14536" xr:uid="{477AE554-4B1D-41AB-BA8F-9D5206F88748}"/>
    <cellStyle name="20% - Ênfase5 15 3 5" xfId="14537" xr:uid="{9F254F4E-B8D0-4A52-852E-ED78F225C33B}"/>
    <cellStyle name="20% - Ênfase5 15 3 6" xfId="48620" xr:uid="{988FBED4-146B-4284-81CD-1AA5F7AD2284}"/>
    <cellStyle name="20% - Ênfase5 15 4" xfId="14538" xr:uid="{9EE63407-CB9C-4A51-9B4D-63568C3CC46F}"/>
    <cellStyle name="20% - Ênfase5 15 4 2" xfId="14539" xr:uid="{DB5D95CE-7A47-46C9-A0D7-D6525945E444}"/>
    <cellStyle name="20% - Ênfase5 15 4 2 2" xfId="14540" xr:uid="{4E8DB48D-24AC-4752-800A-17D1B0F0910D}"/>
    <cellStyle name="20% - Ênfase5 15 4 2 3" xfId="14541" xr:uid="{113734C4-1E4D-4398-9D39-D6BB5D67DAD1}"/>
    <cellStyle name="20% - Ênfase5 15 4 2 4" xfId="14542" xr:uid="{F04B6183-1721-456D-A41B-FF051744B169}"/>
    <cellStyle name="20% - Ênfase5 15 4 3" xfId="14543" xr:uid="{C810F263-77C5-4292-93F3-21E5FC425BA5}"/>
    <cellStyle name="20% - Ênfase5 15 4 4" xfId="14544" xr:uid="{2CAEA9A6-5BA8-4F27-8E02-C76B4BB1CD40}"/>
    <cellStyle name="20% - Ênfase5 15 4 5" xfId="14545" xr:uid="{FCDBB04C-DCD7-4C11-AFB0-BA6757F5786F}"/>
    <cellStyle name="20% - Ênfase5 15 4 6" xfId="51070" xr:uid="{F73E22BB-0ED6-4220-B36B-2CB1C09B7085}"/>
    <cellStyle name="20% - Ênfase5 15 5" xfId="14546" xr:uid="{C8A2EB7F-AA23-4673-8497-87A4DCE34EDD}"/>
    <cellStyle name="20% - Ênfase5 15 5 2" xfId="14547" xr:uid="{D5B2B566-3F10-415B-B8ED-439A0E474072}"/>
    <cellStyle name="20% - Ênfase5 15 5 2 2" xfId="14548" xr:uid="{474FC114-7A58-459D-9D44-01A7D6CA361E}"/>
    <cellStyle name="20% - Ênfase5 15 5 2 3" xfId="14549" xr:uid="{EA727D90-6351-4F4B-ACEF-62309BF3EAF9}"/>
    <cellStyle name="20% - Ênfase5 15 5 2 4" xfId="14550" xr:uid="{0E7C1C36-94E3-4EC9-BD13-0316DDAA836B}"/>
    <cellStyle name="20% - Ênfase5 15 5 3" xfId="14551" xr:uid="{E84F1BF1-0587-45F4-AD61-93CAE865DCFA}"/>
    <cellStyle name="20% - Ênfase5 15 5 4" xfId="14552" xr:uid="{0AADCDD1-B2EC-43EC-9610-3E231C4BF6CE}"/>
    <cellStyle name="20% - Ênfase5 15 5 5" xfId="14553" xr:uid="{7EB1B241-7A79-41F1-A736-C883EB8AC154}"/>
    <cellStyle name="20% - Ênfase5 15 5 6" xfId="51954" xr:uid="{81140C0E-83E6-4E80-8F70-36593EBB7159}"/>
    <cellStyle name="20% - Ênfase5 15 6" xfId="14554" xr:uid="{501693FC-21EE-476B-9E6A-CE7477FCE5A1}"/>
    <cellStyle name="20% - Ênfase5 15 6 2" xfId="14555" xr:uid="{13B7A279-CBCD-427D-9997-798FEA2EE979}"/>
    <cellStyle name="20% - Ênfase5 15 6 2 2" xfId="14556" xr:uid="{D78169C7-0C99-4EB0-9EA5-57D678D14AB3}"/>
    <cellStyle name="20% - Ênfase5 15 6 2 3" xfId="14557" xr:uid="{A2C21F5A-457B-4984-9089-DBDCA884067D}"/>
    <cellStyle name="20% - Ênfase5 15 6 2 4" xfId="14558" xr:uid="{4058A3B3-5A9B-42F8-9566-B8A4895B0C9D}"/>
    <cellStyle name="20% - Ênfase5 15 6 3" xfId="14559" xr:uid="{013AF56F-5AF6-41A0-AEA0-AD57B1BCBB7C}"/>
    <cellStyle name="20% - Ênfase5 15 6 4" xfId="14560" xr:uid="{94024F52-1613-4685-979B-63E4BAB1790A}"/>
    <cellStyle name="20% - Ênfase5 15 6 5" xfId="14561" xr:uid="{3357F5A4-77FD-4655-98B2-9EDADB42875E}"/>
    <cellStyle name="20% - Ênfase5 15 6 6" xfId="52827" xr:uid="{8CB7431B-091F-4254-99B1-ACC59D76EDB0}"/>
    <cellStyle name="20% - Ênfase5 15 7" xfId="14562" xr:uid="{D555EAA6-9ECF-4D63-83BA-D61A4A6859F9}"/>
    <cellStyle name="20% - Ênfase5 15 7 2" xfId="14563" xr:uid="{CAF2AC04-5C8D-4099-B516-7839DDE863B1}"/>
    <cellStyle name="20% - Ênfase5 15 7 2 2" xfId="14564" xr:uid="{B7DBD158-BB2B-4144-912B-BE10BDF32459}"/>
    <cellStyle name="20% - Ênfase5 15 7 2 3" xfId="14565" xr:uid="{325FF9FF-11C9-432B-8B8D-7718C93105C1}"/>
    <cellStyle name="20% - Ênfase5 15 7 2 4" xfId="14566" xr:uid="{D3BE6BFF-A85D-4E16-B6C9-05E895F5BA64}"/>
    <cellStyle name="20% - Ênfase5 15 7 3" xfId="14567" xr:uid="{425E282F-3277-40CF-A5C4-E0B4898E68AE}"/>
    <cellStyle name="20% - Ênfase5 15 7 4" xfId="14568" xr:uid="{F2AE9D5A-3AD4-4209-83D3-7A9FD8DE12F4}"/>
    <cellStyle name="20% - Ênfase5 15 7 5" xfId="14569" xr:uid="{4A39A3FA-E6CB-4461-ABF4-EFF5794D2268}"/>
    <cellStyle name="20% - Ênfase5 15 7 6" xfId="53683" xr:uid="{0FBF408C-74DD-436F-9CAA-7EC654E9B453}"/>
    <cellStyle name="20% - Ênfase5 15 8" xfId="14570" xr:uid="{26993907-9ED6-4F7E-800F-6F04BFC9FE23}"/>
    <cellStyle name="20% - Ênfase5 15 8 2" xfId="14571" xr:uid="{F85CC5BB-4CAE-43F7-B3A3-88BD295EBCB9}"/>
    <cellStyle name="20% - Ênfase5 15 8 2 2" xfId="14572" xr:uid="{B565CCB8-466B-497F-B0EC-44150885F338}"/>
    <cellStyle name="20% - Ênfase5 15 8 2 3" xfId="14573" xr:uid="{4DA3DF3B-0107-4267-9FA9-30724A8D4BA9}"/>
    <cellStyle name="20% - Ênfase5 15 8 2 4" xfId="14574" xr:uid="{E1F84556-19C3-4081-86B4-D26B21D41934}"/>
    <cellStyle name="20% - Ênfase5 15 8 3" xfId="14575" xr:uid="{95A1CF98-4900-44C5-BBBC-96FE51E69EF8}"/>
    <cellStyle name="20% - Ênfase5 15 8 4" xfId="14576" xr:uid="{FE90233B-6A79-4CF5-82D2-D74125795C1A}"/>
    <cellStyle name="20% - Ênfase5 15 8 5" xfId="14577" xr:uid="{207DC918-BD54-42C4-B168-4D77D06F33A7}"/>
    <cellStyle name="20% - Ênfase5 15 8 6" xfId="54509" xr:uid="{345217F4-CE64-4248-B70D-5B8A02686639}"/>
    <cellStyle name="20% - Ênfase5 15 9" xfId="14578" xr:uid="{9F441956-3109-40F3-8D7C-F284EB952C5F}"/>
    <cellStyle name="20% - Ênfase5 15 9 2" xfId="14579" xr:uid="{D0AA9957-5221-4BBB-B32A-6AB018927A49}"/>
    <cellStyle name="20% - Ênfase5 15 9 2 2" xfId="14580" xr:uid="{718EB5BF-B523-4974-97AE-25222BE6ACAE}"/>
    <cellStyle name="20% - Ênfase5 15 9 2 3" xfId="14581" xr:uid="{61775276-87C9-43C8-AF69-00981E5C7E74}"/>
    <cellStyle name="20% - Ênfase5 15 9 2 4" xfId="14582" xr:uid="{058ED4FA-E9DF-47D7-9E4B-54BAB608560D}"/>
    <cellStyle name="20% - Ênfase5 15 9 3" xfId="14583" xr:uid="{3D460616-4722-4A02-896B-6AB70F03004D}"/>
    <cellStyle name="20% - Ênfase5 15 9 4" xfId="14584" xr:uid="{4CD4B027-A905-42EA-93B0-8672DD754021}"/>
    <cellStyle name="20% - Ênfase5 15 9 5" xfId="14585" xr:uid="{03898A04-6C32-45FB-9364-7FC501BD491C}"/>
    <cellStyle name="20% - Ênfase5 15 9 6" xfId="55271" xr:uid="{4BB3A759-6E44-4D0F-B2E1-D6A3A2F46082}"/>
    <cellStyle name="20% - Ênfase5 16" xfId="1038" xr:uid="{C2CADF3A-581B-4BEF-84B6-5A97F57C01CA}"/>
    <cellStyle name="20% - Ênfase5 16 10" xfId="14586" xr:uid="{2F596EA5-5FDF-489A-86F6-D21246D419ED}"/>
    <cellStyle name="20% - Ênfase5 16 10 2" xfId="14587" xr:uid="{DC105D45-C4EA-466D-8AD7-24BBC97E3423}"/>
    <cellStyle name="20% - Ênfase5 16 10 2 2" xfId="14588" xr:uid="{2D51962D-F8EE-4AD3-9C60-DED3FDAC645D}"/>
    <cellStyle name="20% - Ênfase5 16 10 2 3" xfId="14589" xr:uid="{344CE1F7-02B4-4724-BD9B-0D8EF1A4ED9E}"/>
    <cellStyle name="20% - Ênfase5 16 10 2 4" xfId="14590" xr:uid="{30C17124-AA09-4419-9B76-9ECF923F3871}"/>
    <cellStyle name="20% - Ênfase5 16 10 3" xfId="14591" xr:uid="{0971F90C-E966-4A82-A763-A0188DA7D743}"/>
    <cellStyle name="20% - Ênfase5 16 10 4" xfId="14592" xr:uid="{78397235-7079-4A50-8090-622BD0555A66}"/>
    <cellStyle name="20% - Ênfase5 16 10 5" xfId="14593" xr:uid="{9E81C05A-5DE6-4B0E-81DD-093530DED911}"/>
    <cellStyle name="20% - Ênfase5 16 10 6" xfId="47176" xr:uid="{78997781-5549-497C-831C-CE5D977DBFCA}"/>
    <cellStyle name="20% - Ênfase5 16 11" xfId="14594" xr:uid="{A38C71F9-E25C-45D0-979C-AA4702F4FE84}"/>
    <cellStyle name="20% - Ênfase5 16 11 2" xfId="14595" xr:uid="{929127E3-C758-4655-8923-67CBC1CF660A}"/>
    <cellStyle name="20% - Ênfase5 16 11 2 2" xfId="14596" xr:uid="{224713B9-B0E5-4462-95EC-113FD59FDF3E}"/>
    <cellStyle name="20% - Ênfase5 16 11 2 3" xfId="14597" xr:uid="{F72C27ED-71F6-4F57-83E5-8B5AA1F0E73A}"/>
    <cellStyle name="20% - Ênfase5 16 11 2 4" xfId="14598" xr:uid="{B7D361B2-80C3-4E48-B46C-62842C94E7A5}"/>
    <cellStyle name="20% - Ênfase5 16 11 3" xfId="14599" xr:uid="{9567A440-341D-4E1B-975E-DAD9DF35D3C2}"/>
    <cellStyle name="20% - Ênfase5 16 11 4" xfId="14600" xr:uid="{A63700D7-E17E-4D38-BDFD-7EE9C5E3D604}"/>
    <cellStyle name="20% - Ênfase5 16 11 5" xfId="14601" xr:uid="{F0D94042-583B-49EC-9948-9123027E7BE5}"/>
    <cellStyle name="20% - Ênfase5 16 12" xfId="14602" xr:uid="{6B638D06-20A8-4062-AC81-B53E8EC333E8}"/>
    <cellStyle name="20% - Ênfase5 16 12 2" xfId="14603" xr:uid="{12D4BA3D-E8B2-4D42-B07B-198543528390}"/>
    <cellStyle name="20% - Ênfase5 16 12 3" xfId="14604" xr:uid="{F35788CF-715E-420F-9C9C-D4013C984CF2}"/>
    <cellStyle name="20% - Ênfase5 16 12 4" xfId="14605" xr:uid="{1704640C-13BD-4E9C-B715-E870419AE860}"/>
    <cellStyle name="20% - Ênfase5 16 13" xfId="14606" xr:uid="{8331632C-6798-4C22-961D-6ACF2DD7E97F}"/>
    <cellStyle name="20% - Ênfase5 16 14" xfId="14607" xr:uid="{442801A9-7AF2-49DA-8D80-BDC3F5A87BE0}"/>
    <cellStyle name="20% - Ênfase5 16 15" xfId="14608" xr:uid="{F85A5CCD-8A1E-440E-9CD7-244AF5820948}"/>
    <cellStyle name="20% - Ênfase5 16 16" xfId="45564" xr:uid="{9931E9AD-A185-4414-9949-8093543548AD}"/>
    <cellStyle name="20% - Ênfase5 16 2" xfId="1039" xr:uid="{4EDB784C-BCFC-4A91-8B70-71301FF1BD57}"/>
    <cellStyle name="20% - Ênfase5 16 2 2" xfId="14609" xr:uid="{51A360B7-BB57-435E-96DE-FF415B2E410E}"/>
    <cellStyle name="20% - Ênfase5 16 2 2 2" xfId="14610" xr:uid="{401588F8-140D-49AD-BC2A-1E062C2B9D40}"/>
    <cellStyle name="20% - Ênfase5 16 2 2 3" xfId="14611" xr:uid="{6EEE18D8-632D-49A9-9B8B-E60B3004BFDC}"/>
    <cellStyle name="20% - Ênfase5 16 2 2 4" xfId="14612" xr:uid="{D1AAE972-449F-4554-823B-5BB0A74AEAF5}"/>
    <cellStyle name="20% - Ênfase5 16 2 2 5" xfId="48695" xr:uid="{948BC3EC-2B02-4ED2-B5BB-588C1E4075AB}"/>
    <cellStyle name="20% - Ênfase5 16 2 3" xfId="14613" xr:uid="{AB71EA27-583C-40E3-9E9A-D4D40408F0EB}"/>
    <cellStyle name="20% - Ênfase5 16 2 4" xfId="14614" xr:uid="{0955AEF5-D884-478C-9CC6-F19E61BEED2B}"/>
    <cellStyle name="20% - Ênfase5 16 2 5" xfId="14615" xr:uid="{F3455346-1DA4-4BD0-9799-BABCDC6C211A}"/>
    <cellStyle name="20% - Ênfase5 16 2 6" xfId="47934" xr:uid="{AF15AAF8-9EF1-4AEA-B592-7CDE8DA4CF48}"/>
    <cellStyle name="20% - Ênfase5 16 3" xfId="14616" xr:uid="{EF948775-7839-4676-9A96-35207F91AA36}"/>
    <cellStyle name="20% - Ênfase5 16 3 2" xfId="14617" xr:uid="{36D364DB-2C58-4754-AC45-6CD1AF719130}"/>
    <cellStyle name="20% - Ênfase5 16 3 2 2" xfId="14618" xr:uid="{1972392A-8CAE-4A96-AE69-A8E6C0A8A368}"/>
    <cellStyle name="20% - Ênfase5 16 3 2 3" xfId="14619" xr:uid="{F526F156-BCED-4F54-9E69-5C35FEA6F7FB}"/>
    <cellStyle name="20% - Ênfase5 16 3 2 4" xfId="14620" xr:uid="{0EAFFBB4-7833-4A66-BF15-E16FE61147D5}"/>
    <cellStyle name="20% - Ênfase5 16 3 3" xfId="14621" xr:uid="{D19BDDA4-2A80-4AFA-B90F-0FE2DA37D669}"/>
    <cellStyle name="20% - Ênfase5 16 3 4" xfId="14622" xr:uid="{12F69351-530D-4B21-B9BB-68F850DFAC3C}"/>
    <cellStyle name="20% - Ênfase5 16 3 5" xfId="14623" xr:uid="{C014CF29-5C58-40A5-9ED4-6E6EF4C2AB99}"/>
    <cellStyle name="20% - Ênfase5 16 3 6" xfId="48608" xr:uid="{80A34B64-E451-4039-9080-82342CC02145}"/>
    <cellStyle name="20% - Ênfase5 16 4" xfId="14624" xr:uid="{9F115B9F-737A-4306-B60C-BB6B2EA460B9}"/>
    <cellStyle name="20% - Ênfase5 16 4 2" xfId="14625" xr:uid="{2CBD9636-BB25-4771-9539-1020F01A1C81}"/>
    <cellStyle name="20% - Ênfase5 16 4 2 2" xfId="14626" xr:uid="{C0F4F03F-D425-4925-93DB-E9026474B7AC}"/>
    <cellStyle name="20% - Ênfase5 16 4 2 3" xfId="14627" xr:uid="{8A7EB283-EB7E-4243-A249-B4873CF378F8}"/>
    <cellStyle name="20% - Ênfase5 16 4 2 4" xfId="14628" xr:uid="{694DE107-DBB5-43A3-B91D-47E157191C08}"/>
    <cellStyle name="20% - Ênfase5 16 4 3" xfId="14629" xr:uid="{6248457A-300D-4DF8-9BD1-CEEC583CBFFD}"/>
    <cellStyle name="20% - Ênfase5 16 4 4" xfId="14630" xr:uid="{45E0519D-B2B7-458C-BEBD-5C99DA6082EF}"/>
    <cellStyle name="20% - Ênfase5 16 4 5" xfId="14631" xr:uid="{34F86DF7-71DE-4D78-8FA3-F97CE360127F}"/>
    <cellStyle name="20% - Ênfase5 16 4 6" xfId="51068" xr:uid="{15F48D5B-DE96-4B40-9361-8E859BFD565C}"/>
    <cellStyle name="20% - Ênfase5 16 5" xfId="14632" xr:uid="{465A6A0B-D236-445E-BCA5-A3413196CD87}"/>
    <cellStyle name="20% - Ênfase5 16 5 2" xfId="14633" xr:uid="{E08165B2-FC3A-4E00-8DB2-54C4B19312C7}"/>
    <cellStyle name="20% - Ênfase5 16 5 2 2" xfId="14634" xr:uid="{AB59A35B-67B3-4D88-8765-DDD2619DC400}"/>
    <cellStyle name="20% - Ênfase5 16 5 2 3" xfId="14635" xr:uid="{D218AFDB-1354-4E57-86AB-68509B1434FD}"/>
    <cellStyle name="20% - Ênfase5 16 5 2 4" xfId="14636" xr:uid="{D962B81B-1C43-45B7-B8F3-BA777E10BAAA}"/>
    <cellStyle name="20% - Ênfase5 16 5 3" xfId="14637" xr:uid="{EFC88900-630C-4D08-9CB5-CBBC046D3627}"/>
    <cellStyle name="20% - Ênfase5 16 5 4" xfId="14638" xr:uid="{C9E8493D-8BFC-4CF4-92D7-57D83F88CDA7}"/>
    <cellStyle name="20% - Ênfase5 16 5 5" xfId="14639" xr:uid="{0A4480AB-9190-4F30-A321-63D0A6A4D15D}"/>
    <cellStyle name="20% - Ênfase5 16 5 6" xfId="51952" xr:uid="{3C90EA46-A23C-4FE3-8413-1117027F5B97}"/>
    <cellStyle name="20% - Ênfase5 16 6" xfId="14640" xr:uid="{56DBEA2D-A1C0-4A0E-AEF2-9A98BC2C00C7}"/>
    <cellStyle name="20% - Ênfase5 16 6 2" xfId="14641" xr:uid="{F7E6B1BB-DA4A-46D2-A599-B5409D9127DD}"/>
    <cellStyle name="20% - Ênfase5 16 6 2 2" xfId="14642" xr:uid="{DD89343C-5E59-4F58-B20E-32A82399FDE4}"/>
    <cellStyle name="20% - Ênfase5 16 6 2 3" xfId="14643" xr:uid="{4EA76AFA-FA90-4FB2-A456-45900333E61D}"/>
    <cellStyle name="20% - Ênfase5 16 6 2 4" xfId="14644" xr:uid="{262A9445-3772-4863-B79D-E52B7399F0D8}"/>
    <cellStyle name="20% - Ênfase5 16 6 3" xfId="14645" xr:uid="{0E7AF4BA-0A3B-4554-9441-485653D6A4F6}"/>
    <cellStyle name="20% - Ênfase5 16 6 4" xfId="14646" xr:uid="{6C2DE34F-7E70-466C-BBE1-5DCC48D4D731}"/>
    <cellStyle name="20% - Ênfase5 16 6 5" xfId="14647" xr:uid="{6043F4A5-FD85-4009-8586-DA2582C74D87}"/>
    <cellStyle name="20% - Ênfase5 16 6 6" xfId="52825" xr:uid="{A2B5A370-26E8-4B2F-8ADC-9E127B96EE47}"/>
    <cellStyle name="20% - Ênfase5 16 7" xfId="14648" xr:uid="{4A1A0FF2-E8C2-4D4E-BFA8-98CA4414860E}"/>
    <cellStyle name="20% - Ênfase5 16 7 2" xfId="14649" xr:uid="{227E902C-6D1D-4949-9622-568F2171BF50}"/>
    <cellStyle name="20% - Ênfase5 16 7 2 2" xfId="14650" xr:uid="{11B353AD-1E93-4F6B-B102-1E15D545BC5E}"/>
    <cellStyle name="20% - Ênfase5 16 7 2 3" xfId="14651" xr:uid="{A65D91C6-383C-46EB-8894-A4D4CB61B677}"/>
    <cellStyle name="20% - Ênfase5 16 7 2 4" xfId="14652" xr:uid="{1F009371-9E5F-4B2C-B1E8-ECB7AE186362}"/>
    <cellStyle name="20% - Ênfase5 16 7 3" xfId="14653" xr:uid="{33557BF7-987B-45F1-9A08-8DDE15C2C490}"/>
    <cellStyle name="20% - Ênfase5 16 7 4" xfId="14654" xr:uid="{CD469D37-F210-48D7-AC10-E42F05D25FD9}"/>
    <cellStyle name="20% - Ênfase5 16 7 5" xfId="14655" xr:uid="{44983C14-41BF-49A1-B2A3-35009357DDC4}"/>
    <cellStyle name="20% - Ênfase5 16 7 6" xfId="53681" xr:uid="{48B63D10-FEBE-47DE-B439-232F40EF56C8}"/>
    <cellStyle name="20% - Ênfase5 16 8" xfId="14656" xr:uid="{A42155C2-5A0D-4344-9C77-17C18EBA9BD7}"/>
    <cellStyle name="20% - Ênfase5 16 8 2" xfId="14657" xr:uid="{7FDF7EA1-FA9A-4640-BFA8-CD49A179B744}"/>
    <cellStyle name="20% - Ênfase5 16 8 2 2" xfId="14658" xr:uid="{B8A5419A-3ED3-4701-B7B9-AA0502E60301}"/>
    <cellStyle name="20% - Ênfase5 16 8 2 3" xfId="14659" xr:uid="{4EFD0ADD-B941-4EB5-A3EE-732C2E175184}"/>
    <cellStyle name="20% - Ênfase5 16 8 2 4" xfId="14660" xr:uid="{C9FFFE06-B26A-4755-924C-190FDDA42AA1}"/>
    <cellStyle name="20% - Ênfase5 16 8 3" xfId="14661" xr:uid="{84F3AF94-F3DC-4116-9A27-0EA5BD2C58F8}"/>
    <cellStyle name="20% - Ênfase5 16 8 4" xfId="14662" xr:uid="{61F41163-0644-42E2-A6C1-C22DBFB6E676}"/>
    <cellStyle name="20% - Ênfase5 16 8 5" xfId="14663" xr:uid="{F1B1DE82-3499-48F5-99F9-A8EBB8BE9F8E}"/>
    <cellStyle name="20% - Ênfase5 16 8 6" xfId="54507" xr:uid="{4AFC86FE-8329-4EA0-AA11-345F3C9C2AC2}"/>
    <cellStyle name="20% - Ênfase5 16 9" xfId="14664" xr:uid="{64D2E0C4-23AA-49A7-B29D-D42EB846FB4B}"/>
    <cellStyle name="20% - Ênfase5 16 9 2" xfId="14665" xr:uid="{2533A446-A2FE-4AAF-A103-2E14DC268219}"/>
    <cellStyle name="20% - Ênfase5 16 9 2 2" xfId="14666" xr:uid="{28FCB725-3315-4DF8-8ADC-6082BB061967}"/>
    <cellStyle name="20% - Ênfase5 16 9 2 3" xfId="14667" xr:uid="{174EE92D-73C8-49F8-969C-096BFEAE52BE}"/>
    <cellStyle name="20% - Ênfase5 16 9 2 4" xfId="14668" xr:uid="{20E16329-CF34-43B8-B0A5-5D5B1BC521D0}"/>
    <cellStyle name="20% - Ênfase5 16 9 3" xfId="14669" xr:uid="{2B679108-55A3-431E-8502-6444C9B837F0}"/>
    <cellStyle name="20% - Ênfase5 16 9 4" xfId="14670" xr:uid="{C25C5773-8068-4A0E-A18A-69861A263977}"/>
    <cellStyle name="20% - Ênfase5 16 9 5" xfId="14671" xr:uid="{80F37BAE-AA87-4F3B-A324-A48135D918C2}"/>
    <cellStyle name="20% - Ênfase5 16 9 6" xfId="55270" xr:uid="{1A9F215D-E6AD-4B3F-A1CF-8BB7A06A20DF}"/>
    <cellStyle name="20% - Ênfase5 17" xfId="1040" xr:uid="{ECBFF275-9018-4B68-BFE2-E46E39333EE6}"/>
    <cellStyle name="20% - Ênfase5 17 10" xfId="14672" xr:uid="{DB580CCF-F4FA-4ED9-ABDC-A0A4DAA502BB}"/>
    <cellStyle name="20% - Ênfase5 17 10 2" xfId="14673" xr:uid="{73612D14-4DCA-40FB-B109-CEE3883C2693}"/>
    <cellStyle name="20% - Ênfase5 17 10 2 2" xfId="14674" xr:uid="{3C87882E-0D37-44B9-AF12-BD2E244DA8C2}"/>
    <cellStyle name="20% - Ênfase5 17 10 2 3" xfId="14675" xr:uid="{59601299-389A-4D85-9535-D34ABE8A58D0}"/>
    <cellStyle name="20% - Ênfase5 17 10 2 4" xfId="14676" xr:uid="{BCFFC32A-16DF-4074-B8CD-D7522C9F4B25}"/>
    <cellStyle name="20% - Ênfase5 17 10 3" xfId="14677" xr:uid="{3B1DC4D4-C1DE-4330-9B98-BB46D6BA1963}"/>
    <cellStyle name="20% - Ênfase5 17 10 4" xfId="14678" xr:uid="{44A79E11-5D10-429C-9494-60627C10D324}"/>
    <cellStyle name="20% - Ênfase5 17 10 5" xfId="14679" xr:uid="{861B1CF5-6986-4D41-BE2A-F0DE2070C93D}"/>
    <cellStyle name="20% - Ênfase5 17 11" xfId="14680" xr:uid="{F189F161-EF58-4A98-BF4C-0FBC086DA950}"/>
    <cellStyle name="20% - Ênfase5 17 11 2" xfId="14681" xr:uid="{0DC49047-2044-454F-B1C6-85FB6360D8DD}"/>
    <cellStyle name="20% - Ênfase5 17 11 2 2" xfId="14682" xr:uid="{A78A9E43-A001-4596-89B6-99EA77BEBE26}"/>
    <cellStyle name="20% - Ênfase5 17 11 2 3" xfId="14683" xr:uid="{35EFFB0D-3F97-4673-8456-FA94262AC736}"/>
    <cellStyle name="20% - Ênfase5 17 11 2 4" xfId="14684" xr:uid="{5AAD8128-A57C-4BCE-B1D0-289A633A1AC5}"/>
    <cellStyle name="20% - Ênfase5 17 11 3" xfId="14685" xr:uid="{8A32F900-C98E-4F08-B9DC-DA1CA03D724E}"/>
    <cellStyle name="20% - Ênfase5 17 11 4" xfId="14686" xr:uid="{20B4269B-429D-414D-93CC-FB8578460BBD}"/>
    <cellStyle name="20% - Ênfase5 17 11 5" xfId="14687" xr:uid="{E30F4B24-2C4E-427A-9482-4FA3517C513B}"/>
    <cellStyle name="20% - Ênfase5 17 12" xfId="14688" xr:uid="{DFACB430-02DD-4895-BA7F-4DE4C34A566D}"/>
    <cellStyle name="20% - Ênfase5 17 12 2" xfId="14689" xr:uid="{8AA192C6-FD9D-4632-BFF5-5E2D981994C8}"/>
    <cellStyle name="20% - Ênfase5 17 12 3" xfId="14690" xr:uid="{7296B453-EBD6-4869-8398-DC472594771C}"/>
    <cellStyle name="20% - Ênfase5 17 12 4" xfId="14691" xr:uid="{CF61C158-DE51-472A-85FC-F9181E37DF15}"/>
    <cellStyle name="20% - Ênfase5 17 13" xfId="14692" xr:uid="{725E663E-9F0C-4064-868D-D80C35DBA43E}"/>
    <cellStyle name="20% - Ênfase5 17 14" xfId="14693" xr:uid="{46FEA56E-C4A2-408B-87CC-CFDCB11070A6}"/>
    <cellStyle name="20% - Ênfase5 17 15" xfId="14694" xr:uid="{1B763ADB-DA59-49B3-AF0B-A5B6ED309CBD}"/>
    <cellStyle name="20% - Ênfase5 17 2" xfId="1041" xr:uid="{E8CBF264-0B0B-418D-88F8-603A00E45B0F}"/>
    <cellStyle name="20% - Ênfase5 17 2 2" xfId="14695" xr:uid="{7343940B-AA81-4902-B2A1-E79C59129241}"/>
    <cellStyle name="20% - Ênfase5 17 2 2 2" xfId="14696" xr:uid="{A78D8505-A058-4A65-87E6-AA22CDFA98DB}"/>
    <cellStyle name="20% - Ênfase5 17 2 2 3" xfId="14697" xr:uid="{91E60F0E-78D9-468D-89E3-2E3667174B4B}"/>
    <cellStyle name="20% - Ênfase5 17 2 2 4" xfId="14698" xr:uid="{2BBBC6F0-A728-49D0-9F0E-C949D341D89D}"/>
    <cellStyle name="20% - Ênfase5 17 2 3" xfId="14699" xr:uid="{0648C977-E251-4E0C-9C22-5ECC2975AFEB}"/>
    <cellStyle name="20% - Ênfase5 17 2 4" xfId="14700" xr:uid="{8DCF19B6-3D30-43E0-8325-4666CB67B200}"/>
    <cellStyle name="20% - Ênfase5 17 2 5" xfId="14701" xr:uid="{830F6FEB-E0E4-4113-81EA-4D3F86924F3E}"/>
    <cellStyle name="20% - Ênfase5 17 2 6" xfId="48697" xr:uid="{4EFD65B5-678F-4E09-82D5-BBCA5B38BF68}"/>
    <cellStyle name="20% - Ênfase5 17 3" xfId="14702" xr:uid="{164DFB92-8BB2-4B54-89B3-C31644EFB408}"/>
    <cellStyle name="20% - Ênfase5 17 3 2" xfId="14703" xr:uid="{B9A3CC67-C95F-4FC7-BF07-1D9DACF70645}"/>
    <cellStyle name="20% - Ênfase5 17 3 2 2" xfId="14704" xr:uid="{3C56F9A0-E780-4F49-90D7-B71AB65E6799}"/>
    <cellStyle name="20% - Ênfase5 17 3 2 3" xfId="14705" xr:uid="{A2F66456-4A79-43F5-90F4-EFCC99C9FE9D}"/>
    <cellStyle name="20% - Ênfase5 17 3 2 4" xfId="14706" xr:uid="{20AADCB7-D946-443F-9C75-62BBDCFF2696}"/>
    <cellStyle name="20% - Ênfase5 17 3 3" xfId="14707" xr:uid="{5542C986-DBF0-417E-8BC8-F79A006A5522}"/>
    <cellStyle name="20% - Ênfase5 17 3 4" xfId="14708" xr:uid="{7B669618-4AE4-4B50-B8CB-A468B7A2FE71}"/>
    <cellStyle name="20% - Ênfase5 17 3 5" xfId="14709" xr:uid="{1DEB3338-0CEC-4813-BA2B-CDB620AAF9B9}"/>
    <cellStyle name="20% - Ênfase5 17 3 6" xfId="48596" xr:uid="{C907A4A0-7F7C-4321-B593-CDDBFC9E8315}"/>
    <cellStyle name="20% - Ênfase5 17 4" xfId="14710" xr:uid="{F7FE3338-BA62-4634-9C49-00BBE0D7B421}"/>
    <cellStyle name="20% - Ênfase5 17 4 2" xfId="14711" xr:uid="{FB8A829A-3F66-4775-A51E-4C3307756D5A}"/>
    <cellStyle name="20% - Ênfase5 17 4 2 2" xfId="14712" xr:uid="{3DE55136-2CE1-438E-A810-DE1441F5ECA4}"/>
    <cellStyle name="20% - Ênfase5 17 4 2 3" xfId="14713" xr:uid="{595EAF3F-8F6C-46FD-A2A6-C65D98686942}"/>
    <cellStyle name="20% - Ênfase5 17 4 2 4" xfId="14714" xr:uid="{3402C5DB-6521-4179-9DE0-EA6B01D8EB3C}"/>
    <cellStyle name="20% - Ênfase5 17 4 3" xfId="14715" xr:uid="{4857E4FB-EDFF-44B8-BF84-A3B6A6EC19F4}"/>
    <cellStyle name="20% - Ênfase5 17 4 4" xfId="14716" xr:uid="{9C6F2981-1A4D-4AEA-904D-82C9F0E1469D}"/>
    <cellStyle name="20% - Ênfase5 17 4 5" xfId="14717" xr:uid="{04D61F85-C0BF-4588-96EB-1B1435B0F75C}"/>
    <cellStyle name="20% - Ênfase5 17 4 6" xfId="51066" xr:uid="{1C7F8A59-1550-427F-BAA9-C18D8D61016C}"/>
    <cellStyle name="20% - Ênfase5 17 5" xfId="14718" xr:uid="{FF39777B-9150-46B0-8D32-55AAF6A510DE}"/>
    <cellStyle name="20% - Ênfase5 17 5 2" xfId="14719" xr:uid="{54E15E55-6237-41B2-A941-D9FE9520F2E4}"/>
    <cellStyle name="20% - Ênfase5 17 5 2 2" xfId="14720" xr:uid="{1BDD28B1-1A8B-404A-912A-EC69F92DCD8E}"/>
    <cellStyle name="20% - Ênfase5 17 5 2 3" xfId="14721" xr:uid="{EE09097C-642D-40B8-B927-7973C509A87D}"/>
    <cellStyle name="20% - Ênfase5 17 5 2 4" xfId="14722" xr:uid="{78D2C45D-6402-4A70-868D-3D9DB135AE49}"/>
    <cellStyle name="20% - Ênfase5 17 5 3" xfId="14723" xr:uid="{E8CAC462-B7D9-4E11-8B82-3782027079A1}"/>
    <cellStyle name="20% - Ênfase5 17 5 4" xfId="14724" xr:uid="{F605BC62-D037-44A7-917E-F98D73EFC70D}"/>
    <cellStyle name="20% - Ênfase5 17 5 5" xfId="14725" xr:uid="{FF2DA3CB-6A7C-4BAF-A52E-2F7F8D18837E}"/>
    <cellStyle name="20% - Ênfase5 17 5 6" xfId="51950" xr:uid="{83A6EE2E-BF37-4A7A-B96F-54FCE420CFBA}"/>
    <cellStyle name="20% - Ênfase5 17 6" xfId="14726" xr:uid="{0ADF9F19-5A0D-434E-A44E-E97667FFAB83}"/>
    <cellStyle name="20% - Ênfase5 17 6 2" xfId="14727" xr:uid="{E5FC5E6C-138A-4351-86A7-F59125DBCFAA}"/>
    <cellStyle name="20% - Ênfase5 17 6 2 2" xfId="14728" xr:uid="{EC490E71-7CE6-4565-AB8D-4D3EC44D9015}"/>
    <cellStyle name="20% - Ênfase5 17 6 2 3" xfId="14729" xr:uid="{FFA6C46F-5B48-4140-B776-4C359472D5BA}"/>
    <cellStyle name="20% - Ênfase5 17 6 2 4" xfId="14730" xr:uid="{686A47D7-1335-4AF5-8BE1-4393C5AABCBF}"/>
    <cellStyle name="20% - Ênfase5 17 6 3" xfId="14731" xr:uid="{3C66A1B4-E916-455E-9D45-C2295C29F547}"/>
    <cellStyle name="20% - Ênfase5 17 6 4" xfId="14732" xr:uid="{D2FC44E7-5284-45FF-B7F5-48652B2FE059}"/>
    <cellStyle name="20% - Ênfase5 17 6 5" xfId="14733" xr:uid="{1B2C2CA6-45BA-4F33-9DCF-503C87768C82}"/>
    <cellStyle name="20% - Ênfase5 17 6 6" xfId="52823" xr:uid="{B52CE04A-D466-440E-A091-54A6E7123C3B}"/>
    <cellStyle name="20% - Ênfase5 17 7" xfId="14734" xr:uid="{B71BAC84-F144-4FD9-A9CB-B6CA6724665C}"/>
    <cellStyle name="20% - Ênfase5 17 7 2" xfId="14735" xr:uid="{EBF4B099-35D1-4566-83F1-BB34F2DA49DF}"/>
    <cellStyle name="20% - Ênfase5 17 7 2 2" xfId="14736" xr:uid="{FCAB7E5C-5640-41EE-9105-74D0481E25F0}"/>
    <cellStyle name="20% - Ênfase5 17 7 2 3" xfId="14737" xr:uid="{F7F3579D-AB87-4F16-9B8C-7211F578B898}"/>
    <cellStyle name="20% - Ênfase5 17 7 2 4" xfId="14738" xr:uid="{941CEA84-0DCC-4CA6-86D1-2AE1819B6ABF}"/>
    <cellStyle name="20% - Ênfase5 17 7 3" xfId="14739" xr:uid="{E50FD346-B818-4E40-B57D-8946C13001D3}"/>
    <cellStyle name="20% - Ênfase5 17 7 4" xfId="14740" xr:uid="{A438E7B3-99EB-420F-975F-BE29F38B513D}"/>
    <cellStyle name="20% - Ênfase5 17 7 5" xfId="14741" xr:uid="{2397C09A-7C20-4561-868D-A26FBFB078C6}"/>
    <cellStyle name="20% - Ênfase5 17 7 6" xfId="53679" xr:uid="{269C8F82-04D6-4509-AF7D-31B3AB9F9644}"/>
    <cellStyle name="20% - Ênfase5 17 8" xfId="14742" xr:uid="{6429F225-0014-4B5F-BE0A-E7B818EF7555}"/>
    <cellStyle name="20% - Ênfase5 17 8 2" xfId="14743" xr:uid="{21B9DC82-1E15-419F-B7B4-DE354A347A12}"/>
    <cellStyle name="20% - Ênfase5 17 8 2 2" xfId="14744" xr:uid="{43E6B47C-9B94-4D91-B7E7-A7BCD8DD6916}"/>
    <cellStyle name="20% - Ênfase5 17 8 2 3" xfId="14745" xr:uid="{8038E8FA-966A-4B25-8E1E-36E2CC3AFBCC}"/>
    <cellStyle name="20% - Ênfase5 17 8 2 4" xfId="14746" xr:uid="{5761FE8D-3E0E-499B-9812-158C49FCEE12}"/>
    <cellStyle name="20% - Ênfase5 17 8 3" xfId="14747" xr:uid="{4F00A595-F03A-412F-9F8A-BEA0FA3A2AA8}"/>
    <cellStyle name="20% - Ênfase5 17 8 4" xfId="14748" xr:uid="{C389D4FC-1200-485A-BE86-0A7A067C54FA}"/>
    <cellStyle name="20% - Ênfase5 17 8 5" xfId="14749" xr:uid="{1A959F88-BB25-48DD-86A0-46D50EC81E74}"/>
    <cellStyle name="20% - Ênfase5 17 8 6" xfId="54505" xr:uid="{9B319A03-8C25-4D7A-A6A4-1EFEA5E7D9B2}"/>
    <cellStyle name="20% - Ênfase5 17 9" xfId="14750" xr:uid="{70E2921A-D2D9-4D32-B952-F14F30191707}"/>
    <cellStyle name="20% - Ênfase5 17 9 2" xfId="14751" xr:uid="{D6DAF523-258E-4BA9-AC27-EEEB187728F9}"/>
    <cellStyle name="20% - Ênfase5 17 9 2 2" xfId="14752" xr:uid="{EF31E1E0-292F-4A53-AB45-D0C5B987BD12}"/>
    <cellStyle name="20% - Ênfase5 17 9 2 3" xfId="14753" xr:uid="{122F31CF-DC22-45DF-BAC2-0B01956D9035}"/>
    <cellStyle name="20% - Ênfase5 17 9 2 4" xfId="14754" xr:uid="{9D87B002-924F-4E6E-AE5E-FF1D8697300B}"/>
    <cellStyle name="20% - Ênfase5 17 9 3" xfId="14755" xr:uid="{82489C59-8A4D-4E62-8AC0-A00B23A793B4}"/>
    <cellStyle name="20% - Ênfase5 17 9 4" xfId="14756" xr:uid="{C573865D-244B-44E0-8E63-8FFC8B6202DB}"/>
    <cellStyle name="20% - Ênfase5 17 9 5" xfId="14757" xr:uid="{D506A4A3-E1E6-4F95-B9B3-1360BCD22E88}"/>
    <cellStyle name="20% - Ênfase5 17 9 6" xfId="55269" xr:uid="{96EF7050-9B5E-4C6F-B872-EB6481CC265D}"/>
    <cellStyle name="20% - Ênfase5 18" xfId="1042" xr:uid="{2EFDE31F-DC07-48E1-942C-79F1D8E71CC0}"/>
    <cellStyle name="20% - Ênfase5 18 10" xfId="14758" xr:uid="{710B2E06-13A5-4A00-833C-DB8978D5844D}"/>
    <cellStyle name="20% - Ênfase5 18 10 2" xfId="14759" xr:uid="{0E63B17A-7CD7-4468-95F9-3C80EE6839D2}"/>
    <cellStyle name="20% - Ênfase5 18 10 2 2" xfId="14760" xr:uid="{E1DF1F3F-B87B-4C51-9E32-A4961A828E1F}"/>
    <cellStyle name="20% - Ênfase5 18 10 2 3" xfId="14761" xr:uid="{55611ACB-8D46-423F-B535-37431B57FE02}"/>
    <cellStyle name="20% - Ênfase5 18 10 2 4" xfId="14762" xr:uid="{891E79FE-D94F-48CF-A9C0-BF10F595391F}"/>
    <cellStyle name="20% - Ênfase5 18 10 3" xfId="14763" xr:uid="{906F65CE-F959-45F3-99A1-61B69C495F46}"/>
    <cellStyle name="20% - Ênfase5 18 10 4" xfId="14764" xr:uid="{7BC190F8-DD3E-404D-A400-33E75F7270A3}"/>
    <cellStyle name="20% - Ênfase5 18 10 5" xfId="14765" xr:uid="{5C5AD322-B1A7-4690-868F-94278814B337}"/>
    <cellStyle name="20% - Ênfase5 18 11" xfId="14766" xr:uid="{4368F7BA-F245-48FE-84B9-ED86A154952C}"/>
    <cellStyle name="20% - Ênfase5 18 11 2" xfId="14767" xr:uid="{808EA783-9C26-43BA-8943-A3A7600B7989}"/>
    <cellStyle name="20% - Ênfase5 18 11 2 2" xfId="14768" xr:uid="{C3218ADA-DEA1-44A0-8A6F-F74E574DC5D8}"/>
    <cellStyle name="20% - Ênfase5 18 11 2 3" xfId="14769" xr:uid="{C3AA544C-87D6-4047-AF20-22B5D6B92981}"/>
    <cellStyle name="20% - Ênfase5 18 11 2 4" xfId="14770" xr:uid="{EAE43746-2439-4A1E-B838-0C4DC106B7A6}"/>
    <cellStyle name="20% - Ênfase5 18 11 3" xfId="14771" xr:uid="{C9A39471-4E52-4FCD-8296-B579F9490FDC}"/>
    <cellStyle name="20% - Ênfase5 18 11 4" xfId="14772" xr:uid="{2FBD053C-2F7C-4B14-BC9F-F79D222819C2}"/>
    <cellStyle name="20% - Ênfase5 18 11 5" xfId="14773" xr:uid="{CD2D042F-AA3C-4DFD-AC9D-5DC9D3790BA1}"/>
    <cellStyle name="20% - Ênfase5 18 12" xfId="14774" xr:uid="{66DF01C2-431B-487F-8D27-FB48C64BF4C7}"/>
    <cellStyle name="20% - Ênfase5 18 12 2" xfId="14775" xr:uid="{17ADC892-19AD-4CA4-9BC0-A7FE1874530D}"/>
    <cellStyle name="20% - Ênfase5 18 12 3" xfId="14776" xr:uid="{D093BF4B-BA5B-4E18-AD9C-85FB0F100D3F}"/>
    <cellStyle name="20% - Ênfase5 18 12 4" xfId="14777" xr:uid="{49F689DB-5E72-4EAC-8944-3F43F25DD649}"/>
    <cellStyle name="20% - Ênfase5 18 13" xfId="14778" xr:uid="{0FFEEA2F-6CB0-4641-A59F-529C0D6C9FF4}"/>
    <cellStyle name="20% - Ênfase5 18 14" xfId="14779" xr:uid="{B64C47FF-73D2-4B5E-8C89-23A471CF904B}"/>
    <cellStyle name="20% - Ênfase5 18 15" xfId="14780" xr:uid="{074BD2CE-E1FA-48DA-A2AA-2DCCE98CF02A}"/>
    <cellStyle name="20% - Ênfase5 18 2" xfId="1043" xr:uid="{5A85C32E-BE38-4B7D-A127-51E04DA7F876}"/>
    <cellStyle name="20% - Ênfase5 18 2 2" xfId="14781" xr:uid="{13145B59-8701-4A3D-B4E6-58D7E73614A4}"/>
    <cellStyle name="20% - Ênfase5 18 2 2 2" xfId="14782" xr:uid="{30A7F095-7C4B-4CB5-964B-C51F8EA31771}"/>
    <cellStyle name="20% - Ênfase5 18 2 2 3" xfId="14783" xr:uid="{43072460-16DD-4CE4-B7CE-340A484C0719}"/>
    <cellStyle name="20% - Ênfase5 18 2 2 4" xfId="14784" xr:uid="{088E4E34-2DAC-42A6-BBF0-C258DADA1A2D}"/>
    <cellStyle name="20% - Ênfase5 18 2 3" xfId="14785" xr:uid="{3D1D05C2-314B-4B11-851C-877CEE8C98ED}"/>
    <cellStyle name="20% - Ênfase5 18 2 4" xfId="14786" xr:uid="{DD99DBFD-D10A-4E1A-9688-9B7CEF71F5AF}"/>
    <cellStyle name="20% - Ênfase5 18 2 5" xfId="14787" xr:uid="{B8B71FE2-AD0B-40B9-B96E-24283C46CC0F}"/>
    <cellStyle name="20% - Ênfase5 18 2 6" xfId="48699" xr:uid="{83B264CB-8265-46DD-89B3-AD7E10FE2996}"/>
    <cellStyle name="20% - Ênfase5 18 3" xfId="14788" xr:uid="{8C1C1132-1885-4F11-A143-F6DE9449463E}"/>
    <cellStyle name="20% - Ênfase5 18 3 2" xfId="14789" xr:uid="{6E9BDC44-6718-4097-9D39-820EF3E1315D}"/>
    <cellStyle name="20% - Ênfase5 18 3 2 2" xfId="14790" xr:uid="{56AE5DCE-931B-4832-87FB-6DD72EC2283B}"/>
    <cellStyle name="20% - Ênfase5 18 3 2 3" xfId="14791" xr:uid="{76444180-860C-449D-AAD0-EEF7C0B4E85E}"/>
    <cellStyle name="20% - Ênfase5 18 3 2 4" xfId="14792" xr:uid="{F39B12C3-2E9F-4A2A-ADEB-DCEEA8D2EE43}"/>
    <cellStyle name="20% - Ênfase5 18 3 3" xfId="14793" xr:uid="{CB7D2B18-2E10-4920-AA89-C35D351BB7B0}"/>
    <cellStyle name="20% - Ênfase5 18 3 4" xfId="14794" xr:uid="{45744C04-3518-43DC-9087-30F6E34DB180}"/>
    <cellStyle name="20% - Ênfase5 18 3 5" xfId="14795" xr:uid="{4A9AC7F4-CB83-4F77-93AC-CE7EA542337C}"/>
    <cellStyle name="20% - Ênfase5 18 3 6" xfId="48592" xr:uid="{5762885E-4E29-4E78-A4DE-AD64F40A514A}"/>
    <cellStyle name="20% - Ênfase5 18 4" xfId="14796" xr:uid="{C7896F5E-3768-4FBF-93E0-E9E0870C5411}"/>
    <cellStyle name="20% - Ênfase5 18 4 2" xfId="14797" xr:uid="{35F04F20-DE5A-4D62-AAA9-1DE345F4EF11}"/>
    <cellStyle name="20% - Ênfase5 18 4 2 2" xfId="14798" xr:uid="{B461C1C3-31C9-4328-9B82-4D0E34011DA0}"/>
    <cellStyle name="20% - Ênfase5 18 4 2 3" xfId="14799" xr:uid="{CEFDA7B7-1E4A-46B7-866C-8A94584F0EEF}"/>
    <cellStyle name="20% - Ênfase5 18 4 2 4" xfId="14800" xr:uid="{72788C41-8A06-4F39-8381-F31CB8FF7C04}"/>
    <cellStyle name="20% - Ênfase5 18 4 3" xfId="14801" xr:uid="{0FCD8362-3513-4C8F-A0D2-1AA178900955}"/>
    <cellStyle name="20% - Ênfase5 18 4 4" xfId="14802" xr:uid="{82FDA255-46ED-4F95-AEC0-F42736291B59}"/>
    <cellStyle name="20% - Ênfase5 18 4 5" xfId="14803" xr:uid="{DCB0BEF8-6BA6-4EBC-9177-D2AECDC1CDAF}"/>
    <cellStyle name="20% - Ênfase5 18 4 6" xfId="51063" xr:uid="{F920DEED-6415-4AFA-B5E4-658A4D4550CD}"/>
    <cellStyle name="20% - Ênfase5 18 5" xfId="14804" xr:uid="{F7CBCB32-BDA7-473F-A626-E765574C4E66}"/>
    <cellStyle name="20% - Ênfase5 18 5 2" xfId="14805" xr:uid="{7BD185CB-3543-45CA-BC7B-517AB6C00683}"/>
    <cellStyle name="20% - Ênfase5 18 5 2 2" xfId="14806" xr:uid="{921A7194-E0DD-42CB-AB85-9048A190C79F}"/>
    <cellStyle name="20% - Ênfase5 18 5 2 3" xfId="14807" xr:uid="{F21C8FD3-F474-4896-9FD9-DBCBC7EB8FB0}"/>
    <cellStyle name="20% - Ênfase5 18 5 2 4" xfId="14808" xr:uid="{98E5AD49-7CFD-4F15-AAB2-136E00749E5B}"/>
    <cellStyle name="20% - Ênfase5 18 5 3" xfId="14809" xr:uid="{C4201F65-2281-48D6-9E6C-B844579BC5FD}"/>
    <cellStyle name="20% - Ênfase5 18 5 4" xfId="14810" xr:uid="{399CD204-E00D-44BB-A93F-63CA1B2B150F}"/>
    <cellStyle name="20% - Ênfase5 18 5 5" xfId="14811" xr:uid="{B83115EE-E410-4E66-AD88-010E3A8D3714}"/>
    <cellStyle name="20% - Ênfase5 18 5 6" xfId="51947" xr:uid="{9C25095A-66B8-4581-8A93-8D0D55C22D9D}"/>
    <cellStyle name="20% - Ênfase5 18 6" xfId="14812" xr:uid="{8012ED64-117C-4050-B6DE-A04A027C0894}"/>
    <cellStyle name="20% - Ênfase5 18 6 2" xfId="14813" xr:uid="{443F6135-D181-47EF-9525-6BC4E62E0259}"/>
    <cellStyle name="20% - Ênfase5 18 6 2 2" xfId="14814" xr:uid="{A024EAEF-03BE-4E39-90E9-697C8A3A2B58}"/>
    <cellStyle name="20% - Ênfase5 18 6 2 3" xfId="14815" xr:uid="{C7A0108B-84F1-4BE3-8D3C-B4A64602AC79}"/>
    <cellStyle name="20% - Ênfase5 18 6 2 4" xfId="14816" xr:uid="{CACE8112-8B0F-4471-B89E-9363A0E405BD}"/>
    <cellStyle name="20% - Ênfase5 18 6 3" xfId="14817" xr:uid="{7D00F3AE-A1DD-4B97-B2BD-41031EBA29BA}"/>
    <cellStyle name="20% - Ênfase5 18 6 4" xfId="14818" xr:uid="{F469B8D0-4D6F-43DC-A93E-30E1A797487F}"/>
    <cellStyle name="20% - Ênfase5 18 6 5" xfId="14819" xr:uid="{DFA68204-CAC4-4FF7-BFED-251A5D4A274E}"/>
    <cellStyle name="20% - Ênfase5 18 6 6" xfId="52820" xr:uid="{E3E7C9B8-68AF-423A-97F3-F6A85A010929}"/>
    <cellStyle name="20% - Ênfase5 18 7" xfId="14820" xr:uid="{07B924D1-9D72-4E8D-9A77-554DF1197FAD}"/>
    <cellStyle name="20% - Ênfase5 18 7 2" xfId="14821" xr:uid="{65DEDD5C-CA71-46DF-B61E-E6A93A164CB7}"/>
    <cellStyle name="20% - Ênfase5 18 7 2 2" xfId="14822" xr:uid="{6D49F4E1-2263-47EC-B672-4D32CA274D55}"/>
    <cellStyle name="20% - Ênfase5 18 7 2 3" xfId="14823" xr:uid="{8519D1CE-55F3-4F83-94C1-15BCC55357DB}"/>
    <cellStyle name="20% - Ênfase5 18 7 2 4" xfId="14824" xr:uid="{89FA5923-978F-4E27-9629-9ED44C07CEB7}"/>
    <cellStyle name="20% - Ênfase5 18 7 3" xfId="14825" xr:uid="{01F23719-A177-453F-B771-2709D47C6C74}"/>
    <cellStyle name="20% - Ênfase5 18 7 4" xfId="14826" xr:uid="{81E2F74D-0451-4CE6-ACB6-38CCA455D8AC}"/>
    <cellStyle name="20% - Ênfase5 18 7 5" xfId="14827" xr:uid="{619E7BEF-D016-43EA-83F9-60E1EEFC1169}"/>
    <cellStyle name="20% - Ênfase5 18 7 6" xfId="53676" xr:uid="{AB804E8C-3FAD-4D30-9E81-1320EB819FBC}"/>
    <cellStyle name="20% - Ênfase5 18 8" xfId="14828" xr:uid="{1B30E0D5-79D6-47E3-A0FD-AE6D26600510}"/>
    <cellStyle name="20% - Ênfase5 18 8 2" xfId="14829" xr:uid="{FDF50ECE-AE07-4015-9273-E076CF494678}"/>
    <cellStyle name="20% - Ênfase5 18 8 2 2" xfId="14830" xr:uid="{FDAE7E3B-97CA-42FE-B394-6224C27B2BDA}"/>
    <cellStyle name="20% - Ênfase5 18 8 2 3" xfId="14831" xr:uid="{2FEF556D-AE38-4901-AE22-2D36341433C6}"/>
    <cellStyle name="20% - Ênfase5 18 8 2 4" xfId="14832" xr:uid="{314A32E4-B8F6-481B-88DB-EA65FF46F112}"/>
    <cellStyle name="20% - Ênfase5 18 8 3" xfId="14833" xr:uid="{FF33D1E1-0E28-448A-8E5E-C25303AC10CE}"/>
    <cellStyle name="20% - Ênfase5 18 8 4" xfId="14834" xr:uid="{F7D00B97-2BB3-4854-9709-0DAF136EB940}"/>
    <cellStyle name="20% - Ênfase5 18 8 5" xfId="14835" xr:uid="{2AA4917C-F62E-4D15-A549-CEF8B9D4CF04}"/>
    <cellStyle name="20% - Ênfase5 18 8 6" xfId="54502" xr:uid="{6B6AEDA2-1BA6-4C60-8CA7-05C8AB7DEBC0}"/>
    <cellStyle name="20% - Ênfase5 18 9" xfId="14836" xr:uid="{94769D93-AE87-4F99-B7FD-F5678B26C320}"/>
    <cellStyle name="20% - Ênfase5 18 9 2" xfId="14837" xr:uid="{F8952BC4-D30B-4B1C-B37F-14BD3C723B45}"/>
    <cellStyle name="20% - Ênfase5 18 9 2 2" xfId="14838" xr:uid="{09AB9A8A-7992-46E6-BB0E-9DC5939F07BE}"/>
    <cellStyle name="20% - Ênfase5 18 9 2 3" xfId="14839" xr:uid="{1A2AF9A2-76AD-46F3-8C16-E72C65936493}"/>
    <cellStyle name="20% - Ênfase5 18 9 2 4" xfId="14840" xr:uid="{B057C902-D8DA-4204-97A8-25BC32CDAE22}"/>
    <cellStyle name="20% - Ênfase5 18 9 3" xfId="14841" xr:uid="{2790211E-9FFF-41BF-AC72-553ECB49F5A1}"/>
    <cellStyle name="20% - Ênfase5 18 9 4" xfId="14842" xr:uid="{8E285C13-B4EA-4C7F-B86E-A2EC92180172}"/>
    <cellStyle name="20% - Ênfase5 18 9 5" xfId="14843" xr:uid="{0BA6A305-9AF7-4C6F-BF0A-DFF3EDD438AA}"/>
    <cellStyle name="20% - Ênfase5 18 9 6" xfId="55267" xr:uid="{72CE305B-0AE1-47ED-9FB4-B281A04AE9BC}"/>
    <cellStyle name="20% - Ênfase5 19" xfId="1044" xr:uid="{52D6C187-28A7-474C-980B-32879C710D53}"/>
    <cellStyle name="20% - Ênfase5 19 10" xfId="14844" xr:uid="{63ED7C14-D421-499A-ACE0-DDEDCA694C7D}"/>
    <cellStyle name="20% - Ênfase5 19 10 2" xfId="14845" xr:uid="{ADCF99DC-AC58-4017-BE84-0BBAB292C848}"/>
    <cellStyle name="20% - Ênfase5 19 10 2 2" xfId="14846" xr:uid="{2E19BFC1-B186-4727-B686-3AF858B23D0F}"/>
    <cellStyle name="20% - Ênfase5 19 10 2 3" xfId="14847" xr:uid="{D3D88106-33CA-4D19-90A5-852E3C73E018}"/>
    <cellStyle name="20% - Ênfase5 19 10 2 4" xfId="14848" xr:uid="{ED04EE50-1A59-44C5-B236-25B3D0F694A6}"/>
    <cellStyle name="20% - Ênfase5 19 10 3" xfId="14849" xr:uid="{D171ABAA-B08B-478B-8221-898C98727AA0}"/>
    <cellStyle name="20% - Ênfase5 19 10 4" xfId="14850" xr:uid="{CDF757C8-3797-428F-9E77-2D418F745E90}"/>
    <cellStyle name="20% - Ênfase5 19 10 5" xfId="14851" xr:uid="{88D1907B-98E3-41D9-8884-081318A39D03}"/>
    <cellStyle name="20% - Ênfase5 19 11" xfId="14852" xr:uid="{55A06858-2278-4A98-9CE3-6582F9946E24}"/>
    <cellStyle name="20% - Ênfase5 19 11 2" xfId="14853" xr:uid="{DE34E064-6742-43AB-A93B-CA6C29CF2207}"/>
    <cellStyle name="20% - Ênfase5 19 11 2 2" xfId="14854" xr:uid="{F33A1371-EE1F-46BA-BE2B-62E87305356E}"/>
    <cellStyle name="20% - Ênfase5 19 11 2 3" xfId="14855" xr:uid="{179574FF-0DA5-43D1-BC77-5F08C4D122AA}"/>
    <cellStyle name="20% - Ênfase5 19 11 2 4" xfId="14856" xr:uid="{9C1EBFA0-82DA-47DB-84E3-1B3EA942B85E}"/>
    <cellStyle name="20% - Ênfase5 19 11 3" xfId="14857" xr:uid="{ABD29248-77BA-4B6D-B920-96DBF64E6038}"/>
    <cellStyle name="20% - Ênfase5 19 11 4" xfId="14858" xr:uid="{7A5E41EF-E0B2-4368-94D4-60C16BD5C885}"/>
    <cellStyle name="20% - Ênfase5 19 11 5" xfId="14859" xr:uid="{E0F63F9F-DA9C-4FF1-A0E6-DE2C2F11A4DA}"/>
    <cellStyle name="20% - Ênfase5 19 12" xfId="14860" xr:uid="{A5C264D7-A8C6-4C27-800D-E1ECCBA7CA9F}"/>
    <cellStyle name="20% - Ênfase5 19 12 2" xfId="14861" xr:uid="{81A6A316-6B7C-458A-903F-88A5E6A8D4B4}"/>
    <cellStyle name="20% - Ênfase5 19 12 3" xfId="14862" xr:uid="{E100DDC9-33E1-47C9-AB4C-919C74A9946E}"/>
    <cellStyle name="20% - Ênfase5 19 12 4" xfId="14863" xr:uid="{24681569-8852-4E71-897E-26AAFE05DC36}"/>
    <cellStyle name="20% - Ênfase5 19 13" xfId="14864" xr:uid="{00C902DA-491F-4941-A2DF-525D905969E4}"/>
    <cellStyle name="20% - Ênfase5 19 14" xfId="14865" xr:uid="{940A73B1-449C-4816-9385-44423F02D0A8}"/>
    <cellStyle name="20% - Ênfase5 19 15" xfId="14866" xr:uid="{DFE8978B-4A52-435B-A018-5CF89028509F}"/>
    <cellStyle name="20% - Ênfase5 19 2" xfId="1045" xr:uid="{EDC16D22-67B2-41A2-AA27-2D312C0BE517}"/>
    <cellStyle name="20% - Ênfase5 19 2 2" xfId="14867" xr:uid="{30B714C9-AC78-49B8-B2B4-6BE7B5EB4E97}"/>
    <cellStyle name="20% - Ênfase5 19 2 2 2" xfId="14868" xr:uid="{CB7C8169-7F0A-4830-A551-39641664884E}"/>
    <cellStyle name="20% - Ênfase5 19 2 2 3" xfId="14869" xr:uid="{25E405A4-14E2-4B04-AF70-71FDFE339111}"/>
    <cellStyle name="20% - Ênfase5 19 2 2 4" xfId="14870" xr:uid="{CE53DBE9-7B09-4280-B7CF-B84BB731BE95}"/>
    <cellStyle name="20% - Ênfase5 19 2 3" xfId="14871" xr:uid="{B97AB8E4-682D-4F7A-8E41-4697356CD193}"/>
    <cellStyle name="20% - Ênfase5 19 2 4" xfId="14872" xr:uid="{02055140-8F9F-4439-B2FA-2165BA9D696E}"/>
    <cellStyle name="20% - Ênfase5 19 2 5" xfId="14873" xr:uid="{CB63D708-FA39-454A-AEA8-A8EFDF82FB26}"/>
    <cellStyle name="20% - Ênfase5 19 2 6" xfId="48700" xr:uid="{F996CE0F-8FE1-4EBB-859E-0BDAA8C8C4DB}"/>
    <cellStyle name="20% - Ênfase5 19 3" xfId="14874" xr:uid="{8652A2D6-7774-4521-BF8B-5A49152AB765}"/>
    <cellStyle name="20% - Ênfase5 19 3 2" xfId="14875" xr:uid="{1ABC3CBD-3434-4951-9B67-AFFB8109D3EA}"/>
    <cellStyle name="20% - Ênfase5 19 3 2 2" xfId="14876" xr:uid="{571C9F0C-4461-4F4F-B7B8-E888C27ED544}"/>
    <cellStyle name="20% - Ênfase5 19 3 2 3" xfId="14877" xr:uid="{B9FB79DA-2D40-4871-B832-1A243D98EFF3}"/>
    <cellStyle name="20% - Ênfase5 19 3 2 4" xfId="14878" xr:uid="{9F72DD9C-D918-4DED-8732-580FD6DD6FF3}"/>
    <cellStyle name="20% - Ênfase5 19 3 3" xfId="14879" xr:uid="{D0DD39D0-9436-43D3-9EF1-6BC72AA8661C}"/>
    <cellStyle name="20% - Ênfase5 19 3 4" xfId="14880" xr:uid="{7B5CE573-D698-4A64-AA3D-E221B27378DD}"/>
    <cellStyle name="20% - Ênfase5 19 3 5" xfId="14881" xr:uid="{6CCA98C5-99DD-484C-A029-7C7B12B2AE2F}"/>
    <cellStyle name="20% - Ênfase5 19 3 6" xfId="48588" xr:uid="{ACA23005-AA8B-4625-BA8C-1B818B52ECFA}"/>
    <cellStyle name="20% - Ênfase5 19 4" xfId="14882" xr:uid="{161D2909-BAD7-4FE1-82A0-70A7064C5E6B}"/>
    <cellStyle name="20% - Ênfase5 19 4 2" xfId="14883" xr:uid="{97E4F50A-8379-4677-ABAF-9EC791C08895}"/>
    <cellStyle name="20% - Ênfase5 19 4 2 2" xfId="14884" xr:uid="{2CCA23D8-F1A3-4420-B6BB-A7B65A531DE3}"/>
    <cellStyle name="20% - Ênfase5 19 4 2 3" xfId="14885" xr:uid="{D8A981B4-41FE-4C8E-967E-6401BA99C474}"/>
    <cellStyle name="20% - Ênfase5 19 4 2 4" xfId="14886" xr:uid="{6887816E-FA9C-4AEC-BFF6-38CAE27B6B79}"/>
    <cellStyle name="20% - Ênfase5 19 4 3" xfId="14887" xr:uid="{60F2DB14-73A7-4B74-ABA6-54C4605D1FDE}"/>
    <cellStyle name="20% - Ênfase5 19 4 4" xfId="14888" xr:uid="{C64C54A4-943B-4817-BAD9-C591D0DFAE4C}"/>
    <cellStyle name="20% - Ênfase5 19 4 5" xfId="14889" xr:uid="{4C9A58D3-A34F-44E0-A690-F72E9B087CDE}"/>
    <cellStyle name="20% - Ênfase5 19 4 6" xfId="51061" xr:uid="{ADCCF82F-DDF7-4D3B-82B2-029983EAFBB8}"/>
    <cellStyle name="20% - Ênfase5 19 5" xfId="14890" xr:uid="{3206D104-5903-4E92-86B1-8BE16EF54E13}"/>
    <cellStyle name="20% - Ênfase5 19 5 2" xfId="14891" xr:uid="{84FFDD4D-F636-4EEC-B973-A20BCB7E0713}"/>
    <cellStyle name="20% - Ênfase5 19 5 2 2" xfId="14892" xr:uid="{85ACDCC3-6D4E-48AC-A549-9270061D180D}"/>
    <cellStyle name="20% - Ênfase5 19 5 2 3" xfId="14893" xr:uid="{B537A926-09CA-464D-9942-5AC9A13541C8}"/>
    <cellStyle name="20% - Ênfase5 19 5 2 4" xfId="14894" xr:uid="{74EE0678-05F9-42CD-9236-68F12C36801E}"/>
    <cellStyle name="20% - Ênfase5 19 5 3" xfId="14895" xr:uid="{0BDAE490-7FB4-4288-8C91-1BEEDA93B6CC}"/>
    <cellStyle name="20% - Ênfase5 19 5 4" xfId="14896" xr:uid="{E44065EF-D28E-4334-BDF4-30035734A91A}"/>
    <cellStyle name="20% - Ênfase5 19 5 5" xfId="14897" xr:uid="{D069B86C-ED61-4EB7-BB1E-9A00CDC66A10}"/>
    <cellStyle name="20% - Ênfase5 19 5 6" xfId="51945" xr:uid="{F709A4D3-8E61-451E-A7B6-72D7B512033B}"/>
    <cellStyle name="20% - Ênfase5 19 6" xfId="14898" xr:uid="{2FCB09FB-A30F-4631-BC85-F6B3886B2D22}"/>
    <cellStyle name="20% - Ênfase5 19 6 2" xfId="14899" xr:uid="{EE0D8A29-EF86-4652-9681-A812157D1D87}"/>
    <cellStyle name="20% - Ênfase5 19 6 2 2" xfId="14900" xr:uid="{B0619AC0-20AE-450A-B0BF-2BF0704A9209}"/>
    <cellStyle name="20% - Ênfase5 19 6 2 3" xfId="14901" xr:uid="{137A59A4-4520-41C8-84BF-27E64670B7D2}"/>
    <cellStyle name="20% - Ênfase5 19 6 2 4" xfId="14902" xr:uid="{1A962F67-32EF-4144-98D7-5ABA7ACDE66D}"/>
    <cellStyle name="20% - Ênfase5 19 6 3" xfId="14903" xr:uid="{D40FC954-1B1A-401B-8322-5F190A6FF1DF}"/>
    <cellStyle name="20% - Ênfase5 19 6 4" xfId="14904" xr:uid="{036440D4-BC11-44D7-81D6-5F6876668536}"/>
    <cellStyle name="20% - Ênfase5 19 6 5" xfId="14905" xr:uid="{3C77FAA0-BDB7-40A9-A722-CE7DDAA2462C}"/>
    <cellStyle name="20% - Ênfase5 19 6 6" xfId="52818" xr:uid="{EA1FE5B9-6865-40FC-8B53-EFD840E9AD0F}"/>
    <cellStyle name="20% - Ênfase5 19 7" xfId="14906" xr:uid="{7E47424E-9BEF-4232-9EE5-61C50F65A87B}"/>
    <cellStyle name="20% - Ênfase5 19 7 2" xfId="14907" xr:uid="{00A1F5D1-669E-427B-B942-184F4B2355CA}"/>
    <cellStyle name="20% - Ênfase5 19 7 2 2" xfId="14908" xr:uid="{DECA7373-EEFF-49AF-89F9-54B44FFF1ABC}"/>
    <cellStyle name="20% - Ênfase5 19 7 2 3" xfId="14909" xr:uid="{911D3DC1-E537-414C-9B0A-E64328766540}"/>
    <cellStyle name="20% - Ênfase5 19 7 2 4" xfId="14910" xr:uid="{E8B5F729-F2C5-44DD-AC8C-60D383F3112F}"/>
    <cellStyle name="20% - Ênfase5 19 7 3" xfId="14911" xr:uid="{ADE5DB53-1001-4537-B14D-9BB1E238F4B8}"/>
    <cellStyle name="20% - Ênfase5 19 7 4" xfId="14912" xr:uid="{3A87F7B9-A903-4F71-8AD9-03B36C36D937}"/>
    <cellStyle name="20% - Ênfase5 19 7 5" xfId="14913" xr:uid="{9955A3E1-36A2-4714-8794-6E9FC54415E4}"/>
    <cellStyle name="20% - Ênfase5 19 7 6" xfId="53674" xr:uid="{398FFD43-514C-4203-B8C7-5D88E46B91DD}"/>
    <cellStyle name="20% - Ênfase5 19 8" xfId="14914" xr:uid="{80EC0BBA-64E3-4512-908E-E5593B9D3AE1}"/>
    <cellStyle name="20% - Ênfase5 19 8 2" xfId="14915" xr:uid="{279A34C3-1486-4CF1-83F7-8BE50200973A}"/>
    <cellStyle name="20% - Ênfase5 19 8 2 2" xfId="14916" xr:uid="{15D14C28-F983-4C19-9170-689A7DA84F7C}"/>
    <cellStyle name="20% - Ênfase5 19 8 2 3" xfId="14917" xr:uid="{A240C9CD-1DFF-4ACF-8BF8-24A6E9986070}"/>
    <cellStyle name="20% - Ênfase5 19 8 2 4" xfId="14918" xr:uid="{07D96EF9-DA43-47E5-A1B7-C4D718797784}"/>
    <cellStyle name="20% - Ênfase5 19 8 3" xfId="14919" xr:uid="{28BD1385-4BF9-4195-BD9B-B5FE0820EC63}"/>
    <cellStyle name="20% - Ênfase5 19 8 4" xfId="14920" xr:uid="{353D54ED-D017-4413-9621-5568DC9D9ECB}"/>
    <cellStyle name="20% - Ênfase5 19 8 5" xfId="14921" xr:uid="{F7E80CAB-8688-435C-9A7D-166E5146ADA9}"/>
    <cellStyle name="20% - Ênfase5 19 8 6" xfId="54500" xr:uid="{D50D3BF7-FFEF-4F58-87B7-F3193F0AF6FA}"/>
    <cellStyle name="20% - Ênfase5 19 9" xfId="14922" xr:uid="{1731F13E-975B-481E-81B7-8D3CC845B25F}"/>
    <cellStyle name="20% - Ênfase5 19 9 2" xfId="14923" xr:uid="{FFE01C52-A9F0-4547-B398-8A4F638CDEE0}"/>
    <cellStyle name="20% - Ênfase5 19 9 2 2" xfId="14924" xr:uid="{3A0BE3CF-C679-4D29-9D6D-95C5753FB7ED}"/>
    <cellStyle name="20% - Ênfase5 19 9 2 3" xfId="14925" xr:uid="{8887B286-5C8A-461E-A79C-C29227784497}"/>
    <cellStyle name="20% - Ênfase5 19 9 2 4" xfId="14926" xr:uid="{576F09B6-D6C6-4B6B-929C-FA068B896C98}"/>
    <cellStyle name="20% - Ênfase5 19 9 3" xfId="14927" xr:uid="{EDAD6F67-AD84-4868-A81C-3858B7C9DCB4}"/>
    <cellStyle name="20% - Ênfase5 19 9 4" xfId="14928" xr:uid="{E75B19A6-2084-4BCA-84C9-8C60A0194C0C}"/>
    <cellStyle name="20% - Ênfase5 19 9 5" xfId="14929" xr:uid="{A7737D8B-011D-4A32-BEA8-90B35DD2BFEC}"/>
    <cellStyle name="20% - Ênfase5 19 9 6" xfId="55266" xr:uid="{B7367579-0714-4CA1-A3A1-ACEAC51D17FD}"/>
    <cellStyle name="20% - Ênfase5 2" xfId="1046" xr:uid="{AAC79E28-B6CC-474D-9166-5DDDE06A79DA}"/>
    <cellStyle name="20% - Ênfase5 2 10" xfId="14930" xr:uid="{877AA760-B56D-434B-83EC-0F45B45EC45A}"/>
    <cellStyle name="20% - Ênfase5 2 10 2" xfId="14931" xr:uid="{BD9B33B4-AEF1-4BA1-A554-8A9367025232}"/>
    <cellStyle name="20% - Ênfase5 2 10 2 2" xfId="14932" xr:uid="{57816D45-1456-437F-8351-35DCE21EDAEC}"/>
    <cellStyle name="20% - Ênfase5 2 10 2 3" xfId="14933" xr:uid="{7407D224-ED69-4611-88F0-1CD43E6F63B4}"/>
    <cellStyle name="20% - Ênfase5 2 10 2 4" xfId="14934" xr:uid="{D20AC696-82F6-40B8-BDBE-AFD0C8202A2C}"/>
    <cellStyle name="20% - Ênfase5 2 10 3" xfId="14935" xr:uid="{FDCD4985-4A25-4356-B72B-323262CAB48E}"/>
    <cellStyle name="20% - Ênfase5 2 10 4" xfId="14936" xr:uid="{5F0FBCEF-7600-4B1E-8B3F-A23C9967BEB8}"/>
    <cellStyle name="20% - Ênfase5 2 10 5" xfId="14937" xr:uid="{944E4402-B4EA-48A3-86F1-0551D685CBFB}"/>
    <cellStyle name="20% - Ênfase5 2 10 6" xfId="51923" xr:uid="{88C039DE-FB1A-4176-AEA0-18D6CD9F11A4}"/>
    <cellStyle name="20% - Ênfase5 2 11" xfId="14938" xr:uid="{73160A73-9C7E-4978-892C-81E9C480FD6E}"/>
    <cellStyle name="20% - Ênfase5 2 11 2" xfId="14939" xr:uid="{0C39B2B3-A79A-4C6E-A573-F886D20A8BA6}"/>
    <cellStyle name="20% - Ênfase5 2 11 2 2" xfId="14940" xr:uid="{0559009F-5C4B-4ADB-A3BB-87EE77E42096}"/>
    <cellStyle name="20% - Ênfase5 2 11 2 3" xfId="14941" xr:uid="{2C2D99CE-E479-4255-BC0D-5BE5666D8769}"/>
    <cellStyle name="20% - Ênfase5 2 11 2 4" xfId="14942" xr:uid="{1158798A-0E2E-4973-84FD-084164560264}"/>
    <cellStyle name="20% - Ênfase5 2 11 3" xfId="14943" xr:uid="{9F7B49A1-3A25-4B33-9C85-237B4826F656}"/>
    <cellStyle name="20% - Ênfase5 2 11 4" xfId="14944" xr:uid="{44D69321-9AB4-4066-A180-D2DBEC6F57A8}"/>
    <cellStyle name="20% - Ênfase5 2 11 5" xfId="14945" xr:uid="{211B6FFA-98FA-4248-9590-FCFF86E4C351}"/>
    <cellStyle name="20% - Ênfase5 2 11 6" xfId="52796" xr:uid="{2B33E6F2-505B-4A49-885C-5A2A152127FC}"/>
    <cellStyle name="20% - Ênfase5 2 12" xfId="14946" xr:uid="{C3BF31F4-4FDE-4985-978A-B6E596DFF818}"/>
    <cellStyle name="20% - Ênfase5 2 12 2" xfId="14947" xr:uid="{29448EB1-F196-405A-BB48-F22A6FB01C38}"/>
    <cellStyle name="20% - Ênfase5 2 12 2 2" xfId="14948" xr:uid="{2E863880-FF71-413A-95B0-8C5ECE3B2A06}"/>
    <cellStyle name="20% - Ênfase5 2 12 2 3" xfId="14949" xr:uid="{3A4FB783-5792-42BC-BE4E-5BB41EB19A5D}"/>
    <cellStyle name="20% - Ênfase5 2 12 2 4" xfId="14950" xr:uid="{48980B5A-8C8E-408E-8BCC-05534EBF365E}"/>
    <cellStyle name="20% - Ênfase5 2 12 3" xfId="14951" xr:uid="{4F9D94C7-D4C1-4962-B5E6-77D0F72F2F75}"/>
    <cellStyle name="20% - Ênfase5 2 12 4" xfId="14952" xr:uid="{E31CC3D8-16EE-4D2F-A9E1-9128758C3235}"/>
    <cellStyle name="20% - Ênfase5 2 12 5" xfId="14953" xr:uid="{F1841389-BED9-44A5-99B6-CCFA298724A6}"/>
    <cellStyle name="20% - Ênfase5 2 12 6" xfId="53652" xr:uid="{F1B72E9F-4938-49FC-B965-6EB9F8F1D4C3}"/>
    <cellStyle name="20% - Ênfase5 2 13" xfId="14954" xr:uid="{9CB88399-199A-497D-81DB-E929ED7A2699}"/>
    <cellStyle name="20% - Ênfase5 2 13 2" xfId="14955" xr:uid="{70EE81A4-4545-43A1-9B7A-FF9E0B74F584}"/>
    <cellStyle name="20% - Ênfase5 2 13 3" xfId="14956" xr:uid="{F17291DA-FB0A-4B66-95E9-7E2F52D42F54}"/>
    <cellStyle name="20% - Ênfase5 2 13 4" xfId="14957" xr:uid="{BF250251-4F74-4EE8-AF3B-2B40ECB980A8}"/>
    <cellStyle name="20% - Ênfase5 2 13 5" xfId="54478" xr:uid="{DF7F3595-2D4B-4F68-AD21-D1274BC5364C}"/>
    <cellStyle name="20% - Ênfase5 2 14" xfId="14958" xr:uid="{6F01B973-ED49-45F1-8112-670929755617}"/>
    <cellStyle name="20% - Ênfase5 2 14 2" xfId="14959" xr:uid="{558A778D-4822-4333-B687-709413BE7ED7}"/>
    <cellStyle name="20% - Ênfase5 2 14 3" xfId="14960" xr:uid="{91CBDEF9-3A86-41BE-806D-EB30D69C050E}"/>
    <cellStyle name="20% - Ênfase5 2 14 4" xfId="14961" xr:uid="{809B2FA7-72B6-456A-9783-A372C7F815E6}"/>
    <cellStyle name="20% - Ênfase5 2 14 5" xfId="55245" xr:uid="{9D125184-8789-4575-8F16-71EBFC1EDBD0}"/>
    <cellStyle name="20% - Ênfase5 2 15" xfId="14962" xr:uid="{5B689395-ED56-4F36-BD24-4D94369DE6C5}"/>
    <cellStyle name="20% - Ênfase5 2 15 2" xfId="14963" xr:uid="{F6E60EB6-A310-4879-BB86-39F86CA8FBB0}"/>
    <cellStyle name="20% - Ênfase5 2 15 3" xfId="14964" xr:uid="{B310B82F-4CEF-42A4-AAC4-AE6BF27E19CA}"/>
    <cellStyle name="20% - Ênfase5 2 16" xfId="14965" xr:uid="{0E9A6B83-1475-41E4-9E41-33ED89DB3F7A}"/>
    <cellStyle name="20% - Ênfase5 2 16 2" xfId="14966" xr:uid="{48EE7B1E-13E0-47BA-93EE-B970531D77C2}"/>
    <cellStyle name="20% - Ênfase5 2 16 3" xfId="14967" xr:uid="{C21DE599-06EF-424B-BC11-076E1A99ACE5}"/>
    <cellStyle name="20% - Ênfase5 2 17" xfId="14968" xr:uid="{0D233424-15A2-41FF-A5A3-532AE7EE1434}"/>
    <cellStyle name="20% - Ênfase5 2 17 2" xfId="14969" xr:uid="{BBB8DDEE-07BC-4121-A17D-2E3F17E290A0}"/>
    <cellStyle name="20% - Ênfase5 2 17 3" xfId="14970" xr:uid="{0C3ADEEF-48AF-4E31-B1D1-D0139268CEEF}"/>
    <cellStyle name="20% - Ênfase5 2 17 4" xfId="47177" xr:uid="{BC24EEDA-24F2-44D2-9008-82FFF40AC20F}"/>
    <cellStyle name="20% - Ênfase5 2 18" xfId="14971" xr:uid="{D03B6AF0-B387-42AE-81B6-5B7A0636183A}"/>
    <cellStyle name="20% - Ênfase5 2 18 2" xfId="14972" xr:uid="{E9AA0DE4-47B1-4BCC-813E-AE23A05D8C35}"/>
    <cellStyle name="20% - Ênfase5 2 18 3" xfId="14973" xr:uid="{4F9BB295-4B9E-4C1D-9625-3CA001642DB7}"/>
    <cellStyle name="20% - Ênfase5 2 19" xfId="14974" xr:uid="{56B2C22D-8F0F-412F-820A-35CB272C97E6}"/>
    <cellStyle name="20% - Ênfase5 2 19 2" xfId="14975" xr:uid="{64D85D34-DB2C-4F6D-83E8-5B5FDB1D7728}"/>
    <cellStyle name="20% - Ênfase5 2 19 3" xfId="14976" xr:uid="{23169CE4-602C-4179-9B77-A29C3A9144A9}"/>
    <cellStyle name="20% - Ênfase5 2 2" xfId="1047" xr:uid="{0D553F0B-F5B0-4219-BDA5-3CA5253DA883}"/>
    <cellStyle name="20% - Ênfase5 2 2 10" xfId="56211" xr:uid="{00DF1161-90CA-417C-85CF-5DA9919F756D}"/>
    <cellStyle name="20% - Ênfase5 2 2 11" xfId="58320" xr:uid="{3CF9980F-7427-4249-8CE0-3FE31096FDE8}"/>
    <cellStyle name="20% - Ênfase5 2 2 12" xfId="45565" xr:uid="{D044A2E7-C971-4319-BCBD-8BB214DB6CD1}"/>
    <cellStyle name="20% - Ênfase5 2 2 2" xfId="1048" xr:uid="{3EE858E4-C53C-4E27-888D-DD1300C1515E}"/>
    <cellStyle name="20% - Ênfase5 2 2 2 10" xfId="56418" xr:uid="{BE683589-1A74-4396-BC4C-0B530626EE96}"/>
    <cellStyle name="20% - Ênfase5 2 2 2 11" xfId="57622" xr:uid="{CEA3007B-EAB7-48CA-B9E1-6538CBAE4F2D}"/>
    <cellStyle name="20% - Ênfase5 2 2 2 12" xfId="48702" xr:uid="{1A344B6E-CA50-46DA-8011-B2CBC21293A4}"/>
    <cellStyle name="20% - Ênfase5 2 2 2 2" xfId="14977" xr:uid="{FB292844-0E2D-4515-9818-595F9B247E99}"/>
    <cellStyle name="20% - Ênfase5 2 2 2 2 2" xfId="48704" xr:uid="{9B3203C4-0F05-4FC1-885C-25D8ABCE557D}"/>
    <cellStyle name="20% - Ênfase5 2 2 2 2 2 2" xfId="57219" xr:uid="{543FB779-280D-41A2-A073-900FDBA9EE46}"/>
    <cellStyle name="20% - Ênfase5 2 2 2 2 2 2 2" xfId="57220" xr:uid="{24117385-EC9D-4477-8B69-0A76B1F7EFDE}"/>
    <cellStyle name="20% - Ênfase5 2 2 2 2 2 2 3" xfId="57924" xr:uid="{2EFF17AD-526E-4AED-A28D-66C1DFCDCAC0}"/>
    <cellStyle name="20% - Ênfase5 2 2 2 2 2 3" xfId="58036" xr:uid="{652EF740-050F-4041-B647-267393868724}"/>
    <cellStyle name="20% - Ênfase5 2 2 2 2 3" xfId="56433" xr:uid="{168D8828-CF24-4668-94DE-728A2BFCDD13}"/>
    <cellStyle name="20% - Ênfase5 2 2 2 2 4" xfId="57615" xr:uid="{8CD2E09E-94DF-4E65-B44A-C82EF5937995}"/>
    <cellStyle name="20% - Ênfase5 2 2 2 2 5" xfId="48703" xr:uid="{F2A23ADB-05A2-4322-A8D5-34BF56B5F40C}"/>
    <cellStyle name="20% - Ênfase5 2 2 2 3" xfId="14978" xr:uid="{3EF01AA4-A6EF-4C14-9EA0-66572FDCA164}"/>
    <cellStyle name="20% - Ênfase5 2 2 2 3 2" xfId="48580" xr:uid="{F2933743-F5A1-4DE3-A534-C163E67E7E27}"/>
    <cellStyle name="20% - Ênfase5 2 2 2 4" xfId="14979" xr:uid="{E55BEB1A-E82F-4DCD-A386-FED7B22E258A}"/>
    <cellStyle name="20% - Ênfase5 2 2 2 4 2" xfId="51037" xr:uid="{4956AC1D-E959-4CB7-A1A7-E09174438BBF}"/>
    <cellStyle name="20% - Ênfase5 2 2 2 5" xfId="51921" xr:uid="{98C625E3-A5C2-4199-B0AF-4EBB12F355C8}"/>
    <cellStyle name="20% - Ênfase5 2 2 2 6" xfId="52794" xr:uid="{D00C0A92-2F49-43ED-80DF-34F652782616}"/>
    <cellStyle name="20% - Ênfase5 2 2 2 7" xfId="53650" xr:uid="{DF1B7465-CD79-4F68-BA6B-1DAB474D0E8B}"/>
    <cellStyle name="20% - Ênfase5 2 2 2 8" xfId="54476" xr:uid="{1CFEA626-24B6-42C0-B952-8355FC028CA2}"/>
    <cellStyle name="20% - Ênfase5 2 2 2 9" xfId="55243" xr:uid="{B9839478-6DF4-452A-9CF8-EDF0CD7AB5FD}"/>
    <cellStyle name="20% - Ênfase5 2 2 3" xfId="14980" xr:uid="{7F8E784E-7467-4A7F-9F57-3D95BAB0C2FC}"/>
    <cellStyle name="20% - Ênfase5 2 2 3 2" xfId="56885" xr:uid="{B7B2869D-F9C9-4400-BB86-7937066DD4B4}"/>
    <cellStyle name="20% - Ênfase5 2 2 3 2 2" xfId="57198" xr:uid="{ACDD1418-D202-412A-B355-43A2FAA777C8}"/>
    <cellStyle name="20% - Ênfase5 2 2 3 2 3" xfId="58350" xr:uid="{BE1D00B2-69CD-4CF7-A5EA-2C3A813CF360}"/>
    <cellStyle name="20% - Ênfase5 2 2 3 3" xfId="57946" xr:uid="{6CE32795-D4BF-4093-B4BB-A7B7E03E3818}"/>
    <cellStyle name="20% - Ênfase5 2 2 3 4" xfId="48582" xr:uid="{F6C85B78-06B1-4918-9134-4A77EA482FCA}"/>
    <cellStyle name="20% - Ênfase5 2 2 4" xfId="14981" xr:uid="{660A8335-3C1B-452E-8CE5-09658AC2B04E}"/>
    <cellStyle name="20% - Ênfase5 2 2 4 2" xfId="51038" xr:uid="{8CD87CC4-E1E2-4C93-B69E-4FA2E7DC2647}"/>
    <cellStyle name="20% - Ênfase5 2 2 5" xfId="14982" xr:uid="{2053C75D-8CC6-4CD9-8AD4-7FA1D1431C27}"/>
    <cellStyle name="20% - Ênfase5 2 2 5 2" xfId="51922" xr:uid="{F2E8E986-DD0D-45E5-9B70-1F2DADE93E7C}"/>
    <cellStyle name="20% - Ênfase5 2 2 6" xfId="52795" xr:uid="{6868FB5A-D82E-4887-AF73-B87E75019F8F}"/>
    <cellStyle name="20% - Ênfase5 2 2 7" xfId="53651" xr:uid="{F97CD122-0AA9-4912-95CA-9E4EF762160E}"/>
    <cellStyle name="20% - Ênfase5 2 2 8" xfId="54477" xr:uid="{E372A05A-0BE9-4C86-AD88-39A4AF6E130D}"/>
    <cellStyle name="20% - Ênfase5 2 2 9" xfId="55244" xr:uid="{6665D8D7-F3CD-4015-966B-BC07E816DC35}"/>
    <cellStyle name="20% - Ênfase5 2 20" xfId="14983" xr:uid="{F51CE460-6BD7-472E-A8C9-06A21C9251AA}"/>
    <cellStyle name="20% - Ênfase5 2 20 2" xfId="14984" xr:uid="{52410CC0-67DD-4E00-9538-8661A4016F0A}"/>
    <cellStyle name="20% - Ênfase5 2 20 3" xfId="14985" xr:uid="{60BE05DA-A808-4060-9835-45CFBD4078B6}"/>
    <cellStyle name="20% - Ênfase5 2 21" xfId="14986" xr:uid="{D801E44C-FAF7-4818-B0BC-CE206965BD74}"/>
    <cellStyle name="20% - Ênfase5 2 21 2" xfId="14987" xr:uid="{A0DAF95B-0A3A-4DAB-A4EA-096052A7E873}"/>
    <cellStyle name="20% - Ênfase5 2 21 3" xfId="14988" xr:uid="{6E452957-7F2C-4B23-9539-9E2E81321396}"/>
    <cellStyle name="20% - Ênfase5 2 22" xfId="14989" xr:uid="{5F9D81E9-9743-4BEA-A45D-025D79C01837}"/>
    <cellStyle name="20% - Ênfase5 2 22 2" xfId="14990" xr:uid="{AE87BCF2-FE41-4061-A9CF-E43C7669765B}"/>
    <cellStyle name="20% - Ênfase5 2 22 3" xfId="14991" xr:uid="{A4CDD0E9-404B-4D90-9169-A8246F5372ED}"/>
    <cellStyle name="20% - Ênfase5 2 23" xfId="14992" xr:uid="{F117148A-DAB2-49EB-A8A0-4F0FC2FC499D}"/>
    <cellStyle name="20% - Ênfase5 2 24" xfId="14993" xr:uid="{A76D42E5-4D10-4A72-B020-3D48F2B5708E}"/>
    <cellStyle name="20% - Ênfase5 2 25" xfId="45156" xr:uid="{4F1C3833-F090-4914-A026-BD8F9B730FEE}"/>
    <cellStyle name="20% - Ênfase5 2 3" xfId="1049" xr:uid="{7401D059-D4A7-48A6-8E0F-D9ADA98111A2}"/>
    <cellStyle name="20% - Ênfase5 2 3 2" xfId="1050" xr:uid="{9C4B3120-4ABD-4325-BF02-58DFB32FF9B4}"/>
    <cellStyle name="20% - Ênfase5 2 3 2 2" xfId="14994" xr:uid="{6A093650-796C-487B-AB2F-76F37B5261F9}"/>
    <cellStyle name="20% - Ênfase5 2 3 2 2 2" xfId="57221" xr:uid="{B2853493-F2B5-4BEF-A6DF-A90518AB17DD}"/>
    <cellStyle name="20% - Ênfase5 2 3 2 3" xfId="14995" xr:uid="{F442231E-078D-4A58-AF77-912CE727F20E}"/>
    <cellStyle name="20% - Ênfase5 2 3 2 3 2" xfId="58348" xr:uid="{07B67A83-3463-470D-9140-7D5C44B125A6}"/>
    <cellStyle name="20% - Ênfase5 2 3 2 4" xfId="14996" xr:uid="{3C2B3CBC-B703-4BEE-8588-ED64EAF4E1E4}"/>
    <cellStyle name="20% - Ênfase5 2 3 2 5" xfId="56477" xr:uid="{0FB40C4F-7D15-43DA-AD1E-5F932B171B89}"/>
    <cellStyle name="20% - Ênfase5 2 3 3" xfId="14997" xr:uid="{CF70E0DD-CA9F-493C-908D-8EACD79C0BDB}"/>
    <cellStyle name="20% - Ênfase5 2 3 3 2" xfId="57147" xr:uid="{DCF1A970-9488-40A1-AC95-5530271C5C8F}"/>
    <cellStyle name="20% - Ênfase5 2 3 4" xfId="14998" xr:uid="{E9D71F24-50BB-45DB-B177-4F7902B96D53}"/>
    <cellStyle name="20% - Ênfase5 2 3 4 2" xfId="48705" xr:uid="{1D21A215-960F-47E8-BA5B-AF43E5D351EC}"/>
    <cellStyle name="20% - Ênfase5 2 3 5" xfId="14999" xr:uid="{C02348F8-DA73-4183-9651-1E1708EBE6F5}"/>
    <cellStyle name="20% - Ênfase5 2 3 6" xfId="45566" xr:uid="{EC28B5F3-5E90-4206-8706-805709480B1A}"/>
    <cellStyle name="20% - Ênfase5 2 4" xfId="1051" xr:uid="{E427A794-8AA9-4363-B7B5-C9EC69E87A1D}"/>
    <cellStyle name="20% - Ênfase5 2 4 2" xfId="1052" xr:uid="{A007114E-D713-4D46-B77D-D48A5CC4F70F}"/>
    <cellStyle name="20% - Ênfase5 2 4 2 2" xfId="15000" xr:uid="{A8851539-88EE-40E2-B579-7F7DEAE2D1E3}"/>
    <cellStyle name="20% - Ênfase5 2 4 2 2 2" xfId="57222" xr:uid="{63F0B2EE-95C8-4EC8-BBBB-1CA49D4275BA}"/>
    <cellStyle name="20% - Ênfase5 2 4 2 3" xfId="15001" xr:uid="{742354C6-4173-42B6-AE51-16F4814AC8BD}"/>
    <cellStyle name="20% - Ênfase5 2 4 2 3 2" xfId="58249" xr:uid="{541C00A4-06B7-4BF0-A2D6-8B0DBFB46F6A}"/>
    <cellStyle name="20% - Ênfase5 2 4 2 4" xfId="15002" xr:uid="{91302453-4B2E-40F5-93B6-E2C66FFE0784}"/>
    <cellStyle name="20% - Ênfase5 2 4 2 5" xfId="56509" xr:uid="{880335B9-C59E-4D5C-84F2-AAF3E73CBF44}"/>
    <cellStyle name="20% - Ênfase5 2 4 3" xfId="15003" xr:uid="{88A02CA4-EE96-41AB-9685-83BB70B87ACF}"/>
    <cellStyle name="20% - Ênfase5 2 4 3 2" xfId="57971" xr:uid="{83618DAC-AF14-4586-A0B6-ECCED1694796}"/>
    <cellStyle name="20% - Ênfase5 2 4 4" xfId="15004" xr:uid="{8AC40638-AF87-4DC4-9E41-EDFE71212C3E}"/>
    <cellStyle name="20% - Ênfase5 2 4 5" xfId="15005" xr:uid="{3C43F9A3-6014-420F-8C69-DB5D675D4586}"/>
    <cellStyle name="20% - Ênfase5 2 4 6" xfId="48706" xr:uid="{7E5EA7EE-1333-48A7-95DA-E295867E4D50}"/>
    <cellStyle name="20% - Ênfase5 2 5" xfId="1053" xr:uid="{5CE4C22A-5D42-4818-9064-46FC01069D57}"/>
    <cellStyle name="20% - Ênfase5 2 5 2" xfId="1054" xr:uid="{D5D17C64-AA1B-461C-900C-A7989FB133F6}"/>
    <cellStyle name="20% - Ênfase5 2 5 2 2" xfId="15006" xr:uid="{8FF091BA-6427-4F4E-ABB1-BDE7583CAAC2}"/>
    <cellStyle name="20% - Ênfase5 2 5 2 3" xfId="15007" xr:uid="{9B83A78D-DE8B-4936-B10D-19D240BD21D8}"/>
    <cellStyle name="20% - Ênfase5 2 5 2 4" xfId="15008" xr:uid="{96FA83A8-64EE-458A-9651-FE107CFACFF0}"/>
    <cellStyle name="20% - Ênfase5 2 5 3" xfId="15009" xr:uid="{A3B5DD81-2684-407D-A425-E0E914D60860}"/>
    <cellStyle name="20% - Ênfase5 2 5 4" xfId="15010" xr:uid="{7CEEC658-81B8-42CD-A47C-742A05DF7A09}"/>
    <cellStyle name="20% - Ênfase5 2 5 5" xfId="15011" xr:uid="{7CD1217B-5712-4313-8DA9-0D4A1C82774C}"/>
    <cellStyle name="20% - Ênfase5 2 5 6" xfId="48707" xr:uid="{5DFAE627-4BC2-474D-ABFA-C168B82273EC}"/>
    <cellStyle name="20% - Ênfase5 2 6" xfId="1055" xr:uid="{1324223F-6141-4BB6-A335-96EB0F164600}"/>
    <cellStyle name="20% - Ênfase5 2 6 2" xfId="1056" xr:uid="{C5F92D6C-59E0-4B01-A941-D37D5F808B7E}"/>
    <cellStyle name="20% - Ênfase5 2 6 2 2" xfId="15012" xr:uid="{CE0502E3-2367-4641-A4F1-DA1F47ABAB91}"/>
    <cellStyle name="20% - Ênfase5 2 6 2 3" xfId="15013" xr:uid="{57A67A61-2696-43A5-AFA3-FC2A12F079D8}"/>
    <cellStyle name="20% - Ênfase5 2 6 2 4" xfId="15014" xr:uid="{17C6CB88-945A-451E-BD35-63D0C0A70350}"/>
    <cellStyle name="20% - Ênfase5 2 6 3" xfId="15015" xr:uid="{036B6016-D0ED-4779-B520-63FCB564ADB6}"/>
    <cellStyle name="20% - Ênfase5 2 6 4" xfId="15016" xr:uid="{F202136A-0376-452E-8C80-3396FEF7B792}"/>
    <cellStyle name="20% - Ênfase5 2 6 5" xfId="15017" xr:uid="{A8C91A01-5186-4CFD-BB81-3F34F3CC6ED1}"/>
    <cellStyle name="20% - Ênfase5 2 6 6" xfId="48708" xr:uid="{C4E49979-4688-45F4-82F5-6808D1AAC033}"/>
    <cellStyle name="20% - Ênfase5 2 7" xfId="1057" xr:uid="{DF96ED11-54A1-4CED-B875-22A69A29E35D}"/>
    <cellStyle name="20% - Ênfase5 2 7 2" xfId="15018" xr:uid="{7F5A8858-7318-470A-8759-0A55DB7564DF}"/>
    <cellStyle name="20% - Ênfase5 2 7 2 2" xfId="15019" xr:uid="{98A2B853-C1AF-4846-983B-2D911136C13E}"/>
    <cellStyle name="20% - Ênfase5 2 7 2 3" xfId="15020" xr:uid="{C973E71A-868A-47BD-B2F3-09D956E01FD4}"/>
    <cellStyle name="20% - Ênfase5 2 7 2 4" xfId="15021" xr:uid="{65EBF70E-ECC2-47B8-B15F-E432046AD0B5}"/>
    <cellStyle name="20% - Ênfase5 2 7 3" xfId="15022" xr:uid="{62047D57-9227-401F-A7FE-F15C75123377}"/>
    <cellStyle name="20% - Ênfase5 2 7 4" xfId="15023" xr:uid="{9EABA95C-B322-4176-86C5-C024ABF37787}"/>
    <cellStyle name="20% - Ênfase5 2 7 5" xfId="15024" xr:uid="{EEEDA42E-43F0-4FF9-AA82-D3FC59832B06}"/>
    <cellStyle name="20% - Ênfase5 2 7 6" xfId="48709" xr:uid="{99863999-721B-40AF-92EE-703622625AFD}"/>
    <cellStyle name="20% - Ênfase5 2 8" xfId="15025" xr:uid="{3FB19845-D3B7-4C20-B1C8-B78977BDCACE}"/>
    <cellStyle name="20% - Ênfase5 2 8 2" xfId="15026" xr:uid="{7ADDE1E2-5FD3-41CD-AD8F-612329B2D6BE}"/>
    <cellStyle name="20% - Ênfase5 2 8 2 2" xfId="15027" xr:uid="{92971D48-B3BE-4183-8655-D97E936C0F6A}"/>
    <cellStyle name="20% - Ênfase5 2 8 2 3" xfId="15028" xr:uid="{B8176F67-34F1-4BFE-BED5-F684D2225152}"/>
    <cellStyle name="20% - Ênfase5 2 8 2 4" xfId="15029" xr:uid="{6412AFDF-5847-4ECF-A294-308829EC86F2}"/>
    <cellStyle name="20% - Ênfase5 2 8 3" xfId="15030" xr:uid="{6BC2DBF6-EDC8-412C-9872-7653887D07EC}"/>
    <cellStyle name="20% - Ênfase5 2 8 4" xfId="15031" xr:uid="{E99FE660-109B-4DDD-AAC2-3DD66ECABCD6}"/>
    <cellStyle name="20% - Ênfase5 2 8 5" xfId="15032" xr:uid="{F1FE38D0-E905-43EA-B422-C0DF0C4E3538}"/>
    <cellStyle name="20% - Ênfase5 2 8 6" xfId="48584" xr:uid="{255E483D-837D-49E3-B859-C0F2BBFD4B81}"/>
    <cellStyle name="20% - Ênfase5 2 9" xfId="15033" xr:uid="{C23E4D3D-64CE-48B7-8FE5-0BC05D460C63}"/>
    <cellStyle name="20% - Ênfase5 2 9 2" xfId="15034" xr:uid="{379C421B-A009-4C3D-A19D-00761E0106B3}"/>
    <cellStyle name="20% - Ênfase5 2 9 2 2" xfId="15035" xr:uid="{E4000467-8B1C-422D-9E48-CB3575C333C5}"/>
    <cellStyle name="20% - Ênfase5 2 9 2 3" xfId="15036" xr:uid="{0F3B8B18-57F2-4CD1-AAAF-D97238EC2FCA}"/>
    <cellStyle name="20% - Ênfase5 2 9 2 4" xfId="15037" xr:uid="{2602E53A-44E9-4C59-9C56-D178D1030A5E}"/>
    <cellStyle name="20% - Ênfase5 2 9 3" xfId="15038" xr:uid="{F7B3AB9D-EBC0-4169-A416-7DE87ADC3BFB}"/>
    <cellStyle name="20% - Ênfase5 2 9 4" xfId="15039" xr:uid="{859870CE-BE57-4AA1-90BA-D7F23219A0AF}"/>
    <cellStyle name="20% - Ênfase5 2 9 5" xfId="15040" xr:uid="{50508EE7-4A7F-4A6E-9C91-7912DBB87980}"/>
    <cellStyle name="20% - Ênfase5 2 9 6" xfId="51039" xr:uid="{B1472811-C3DC-4D90-BA52-742323458B96}"/>
    <cellStyle name="20% - Ênfase5 20" xfId="1058" xr:uid="{60B381C1-3571-4A17-9BED-8D404BE35A9C}"/>
    <cellStyle name="20% - Ênfase5 20 10" xfId="15041" xr:uid="{325024D3-C4B8-4E4C-A4D0-07E062062A0E}"/>
    <cellStyle name="20% - Ênfase5 20 10 2" xfId="15042" xr:uid="{8D03C513-CFB8-45E3-BE72-9CD05AC42E03}"/>
    <cellStyle name="20% - Ênfase5 20 10 2 2" xfId="15043" xr:uid="{602059C4-B1FF-4ACA-B323-D0AF1446A0BC}"/>
    <cellStyle name="20% - Ênfase5 20 10 2 3" xfId="15044" xr:uid="{64E3498F-EC99-4A5C-9EEE-BB1E70B27062}"/>
    <cellStyle name="20% - Ênfase5 20 10 2 4" xfId="15045" xr:uid="{071E6041-19B2-4DC9-B723-3ABE634388BB}"/>
    <cellStyle name="20% - Ênfase5 20 10 3" xfId="15046" xr:uid="{95F9A88C-ED56-4339-BD49-B4DF10CCE7BC}"/>
    <cellStyle name="20% - Ênfase5 20 10 4" xfId="15047" xr:uid="{EA7E0DC6-A2E5-470F-878B-5F5B5538D666}"/>
    <cellStyle name="20% - Ênfase5 20 10 5" xfId="15048" xr:uid="{B226B547-B63F-4D8F-BE73-A2DF9D557B87}"/>
    <cellStyle name="20% - Ênfase5 20 11" xfId="15049" xr:uid="{38801D5A-C988-462E-9401-6650879B4130}"/>
    <cellStyle name="20% - Ênfase5 20 11 2" xfId="15050" xr:uid="{74DBB1FD-E49E-47D2-8D89-E23678DC4208}"/>
    <cellStyle name="20% - Ênfase5 20 11 2 2" xfId="15051" xr:uid="{F4277C57-D2F4-404A-BD0F-C1732123908A}"/>
    <cellStyle name="20% - Ênfase5 20 11 2 3" xfId="15052" xr:uid="{51E07A42-7272-4D60-9C95-5005F7955F1E}"/>
    <cellStyle name="20% - Ênfase5 20 11 2 4" xfId="15053" xr:uid="{BC75EA82-B59E-4325-AE83-69636BBC70F0}"/>
    <cellStyle name="20% - Ênfase5 20 11 3" xfId="15054" xr:uid="{F33AF8D4-E4D9-44D8-9AF7-3AA480E70E3F}"/>
    <cellStyle name="20% - Ênfase5 20 11 4" xfId="15055" xr:uid="{CC9A68D5-EB23-41AF-8012-CEB63BA4713E}"/>
    <cellStyle name="20% - Ênfase5 20 11 5" xfId="15056" xr:uid="{13E8B698-C29F-42C3-BD89-D894D27C9ACA}"/>
    <cellStyle name="20% - Ênfase5 20 12" xfId="15057" xr:uid="{A9AF2CDE-0C85-4B14-A754-3BD3904D9D97}"/>
    <cellStyle name="20% - Ênfase5 20 12 2" xfId="15058" xr:uid="{3A72B074-691A-4175-89A2-991B1A55FC28}"/>
    <cellStyle name="20% - Ênfase5 20 12 3" xfId="15059" xr:uid="{9723DDC7-EEE6-497A-B6F9-490787796CC4}"/>
    <cellStyle name="20% - Ênfase5 20 12 4" xfId="15060" xr:uid="{09EE94F9-B7E7-4108-B029-FFD9D372B6A6}"/>
    <cellStyle name="20% - Ênfase5 20 13" xfId="15061" xr:uid="{0232CF74-1E81-4A88-951B-CA3F030AA51E}"/>
    <cellStyle name="20% - Ênfase5 20 14" xfId="15062" xr:uid="{B5624244-46E4-41AE-87B1-62C2D2784D05}"/>
    <cellStyle name="20% - Ênfase5 20 15" xfId="15063" xr:uid="{FF091440-5A4A-40FE-B2C8-CA14C8CC784C}"/>
    <cellStyle name="20% - Ênfase5 20 2" xfId="1059" xr:uid="{F13BDA5B-E400-45B4-ADC2-C9AAB0209909}"/>
    <cellStyle name="20% - Ênfase5 20 2 2" xfId="15064" xr:uid="{A82B67B2-47DD-467F-934E-D3BD3347A69D}"/>
    <cellStyle name="20% - Ênfase5 20 2 2 2" xfId="15065" xr:uid="{91BBC854-BF46-4078-960D-36CA7B2D6DAC}"/>
    <cellStyle name="20% - Ênfase5 20 2 2 3" xfId="15066" xr:uid="{3D2F742B-5988-4870-962D-F89626A7FEB5}"/>
    <cellStyle name="20% - Ênfase5 20 2 2 4" xfId="15067" xr:uid="{5CC05295-3863-4FE4-8379-E95685C88E83}"/>
    <cellStyle name="20% - Ênfase5 20 2 3" xfId="15068" xr:uid="{AA2E5772-0A29-4DC3-93FA-93329886A92C}"/>
    <cellStyle name="20% - Ênfase5 20 2 4" xfId="15069" xr:uid="{6DE3632B-1239-406A-8275-505060FE5E85}"/>
    <cellStyle name="20% - Ênfase5 20 2 5" xfId="15070" xr:uid="{B8FA79F6-C375-44C7-BEF6-5BDA5B26F307}"/>
    <cellStyle name="20% - Ênfase5 20 2 6" xfId="48710" xr:uid="{07218630-0A81-477D-8998-B5F1E5716141}"/>
    <cellStyle name="20% - Ênfase5 20 3" xfId="15071" xr:uid="{DABFCEB2-7901-4372-A502-A82F3D18D2CC}"/>
    <cellStyle name="20% - Ênfase5 20 3 2" xfId="15072" xr:uid="{4DF7E928-C8DC-4E57-AF55-4E5FFA826DCD}"/>
    <cellStyle name="20% - Ênfase5 20 3 2 2" xfId="15073" xr:uid="{E1B04A40-AD09-4E06-9DDF-FE2C32D40F44}"/>
    <cellStyle name="20% - Ênfase5 20 3 2 3" xfId="15074" xr:uid="{5DAC993A-211C-463C-9556-56957702F9F0}"/>
    <cellStyle name="20% - Ênfase5 20 3 2 4" xfId="15075" xr:uid="{AA9CB9CC-A1EB-41B0-BCE5-8E9B3580902E}"/>
    <cellStyle name="20% - Ênfase5 20 3 3" xfId="15076" xr:uid="{2A97BE8A-CD6D-4D56-919B-82CE74C997F1}"/>
    <cellStyle name="20% - Ênfase5 20 3 4" xfId="15077" xr:uid="{786BECE6-59B8-42CC-B9B3-1F570311D092}"/>
    <cellStyle name="20% - Ênfase5 20 3 5" xfId="15078" xr:uid="{7681220B-4DC4-472D-88A6-392CA3C83B04}"/>
    <cellStyle name="20% - Ênfase5 20 3 6" xfId="48568" xr:uid="{DA4B1B6F-37D0-4938-90AA-8F5A8BEBAE9B}"/>
    <cellStyle name="20% - Ênfase5 20 4" xfId="15079" xr:uid="{F8987000-9BC7-4755-92AA-B3164AEA0D6E}"/>
    <cellStyle name="20% - Ênfase5 20 4 2" xfId="15080" xr:uid="{47C09983-E55D-41B1-B010-C1C9B49DD463}"/>
    <cellStyle name="20% - Ênfase5 20 4 2 2" xfId="15081" xr:uid="{C897713F-2BEB-4DCF-8775-F7DBB53EA623}"/>
    <cellStyle name="20% - Ênfase5 20 4 2 3" xfId="15082" xr:uid="{5E57B092-E62F-4F48-AD1F-53E66A14BAC0}"/>
    <cellStyle name="20% - Ênfase5 20 4 2 4" xfId="15083" xr:uid="{EC9A9D64-64C1-4E9A-BC4C-7090BE41239D}"/>
    <cellStyle name="20% - Ênfase5 20 4 3" xfId="15084" xr:uid="{34183C84-3E9D-43E1-8A0A-80DAB76201BF}"/>
    <cellStyle name="20% - Ênfase5 20 4 4" xfId="15085" xr:uid="{40E30DDF-2E75-498C-97B2-CCA7ABEECA3A}"/>
    <cellStyle name="20% - Ênfase5 20 4 5" xfId="15086" xr:uid="{E226709A-DA5A-4DC4-9C42-9752F5E3409C}"/>
    <cellStyle name="20% - Ênfase5 20 4 6" xfId="51030" xr:uid="{EA60303B-2C75-44AD-B7CB-5E3380265A7D}"/>
    <cellStyle name="20% - Ênfase5 20 5" xfId="15087" xr:uid="{C15A0462-67B8-43BD-924D-46FB0F50D391}"/>
    <cellStyle name="20% - Ênfase5 20 5 2" xfId="15088" xr:uid="{41827F5C-250E-4DF4-B550-00CB51E1B9D9}"/>
    <cellStyle name="20% - Ênfase5 20 5 2 2" xfId="15089" xr:uid="{551EEFCF-786D-4F49-8EE4-CD4DACFF5841}"/>
    <cellStyle name="20% - Ênfase5 20 5 2 3" xfId="15090" xr:uid="{DDDF1EB9-D618-439C-86C8-E08162A03D7E}"/>
    <cellStyle name="20% - Ênfase5 20 5 2 4" xfId="15091" xr:uid="{AFFF1FC2-2F09-4696-A1EE-57892F63A30D}"/>
    <cellStyle name="20% - Ênfase5 20 5 3" xfId="15092" xr:uid="{2E5B3FC8-3172-49F1-BED6-6FBB187FB224}"/>
    <cellStyle name="20% - Ênfase5 20 5 4" xfId="15093" xr:uid="{919BA064-B1B6-44BF-B5F4-20F5D6CF8E6F}"/>
    <cellStyle name="20% - Ênfase5 20 5 5" xfId="15094" xr:uid="{C1893C96-F82E-47E7-8F42-AA82ECF1CAC0}"/>
    <cellStyle name="20% - Ênfase5 20 5 6" xfId="51914" xr:uid="{40212E84-CC11-49C9-9E76-847CF697B2B9}"/>
    <cellStyle name="20% - Ênfase5 20 6" xfId="15095" xr:uid="{BC4CB970-2030-4956-9F06-E20C6498895F}"/>
    <cellStyle name="20% - Ênfase5 20 6 2" xfId="15096" xr:uid="{35D1DB17-DD59-4592-811C-BA35E75A56DC}"/>
    <cellStyle name="20% - Ênfase5 20 6 2 2" xfId="15097" xr:uid="{9D8ECBF6-33ED-43B3-B17A-DF739DCAD50C}"/>
    <cellStyle name="20% - Ênfase5 20 6 2 3" xfId="15098" xr:uid="{25D12A99-BFFE-4EEB-9B7C-F86A3E301A49}"/>
    <cellStyle name="20% - Ênfase5 20 6 2 4" xfId="15099" xr:uid="{F257789F-0607-4571-AF5C-CBDBBD6F4124}"/>
    <cellStyle name="20% - Ênfase5 20 6 3" xfId="15100" xr:uid="{0E329D96-2613-4938-84E4-4FF0F0073104}"/>
    <cellStyle name="20% - Ênfase5 20 6 4" xfId="15101" xr:uid="{FD09465F-02C6-43E1-ACB1-27D08F6B3370}"/>
    <cellStyle name="20% - Ênfase5 20 6 5" xfId="15102" xr:uid="{645776C0-A365-4576-BFD2-9D2D0EC045EB}"/>
    <cellStyle name="20% - Ênfase5 20 6 6" xfId="52787" xr:uid="{B617130C-308C-4A04-BA61-911153046038}"/>
    <cellStyle name="20% - Ênfase5 20 7" xfId="15103" xr:uid="{1931C227-FA08-4812-B97E-D5B4D4CB9229}"/>
    <cellStyle name="20% - Ênfase5 20 7 2" xfId="15104" xr:uid="{9A25D00D-F4DB-4168-8C5E-12C221EA0E22}"/>
    <cellStyle name="20% - Ênfase5 20 7 2 2" xfId="15105" xr:uid="{FF8C4DDB-591B-4A75-9070-965EEFEAE486}"/>
    <cellStyle name="20% - Ênfase5 20 7 2 3" xfId="15106" xr:uid="{E8826665-926C-474E-B36E-54B61B81CFCC}"/>
    <cellStyle name="20% - Ênfase5 20 7 2 4" xfId="15107" xr:uid="{3B587A4B-A788-4745-845A-9B36ED941F6E}"/>
    <cellStyle name="20% - Ênfase5 20 7 3" xfId="15108" xr:uid="{0D7642D6-223E-4668-827A-173828F9F9A7}"/>
    <cellStyle name="20% - Ênfase5 20 7 4" xfId="15109" xr:uid="{6779CD18-16DD-4FFA-8F58-A05EDA888D20}"/>
    <cellStyle name="20% - Ênfase5 20 7 5" xfId="15110" xr:uid="{37BB4E84-6AC8-4AC5-A26B-0B8CA0B710CA}"/>
    <cellStyle name="20% - Ênfase5 20 7 6" xfId="53643" xr:uid="{06962AC3-5EE5-44B2-A78B-2CE1DAC84EE5}"/>
    <cellStyle name="20% - Ênfase5 20 8" xfId="15111" xr:uid="{5F8346A3-DE29-4225-9029-25DC96EA4AAF}"/>
    <cellStyle name="20% - Ênfase5 20 8 2" xfId="15112" xr:uid="{4A0B55AD-C2C3-42A5-A5FA-BB24B112276F}"/>
    <cellStyle name="20% - Ênfase5 20 8 2 2" xfId="15113" xr:uid="{831C3907-8E0E-4ED0-BD60-4A2579F0E293}"/>
    <cellStyle name="20% - Ênfase5 20 8 2 3" xfId="15114" xr:uid="{39268857-103A-4B59-80CA-E7839A653310}"/>
    <cellStyle name="20% - Ênfase5 20 8 2 4" xfId="15115" xr:uid="{9199E434-926C-41CD-8C7D-27C79D586178}"/>
    <cellStyle name="20% - Ênfase5 20 8 3" xfId="15116" xr:uid="{48E594E9-4F81-4B86-B189-7718A2A8F7BE}"/>
    <cellStyle name="20% - Ênfase5 20 8 4" xfId="15117" xr:uid="{E1D2B076-33FA-4908-9705-21C837FC7D2B}"/>
    <cellStyle name="20% - Ênfase5 20 8 5" xfId="15118" xr:uid="{5DFB67CA-9F2B-4A8F-80D7-538E06399F6A}"/>
    <cellStyle name="20% - Ênfase5 20 8 6" xfId="54469" xr:uid="{4BAC8BD2-F3FB-4DF6-A951-AD50E8CABC41}"/>
    <cellStyle name="20% - Ênfase5 20 9" xfId="15119" xr:uid="{04197A28-A749-4A7A-997A-4795069D9C71}"/>
    <cellStyle name="20% - Ênfase5 20 9 2" xfId="15120" xr:uid="{321E98D8-62C1-48E4-9CC5-39DB508DD01A}"/>
    <cellStyle name="20% - Ênfase5 20 9 2 2" xfId="15121" xr:uid="{AB703AA1-C16A-4D6B-BB59-44F4C1A3A0B0}"/>
    <cellStyle name="20% - Ênfase5 20 9 2 3" xfId="15122" xr:uid="{1B0CBD0B-30E6-47C0-9FD4-44BAB088B796}"/>
    <cellStyle name="20% - Ênfase5 20 9 2 4" xfId="15123" xr:uid="{27ABB824-E86C-4BFE-B886-AE00DA74EEA1}"/>
    <cellStyle name="20% - Ênfase5 20 9 3" xfId="15124" xr:uid="{3F3209A1-1930-4825-A275-E127D2D0B181}"/>
    <cellStyle name="20% - Ênfase5 20 9 4" xfId="15125" xr:uid="{08B91B02-3819-4408-B311-5881BFF3261A}"/>
    <cellStyle name="20% - Ênfase5 20 9 5" xfId="15126" xr:uid="{B77C7C8F-3C41-4FCB-8A53-A28DE5E128B1}"/>
    <cellStyle name="20% - Ênfase5 20 9 6" xfId="55241" xr:uid="{C03FCD65-8FC5-4102-A057-2B25CA7C8759}"/>
    <cellStyle name="20% - Ênfase5 21" xfId="1060" xr:uid="{3D2002AB-09C2-4FD5-9CC0-41A834AE51C8}"/>
    <cellStyle name="20% - Ênfase5 21 10" xfId="15127" xr:uid="{91204660-A939-4381-992B-80088C29F5CE}"/>
    <cellStyle name="20% - Ênfase5 21 10 2" xfId="15128" xr:uid="{697776D6-B901-44DD-898A-A69C7F9C852B}"/>
    <cellStyle name="20% - Ênfase5 21 10 2 2" xfId="15129" xr:uid="{A3D02889-C7D9-4BD8-96DD-D2DBBD64FF19}"/>
    <cellStyle name="20% - Ênfase5 21 10 2 3" xfId="15130" xr:uid="{6DE29B4D-DED3-42BE-B4DA-4D9E5309C9CF}"/>
    <cellStyle name="20% - Ênfase5 21 10 2 4" xfId="15131" xr:uid="{5AD725FD-6D34-4198-AF63-40D27C9245C4}"/>
    <cellStyle name="20% - Ênfase5 21 10 3" xfId="15132" xr:uid="{710EB145-0361-48CA-8F42-35450B7BCAD8}"/>
    <cellStyle name="20% - Ênfase5 21 10 4" xfId="15133" xr:uid="{AE4A9F54-9AB5-4CC5-92B1-0849DE01B27E}"/>
    <cellStyle name="20% - Ênfase5 21 10 5" xfId="15134" xr:uid="{9F04F97B-2BC0-48E2-A1C9-8F26E8F1A70F}"/>
    <cellStyle name="20% - Ênfase5 21 11" xfId="15135" xr:uid="{7BC816C8-C6A5-45AD-8401-A313004CF685}"/>
    <cellStyle name="20% - Ênfase5 21 11 2" xfId="15136" xr:uid="{7C7C140F-C1B1-4937-B93C-6B29438CED75}"/>
    <cellStyle name="20% - Ênfase5 21 11 2 2" xfId="15137" xr:uid="{6BE6AC7A-10D3-4462-B274-CF272F30DF3A}"/>
    <cellStyle name="20% - Ênfase5 21 11 2 3" xfId="15138" xr:uid="{0598F6CB-8B0F-4C45-AF0F-2053D48C976F}"/>
    <cellStyle name="20% - Ênfase5 21 11 2 4" xfId="15139" xr:uid="{84688DA2-53C0-4039-9C24-10CFE98FCDAC}"/>
    <cellStyle name="20% - Ênfase5 21 11 3" xfId="15140" xr:uid="{1F529648-33D6-4EFB-ACEF-D9A37E6F7640}"/>
    <cellStyle name="20% - Ênfase5 21 11 4" xfId="15141" xr:uid="{F6C2E0BB-C844-447A-9B19-BD81C50AA665}"/>
    <cellStyle name="20% - Ênfase5 21 11 5" xfId="15142" xr:uid="{BA1DF2ED-52FA-4129-B327-17068A89F100}"/>
    <cellStyle name="20% - Ênfase5 21 12" xfId="15143" xr:uid="{E67F0537-6A9C-4137-A1BB-D0C0DF281D5A}"/>
    <cellStyle name="20% - Ênfase5 21 12 2" xfId="15144" xr:uid="{0268BF01-1151-4480-80CF-03A67CE5F373}"/>
    <cellStyle name="20% - Ênfase5 21 12 3" xfId="15145" xr:uid="{3E882907-4D76-4E65-89B9-226C6B80D197}"/>
    <cellStyle name="20% - Ênfase5 21 12 4" xfId="15146" xr:uid="{4F8E77FB-4BE6-4AAB-8BF6-09C55E76B1C3}"/>
    <cellStyle name="20% - Ênfase5 21 13" xfId="15147" xr:uid="{A5C55245-27D3-48FD-A3D2-2C644E0C3D81}"/>
    <cellStyle name="20% - Ênfase5 21 14" xfId="15148" xr:uid="{E0B6D0F7-F48E-4FBF-9B0C-4E21ACAD4179}"/>
    <cellStyle name="20% - Ênfase5 21 15" xfId="15149" xr:uid="{FB8B9B14-A97E-4B9C-A54C-7F71FC028CBF}"/>
    <cellStyle name="20% - Ênfase5 21 16" xfId="48712" xr:uid="{BDA79849-4CDE-4CE9-A06E-9017F4CB1392}"/>
    <cellStyle name="20% - Ênfase5 21 2" xfId="1061" xr:uid="{7173BCEB-BCAB-4BFE-BC1D-019D42763D2B}"/>
    <cellStyle name="20% - Ênfase5 21 2 2" xfId="15150" xr:uid="{A91668BB-D753-46BB-80D3-40F2B672276C}"/>
    <cellStyle name="20% - Ênfase5 21 2 2 2" xfId="15151" xr:uid="{95012AC6-98AF-48AE-A715-E2CAE9122C3A}"/>
    <cellStyle name="20% - Ênfase5 21 2 2 3" xfId="15152" xr:uid="{E0043839-EAD5-44DC-B4D4-F10357CB8B68}"/>
    <cellStyle name="20% - Ênfase5 21 2 2 4" xfId="15153" xr:uid="{D14215AC-4E51-4E40-8908-7B05241A83E4}"/>
    <cellStyle name="20% - Ênfase5 21 2 3" xfId="15154" xr:uid="{D5CAFD4F-4C61-4943-8ACD-17024CEF226C}"/>
    <cellStyle name="20% - Ênfase5 21 2 4" xfId="15155" xr:uid="{B37E0F04-F7E2-495C-86F5-0F281120CAD4}"/>
    <cellStyle name="20% - Ênfase5 21 2 5" xfId="15156" xr:uid="{82A97027-8907-4688-986B-C5E818A7DE38}"/>
    <cellStyle name="20% - Ênfase5 21 2 6" xfId="48713" xr:uid="{30FF61FC-4FB7-4623-956A-7F7EFD6E988C}"/>
    <cellStyle name="20% - Ênfase5 21 3" xfId="15157" xr:uid="{C3AF4D98-96DF-49D6-9ACE-B5E82CC47969}"/>
    <cellStyle name="20% - Ênfase5 21 3 2" xfId="15158" xr:uid="{A75CC9B7-0E5B-49C8-A438-E8808A309CFF}"/>
    <cellStyle name="20% - Ênfase5 21 3 2 2" xfId="15159" xr:uid="{BBE72130-FB76-499C-BA95-EB578152E90A}"/>
    <cellStyle name="20% - Ênfase5 21 3 2 3" xfId="15160" xr:uid="{08CF6B40-C7DB-47F2-B12E-74312BAD8578}"/>
    <cellStyle name="20% - Ênfase5 21 3 2 4" xfId="15161" xr:uid="{A2ECCB26-C78B-4EB4-9F33-D5AB09368EAC}"/>
    <cellStyle name="20% - Ênfase5 21 3 3" xfId="15162" xr:uid="{86322F11-10BB-4597-A8EF-E8C55E6312AA}"/>
    <cellStyle name="20% - Ênfase5 21 3 4" xfId="15163" xr:uid="{6C243993-134D-4B7C-BDA2-9DE8BCE6C10B}"/>
    <cellStyle name="20% - Ênfase5 21 3 5" xfId="15164" xr:uid="{B1A0A9F4-0A66-4817-9F05-130D5B3CF088}"/>
    <cellStyle name="20% - Ênfase5 21 4" xfId="15165" xr:uid="{08A2D492-F86D-4E87-A616-387F72915D99}"/>
    <cellStyle name="20% - Ênfase5 21 4 2" xfId="15166" xr:uid="{31BFD3D5-0878-40E2-8834-1362C08B8815}"/>
    <cellStyle name="20% - Ênfase5 21 4 2 2" xfId="15167" xr:uid="{26EDE451-39A8-4372-B600-51718E07C785}"/>
    <cellStyle name="20% - Ênfase5 21 4 2 3" xfId="15168" xr:uid="{BC929DBB-ED71-455A-9017-D21625F86DCA}"/>
    <cellStyle name="20% - Ênfase5 21 4 2 4" xfId="15169" xr:uid="{06C4FB0E-58E2-4780-99A7-70BD5A95E5DD}"/>
    <cellStyle name="20% - Ênfase5 21 4 3" xfId="15170" xr:uid="{763A8084-60FB-4D00-A533-F81D29D3EF3D}"/>
    <cellStyle name="20% - Ênfase5 21 4 4" xfId="15171" xr:uid="{17C835BE-D55A-4FD5-A910-BDEEBF9E2F8B}"/>
    <cellStyle name="20% - Ênfase5 21 4 5" xfId="15172" xr:uid="{83C9FF88-9902-4E99-93F5-8F0858D8230B}"/>
    <cellStyle name="20% - Ênfase5 21 5" xfId="15173" xr:uid="{867FE18A-1BFF-4A21-A18A-9B4C30DC7063}"/>
    <cellStyle name="20% - Ênfase5 21 5 2" xfId="15174" xr:uid="{59CEDB34-500C-4349-ADE9-A48BC08D429E}"/>
    <cellStyle name="20% - Ênfase5 21 5 2 2" xfId="15175" xr:uid="{CE59E1E7-0F79-4A18-96E3-5C7F73D9157A}"/>
    <cellStyle name="20% - Ênfase5 21 5 2 3" xfId="15176" xr:uid="{FAF606D7-F10B-4DA7-93BD-82CD27821246}"/>
    <cellStyle name="20% - Ênfase5 21 5 2 4" xfId="15177" xr:uid="{659B1102-9356-4340-882F-045E7C2CADF3}"/>
    <cellStyle name="20% - Ênfase5 21 5 3" xfId="15178" xr:uid="{127C0592-1ADC-42F6-856B-931BC6D61F43}"/>
    <cellStyle name="20% - Ênfase5 21 5 4" xfId="15179" xr:uid="{887B9032-CEEF-442D-8CC6-2169102F68C3}"/>
    <cellStyle name="20% - Ênfase5 21 5 5" xfId="15180" xr:uid="{9ED151CC-E42F-4128-BC02-14F2782F1A08}"/>
    <cellStyle name="20% - Ênfase5 21 6" xfId="15181" xr:uid="{E5D94F61-3665-4F9F-8262-AD4305273215}"/>
    <cellStyle name="20% - Ênfase5 21 6 2" xfId="15182" xr:uid="{707590D8-AAD6-4A7D-A551-2DADED0591BD}"/>
    <cellStyle name="20% - Ênfase5 21 6 2 2" xfId="15183" xr:uid="{5A41B6B9-39AB-42D4-ACB7-782618E61C93}"/>
    <cellStyle name="20% - Ênfase5 21 6 2 3" xfId="15184" xr:uid="{8B287EE1-DC73-411B-B9D0-99949EB2EDB3}"/>
    <cellStyle name="20% - Ênfase5 21 6 2 4" xfId="15185" xr:uid="{B5FA8565-166C-4566-92B0-351E2A044CF4}"/>
    <cellStyle name="20% - Ênfase5 21 6 3" xfId="15186" xr:uid="{1DC86323-2F80-4FE7-AB67-9194FBAD062F}"/>
    <cellStyle name="20% - Ênfase5 21 6 4" xfId="15187" xr:uid="{78129775-5F1D-4FD3-8B24-0B2135D91FD9}"/>
    <cellStyle name="20% - Ênfase5 21 6 5" xfId="15188" xr:uid="{218C9D8C-69D8-4352-A745-0B2E0E6C2FA8}"/>
    <cellStyle name="20% - Ênfase5 21 7" xfId="15189" xr:uid="{BC21DCFF-8383-4139-986F-EE3A4F7F4324}"/>
    <cellStyle name="20% - Ênfase5 21 7 2" xfId="15190" xr:uid="{4F6C1FB0-5222-472C-8547-003A2B0D6A84}"/>
    <cellStyle name="20% - Ênfase5 21 7 2 2" xfId="15191" xr:uid="{2EC3FFBC-5C1C-4A5B-ABB4-610D41363AE0}"/>
    <cellStyle name="20% - Ênfase5 21 7 2 3" xfId="15192" xr:uid="{E693AA78-1D83-463F-8E7E-D830467B16A9}"/>
    <cellStyle name="20% - Ênfase5 21 7 2 4" xfId="15193" xr:uid="{0B1C77CB-4DC9-4913-8F5D-5AB9EC45C709}"/>
    <cellStyle name="20% - Ênfase5 21 7 3" xfId="15194" xr:uid="{E9946549-58E9-4BE3-A2B3-E266FB24291A}"/>
    <cellStyle name="20% - Ênfase5 21 7 4" xfId="15195" xr:uid="{44F28346-6237-44D5-A896-43F4FEF4040B}"/>
    <cellStyle name="20% - Ênfase5 21 7 5" xfId="15196" xr:uid="{0BA432F7-5890-4F16-88DE-43AE8E34F329}"/>
    <cellStyle name="20% - Ênfase5 21 8" xfId="15197" xr:uid="{60EF25B0-9667-4CA8-9813-D193CC5C90C0}"/>
    <cellStyle name="20% - Ênfase5 21 8 2" xfId="15198" xr:uid="{D3FE1B8D-7AC2-47F6-BE46-C6D62FA5011A}"/>
    <cellStyle name="20% - Ênfase5 21 8 2 2" xfId="15199" xr:uid="{5287B9D5-10EF-4CA5-B6D3-3E98EA14F3D1}"/>
    <cellStyle name="20% - Ênfase5 21 8 2 3" xfId="15200" xr:uid="{1FB2E743-B379-4565-8F8A-2DF807F9DFD0}"/>
    <cellStyle name="20% - Ênfase5 21 8 2 4" xfId="15201" xr:uid="{8D42D0DD-E4C7-4A3C-AA25-A6D4B1094332}"/>
    <cellStyle name="20% - Ênfase5 21 8 3" xfId="15202" xr:uid="{0B18734A-6482-42F3-841A-A626DB83BA32}"/>
    <cellStyle name="20% - Ênfase5 21 8 4" xfId="15203" xr:uid="{4AB448E2-718B-4D70-88AE-E9D54DC45453}"/>
    <cellStyle name="20% - Ênfase5 21 8 5" xfId="15204" xr:uid="{AA545F0C-78C4-4FC0-BCF5-1531032D99D2}"/>
    <cellStyle name="20% - Ênfase5 21 9" xfId="15205" xr:uid="{99603094-E0C4-497C-83C4-64EDA8F36EF3}"/>
    <cellStyle name="20% - Ênfase5 21 9 2" xfId="15206" xr:uid="{384AA96A-772A-4F20-8836-046F04141911}"/>
    <cellStyle name="20% - Ênfase5 21 9 2 2" xfId="15207" xr:uid="{35BE2C52-52F6-4EBC-A1AB-812DF5356A8C}"/>
    <cellStyle name="20% - Ênfase5 21 9 2 3" xfId="15208" xr:uid="{3F564398-2CAE-4DC8-8600-97391E50C13D}"/>
    <cellStyle name="20% - Ênfase5 21 9 2 4" xfId="15209" xr:uid="{761EE134-6918-4CFA-998F-CE6BF85620CB}"/>
    <cellStyle name="20% - Ênfase5 21 9 3" xfId="15210" xr:uid="{F41DDD9F-6496-448F-B6CD-24B7A4D308C8}"/>
    <cellStyle name="20% - Ênfase5 21 9 4" xfId="15211" xr:uid="{FFF400A6-8D07-4661-8119-93947B85CAF8}"/>
    <cellStyle name="20% - Ênfase5 21 9 5" xfId="15212" xr:uid="{C3452676-3AE3-4652-A535-6250BB73AFD2}"/>
    <cellStyle name="20% - Ênfase5 22" xfId="1062" xr:uid="{BE506914-7B66-4563-8A10-B600BCD51172}"/>
    <cellStyle name="20% - Ênfase5 22 10" xfId="15213" xr:uid="{10728251-52DC-427A-A763-311D3AC21F1E}"/>
    <cellStyle name="20% - Ênfase5 22 10 2" xfId="15214" xr:uid="{040B2EA8-43EC-4319-835A-3846DF8E7C83}"/>
    <cellStyle name="20% - Ênfase5 22 10 2 2" xfId="15215" xr:uid="{A6F8D612-C7E5-439E-9CF4-23CBC738DFDC}"/>
    <cellStyle name="20% - Ênfase5 22 10 2 3" xfId="15216" xr:uid="{0EAEA08A-98C9-4580-928B-A773A4AA52E5}"/>
    <cellStyle name="20% - Ênfase5 22 10 2 4" xfId="15217" xr:uid="{2ED59630-4826-4929-BA5D-EF7F9D07A25B}"/>
    <cellStyle name="20% - Ênfase5 22 10 3" xfId="15218" xr:uid="{FBDD2DED-8371-4FA0-BE26-5AC85BC2559A}"/>
    <cellStyle name="20% - Ênfase5 22 10 4" xfId="15219" xr:uid="{5F3A7566-E2D6-44E1-87F0-0619A8B595AB}"/>
    <cellStyle name="20% - Ênfase5 22 10 5" xfId="15220" xr:uid="{092AB800-F482-40BC-806F-273561E3297F}"/>
    <cellStyle name="20% - Ênfase5 22 11" xfId="15221" xr:uid="{39DC6218-D6FA-46DD-8C0E-C6D3988C3D32}"/>
    <cellStyle name="20% - Ênfase5 22 11 2" xfId="15222" xr:uid="{72DE1E99-6A86-48A7-8CF8-60149AE764E5}"/>
    <cellStyle name="20% - Ênfase5 22 11 2 2" xfId="15223" xr:uid="{10077669-5D9B-47F2-B597-ACE5CBBFCB29}"/>
    <cellStyle name="20% - Ênfase5 22 11 2 3" xfId="15224" xr:uid="{298DFF3E-AA26-497F-9129-CE5C85192104}"/>
    <cellStyle name="20% - Ênfase5 22 11 2 4" xfId="15225" xr:uid="{809CE646-6677-4524-ADDB-0A6B8C6280D7}"/>
    <cellStyle name="20% - Ênfase5 22 11 3" xfId="15226" xr:uid="{69DB7BD7-D038-44FA-BA3A-D7EF6C269EAF}"/>
    <cellStyle name="20% - Ênfase5 22 11 4" xfId="15227" xr:uid="{89063444-F610-469A-B574-D5C5CB63EE57}"/>
    <cellStyle name="20% - Ênfase5 22 11 5" xfId="15228" xr:uid="{F3BDFF67-4EB9-4220-A6EB-7270A92B6F89}"/>
    <cellStyle name="20% - Ênfase5 22 12" xfId="15229" xr:uid="{3BE63E25-2FA1-4D7D-AEDB-0CC0038FF837}"/>
    <cellStyle name="20% - Ênfase5 22 12 2" xfId="15230" xr:uid="{E8E9F69A-8CEC-4067-B142-46C18402FFFF}"/>
    <cellStyle name="20% - Ênfase5 22 12 3" xfId="15231" xr:uid="{B00CB08C-B1B1-407A-97B1-5B1B1F8C1F40}"/>
    <cellStyle name="20% - Ênfase5 22 12 4" xfId="15232" xr:uid="{283C6CDB-42A1-4D82-BCF9-D2D0369473D0}"/>
    <cellStyle name="20% - Ênfase5 22 13" xfId="15233" xr:uid="{C13688B5-34E8-45E1-AE0C-D01D9C784B7A}"/>
    <cellStyle name="20% - Ênfase5 22 14" xfId="15234" xr:uid="{F6E4F096-A0AC-414B-9E0B-71AC15A71CD0}"/>
    <cellStyle name="20% - Ênfase5 22 15" xfId="15235" xr:uid="{D819E348-1BF8-441A-85E3-B78B7BA9A680}"/>
    <cellStyle name="20% - Ênfase5 22 16" xfId="48714" xr:uid="{6B18EDF9-1F3C-4DA8-9EC8-769D39B23370}"/>
    <cellStyle name="20% - Ênfase5 22 2" xfId="1063" xr:uid="{DE2E8436-874C-4C23-A807-9E5ED97F74BE}"/>
    <cellStyle name="20% - Ênfase5 22 2 2" xfId="15236" xr:uid="{7AEBDC9A-48BD-4120-B83D-F41E658B4864}"/>
    <cellStyle name="20% - Ênfase5 22 2 2 2" xfId="15237" xr:uid="{227D6469-4D78-43C3-8578-6A2361E35A17}"/>
    <cellStyle name="20% - Ênfase5 22 2 2 3" xfId="15238" xr:uid="{7C276D88-F7AA-4EBD-82D5-1923F31AC710}"/>
    <cellStyle name="20% - Ênfase5 22 2 2 4" xfId="15239" xr:uid="{40132DA5-C789-4C5C-9B75-4180598A3E17}"/>
    <cellStyle name="20% - Ênfase5 22 2 3" xfId="15240" xr:uid="{6FFD0601-E142-43A0-9432-4D63D9C7DC66}"/>
    <cellStyle name="20% - Ênfase5 22 2 4" xfId="15241" xr:uid="{85C52DAA-C16D-4A99-BBC5-11DE1E132533}"/>
    <cellStyle name="20% - Ênfase5 22 2 5" xfId="15242" xr:uid="{37D7987E-A5FB-41A8-81D3-DEDD786C9790}"/>
    <cellStyle name="20% - Ênfase5 22 3" xfId="15243" xr:uid="{1019E485-4DBC-4A59-9943-C9F8DB9DBD49}"/>
    <cellStyle name="20% - Ênfase5 22 3 2" xfId="15244" xr:uid="{F401D692-447B-426C-9013-7C3112D96526}"/>
    <cellStyle name="20% - Ênfase5 22 3 2 2" xfId="15245" xr:uid="{3A2018A7-A90C-41FF-A382-BC7093201B98}"/>
    <cellStyle name="20% - Ênfase5 22 3 2 3" xfId="15246" xr:uid="{6B299101-BCB1-4F89-8F34-0029C6596CFF}"/>
    <cellStyle name="20% - Ênfase5 22 3 2 4" xfId="15247" xr:uid="{23CF4F14-C793-40F2-8DEE-CC925FE54412}"/>
    <cellStyle name="20% - Ênfase5 22 3 3" xfId="15248" xr:uid="{AC7F5D4B-ED4C-44E7-A669-8587ED3634C3}"/>
    <cellStyle name="20% - Ênfase5 22 3 4" xfId="15249" xr:uid="{813CA8C8-8389-4837-AD3B-D2870E5AC8F0}"/>
    <cellStyle name="20% - Ênfase5 22 3 5" xfId="15250" xr:uid="{3811B251-22FD-43F6-97DD-5F8E18FF7E46}"/>
    <cellStyle name="20% - Ênfase5 22 4" xfId="15251" xr:uid="{4C52852E-B4F6-4953-A9D2-2EE89F6F3852}"/>
    <cellStyle name="20% - Ênfase5 22 4 2" xfId="15252" xr:uid="{072E951B-B604-418B-9982-2240BFDCA46B}"/>
    <cellStyle name="20% - Ênfase5 22 4 2 2" xfId="15253" xr:uid="{84E3E73C-E45F-4163-8DE5-41FC9FAD2E77}"/>
    <cellStyle name="20% - Ênfase5 22 4 2 3" xfId="15254" xr:uid="{8B2D0C7B-A91C-4626-8B41-34C31FC9276A}"/>
    <cellStyle name="20% - Ênfase5 22 4 2 4" xfId="15255" xr:uid="{908DA061-AC71-47AF-BB00-8B62E8C3DD0E}"/>
    <cellStyle name="20% - Ênfase5 22 4 3" xfId="15256" xr:uid="{153FF799-FA73-4C80-9C51-6782E2721DEB}"/>
    <cellStyle name="20% - Ênfase5 22 4 4" xfId="15257" xr:uid="{6EF378F4-8A19-4054-B13E-7E28A629892F}"/>
    <cellStyle name="20% - Ênfase5 22 4 5" xfId="15258" xr:uid="{A57A67D7-6CB6-445E-BFF9-13BA7D1BDA0A}"/>
    <cellStyle name="20% - Ênfase5 22 5" xfId="15259" xr:uid="{CBFE0E2D-312E-42F0-80C6-F2EF4C8D40BE}"/>
    <cellStyle name="20% - Ênfase5 22 5 2" xfId="15260" xr:uid="{AC45529F-E31E-45D6-B8E1-565E61C424B3}"/>
    <cellStyle name="20% - Ênfase5 22 5 2 2" xfId="15261" xr:uid="{6F88C848-AFF0-4076-8528-9707C9230367}"/>
    <cellStyle name="20% - Ênfase5 22 5 2 3" xfId="15262" xr:uid="{678EDCCF-6AA3-4870-8983-773A75A159D0}"/>
    <cellStyle name="20% - Ênfase5 22 5 2 4" xfId="15263" xr:uid="{4BCB8941-7535-47A3-8C15-30B639EC4099}"/>
    <cellStyle name="20% - Ênfase5 22 5 3" xfId="15264" xr:uid="{3450D3CB-61F0-4788-9E05-E73DC4213C4C}"/>
    <cellStyle name="20% - Ênfase5 22 5 4" xfId="15265" xr:uid="{D40567EE-DB8A-4F1D-918A-8C114CA50AA6}"/>
    <cellStyle name="20% - Ênfase5 22 5 5" xfId="15266" xr:uid="{E9414761-E2B0-4E7E-8E6B-1EE837CE8F67}"/>
    <cellStyle name="20% - Ênfase5 22 6" xfId="15267" xr:uid="{F49C3D5F-9CA5-45A0-863D-EFC3291AAFEB}"/>
    <cellStyle name="20% - Ênfase5 22 6 2" xfId="15268" xr:uid="{E24751BC-B7B7-4DE8-9CBA-93D268FEF0B8}"/>
    <cellStyle name="20% - Ênfase5 22 6 2 2" xfId="15269" xr:uid="{AA521A2E-0FD4-47FC-8F6B-E5896AE3968E}"/>
    <cellStyle name="20% - Ênfase5 22 6 2 3" xfId="15270" xr:uid="{2D0FF9FF-81D3-4300-975D-BA05DBDF548A}"/>
    <cellStyle name="20% - Ênfase5 22 6 2 4" xfId="15271" xr:uid="{2906F0D1-1CA0-430D-B92C-FF78054CE37A}"/>
    <cellStyle name="20% - Ênfase5 22 6 3" xfId="15272" xr:uid="{C198D13F-40ED-4801-BFD5-4196A1576BD2}"/>
    <cellStyle name="20% - Ênfase5 22 6 4" xfId="15273" xr:uid="{4FDFB30D-F9A7-4AF7-9013-789D7322B56F}"/>
    <cellStyle name="20% - Ênfase5 22 6 5" xfId="15274" xr:uid="{CF795071-B9EF-4139-9CA5-F4DFD562CD3B}"/>
    <cellStyle name="20% - Ênfase5 22 7" xfId="15275" xr:uid="{B72D5ADB-EAA6-4F13-88EF-939D9C0AB4F7}"/>
    <cellStyle name="20% - Ênfase5 22 7 2" xfId="15276" xr:uid="{9B13F122-ABDE-4796-89A2-5A21EF6599A6}"/>
    <cellStyle name="20% - Ênfase5 22 7 2 2" xfId="15277" xr:uid="{93A6DF3F-5F10-430E-95A0-00A2C4AB6FAC}"/>
    <cellStyle name="20% - Ênfase5 22 7 2 3" xfId="15278" xr:uid="{E8B1AA65-F6E2-4D68-BA8C-6EB5EED05E5F}"/>
    <cellStyle name="20% - Ênfase5 22 7 2 4" xfId="15279" xr:uid="{38CA8220-1496-487A-8521-47B6EB33025C}"/>
    <cellStyle name="20% - Ênfase5 22 7 3" xfId="15280" xr:uid="{0B3DCD24-8C6F-4E55-8491-EC96A359C684}"/>
    <cellStyle name="20% - Ênfase5 22 7 4" xfId="15281" xr:uid="{50387DBC-0434-4079-8BA5-0664CD2716AC}"/>
    <cellStyle name="20% - Ênfase5 22 7 5" xfId="15282" xr:uid="{3874BDA5-B84C-4A97-B134-87929E4E1C62}"/>
    <cellStyle name="20% - Ênfase5 22 8" xfId="15283" xr:uid="{900443A7-06E5-4F6A-9EAE-78317D003721}"/>
    <cellStyle name="20% - Ênfase5 22 8 2" xfId="15284" xr:uid="{DCD2DF32-8772-49D5-B7D2-561BC2B0681E}"/>
    <cellStyle name="20% - Ênfase5 22 8 2 2" xfId="15285" xr:uid="{FE4FE4EE-38CB-47C5-AABF-DD81140D8B50}"/>
    <cellStyle name="20% - Ênfase5 22 8 2 3" xfId="15286" xr:uid="{0B0300CE-806D-4071-898B-0B8FB6C7D5A9}"/>
    <cellStyle name="20% - Ênfase5 22 8 2 4" xfId="15287" xr:uid="{2633FB78-B784-4C44-8814-13B195696E8C}"/>
    <cellStyle name="20% - Ênfase5 22 8 3" xfId="15288" xr:uid="{CA4696D3-75C0-4175-BA31-87F92F2780A4}"/>
    <cellStyle name="20% - Ênfase5 22 8 4" xfId="15289" xr:uid="{E14CE554-EA11-40D5-B35F-295A726EB927}"/>
    <cellStyle name="20% - Ênfase5 22 8 5" xfId="15290" xr:uid="{0A404152-C0FA-45BB-BFBE-A2050FA03FC8}"/>
    <cellStyle name="20% - Ênfase5 22 9" xfId="15291" xr:uid="{390E164B-7DCE-4D0D-B53C-FAC4845F5A34}"/>
    <cellStyle name="20% - Ênfase5 22 9 2" xfId="15292" xr:uid="{DB2BC3DB-5729-49B0-9539-F817FC7B88C0}"/>
    <cellStyle name="20% - Ênfase5 22 9 2 2" xfId="15293" xr:uid="{220ED41C-F066-4F10-94B8-71891FC20E8B}"/>
    <cellStyle name="20% - Ênfase5 22 9 2 3" xfId="15294" xr:uid="{81CB4285-9928-4002-BA5D-6643F8B9912A}"/>
    <cellStyle name="20% - Ênfase5 22 9 2 4" xfId="15295" xr:uid="{D362E2C3-AC8F-4FCD-B848-CB59EE20EA31}"/>
    <cellStyle name="20% - Ênfase5 22 9 3" xfId="15296" xr:uid="{F39CCDF3-8210-445F-8552-AAE9DE3E45DD}"/>
    <cellStyle name="20% - Ênfase5 22 9 4" xfId="15297" xr:uid="{62BB5EBC-5BC1-463A-9A90-819E710CF2FA}"/>
    <cellStyle name="20% - Ênfase5 22 9 5" xfId="15298" xr:uid="{C26C682B-3222-4AA6-801C-BB8254E0444A}"/>
    <cellStyle name="20% - Ênfase5 23" xfId="1064" xr:uid="{F17CFA87-C363-4441-83F0-61DFB688C3DC}"/>
    <cellStyle name="20% - Ênfase5 23 10" xfId="15299" xr:uid="{406139B4-E21F-4D2F-8D26-111D569E36B0}"/>
    <cellStyle name="20% - Ênfase5 23 10 2" xfId="15300" xr:uid="{764C7C98-B9A1-4A7B-8C03-DECCDCAA7F36}"/>
    <cellStyle name="20% - Ênfase5 23 10 2 2" xfId="15301" xr:uid="{C33FFF1C-9FDC-4A8F-B487-A33327B960D9}"/>
    <cellStyle name="20% - Ênfase5 23 10 2 3" xfId="15302" xr:uid="{138247FE-7DA6-4FB9-B2AB-934F4648359E}"/>
    <cellStyle name="20% - Ênfase5 23 10 2 4" xfId="15303" xr:uid="{7645DCE4-70A8-4400-BE6A-2BCFF5744127}"/>
    <cellStyle name="20% - Ênfase5 23 10 3" xfId="15304" xr:uid="{EEFAA144-D699-4BB5-B77B-46FB91422D44}"/>
    <cellStyle name="20% - Ênfase5 23 10 4" xfId="15305" xr:uid="{5958517F-89D9-4981-8391-8ED825CA410F}"/>
    <cellStyle name="20% - Ênfase5 23 10 5" xfId="15306" xr:uid="{6F6B7E40-9B20-49F6-9A5C-7C2AE36BD167}"/>
    <cellStyle name="20% - Ênfase5 23 11" xfId="15307" xr:uid="{D0B42D6D-1180-4B68-9E94-CD6C00BE196B}"/>
    <cellStyle name="20% - Ênfase5 23 11 2" xfId="15308" xr:uid="{5E56CCC9-D429-44D1-972A-FE5FCB046DE1}"/>
    <cellStyle name="20% - Ênfase5 23 11 2 2" xfId="15309" xr:uid="{DA0F7A28-7616-407C-B76C-FC6B4402790B}"/>
    <cellStyle name="20% - Ênfase5 23 11 2 3" xfId="15310" xr:uid="{D3A64EDD-535E-4ABD-BA23-8F952E663B9B}"/>
    <cellStyle name="20% - Ênfase5 23 11 2 4" xfId="15311" xr:uid="{78854E3B-21FE-493B-9E7A-0E27361C9109}"/>
    <cellStyle name="20% - Ênfase5 23 11 3" xfId="15312" xr:uid="{329F3B70-897C-4643-A20A-5BA4DAB81CB8}"/>
    <cellStyle name="20% - Ênfase5 23 11 4" xfId="15313" xr:uid="{99B529C2-617E-4042-8331-E8ED3E2D88EC}"/>
    <cellStyle name="20% - Ênfase5 23 11 5" xfId="15314" xr:uid="{5A43BE8D-3407-41F7-AE89-D8D44F46ADBE}"/>
    <cellStyle name="20% - Ênfase5 23 12" xfId="15315" xr:uid="{01F4ED40-AC03-4060-9020-D0BE333C7F35}"/>
    <cellStyle name="20% - Ênfase5 23 12 2" xfId="15316" xr:uid="{7D84D9E3-361C-4CDE-9BF4-4D25F79169DF}"/>
    <cellStyle name="20% - Ênfase5 23 12 3" xfId="15317" xr:uid="{92CE3D21-78CF-4447-9064-CF8C1F444D78}"/>
    <cellStyle name="20% - Ênfase5 23 12 4" xfId="15318" xr:uid="{D489F3BD-5C17-404B-B8D5-1E39093D3F50}"/>
    <cellStyle name="20% - Ênfase5 23 13" xfId="15319" xr:uid="{BE5BAED8-517E-4A9F-8379-146296EBA997}"/>
    <cellStyle name="20% - Ênfase5 23 14" xfId="15320" xr:uid="{FBE35977-8B7A-4EE3-90AE-3A262267F24C}"/>
    <cellStyle name="20% - Ênfase5 23 15" xfId="15321" xr:uid="{57EEE1F3-065D-4635-AF26-8085D9A30004}"/>
    <cellStyle name="20% - Ênfase5 23 16" xfId="48715" xr:uid="{645F4FC4-A069-4754-A8C7-EAAE9DA95B01}"/>
    <cellStyle name="20% - Ênfase5 23 2" xfId="1065" xr:uid="{E05F407F-9ED9-4881-9DD8-48C6BB32774B}"/>
    <cellStyle name="20% - Ênfase5 23 2 2" xfId="15322" xr:uid="{23326E73-39AD-4FD4-ADEC-C619403EE4D5}"/>
    <cellStyle name="20% - Ênfase5 23 2 2 2" xfId="15323" xr:uid="{39364376-A48D-4A3D-9A55-AE4F24D241C0}"/>
    <cellStyle name="20% - Ênfase5 23 2 2 3" xfId="15324" xr:uid="{C263B5E9-6B78-413C-9015-08ADBD582C94}"/>
    <cellStyle name="20% - Ênfase5 23 2 2 4" xfId="15325" xr:uid="{C8B796B5-E5B0-4CF8-A3CE-8E9B6B681F8C}"/>
    <cellStyle name="20% - Ênfase5 23 2 3" xfId="15326" xr:uid="{FF295163-8361-4232-A96B-6F8F4CC58D9A}"/>
    <cellStyle name="20% - Ênfase5 23 2 4" xfId="15327" xr:uid="{11E899EF-B118-4CFD-9C49-CC7BE79ECE7D}"/>
    <cellStyle name="20% - Ênfase5 23 2 5" xfId="15328" xr:uid="{6C133655-4DBA-4175-803D-8B755B4C40A6}"/>
    <cellStyle name="20% - Ênfase5 23 3" xfId="15329" xr:uid="{6A6732D5-D019-452A-A471-FD35A1CDA7BF}"/>
    <cellStyle name="20% - Ênfase5 23 3 2" xfId="15330" xr:uid="{1E142DE3-43CB-45BC-BBD3-85FD4DA3E0DA}"/>
    <cellStyle name="20% - Ênfase5 23 3 2 2" xfId="15331" xr:uid="{AAAA2C40-C5C5-4EAD-BA99-BB4F2DD84064}"/>
    <cellStyle name="20% - Ênfase5 23 3 2 3" xfId="15332" xr:uid="{96C543DF-BC26-4CB1-9D86-E4606FF0EBBB}"/>
    <cellStyle name="20% - Ênfase5 23 3 2 4" xfId="15333" xr:uid="{6F273C0B-864E-48F9-A56C-281BD2A984DE}"/>
    <cellStyle name="20% - Ênfase5 23 3 3" xfId="15334" xr:uid="{3E70605E-887E-4D55-B2D6-3EBB53F68035}"/>
    <cellStyle name="20% - Ênfase5 23 3 4" xfId="15335" xr:uid="{A538AA9B-ABE9-4FC4-AF51-D636B315713B}"/>
    <cellStyle name="20% - Ênfase5 23 3 5" xfId="15336" xr:uid="{F70CA8DB-9AC7-43D5-93E5-4D5E7AE97B31}"/>
    <cellStyle name="20% - Ênfase5 23 4" xfId="15337" xr:uid="{D428244B-50A6-4BE8-A600-15A67FD5C26E}"/>
    <cellStyle name="20% - Ênfase5 23 4 2" xfId="15338" xr:uid="{DBAAFE31-DB78-448C-A1CA-930FE1C0BF1D}"/>
    <cellStyle name="20% - Ênfase5 23 4 2 2" xfId="15339" xr:uid="{F50DB548-A310-4A2F-BB90-14C89166393F}"/>
    <cellStyle name="20% - Ênfase5 23 4 2 3" xfId="15340" xr:uid="{AF27BB5F-4D28-44CB-86CA-6A33DF4AE7D1}"/>
    <cellStyle name="20% - Ênfase5 23 4 2 4" xfId="15341" xr:uid="{4C585C86-0EF9-4592-9388-2EC95076D736}"/>
    <cellStyle name="20% - Ênfase5 23 4 3" xfId="15342" xr:uid="{58087792-FE41-4EC2-9ED8-BC3545B0FEC8}"/>
    <cellStyle name="20% - Ênfase5 23 4 4" xfId="15343" xr:uid="{001E83E5-B9A2-4E57-AAA6-CF5E8185C2D7}"/>
    <cellStyle name="20% - Ênfase5 23 4 5" xfId="15344" xr:uid="{E84EE1D9-3E5E-4280-BCF1-F2BDFE906266}"/>
    <cellStyle name="20% - Ênfase5 23 5" xfId="15345" xr:uid="{134B1F47-0892-49F9-8986-AAAE8EB7B81C}"/>
    <cellStyle name="20% - Ênfase5 23 5 2" xfId="15346" xr:uid="{D396CEB0-2341-4761-BE2D-5F3C22FC4C2D}"/>
    <cellStyle name="20% - Ênfase5 23 5 2 2" xfId="15347" xr:uid="{318312F4-99D9-4EC0-B597-62D63E6813FD}"/>
    <cellStyle name="20% - Ênfase5 23 5 2 3" xfId="15348" xr:uid="{9A3B9051-844C-479F-B328-82BDA0E567E5}"/>
    <cellStyle name="20% - Ênfase5 23 5 2 4" xfId="15349" xr:uid="{6990A8CB-663C-400A-9441-3B9C5F2865FF}"/>
    <cellStyle name="20% - Ênfase5 23 5 3" xfId="15350" xr:uid="{C95FC47A-6D5B-4A59-BBC2-71B5B1A4D59C}"/>
    <cellStyle name="20% - Ênfase5 23 5 4" xfId="15351" xr:uid="{8A6110B7-F606-4CC4-AA30-BD05CEC261DD}"/>
    <cellStyle name="20% - Ênfase5 23 5 5" xfId="15352" xr:uid="{C4579804-7B91-41AB-89BC-CC7BD67CBB5D}"/>
    <cellStyle name="20% - Ênfase5 23 6" xfId="15353" xr:uid="{BB2D77D7-651D-4417-839A-4B3EE4056A37}"/>
    <cellStyle name="20% - Ênfase5 23 6 2" xfId="15354" xr:uid="{6108FEF3-FE26-4E64-B17E-88AD5EBB9C82}"/>
    <cellStyle name="20% - Ênfase5 23 6 2 2" xfId="15355" xr:uid="{24E1890D-5733-468E-AE1F-51D1E5486FBE}"/>
    <cellStyle name="20% - Ênfase5 23 6 2 3" xfId="15356" xr:uid="{2E213F35-2DCC-4151-BC19-9C3F79587391}"/>
    <cellStyle name="20% - Ênfase5 23 6 2 4" xfId="15357" xr:uid="{71EA0014-3FDE-4E84-9C35-36BC64C67849}"/>
    <cellStyle name="20% - Ênfase5 23 6 3" xfId="15358" xr:uid="{389C9890-D565-41CD-9829-DB0ED16B594B}"/>
    <cellStyle name="20% - Ênfase5 23 6 4" xfId="15359" xr:uid="{F5E96D13-39AE-4DB9-B62E-5EF8E5AA9057}"/>
    <cellStyle name="20% - Ênfase5 23 6 5" xfId="15360" xr:uid="{09F42DF2-25C9-45B4-95D8-7CC94205F63A}"/>
    <cellStyle name="20% - Ênfase5 23 7" xfId="15361" xr:uid="{90AD4551-CB87-4CAC-A571-6572305978E9}"/>
    <cellStyle name="20% - Ênfase5 23 7 2" xfId="15362" xr:uid="{F5B1B3A8-78C2-4CFC-AD14-36A7ED3BF0BA}"/>
    <cellStyle name="20% - Ênfase5 23 7 2 2" xfId="15363" xr:uid="{4A2C7E5A-71C0-496F-9F5E-89A8EF2E1EC6}"/>
    <cellStyle name="20% - Ênfase5 23 7 2 3" xfId="15364" xr:uid="{A2AF7788-0C5C-4887-9CD5-38A0B873CB35}"/>
    <cellStyle name="20% - Ênfase5 23 7 2 4" xfId="15365" xr:uid="{BF5B91FD-3FC6-409A-A235-87BE84B53263}"/>
    <cellStyle name="20% - Ênfase5 23 7 3" xfId="15366" xr:uid="{F951291C-DFEC-4022-B533-BB1CE29F2883}"/>
    <cellStyle name="20% - Ênfase5 23 7 4" xfId="15367" xr:uid="{E43E48A7-9D5B-427E-8D77-59270E8AB161}"/>
    <cellStyle name="20% - Ênfase5 23 7 5" xfId="15368" xr:uid="{A03A1067-26EB-46BA-B503-CF541C30E2CF}"/>
    <cellStyle name="20% - Ênfase5 23 8" xfId="15369" xr:uid="{1CDB1164-5A30-4013-9660-1FEEE59370E7}"/>
    <cellStyle name="20% - Ênfase5 23 8 2" xfId="15370" xr:uid="{304C3295-2CA4-41CC-82BC-0DDD643D9967}"/>
    <cellStyle name="20% - Ênfase5 23 8 2 2" xfId="15371" xr:uid="{BEA98DD8-274A-4B27-8DE8-B0B306FC41CE}"/>
    <cellStyle name="20% - Ênfase5 23 8 2 3" xfId="15372" xr:uid="{94BE6462-5C5C-45C6-97D0-D3DB070DA91A}"/>
    <cellStyle name="20% - Ênfase5 23 8 2 4" xfId="15373" xr:uid="{81D4C0BE-2078-4E0D-BEE2-6AD475BDD835}"/>
    <cellStyle name="20% - Ênfase5 23 8 3" xfId="15374" xr:uid="{AADAA058-E450-4B3D-8E70-92C68217D928}"/>
    <cellStyle name="20% - Ênfase5 23 8 4" xfId="15375" xr:uid="{CCABCFF3-5D82-4471-A00B-74DCA21B5B3C}"/>
    <cellStyle name="20% - Ênfase5 23 8 5" xfId="15376" xr:uid="{6EC2CB2D-CCF9-418E-A193-E587C947857A}"/>
    <cellStyle name="20% - Ênfase5 23 9" xfId="15377" xr:uid="{FFF08770-6ED6-433C-A369-2D076CE4B930}"/>
    <cellStyle name="20% - Ênfase5 23 9 2" xfId="15378" xr:uid="{F2AC15FE-BD1B-49B1-9208-EF8C2D134A95}"/>
    <cellStyle name="20% - Ênfase5 23 9 2 2" xfId="15379" xr:uid="{4D54A9C2-E0EC-49AF-8C75-8B0AA4FE468F}"/>
    <cellStyle name="20% - Ênfase5 23 9 2 3" xfId="15380" xr:uid="{7FE7C07D-726B-4F1B-B4C1-6DFCC9F42C24}"/>
    <cellStyle name="20% - Ênfase5 23 9 2 4" xfId="15381" xr:uid="{1275EB52-D369-4167-9CB8-A65ECF607742}"/>
    <cellStyle name="20% - Ênfase5 23 9 3" xfId="15382" xr:uid="{7E6C9AB1-6AC8-48C2-847C-0B5986546A83}"/>
    <cellStyle name="20% - Ênfase5 23 9 4" xfId="15383" xr:uid="{25D97D82-BD5C-47FA-A214-2D120A0F77B4}"/>
    <cellStyle name="20% - Ênfase5 23 9 5" xfId="15384" xr:uid="{99158C90-42E6-4C3B-9E11-F1CA8F4E0B75}"/>
    <cellStyle name="20% - Ênfase5 24" xfId="1066" xr:uid="{43C95D3C-EEEF-4E45-B811-AC9D94C2D68D}"/>
    <cellStyle name="20% - Ênfase5 24 10" xfId="15385" xr:uid="{025D6987-85B4-405E-AEB1-1F298455A001}"/>
    <cellStyle name="20% - Ênfase5 24 10 2" xfId="15386" xr:uid="{E27CBA3F-B3A5-4654-9CE2-783510CB47E9}"/>
    <cellStyle name="20% - Ênfase5 24 10 2 2" xfId="15387" xr:uid="{3BE05BD9-6FB9-4DD8-9D36-F011863B91AB}"/>
    <cellStyle name="20% - Ênfase5 24 10 2 3" xfId="15388" xr:uid="{85677DFC-209A-4FB8-A8C5-3996BF88ED46}"/>
    <cellStyle name="20% - Ênfase5 24 10 2 4" xfId="15389" xr:uid="{4DE8978C-DAD0-4D29-AB7F-30700C225ED3}"/>
    <cellStyle name="20% - Ênfase5 24 10 3" xfId="15390" xr:uid="{358AD826-1A29-46DD-9C06-F82FB34A8167}"/>
    <cellStyle name="20% - Ênfase5 24 10 4" xfId="15391" xr:uid="{0A6686D6-39DF-4B29-B10A-02B550378026}"/>
    <cellStyle name="20% - Ênfase5 24 10 5" xfId="15392" xr:uid="{53ED5DA7-5A76-4C69-925A-2107D5D6FF8A}"/>
    <cellStyle name="20% - Ênfase5 24 11" xfId="15393" xr:uid="{1DA7DF8F-8B82-4136-AFEA-205A4A3D5874}"/>
    <cellStyle name="20% - Ênfase5 24 11 2" xfId="15394" xr:uid="{C008DB4D-36AB-4C73-9D65-E30B8564205D}"/>
    <cellStyle name="20% - Ênfase5 24 11 2 2" xfId="15395" xr:uid="{C61F84F1-D0AB-4589-862C-8F874C3718B8}"/>
    <cellStyle name="20% - Ênfase5 24 11 2 3" xfId="15396" xr:uid="{F57F6FB1-BA4A-4D42-A716-4FDF1EC0D705}"/>
    <cellStyle name="20% - Ênfase5 24 11 2 4" xfId="15397" xr:uid="{1685619F-1310-4CE9-A70C-135E201D14B6}"/>
    <cellStyle name="20% - Ênfase5 24 11 3" xfId="15398" xr:uid="{94158000-8C46-4613-AF6E-9A31556C076D}"/>
    <cellStyle name="20% - Ênfase5 24 11 4" xfId="15399" xr:uid="{4BC01A21-250A-4249-B53D-314D855D2E81}"/>
    <cellStyle name="20% - Ênfase5 24 11 5" xfId="15400" xr:uid="{F23532C7-032C-4A08-BBC0-25E9E4FA7B35}"/>
    <cellStyle name="20% - Ênfase5 24 12" xfId="15401" xr:uid="{BC081579-9225-493A-862E-9F47A37E6531}"/>
    <cellStyle name="20% - Ênfase5 24 12 2" xfId="15402" xr:uid="{F6CCE707-C18A-423A-A7A4-5A2897136A96}"/>
    <cellStyle name="20% - Ênfase5 24 12 3" xfId="15403" xr:uid="{33917A6F-9489-4745-9D8F-C70B6743D35E}"/>
    <cellStyle name="20% - Ênfase5 24 12 4" xfId="15404" xr:uid="{52737727-9B56-47FF-A99E-934D3A471462}"/>
    <cellStyle name="20% - Ênfase5 24 13" xfId="15405" xr:uid="{827EBCD9-3894-47D8-B4D6-4036AC032985}"/>
    <cellStyle name="20% - Ênfase5 24 14" xfId="15406" xr:uid="{D166A0FC-52F8-43B7-B915-2EBBE258BAC9}"/>
    <cellStyle name="20% - Ênfase5 24 15" xfId="15407" xr:uid="{55C45232-2B6E-4650-AC41-3B87D6540D9C}"/>
    <cellStyle name="20% - Ênfase5 24 16" xfId="48716" xr:uid="{FE5192EA-9F33-471E-8D57-D0F1AA490C48}"/>
    <cellStyle name="20% - Ênfase5 24 2" xfId="1067" xr:uid="{DB93D8EE-0D30-4A84-878A-C991DA08A50B}"/>
    <cellStyle name="20% - Ênfase5 24 2 2" xfId="15408" xr:uid="{404B54C5-9198-4084-BA2F-C347AAE7F017}"/>
    <cellStyle name="20% - Ênfase5 24 2 2 2" xfId="15409" xr:uid="{DC9AA083-A277-40E3-A90C-984F4AF44B17}"/>
    <cellStyle name="20% - Ênfase5 24 2 2 3" xfId="15410" xr:uid="{A77CE3BF-FEFF-4E91-AFEC-194714412D47}"/>
    <cellStyle name="20% - Ênfase5 24 2 2 4" xfId="15411" xr:uid="{44DC50D7-7AFC-4030-89DC-6BE2090A4371}"/>
    <cellStyle name="20% - Ênfase5 24 2 3" xfId="15412" xr:uid="{13FF627A-0CA8-4DDC-AC52-BF743C222B52}"/>
    <cellStyle name="20% - Ênfase5 24 2 4" xfId="15413" xr:uid="{4A87E80A-C5EF-4327-8180-034281C27815}"/>
    <cellStyle name="20% - Ênfase5 24 2 5" xfId="15414" xr:uid="{61633743-C02B-4338-AB4D-38D9A7971C47}"/>
    <cellStyle name="20% - Ênfase5 24 3" xfId="15415" xr:uid="{8FD22EB3-C4C8-4007-9060-56478E134DD2}"/>
    <cellStyle name="20% - Ênfase5 24 3 2" xfId="15416" xr:uid="{5768CE31-D088-46F2-9BAD-74006A5CCB87}"/>
    <cellStyle name="20% - Ênfase5 24 3 2 2" xfId="15417" xr:uid="{90CF1FBF-E200-4DDF-8124-408D095AD81B}"/>
    <cellStyle name="20% - Ênfase5 24 3 2 3" xfId="15418" xr:uid="{F594443E-A18F-4385-AC06-8FD314F6CE62}"/>
    <cellStyle name="20% - Ênfase5 24 3 2 4" xfId="15419" xr:uid="{63922A07-80E0-47C1-A0EC-FD51DD8A0CBE}"/>
    <cellStyle name="20% - Ênfase5 24 3 3" xfId="15420" xr:uid="{2073EF88-C458-424E-89BC-A9F2893B798B}"/>
    <cellStyle name="20% - Ênfase5 24 3 4" xfId="15421" xr:uid="{B95497D6-A453-40DF-B9BD-C86C9F77BE09}"/>
    <cellStyle name="20% - Ênfase5 24 3 5" xfId="15422" xr:uid="{C85DBEDA-CBFC-4F40-9368-1DD09943E850}"/>
    <cellStyle name="20% - Ênfase5 24 4" xfId="15423" xr:uid="{A1344251-1888-4CD2-8A86-32444F124F94}"/>
    <cellStyle name="20% - Ênfase5 24 4 2" xfId="15424" xr:uid="{D8A717E2-599E-46AA-BC45-1805C9326DBD}"/>
    <cellStyle name="20% - Ênfase5 24 4 2 2" xfId="15425" xr:uid="{1901E48C-8F4D-45E9-B1AA-495647F452C1}"/>
    <cellStyle name="20% - Ênfase5 24 4 2 3" xfId="15426" xr:uid="{7091AD51-8842-43FE-AC84-F7317D6429D4}"/>
    <cellStyle name="20% - Ênfase5 24 4 2 4" xfId="15427" xr:uid="{67433917-0D01-4D9C-9D45-323048678CE1}"/>
    <cellStyle name="20% - Ênfase5 24 4 3" xfId="15428" xr:uid="{03CA885A-3633-4A94-AFEE-0918F014356E}"/>
    <cellStyle name="20% - Ênfase5 24 4 4" xfId="15429" xr:uid="{BFFA835F-40D2-466B-89F4-1A3CDA7FB697}"/>
    <cellStyle name="20% - Ênfase5 24 4 5" xfId="15430" xr:uid="{58127039-497D-4A11-8905-A1494C6BB812}"/>
    <cellStyle name="20% - Ênfase5 24 5" xfId="15431" xr:uid="{2E614ED4-0D96-470F-8C1F-0C22A7297550}"/>
    <cellStyle name="20% - Ênfase5 24 5 2" xfId="15432" xr:uid="{88D91548-9B32-4E69-B4BC-02D8598A7429}"/>
    <cellStyle name="20% - Ênfase5 24 5 2 2" xfId="15433" xr:uid="{8FB6A343-F105-4A67-A6EA-E32025A6B6FA}"/>
    <cellStyle name="20% - Ênfase5 24 5 2 3" xfId="15434" xr:uid="{6BCC000D-19BA-44CB-A883-96107C59B9FB}"/>
    <cellStyle name="20% - Ênfase5 24 5 2 4" xfId="15435" xr:uid="{C8C729EB-449A-44B5-A22F-4485AC739B6A}"/>
    <cellStyle name="20% - Ênfase5 24 5 3" xfId="15436" xr:uid="{EE1CDF7E-D16A-461D-8946-C4A978835255}"/>
    <cellStyle name="20% - Ênfase5 24 5 4" xfId="15437" xr:uid="{FA3E2022-BA55-48C1-8FE9-DB9C30B70637}"/>
    <cellStyle name="20% - Ênfase5 24 5 5" xfId="15438" xr:uid="{0EDA6D6F-C88B-46D3-B0F1-5269B63C852F}"/>
    <cellStyle name="20% - Ênfase5 24 6" xfId="15439" xr:uid="{72C66363-DC92-420E-81F5-4FFDFB9EEA4F}"/>
    <cellStyle name="20% - Ênfase5 24 6 2" xfId="15440" xr:uid="{7FB44DDB-574C-4394-88EB-703183DC3CDD}"/>
    <cellStyle name="20% - Ênfase5 24 6 2 2" xfId="15441" xr:uid="{04031A2F-D8A5-49C5-81F6-42BA01E65AE0}"/>
    <cellStyle name="20% - Ênfase5 24 6 2 3" xfId="15442" xr:uid="{AC9F29A2-5B0E-4500-B34D-0440FC352501}"/>
    <cellStyle name="20% - Ênfase5 24 6 2 4" xfId="15443" xr:uid="{A4E4460E-606C-445A-BC32-2FE85BB06B6B}"/>
    <cellStyle name="20% - Ênfase5 24 6 3" xfId="15444" xr:uid="{3B7BCDDC-BF76-4A8C-ADD2-4CF9A79F6BD4}"/>
    <cellStyle name="20% - Ênfase5 24 6 4" xfId="15445" xr:uid="{2861F495-7464-4DE7-A4C0-3FB784BCDD16}"/>
    <cellStyle name="20% - Ênfase5 24 6 5" xfId="15446" xr:uid="{032F78F2-3520-480D-856C-AD02B7440AB3}"/>
    <cellStyle name="20% - Ênfase5 24 7" xfId="15447" xr:uid="{0D0728FD-DD1D-401D-B93C-E530637D19CB}"/>
    <cellStyle name="20% - Ênfase5 24 7 2" xfId="15448" xr:uid="{D9EAF945-A5C8-4CB9-8488-BF2F39D985B2}"/>
    <cellStyle name="20% - Ênfase5 24 7 2 2" xfId="15449" xr:uid="{5A818602-77BB-475C-B39D-0456C39739D1}"/>
    <cellStyle name="20% - Ênfase5 24 7 2 3" xfId="15450" xr:uid="{CB955674-D728-4742-893E-14AC8938C307}"/>
    <cellStyle name="20% - Ênfase5 24 7 2 4" xfId="15451" xr:uid="{02746365-91E0-45A0-B02A-6F4A1967883C}"/>
    <cellStyle name="20% - Ênfase5 24 7 3" xfId="15452" xr:uid="{78F6B126-5AF9-4F36-835A-47ACB46BBA4E}"/>
    <cellStyle name="20% - Ênfase5 24 7 4" xfId="15453" xr:uid="{568A37BE-5FF0-432D-95AA-380B21526A0C}"/>
    <cellStyle name="20% - Ênfase5 24 7 5" xfId="15454" xr:uid="{5FFDC252-1350-48DB-9F71-2E49A5DBDBB5}"/>
    <cellStyle name="20% - Ênfase5 24 8" xfId="15455" xr:uid="{7BAB1A0C-5C2C-48C8-ADD8-B905EFEF6A95}"/>
    <cellStyle name="20% - Ênfase5 24 8 2" xfId="15456" xr:uid="{C322F7F7-C561-481A-94D0-2842657DF801}"/>
    <cellStyle name="20% - Ênfase5 24 8 2 2" xfId="15457" xr:uid="{DDA4E250-6527-4396-AFCE-FE3F579579A9}"/>
    <cellStyle name="20% - Ênfase5 24 8 2 3" xfId="15458" xr:uid="{6EFA0B23-484E-4CB2-A453-8583D0A73CFA}"/>
    <cellStyle name="20% - Ênfase5 24 8 2 4" xfId="15459" xr:uid="{2E90E92B-4636-4A1E-97D9-DF11831DC464}"/>
    <cellStyle name="20% - Ênfase5 24 8 3" xfId="15460" xr:uid="{F9C0D390-4370-4500-BD3E-3F402537CE64}"/>
    <cellStyle name="20% - Ênfase5 24 8 4" xfId="15461" xr:uid="{FFE9EB50-8729-435C-8A40-717F3CF4C1D4}"/>
    <cellStyle name="20% - Ênfase5 24 8 5" xfId="15462" xr:uid="{B392ECB8-517D-475E-B783-725A6523D9F2}"/>
    <cellStyle name="20% - Ênfase5 24 9" xfId="15463" xr:uid="{F67994FD-625D-48AE-BD30-0B0EA97FC169}"/>
    <cellStyle name="20% - Ênfase5 24 9 2" xfId="15464" xr:uid="{BEEFCE11-026A-47F5-B3CC-B1014DA4E157}"/>
    <cellStyle name="20% - Ênfase5 24 9 2 2" xfId="15465" xr:uid="{20E851F8-D0B0-4EB7-95D5-8FB3AF804460}"/>
    <cellStyle name="20% - Ênfase5 24 9 2 3" xfId="15466" xr:uid="{0AC8E350-9FD2-42AE-97D6-8651CE9266B3}"/>
    <cellStyle name="20% - Ênfase5 24 9 2 4" xfId="15467" xr:uid="{DA0056B0-4D73-4FF4-8BD4-192F9F9A8642}"/>
    <cellStyle name="20% - Ênfase5 24 9 3" xfId="15468" xr:uid="{B51A0916-15ED-4694-A3DF-C6844C0B9BD2}"/>
    <cellStyle name="20% - Ênfase5 24 9 4" xfId="15469" xr:uid="{DB12ECA8-0E0B-4115-8A65-C40B50E4CAAB}"/>
    <cellStyle name="20% - Ênfase5 24 9 5" xfId="15470" xr:uid="{1479F48E-9FA7-4C70-BBBC-E2AFCB5EB06D}"/>
    <cellStyle name="20% - Ênfase5 25" xfId="1068" xr:uid="{BE1EB51D-DA3A-4BC8-AD36-7136C8BACDC9}"/>
    <cellStyle name="20% - Ênfase5 25 10" xfId="15471" xr:uid="{6CA2C8BF-5A2B-4F29-B5CB-2B3C01C5EBAF}"/>
    <cellStyle name="20% - Ênfase5 25 10 2" xfId="15472" xr:uid="{A8B56B09-8D00-46D7-BFD5-F67FCCD66B98}"/>
    <cellStyle name="20% - Ênfase5 25 10 2 2" xfId="15473" xr:uid="{A44FF51D-8E52-4C8E-B46A-BEA20B060FE9}"/>
    <cellStyle name="20% - Ênfase5 25 10 2 3" xfId="15474" xr:uid="{111CE315-16B1-4835-8B79-A6DEAE8F5349}"/>
    <cellStyle name="20% - Ênfase5 25 10 2 4" xfId="15475" xr:uid="{95589963-473F-41E9-A063-7BCCF42AC004}"/>
    <cellStyle name="20% - Ênfase5 25 10 3" xfId="15476" xr:uid="{46993A3A-2DC2-4985-B02A-450EDB800085}"/>
    <cellStyle name="20% - Ênfase5 25 10 4" xfId="15477" xr:uid="{54B8F97A-57E0-4E69-A694-1B26DD82B8A3}"/>
    <cellStyle name="20% - Ênfase5 25 10 5" xfId="15478" xr:uid="{3B335357-8AEF-4DAD-81CD-DDEC8A28CE01}"/>
    <cellStyle name="20% - Ênfase5 25 11" xfId="15479" xr:uid="{05CF5ED0-CD5A-4097-9F81-57A708B1096A}"/>
    <cellStyle name="20% - Ênfase5 25 11 2" xfId="15480" xr:uid="{BD4AE46B-04A5-4F8A-B777-9B8FA8D0C6CF}"/>
    <cellStyle name="20% - Ênfase5 25 11 2 2" xfId="15481" xr:uid="{90851202-0C5E-41DE-BEEB-56630F0E9A2A}"/>
    <cellStyle name="20% - Ênfase5 25 11 2 3" xfId="15482" xr:uid="{99DA61E0-97B7-4A37-A9F8-1B4C044048FA}"/>
    <cellStyle name="20% - Ênfase5 25 11 2 4" xfId="15483" xr:uid="{9F397E7E-80A7-494E-A63B-EF4341142C92}"/>
    <cellStyle name="20% - Ênfase5 25 11 3" xfId="15484" xr:uid="{1E186D35-9879-44B9-97F9-92A3F5C23394}"/>
    <cellStyle name="20% - Ênfase5 25 11 4" xfId="15485" xr:uid="{59C45BF6-8CF1-4BBC-B1E7-718220B55786}"/>
    <cellStyle name="20% - Ênfase5 25 11 5" xfId="15486" xr:uid="{80B0AD47-9923-4567-8203-25FC4FB838E9}"/>
    <cellStyle name="20% - Ênfase5 25 12" xfId="15487" xr:uid="{EF3E562C-ECAD-4B95-A8DD-634B39B32A2B}"/>
    <cellStyle name="20% - Ênfase5 25 12 2" xfId="15488" xr:uid="{4815201D-2266-440C-A166-CEEB8AB602F7}"/>
    <cellStyle name="20% - Ênfase5 25 12 3" xfId="15489" xr:uid="{A7F84427-2CED-4610-A6F1-7452D7651050}"/>
    <cellStyle name="20% - Ênfase5 25 12 4" xfId="15490" xr:uid="{993B97AD-0261-4D34-89C7-63B2CDF8D630}"/>
    <cellStyle name="20% - Ênfase5 25 13" xfId="15491" xr:uid="{3B88A843-02CC-4A3A-BF5B-AB6CC90FE484}"/>
    <cellStyle name="20% - Ênfase5 25 14" xfId="15492" xr:uid="{C9CF7CBC-6C79-4147-8B93-A0197333FD57}"/>
    <cellStyle name="20% - Ênfase5 25 15" xfId="15493" xr:uid="{97F29E6D-B1B8-4E75-9C7D-4AD2729F9753}"/>
    <cellStyle name="20% - Ênfase5 25 16" xfId="48717" xr:uid="{2F7DAC57-A1F1-436C-BC6C-7319461FB41E}"/>
    <cellStyle name="20% - Ênfase5 25 2" xfId="1069" xr:uid="{B85922D2-99E2-4653-9FBD-54C542C27829}"/>
    <cellStyle name="20% - Ênfase5 25 2 2" xfId="15494" xr:uid="{71185137-73E2-4447-B7F7-2891980DCADE}"/>
    <cellStyle name="20% - Ênfase5 25 2 2 2" xfId="15495" xr:uid="{F73FEF9D-AF73-4B10-95A2-8935C29C8E4C}"/>
    <cellStyle name="20% - Ênfase5 25 2 2 3" xfId="15496" xr:uid="{6DA79F4F-5FD4-4F30-9E73-867829C4FA70}"/>
    <cellStyle name="20% - Ênfase5 25 2 2 4" xfId="15497" xr:uid="{0C357EF1-2657-4911-AEF8-83D2773F188E}"/>
    <cellStyle name="20% - Ênfase5 25 2 3" xfId="15498" xr:uid="{EC08FAFB-D461-4765-A5A5-0EEBA719186D}"/>
    <cellStyle name="20% - Ênfase5 25 2 4" xfId="15499" xr:uid="{15EF27BA-C2DF-4BD2-BD11-7035F0580626}"/>
    <cellStyle name="20% - Ênfase5 25 2 5" xfId="15500" xr:uid="{5462AA90-D35B-4AE1-8E5D-B5439A790F97}"/>
    <cellStyle name="20% - Ênfase5 25 3" xfId="15501" xr:uid="{22A62AEA-2E36-4204-AFBB-62DF65C71D19}"/>
    <cellStyle name="20% - Ênfase5 25 3 2" xfId="15502" xr:uid="{D42DC6B6-AF06-4BC1-BEDB-47326F1943E9}"/>
    <cellStyle name="20% - Ênfase5 25 3 2 2" xfId="15503" xr:uid="{C7DD8928-13D1-4361-AAD1-64F4440C10F5}"/>
    <cellStyle name="20% - Ênfase5 25 3 2 3" xfId="15504" xr:uid="{AE5B0B81-8AFE-4AB6-9DA6-3029E0A7CB20}"/>
    <cellStyle name="20% - Ênfase5 25 3 2 4" xfId="15505" xr:uid="{EB5F7536-B824-4051-971B-A6BF94287A46}"/>
    <cellStyle name="20% - Ênfase5 25 3 3" xfId="15506" xr:uid="{3745E734-8530-44F0-BE02-AC386EEC632E}"/>
    <cellStyle name="20% - Ênfase5 25 3 4" xfId="15507" xr:uid="{326400AC-9F98-49F1-8E3C-D234C0FDDBD3}"/>
    <cellStyle name="20% - Ênfase5 25 3 5" xfId="15508" xr:uid="{109C83EF-5CD6-472B-9CCE-AA5C7611E8F8}"/>
    <cellStyle name="20% - Ênfase5 25 4" xfId="15509" xr:uid="{F41D05A7-BF1F-427A-9E8A-31C4B0AC0D57}"/>
    <cellStyle name="20% - Ênfase5 25 4 2" xfId="15510" xr:uid="{744FA187-8F13-4942-8318-46843E3DAB25}"/>
    <cellStyle name="20% - Ênfase5 25 4 2 2" xfId="15511" xr:uid="{D8E2025C-0F44-4855-825E-26B82E0949D9}"/>
    <cellStyle name="20% - Ênfase5 25 4 2 3" xfId="15512" xr:uid="{43C80BD5-8A1F-4F67-B9C0-698BA8AAC576}"/>
    <cellStyle name="20% - Ênfase5 25 4 2 4" xfId="15513" xr:uid="{1A0CAC44-9EF1-42BD-992B-26CA2A0A8054}"/>
    <cellStyle name="20% - Ênfase5 25 4 3" xfId="15514" xr:uid="{031BF53F-A5E6-4E94-9464-2EB082C42686}"/>
    <cellStyle name="20% - Ênfase5 25 4 4" xfId="15515" xr:uid="{8896FD7A-FAE8-4150-915A-80599D3E1214}"/>
    <cellStyle name="20% - Ênfase5 25 4 5" xfId="15516" xr:uid="{36329CEE-D5C7-4521-9BE7-CF40BDB4B4AB}"/>
    <cellStyle name="20% - Ênfase5 25 5" xfId="15517" xr:uid="{BEB651BD-C726-477A-8B45-EA38DB944D42}"/>
    <cellStyle name="20% - Ênfase5 25 5 2" xfId="15518" xr:uid="{48D01AD3-647B-4ABE-AFA6-F8101B7D04E2}"/>
    <cellStyle name="20% - Ênfase5 25 5 2 2" xfId="15519" xr:uid="{163CD5DA-2363-4681-A26C-84CC83336A31}"/>
    <cellStyle name="20% - Ênfase5 25 5 2 3" xfId="15520" xr:uid="{EF5FB6D5-87F3-4F89-8C99-2F42BB40715C}"/>
    <cellStyle name="20% - Ênfase5 25 5 2 4" xfId="15521" xr:uid="{358BC71D-AD35-4BAC-9E58-CF97444656C9}"/>
    <cellStyle name="20% - Ênfase5 25 5 3" xfId="15522" xr:uid="{CB0B51EA-4E68-42FC-A14E-D04E174614A8}"/>
    <cellStyle name="20% - Ênfase5 25 5 4" xfId="15523" xr:uid="{EAB068F6-A5D5-4738-9CC8-22FF30447842}"/>
    <cellStyle name="20% - Ênfase5 25 5 5" xfId="15524" xr:uid="{08F77B50-D46C-4059-B186-5836C11C9CFF}"/>
    <cellStyle name="20% - Ênfase5 25 6" xfId="15525" xr:uid="{440CAF70-F919-4F44-BFDD-DCB06E98C667}"/>
    <cellStyle name="20% - Ênfase5 25 6 2" xfId="15526" xr:uid="{B2E95348-6DE4-4BC2-9BBB-1929606DBB24}"/>
    <cellStyle name="20% - Ênfase5 25 6 2 2" xfId="15527" xr:uid="{366E0947-C42E-4967-A138-E0354D37DA3E}"/>
    <cellStyle name="20% - Ênfase5 25 6 2 3" xfId="15528" xr:uid="{3BC0B654-D1EF-47A3-9868-9D16EE993F58}"/>
    <cellStyle name="20% - Ênfase5 25 6 2 4" xfId="15529" xr:uid="{2611AE21-0881-4C59-B111-B4765CBB85D3}"/>
    <cellStyle name="20% - Ênfase5 25 6 3" xfId="15530" xr:uid="{7DB02BE0-DE4C-4E67-A014-2EA3B8ED7539}"/>
    <cellStyle name="20% - Ênfase5 25 6 4" xfId="15531" xr:uid="{AAEDA818-88CC-457A-8296-AA145EA36277}"/>
    <cellStyle name="20% - Ênfase5 25 6 5" xfId="15532" xr:uid="{40096FE6-0769-4E4F-87BD-7A432788F46F}"/>
    <cellStyle name="20% - Ênfase5 25 7" xfId="15533" xr:uid="{7C26F407-B3B6-414D-96FC-FA9EA87D99A3}"/>
    <cellStyle name="20% - Ênfase5 25 7 2" xfId="15534" xr:uid="{D34CBCBA-C27E-458B-88B3-23BC71149106}"/>
    <cellStyle name="20% - Ênfase5 25 7 2 2" xfId="15535" xr:uid="{05DF6C5E-E866-453A-99D5-E9FF76C4D7F9}"/>
    <cellStyle name="20% - Ênfase5 25 7 2 3" xfId="15536" xr:uid="{E2056551-CC18-44A1-BA92-5E0A2AD2ADDF}"/>
    <cellStyle name="20% - Ênfase5 25 7 2 4" xfId="15537" xr:uid="{99508C08-C362-44D3-99B5-09F8D042D3CC}"/>
    <cellStyle name="20% - Ênfase5 25 7 3" xfId="15538" xr:uid="{900C85A9-FEC1-4EA0-A6A3-4D7EF4458DBA}"/>
    <cellStyle name="20% - Ênfase5 25 7 4" xfId="15539" xr:uid="{AA1EDC54-14CA-420B-9405-8C7B61E12B8C}"/>
    <cellStyle name="20% - Ênfase5 25 7 5" xfId="15540" xr:uid="{E0376B3C-0879-47B0-AE76-B624ADD97B0B}"/>
    <cellStyle name="20% - Ênfase5 25 8" xfId="15541" xr:uid="{F2BF0B53-58D2-4D18-B783-A993A3282C03}"/>
    <cellStyle name="20% - Ênfase5 25 8 2" xfId="15542" xr:uid="{9C6CD2D3-6628-4D01-94AF-1DBBCDFB9566}"/>
    <cellStyle name="20% - Ênfase5 25 8 2 2" xfId="15543" xr:uid="{3B966666-0430-48C6-91D9-CD2F8DF2838A}"/>
    <cellStyle name="20% - Ênfase5 25 8 2 3" xfId="15544" xr:uid="{16BDA426-50E3-491A-8230-0450CA9611FD}"/>
    <cellStyle name="20% - Ênfase5 25 8 2 4" xfId="15545" xr:uid="{9A7D856C-1FA7-4C1D-B05A-187C995B6F2F}"/>
    <cellStyle name="20% - Ênfase5 25 8 3" xfId="15546" xr:uid="{6E267AC3-8053-4584-B0B0-38822CAF43EF}"/>
    <cellStyle name="20% - Ênfase5 25 8 4" xfId="15547" xr:uid="{D5D0562E-C867-4437-9FE9-AA35830A3265}"/>
    <cellStyle name="20% - Ênfase5 25 8 5" xfId="15548" xr:uid="{20421D3D-99DD-4C14-BE2D-12EB3F750C8F}"/>
    <cellStyle name="20% - Ênfase5 25 9" xfId="15549" xr:uid="{E5F6BA98-AA49-4789-B288-7FFAABC6E1D9}"/>
    <cellStyle name="20% - Ênfase5 25 9 2" xfId="15550" xr:uid="{5748F1E9-EC4C-4181-BC5A-B01260F2F97C}"/>
    <cellStyle name="20% - Ênfase5 25 9 2 2" xfId="15551" xr:uid="{F95F52C3-1E84-4E9A-8572-FB2A3A9F0391}"/>
    <cellStyle name="20% - Ênfase5 25 9 2 3" xfId="15552" xr:uid="{E91D4BA5-84EE-4937-AA83-565EFC776B17}"/>
    <cellStyle name="20% - Ênfase5 25 9 2 4" xfId="15553" xr:uid="{1B9A8F44-0700-415A-A542-2B8A76BF62A1}"/>
    <cellStyle name="20% - Ênfase5 25 9 3" xfId="15554" xr:uid="{9D2DD5E7-D669-4585-A8B8-7746C7732E17}"/>
    <cellStyle name="20% - Ênfase5 25 9 4" xfId="15555" xr:uid="{52F2F902-1122-4B73-9C94-A31CBC4031AD}"/>
    <cellStyle name="20% - Ênfase5 25 9 5" xfId="15556" xr:uid="{89789CEE-CF5C-4F25-9B25-EACCA5E1AA57}"/>
    <cellStyle name="20% - Ênfase5 26" xfId="1070" xr:uid="{87D7F151-2889-428C-B4B1-EE3944E39352}"/>
    <cellStyle name="20% - Ênfase5 26 10" xfId="15557" xr:uid="{CE61B82F-D22D-4C45-863F-A81DCB96F9E2}"/>
    <cellStyle name="20% - Ênfase5 26 10 2" xfId="15558" xr:uid="{CBA7079C-3BB5-4A92-9687-251839AF7341}"/>
    <cellStyle name="20% - Ênfase5 26 10 2 2" xfId="15559" xr:uid="{9503D25E-3ECE-45EB-8989-06E739016995}"/>
    <cellStyle name="20% - Ênfase5 26 10 2 3" xfId="15560" xr:uid="{F6EAF27C-30EE-4BE6-BC7B-77F418837CBD}"/>
    <cellStyle name="20% - Ênfase5 26 10 2 4" xfId="15561" xr:uid="{CC2F1076-407B-4997-B225-ACCAAEE5713D}"/>
    <cellStyle name="20% - Ênfase5 26 10 3" xfId="15562" xr:uid="{695349D2-D92C-49EC-A6A7-E8844D02E30F}"/>
    <cellStyle name="20% - Ênfase5 26 10 4" xfId="15563" xr:uid="{4ADA957D-7035-40BC-A9A6-A0E785FE72A2}"/>
    <cellStyle name="20% - Ênfase5 26 10 5" xfId="15564" xr:uid="{DBD7672B-4D1B-4DE7-9027-85E55D49817C}"/>
    <cellStyle name="20% - Ênfase5 26 11" xfId="15565" xr:uid="{5E16D4FC-2890-4706-8B59-9B3AB8B4321C}"/>
    <cellStyle name="20% - Ênfase5 26 11 2" xfId="15566" xr:uid="{461949F2-1C0D-48D5-AE5C-8A39CEBE032F}"/>
    <cellStyle name="20% - Ênfase5 26 11 2 2" xfId="15567" xr:uid="{5398ADC9-8A2E-470E-A2C9-7246624DA4A8}"/>
    <cellStyle name="20% - Ênfase5 26 11 2 3" xfId="15568" xr:uid="{2CE0F424-5864-4BAE-AC15-106C0B0FD1C3}"/>
    <cellStyle name="20% - Ênfase5 26 11 2 4" xfId="15569" xr:uid="{2B4545CB-8E7D-4AFB-8345-CBC0F60B8E39}"/>
    <cellStyle name="20% - Ênfase5 26 11 3" xfId="15570" xr:uid="{291ADB6A-13B7-48EE-9A97-33A0A3C549B8}"/>
    <cellStyle name="20% - Ênfase5 26 11 4" xfId="15571" xr:uid="{8AA7D122-5CC4-4496-BA17-44FB1CDC2D5B}"/>
    <cellStyle name="20% - Ênfase5 26 11 5" xfId="15572" xr:uid="{0778C87D-B82D-49C4-8147-16CFDB769164}"/>
    <cellStyle name="20% - Ênfase5 26 12" xfId="15573" xr:uid="{A555DAA6-BB49-4887-83E7-81A365FD8495}"/>
    <cellStyle name="20% - Ênfase5 26 12 2" xfId="15574" xr:uid="{ABEC62A2-B7A8-4B74-9AB1-6D7D362626C3}"/>
    <cellStyle name="20% - Ênfase5 26 12 3" xfId="15575" xr:uid="{C8009B84-5050-4295-8314-7199451E1ACC}"/>
    <cellStyle name="20% - Ênfase5 26 12 4" xfId="15576" xr:uid="{057E5A5D-7387-42DB-B929-AD8868BE3693}"/>
    <cellStyle name="20% - Ênfase5 26 13" xfId="15577" xr:uid="{307A7AE2-9338-4941-9CF5-69E86BFAF1EF}"/>
    <cellStyle name="20% - Ênfase5 26 14" xfId="15578" xr:uid="{3A25B82F-AF20-4B95-9FA6-2755C61C719C}"/>
    <cellStyle name="20% - Ênfase5 26 15" xfId="15579" xr:uid="{DE9C1A34-1C34-4CBC-ABAD-58C146FEC382}"/>
    <cellStyle name="20% - Ênfase5 26 16" xfId="48718" xr:uid="{25964589-87AD-4D42-AFAA-6036BFADFFF5}"/>
    <cellStyle name="20% - Ênfase5 26 2" xfId="1071" xr:uid="{8DAADE79-0865-4001-A4AA-C1A2FB8F99E1}"/>
    <cellStyle name="20% - Ênfase5 26 2 2" xfId="15580" xr:uid="{9302A374-1D1F-4A4F-87E9-97D8F647FF8F}"/>
    <cellStyle name="20% - Ênfase5 26 2 2 2" xfId="15581" xr:uid="{2726A615-9EA3-4DE0-AB06-E1C1F8D7CE02}"/>
    <cellStyle name="20% - Ênfase5 26 2 2 3" xfId="15582" xr:uid="{89216913-709D-4671-9C3B-F04A459735FE}"/>
    <cellStyle name="20% - Ênfase5 26 2 2 4" xfId="15583" xr:uid="{AC4820B5-01F9-4A3C-92AA-6681A04792B8}"/>
    <cellStyle name="20% - Ênfase5 26 2 3" xfId="15584" xr:uid="{654CB4AC-8652-48F7-9DB4-FAF184D6C7C4}"/>
    <cellStyle name="20% - Ênfase5 26 2 4" xfId="15585" xr:uid="{C239A02E-879A-466C-8F8F-11495A0FDF12}"/>
    <cellStyle name="20% - Ênfase5 26 2 5" xfId="15586" xr:uid="{2B406F32-35AC-4F79-8CD8-12F482CD2C73}"/>
    <cellStyle name="20% - Ênfase5 26 3" xfId="15587" xr:uid="{D57E8F88-49EA-4668-AEA9-2F0652D18298}"/>
    <cellStyle name="20% - Ênfase5 26 3 2" xfId="15588" xr:uid="{A5685C9F-ADBB-4A28-B3FF-D3E49FB24B0E}"/>
    <cellStyle name="20% - Ênfase5 26 3 2 2" xfId="15589" xr:uid="{F49910D2-7267-4990-9625-D894FAC18F54}"/>
    <cellStyle name="20% - Ênfase5 26 3 2 3" xfId="15590" xr:uid="{D67D1431-C8F5-4ADC-9A69-7283FCC38B14}"/>
    <cellStyle name="20% - Ênfase5 26 3 2 4" xfId="15591" xr:uid="{3ACC97DC-6CD8-493F-89DA-6479C09A74D6}"/>
    <cellStyle name="20% - Ênfase5 26 3 3" xfId="15592" xr:uid="{FD13790F-D466-491B-AB5C-B814D319648C}"/>
    <cellStyle name="20% - Ênfase5 26 3 4" xfId="15593" xr:uid="{5CA413D7-B479-45A0-9BEE-3799F5995D0A}"/>
    <cellStyle name="20% - Ênfase5 26 3 5" xfId="15594" xr:uid="{8540392E-A849-41FF-B1BA-B4D5A030698B}"/>
    <cellStyle name="20% - Ênfase5 26 4" xfId="15595" xr:uid="{2DA8878F-1C13-408E-B2FA-CC3B4EC25EA7}"/>
    <cellStyle name="20% - Ênfase5 26 4 2" xfId="15596" xr:uid="{FC34BDDD-7EF9-47F4-90EE-A59C1EF73B91}"/>
    <cellStyle name="20% - Ênfase5 26 4 2 2" xfId="15597" xr:uid="{6EC1E0BC-4061-42FD-ADE9-DA1B236568C3}"/>
    <cellStyle name="20% - Ênfase5 26 4 2 3" xfId="15598" xr:uid="{F9443C4E-0A73-471C-86CB-AF3BA6776D2C}"/>
    <cellStyle name="20% - Ênfase5 26 4 2 4" xfId="15599" xr:uid="{0F0FF820-9BDE-4C10-A750-72A2BC3B229F}"/>
    <cellStyle name="20% - Ênfase5 26 4 3" xfId="15600" xr:uid="{2B64874B-58B3-4E58-9F14-CC94EA9B3183}"/>
    <cellStyle name="20% - Ênfase5 26 4 4" xfId="15601" xr:uid="{CD0039A8-B042-4173-ADA1-55C5B1CEE78B}"/>
    <cellStyle name="20% - Ênfase5 26 4 5" xfId="15602" xr:uid="{1C437CB3-A52B-4722-B4C9-C4103CCD9B36}"/>
    <cellStyle name="20% - Ênfase5 26 5" xfId="15603" xr:uid="{8B468C36-8D88-4426-824F-832778FD050E}"/>
    <cellStyle name="20% - Ênfase5 26 5 2" xfId="15604" xr:uid="{BFE7811D-6E8D-45FB-A817-DE78BAE76D93}"/>
    <cellStyle name="20% - Ênfase5 26 5 2 2" xfId="15605" xr:uid="{BF7A4875-4C2E-45DB-B3D2-71E680F3B6D4}"/>
    <cellStyle name="20% - Ênfase5 26 5 2 3" xfId="15606" xr:uid="{DE173FC8-4A44-4460-BE82-3BE2BF680EEF}"/>
    <cellStyle name="20% - Ênfase5 26 5 2 4" xfId="15607" xr:uid="{EA5AAB83-6BBE-424B-A337-95823EABB530}"/>
    <cellStyle name="20% - Ênfase5 26 5 3" xfId="15608" xr:uid="{A58AD9E4-B890-4C75-A1FE-6783C10C1177}"/>
    <cellStyle name="20% - Ênfase5 26 5 4" xfId="15609" xr:uid="{F46714EC-652A-4951-A9BA-B58A8C3F19F1}"/>
    <cellStyle name="20% - Ênfase5 26 5 5" xfId="15610" xr:uid="{FA9A6A4D-C64E-428B-84AE-5D1592E6334D}"/>
    <cellStyle name="20% - Ênfase5 26 6" xfId="15611" xr:uid="{619CF5B7-BFF0-4093-98B5-CD5EAF14C29B}"/>
    <cellStyle name="20% - Ênfase5 26 6 2" xfId="15612" xr:uid="{467F49F8-47D3-4A36-81E0-A2C80482154D}"/>
    <cellStyle name="20% - Ênfase5 26 6 2 2" xfId="15613" xr:uid="{6628D7BD-863B-4E47-B99C-AFAD4735DF13}"/>
    <cellStyle name="20% - Ênfase5 26 6 2 3" xfId="15614" xr:uid="{C51D62BA-9990-420A-BE3E-F89C4C22B17E}"/>
    <cellStyle name="20% - Ênfase5 26 6 2 4" xfId="15615" xr:uid="{F2884948-EDF3-4475-A14F-2FFD53686158}"/>
    <cellStyle name="20% - Ênfase5 26 6 3" xfId="15616" xr:uid="{B2068F8D-9E59-4F1E-AA83-0E6D860F04C8}"/>
    <cellStyle name="20% - Ênfase5 26 6 4" xfId="15617" xr:uid="{1C39AEFC-50D8-41EA-9489-2B1FF02D2BBF}"/>
    <cellStyle name="20% - Ênfase5 26 6 5" xfId="15618" xr:uid="{39023534-8E5F-4F01-AC53-C9C2BEE72340}"/>
    <cellStyle name="20% - Ênfase5 26 7" xfId="15619" xr:uid="{24838756-4A02-43F8-ADC5-6BB80B840CC3}"/>
    <cellStyle name="20% - Ênfase5 26 7 2" xfId="15620" xr:uid="{DE8D5427-EA19-4D9F-B44F-F3FD697A587F}"/>
    <cellStyle name="20% - Ênfase5 26 7 2 2" xfId="15621" xr:uid="{6287D120-8417-4A22-AC2F-6C921B60ADC2}"/>
    <cellStyle name="20% - Ênfase5 26 7 2 3" xfId="15622" xr:uid="{77773429-6348-4457-8E77-DD18724E40DE}"/>
    <cellStyle name="20% - Ênfase5 26 7 2 4" xfId="15623" xr:uid="{300DCF2D-4A02-444D-93D0-E4DC464BB094}"/>
    <cellStyle name="20% - Ênfase5 26 7 3" xfId="15624" xr:uid="{E619D65C-ED97-4B74-BA70-BEBD0AC1A8C8}"/>
    <cellStyle name="20% - Ênfase5 26 7 4" xfId="15625" xr:uid="{311D22AF-97C8-4AD5-9895-9885CB82457E}"/>
    <cellStyle name="20% - Ênfase5 26 7 5" xfId="15626" xr:uid="{56CB240D-626F-4C65-A3F3-7A3128C6A974}"/>
    <cellStyle name="20% - Ênfase5 26 8" xfId="15627" xr:uid="{F5308EE2-CBF9-4E5A-84A1-7702023401CC}"/>
    <cellStyle name="20% - Ênfase5 26 8 2" xfId="15628" xr:uid="{8467FE8B-492A-4C95-9059-32042FE76A30}"/>
    <cellStyle name="20% - Ênfase5 26 8 2 2" xfId="15629" xr:uid="{32C51087-FAD5-45F8-84F9-0B915FBFFFF5}"/>
    <cellStyle name="20% - Ênfase5 26 8 2 3" xfId="15630" xr:uid="{9886F5FC-DC8D-45F9-B890-0BD299A98646}"/>
    <cellStyle name="20% - Ênfase5 26 8 2 4" xfId="15631" xr:uid="{FEC27F6A-7D5C-45A0-83F2-FF6EAF9D7BB5}"/>
    <cellStyle name="20% - Ênfase5 26 8 3" xfId="15632" xr:uid="{7ACA0517-D591-43DA-8424-B4D3DF79B7A8}"/>
    <cellStyle name="20% - Ênfase5 26 8 4" xfId="15633" xr:uid="{23A16EAB-95C0-4421-877F-3920C007CB44}"/>
    <cellStyle name="20% - Ênfase5 26 8 5" xfId="15634" xr:uid="{0FB91BCA-00F3-4DF7-AAD8-F90ACAA8523A}"/>
    <cellStyle name="20% - Ênfase5 26 9" xfId="15635" xr:uid="{B71DA2B6-2A32-4AD1-91FF-D715D2A4C069}"/>
    <cellStyle name="20% - Ênfase5 26 9 2" xfId="15636" xr:uid="{82EEAF26-B598-4447-B544-6A85B6826BC5}"/>
    <cellStyle name="20% - Ênfase5 26 9 2 2" xfId="15637" xr:uid="{2EBCA0C6-D827-46B4-9CAD-26BAF920E0F6}"/>
    <cellStyle name="20% - Ênfase5 26 9 2 3" xfId="15638" xr:uid="{CCA53CB6-80F9-49EE-B2F9-2F6236AB8DFC}"/>
    <cellStyle name="20% - Ênfase5 26 9 2 4" xfId="15639" xr:uid="{2D95E0AA-0C4C-4BBA-A4B2-3E50FFFEE8C2}"/>
    <cellStyle name="20% - Ênfase5 26 9 3" xfId="15640" xr:uid="{CCF630FB-2BF0-4DBA-99DA-5B45E161F759}"/>
    <cellStyle name="20% - Ênfase5 26 9 4" xfId="15641" xr:uid="{1AEC2477-14B2-4A09-92BD-D88DC48E6140}"/>
    <cellStyle name="20% - Ênfase5 26 9 5" xfId="15642" xr:uid="{F309851E-807C-464A-B678-90487F05B719}"/>
    <cellStyle name="20% - Ênfase5 27" xfId="1072" xr:uid="{59A7EB7B-33B8-4007-8A07-121A68FEE2FF}"/>
    <cellStyle name="20% - Ênfase5 27 10" xfId="15643" xr:uid="{B4A84E21-735F-47D5-8FD8-8102862AD201}"/>
    <cellStyle name="20% - Ênfase5 27 10 2" xfId="15644" xr:uid="{5D292AB8-33C3-4A7B-B78E-7D31E02252C1}"/>
    <cellStyle name="20% - Ênfase5 27 10 2 2" xfId="15645" xr:uid="{39CBC60B-8383-41B1-817E-B8C24A8DB8F0}"/>
    <cellStyle name="20% - Ênfase5 27 10 2 3" xfId="15646" xr:uid="{B8EF4A0E-249A-4AE4-8456-4AD18E721985}"/>
    <cellStyle name="20% - Ênfase5 27 10 2 4" xfId="15647" xr:uid="{53F0A6E4-C7B0-4BEF-8E50-3CE3DB45BD2B}"/>
    <cellStyle name="20% - Ênfase5 27 10 3" xfId="15648" xr:uid="{399EEBFC-5BE0-45FE-B885-38097CE8B80D}"/>
    <cellStyle name="20% - Ênfase5 27 10 4" xfId="15649" xr:uid="{85BCF32F-60E7-49E6-ADD3-A58DD42471FD}"/>
    <cellStyle name="20% - Ênfase5 27 10 5" xfId="15650" xr:uid="{8E4FBECA-CA92-4614-85CB-C009267285A1}"/>
    <cellStyle name="20% - Ênfase5 27 11" xfId="15651" xr:uid="{DB4DBB1A-5D67-45CE-A465-84922B1CEC6E}"/>
    <cellStyle name="20% - Ênfase5 27 11 2" xfId="15652" xr:uid="{596C08C3-1764-49B8-9384-C7CF59798BB0}"/>
    <cellStyle name="20% - Ênfase5 27 11 2 2" xfId="15653" xr:uid="{D4E2859F-A398-429E-A813-5DC41B6CACC6}"/>
    <cellStyle name="20% - Ênfase5 27 11 2 3" xfId="15654" xr:uid="{0D68E899-A778-4531-8B8B-9F49BF60E2BC}"/>
    <cellStyle name="20% - Ênfase5 27 11 2 4" xfId="15655" xr:uid="{BFE86B4A-3A08-4DD8-AA4F-D7DF5408E94A}"/>
    <cellStyle name="20% - Ênfase5 27 11 3" xfId="15656" xr:uid="{E419AC3A-350D-488E-87E5-6898949A56F3}"/>
    <cellStyle name="20% - Ênfase5 27 11 4" xfId="15657" xr:uid="{264E7519-1967-465E-945F-5D14576E4330}"/>
    <cellStyle name="20% - Ênfase5 27 11 5" xfId="15658" xr:uid="{6904389F-9ACD-49DF-8997-DC8F9299CB02}"/>
    <cellStyle name="20% - Ênfase5 27 12" xfId="15659" xr:uid="{FD33C629-B050-4A25-A3B5-83E86FBBC0F4}"/>
    <cellStyle name="20% - Ênfase5 27 12 2" xfId="15660" xr:uid="{B64BD14A-A1E7-42E1-9DC6-9D4EA5CC58CB}"/>
    <cellStyle name="20% - Ênfase5 27 12 3" xfId="15661" xr:uid="{FF192350-7953-4D19-B4B9-B23B96A99170}"/>
    <cellStyle name="20% - Ênfase5 27 12 4" xfId="15662" xr:uid="{F6F08CA6-3778-4E69-9FB0-7F8AE857ED6C}"/>
    <cellStyle name="20% - Ênfase5 27 13" xfId="15663" xr:uid="{326F4FC7-5707-4FC3-B530-0CE6D8234AF0}"/>
    <cellStyle name="20% - Ênfase5 27 14" xfId="15664" xr:uid="{E8218518-F269-4A34-9905-EC0F48F33190}"/>
    <cellStyle name="20% - Ênfase5 27 15" xfId="15665" xr:uid="{45CB6D0D-BE0A-4C60-B2EB-F72E572FD5A2}"/>
    <cellStyle name="20% - Ênfase5 27 16" xfId="48719" xr:uid="{59C7C48A-0414-44FE-AE9E-DB9380DE81B3}"/>
    <cellStyle name="20% - Ênfase5 27 2" xfId="1073" xr:uid="{7095CA2D-84BF-4046-B8F0-6EB64C691A75}"/>
    <cellStyle name="20% - Ênfase5 27 2 2" xfId="15666" xr:uid="{79ECCA0D-9265-4728-8576-8FB2EF4B8871}"/>
    <cellStyle name="20% - Ênfase5 27 2 2 2" xfId="15667" xr:uid="{C38A44DE-7054-4A68-B089-4FBC2A732B89}"/>
    <cellStyle name="20% - Ênfase5 27 2 2 3" xfId="15668" xr:uid="{87C7487B-179A-46B4-A5A2-C787E05F6844}"/>
    <cellStyle name="20% - Ênfase5 27 2 2 4" xfId="15669" xr:uid="{0E767F7E-A2F1-4DD8-8E63-4500085587AB}"/>
    <cellStyle name="20% - Ênfase5 27 2 3" xfId="15670" xr:uid="{F26D05F5-234E-4A79-A1E6-D5C3F1341D28}"/>
    <cellStyle name="20% - Ênfase5 27 2 4" xfId="15671" xr:uid="{040773EB-B7AC-4AF2-A30B-6E64C697D15C}"/>
    <cellStyle name="20% - Ênfase5 27 2 5" xfId="15672" xr:uid="{831267BF-1753-4858-8241-E0D065715C11}"/>
    <cellStyle name="20% - Ênfase5 27 3" xfId="15673" xr:uid="{E431C90A-05B6-4686-88DE-7FB4E020FF38}"/>
    <cellStyle name="20% - Ênfase5 27 3 2" xfId="15674" xr:uid="{93AC0D8B-AC5B-48E4-87BD-7D010967E94F}"/>
    <cellStyle name="20% - Ênfase5 27 3 2 2" xfId="15675" xr:uid="{AE800266-0B1C-4F0B-B029-F4AF301B4316}"/>
    <cellStyle name="20% - Ênfase5 27 3 2 3" xfId="15676" xr:uid="{478F59EA-65EF-461F-BB0F-22B54646245D}"/>
    <cellStyle name="20% - Ênfase5 27 3 2 4" xfId="15677" xr:uid="{2F628D93-538D-4B32-B2E6-B89999AE80F3}"/>
    <cellStyle name="20% - Ênfase5 27 3 3" xfId="15678" xr:uid="{AC7C92E5-D9E8-47B3-86A2-650B917D57E8}"/>
    <cellStyle name="20% - Ênfase5 27 3 4" xfId="15679" xr:uid="{F75ABD4B-3534-4118-804D-0838AAA89BEB}"/>
    <cellStyle name="20% - Ênfase5 27 3 5" xfId="15680" xr:uid="{5F2EC036-D256-4596-842A-731096A05D07}"/>
    <cellStyle name="20% - Ênfase5 27 4" xfId="15681" xr:uid="{6BC9DBE7-D3E9-448C-8E4C-A5A6395F807B}"/>
    <cellStyle name="20% - Ênfase5 27 4 2" xfId="15682" xr:uid="{9E2E0E07-1922-4459-BB1C-410664722953}"/>
    <cellStyle name="20% - Ênfase5 27 4 2 2" xfId="15683" xr:uid="{794192C7-1800-4B82-B940-88163EBEE5FF}"/>
    <cellStyle name="20% - Ênfase5 27 4 2 3" xfId="15684" xr:uid="{6DFA4562-10C8-4F76-B065-7D7D3C23DECF}"/>
    <cellStyle name="20% - Ênfase5 27 4 2 4" xfId="15685" xr:uid="{8440E266-F05C-404F-B181-CF157C9A78A2}"/>
    <cellStyle name="20% - Ênfase5 27 4 3" xfId="15686" xr:uid="{F8869567-808C-45EE-B3CE-5A58A2ACE339}"/>
    <cellStyle name="20% - Ênfase5 27 4 4" xfId="15687" xr:uid="{07790AB2-0EE9-45C7-89A2-224CA80513BF}"/>
    <cellStyle name="20% - Ênfase5 27 4 5" xfId="15688" xr:uid="{C688140F-C4C2-434F-A348-057C3F8C20B6}"/>
    <cellStyle name="20% - Ênfase5 27 5" xfId="15689" xr:uid="{814FA2D6-E538-49B8-8B00-DBC479819B76}"/>
    <cellStyle name="20% - Ênfase5 27 5 2" xfId="15690" xr:uid="{F5E14794-5511-487C-909A-96D882C80C29}"/>
    <cellStyle name="20% - Ênfase5 27 5 2 2" xfId="15691" xr:uid="{8CBB30CF-124D-4D71-AC4C-624F97E90C65}"/>
    <cellStyle name="20% - Ênfase5 27 5 2 3" xfId="15692" xr:uid="{305C87B9-24B2-41C7-B749-C83A114C81A9}"/>
    <cellStyle name="20% - Ênfase5 27 5 2 4" xfId="15693" xr:uid="{98DE0AF0-0C8C-4630-8D01-AB5E2F00E61A}"/>
    <cellStyle name="20% - Ênfase5 27 5 3" xfId="15694" xr:uid="{8522CF65-5CBD-486B-ACB1-39827E83D1C1}"/>
    <cellStyle name="20% - Ênfase5 27 5 4" xfId="15695" xr:uid="{DFF268E3-C397-4131-B654-010DD2914B7A}"/>
    <cellStyle name="20% - Ênfase5 27 5 5" xfId="15696" xr:uid="{54D00A5B-B897-4C77-98D3-50394758D4F7}"/>
    <cellStyle name="20% - Ênfase5 27 6" xfId="15697" xr:uid="{819CA00F-A513-4406-9948-A8F35BD96A79}"/>
    <cellStyle name="20% - Ênfase5 27 6 2" xfId="15698" xr:uid="{EFD28C9A-C0BF-4C73-8E64-75A9CD4CFC8B}"/>
    <cellStyle name="20% - Ênfase5 27 6 2 2" xfId="15699" xr:uid="{A9277302-EF5E-4772-BBFE-34104D2A3769}"/>
    <cellStyle name="20% - Ênfase5 27 6 2 3" xfId="15700" xr:uid="{267B8C22-EB2B-4873-B9F1-DAAE21AF1CC5}"/>
    <cellStyle name="20% - Ênfase5 27 6 2 4" xfId="15701" xr:uid="{FFD118AB-794F-40A9-B680-B66A32AE7CF1}"/>
    <cellStyle name="20% - Ênfase5 27 6 3" xfId="15702" xr:uid="{08FC15D0-2E0B-4F0A-ABB5-209D4CD7B613}"/>
    <cellStyle name="20% - Ênfase5 27 6 4" xfId="15703" xr:uid="{55F1CC69-03C9-4F91-B7AB-3B1BE6D82464}"/>
    <cellStyle name="20% - Ênfase5 27 6 5" xfId="15704" xr:uid="{F5462879-B427-424A-856C-BE86F6820444}"/>
    <cellStyle name="20% - Ênfase5 27 7" xfId="15705" xr:uid="{BBC252F6-C21B-454D-A54F-7EA00626095E}"/>
    <cellStyle name="20% - Ênfase5 27 7 2" xfId="15706" xr:uid="{83BF4159-E511-4FC1-B78A-58034D8D7C76}"/>
    <cellStyle name="20% - Ênfase5 27 7 2 2" xfId="15707" xr:uid="{3D389EBE-0146-449E-89B9-0805F8981D48}"/>
    <cellStyle name="20% - Ênfase5 27 7 2 3" xfId="15708" xr:uid="{4D4996EE-56B1-4D5A-BCE1-63AA11C91112}"/>
    <cellStyle name="20% - Ênfase5 27 7 2 4" xfId="15709" xr:uid="{2D56F3D9-8D70-4E7F-9146-85DBC32CBC34}"/>
    <cellStyle name="20% - Ênfase5 27 7 3" xfId="15710" xr:uid="{F143125C-495D-40EC-A9CC-43DD15A6B152}"/>
    <cellStyle name="20% - Ênfase5 27 7 4" xfId="15711" xr:uid="{30EB841B-87B0-4914-BE33-49E817511BD0}"/>
    <cellStyle name="20% - Ênfase5 27 7 5" xfId="15712" xr:uid="{AA4BAA8A-72DE-49EE-BAEB-A502C19A3360}"/>
    <cellStyle name="20% - Ênfase5 27 8" xfId="15713" xr:uid="{75B49CED-E0B2-4E87-809B-8DDC2E1077B4}"/>
    <cellStyle name="20% - Ênfase5 27 8 2" xfId="15714" xr:uid="{3D2845D5-6347-4428-B67B-082E00491ACF}"/>
    <cellStyle name="20% - Ênfase5 27 8 2 2" xfId="15715" xr:uid="{A0625582-7D46-4EF7-9F45-1ADDB3C53963}"/>
    <cellStyle name="20% - Ênfase5 27 8 2 3" xfId="15716" xr:uid="{A310985A-50B9-427B-9D92-817E16DC082B}"/>
    <cellStyle name="20% - Ênfase5 27 8 2 4" xfId="15717" xr:uid="{BD4A17B7-7B40-4979-80F5-31E5FB8A1D7E}"/>
    <cellStyle name="20% - Ênfase5 27 8 3" xfId="15718" xr:uid="{622E7B91-DBDB-42A4-9D56-9B70678779A6}"/>
    <cellStyle name="20% - Ênfase5 27 8 4" xfId="15719" xr:uid="{3D070A73-F475-44BA-A019-5066100848FF}"/>
    <cellStyle name="20% - Ênfase5 27 8 5" xfId="15720" xr:uid="{7D070B6B-7259-49AD-BF56-D43C6C88FB9C}"/>
    <cellStyle name="20% - Ênfase5 27 9" xfId="15721" xr:uid="{D1F0C0B8-38C6-488F-80BD-360405CE1737}"/>
    <cellStyle name="20% - Ênfase5 27 9 2" xfId="15722" xr:uid="{CECEAC79-9683-45AC-8FFA-9761EFA5B140}"/>
    <cellStyle name="20% - Ênfase5 27 9 2 2" xfId="15723" xr:uid="{BB7B23FD-0105-4857-B6AC-2718352B6BB5}"/>
    <cellStyle name="20% - Ênfase5 27 9 2 3" xfId="15724" xr:uid="{4C246D66-6814-41ED-A476-466B376B403E}"/>
    <cellStyle name="20% - Ênfase5 27 9 2 4" xfId="15725" xr:uid="{4527BBD5-570F-4B6F-B848-418956DC2C8A}"/>
    <cellStyle name="20% - Ênfase5 27 9 3" xfId="15726" xr:uid="{08C5DCAD-9B53-402C-A4C6-6CC0A90CEF94}"/>
    <cellStyle name="20% - Ênfase5 27 9 4" xfId="15727" xr:uid="{37DD3337-A612-4E03-9EA7-A19F84334DDC}"/>
    <cellStyle name="20% - Ênfase5 27 9 5" xfId="15728" xr:uid="{FB72A0E3-5A4D-4540-A92D-7EDC6EB18C31}"/>
    <cellStyle name="20% - Ênfase5 28" xfId="1074" xr:uid="{728D38BC-116B-4679-83F3-86902F436803}"/>
    <cellStyle name="20% - Ênfase5 28 10" xfId="15729" xr:uid="{E855DB42-DE71-4DC1-9840-7CC90D1046E6}"/>
    <cellStyle name="20% - Ênfase5 28 10 2" xfId="15730" xr:uid="{A881F52A-3EBD-4C82-955D-4701CDCC2F8A}"/>
    <cellStyle name="20% - Ênfase5 28 10 2 2" xfId="15731" xr:uid="{C69DFA89-81D8-4442-A247-74BC0E7F05A5}"/>
    <cellStyle name="20% - Ênfase5 28 10 2 3" xfId="15732" xr:uid="{3FDFE0A8-E8BC-4C07-AFE0-65FCA7B04E52}"/>
    <cellStyle name="20% - Ênfase5 28 10 2 4" xfId="15733" xr:uid="{1793E73D-9CC1-423C-8B45-D30A17FAB1E8}"/>
    <cellStyle name="20% - Ênfase5 28 10 3" xfId="15734" xr:uid="{EAD2CE47-343A-4C9D-AEFA-FDA1919236AA}"/>
    <cellStyle name="20% - Ênfase5 28 10 4" xfId="15735" xr:uid="{8EAF997B-7C0E-40D8-99EB-78E6ADBEF413}"/>
    <cellStyle name="20% - Ênfase5 28 10 5" xfId="15736" xr:uid="{2288930C-0BBA-43A3-B0F1-2FC89EDBDA9F}"/>
    <cellStyle name="20% - Ênfase5 28 11" xfId="15737" xr:uid="{490FF81F-DD8F-4DE5-9853-196F8D46BDEB}"/>
    <cellStyle name="20% - Ênfase5 28 11 2" xfId="15738" xr:uid="{5C16DBB3-3DEF-4ABF-928D-69082101D7D8}"/>
    <cellStyle name="20% - Ênfase5 28 11 2 2" xfId="15739" xr:uid="{583DC700-AAAA-431D-AD05-05C69FAF385C}"/>
    <cellStyle name="20% - Ênfase5 28 11 2 3" xfId="15740" xr:uid="{09E150B3-6694-4B28-8FDE-0EBB2516A89E}"/>
    <cellStyle name="20% - Ênfase5 28 11 2 4" xfId="15741" xr:uid="{C515DF44-7AFE-4151-AAB8-B045CE2B8ECD}"/>
    <cellStyle name="20% - Ênfase5 28 11 3" xfId="15742" xr:uid="{90EBEE3F-4C28-40FC-A2B2-F998D83DFA52}"/>
    <cellStyle name="20% - Ênfase5 28 11 4" xfId="15743" xr:uid="{FB228CF3-2570-4785-ADA2-A42723E35CE1}"/>
    <cellStyle name="20% - Ênfase5 28 11 5" xfId="15744" xr:uid="{65DAB6CF-F9A3-4D73-AEF5-476D77210B6B}"/>
    <cellStyle name="20% - Ênfase5 28 12" xfId="15745" xr:uid="{92F0D560-CE72-46B7-A5F6-BE6CD2D4CB70}"/>
    <cellStyle name="20% - Ênfase5 28 12 2" xfId="15746" xr:uid="{FAD301B5-A3FB-44D9-86EF-AEA199974292}"/>
    <cellStyle name="20% - Ênfase5 28 12 3" xfId="15747" xr:uid="{77BB44C1-ECCD-437A-B79E-0E89EC875822}"/>
    <cellStyle name="20% - Ênfase5 28 12 4" xfId="15748" xr:uid="{42614EC7-7495-496C-B957-43654C44FF61}"/>
    <cellStyle name="20% - Ênfase5 28 13" xfId="15749" xr:uid="{EAF940F6-639E-4BDF-9E3C-3538B8234CC0}"/>
    <cellStyle name="20% - Ênfase5 28 14" xfId="15750" xr:uid="{FD638E98-6AE8-4AB7-97D9-773D60DC192F}"/>
    <cellStyle name="20% - Ênfase5 28 15" xfId="15751" xr:uid="{BFDEB495-1103-4D75-B5BC-C56BC4A6C68A}"/>
    <cellStyle name="20% - Ênfase5 28 2" xfId="1075" xr:uid="{F053581A-D792-4CB0-8B3F-B96DFA2190B4}"/>
    <cellStyle name="20% - Ênfase5 28 2 2" xfId="15752" xr:uid="{644DC284-043D-4F04-939B-608B651FE2BF}"/>
    <cellStyle name="20% - Ênfase5 28 2 2 2" xfId="15753" xr:uid="{832FE694-8DF8-4C41-8F93-CDD8B3E2AE02}"/>
    <cellStyle name="20% - Ênfase5 28 2 2 3" xfId="15754" xr:uid="{67E3BCD0-5779-4483-B4AB-EFCFD234E77C}"/>
    <cellStyle name="20% - Ênfase5 28 2 2 4" xfId="15755" xr:uid="{D367860E-9142-486B-861A-9CA2CD63E287}"/>
    <cellStyle name="20% - Ênfase5 28 2 3" xfId="15756" xr:uid="{9613410D-02F7-410B-AC05-687B873FC9F4}"/>
    <cellStyle name="20% - Ênfase5 28 2 4" xfId="15757" xr:uid="{FDDCA945-EEAE-480A-BAD5-AA3498EDBB3E}"/>
    <cellStyle name="20% - Ênfase5 28 2 5" xfId="15758" xr:uid="{4EB3E5F7-1520-4C38-A024-5EF7BEE70348}"/>
    <cellStyle name="20% - Ênfase5 28 3" xfId="15759" xr:uid="{DD47D60E-6D65-487D-8E7E-BF37ECE7DD64}"/>
    <cellStyle name="20% - Ênfase5 28 3 2" xfId="15760" xr:uid="{0DE81C76-CC3B-446E-9EEA-6B9F311A1C83}"/>
    <cellStyle name="20% - Ênfase5 28 3 2 2" xfId="15761" xr:uid="{655F724D-B7B6-40F9-8C2A-5AF09607D416}"/>
    <cellStyle name="20% - Ênfase5 28 3 2 3" xfId="15762" xr:uid="{5BCB3FC0-5DE1-4913-93A8-BD9468AA79EE}"/>
    <cellStyle name="20% - Ênfase5 28 3 2 4" xfId="15763" xr:uid="{EB799CA5-05F6-4C27-B1A8-6AC924FB8B93}"/>
    <cellStyle name="20% - Ênfase5 28 3 3" xfId="15764" xr:uid="{9BEC4B75-C39B-479C-AAD2-DD5E7F338448}"/>
    <cellStyle name="20% - Ênfase5 28 3 4" xfId="15765" xr:uid="{1F0B22BB-7BD2-419F-902C-CEC366C6C0CC}"/>
    <cellStyle name="20% - Ênfase5 28 3 5" xfId="15766" xr:uid="{BBCDF0B5-F695-4475-B261-C0D8FA1B9C01}"/>
    <cellStyle name="20% - Ênfase5 28 4" xfId="15767" xr:uid="{1812FC6D-01B6-444E-9870-F635FD907590}"/>
    <cellStyle name="20% - Ênfase5 28 4 2" xfId="15768" xr:uid="{08AE9C2F-EE44-4595-8635-DFB6EB0FC70E}"/>
    <cellStyle name="20% - Ênfase5 28 4 2 2" xfId="15769" xr:uid="{3918680F-7DD9-493F-B760-063BA03BABB9}"/>
    <cellStyle name="20% - Ênfase5 28 4 2 3" xfId="15770" xr:uid="{7986C220-B1E4-4024-B7FA-8D661FD324F3}"/>
    <cellStyle name="20% - Ênfase5 28 4 2 4" xfId="15771" xr:uid="{1D42DB0F-483E-472F-98BD-1B4F8932A683}"/>
    <cellStyle name="20% - Ênfase5 28 4 3" xfId="15772" xr:uid="{083D51B9-F28E-4DFF-AD58-671AEC724DD3}"/>
    <cellStyle name="20% - Ênfase5 28 4 4" xfId="15773" xr:uid="{B15DE235-50ED-4B47-9959-511802EC6F29}"/>
    <cellStyle name="20% - Ênfase5 28 4 5" xfId="15774" xr:uid="{E81ABA0C-5B20-463D-AD64-00C797590764}"/>
    <cellStyle name="20% - Ênfase5 28 5" xfId="15775" xr:uid="{64DB8F62-F3C0-4CAD-AF59-37672E7E869F}"/>
    <cellStyle name="20% - Ênfase5 28 5 2" xfId="15776" xr:uid="{28A28B36-B4D4-40C5-A2D3-28B264C2ED39}"/>
    <cellStyle name="20% - Ênfase5 28 5 2 2" xfId="15777" xr:uid="{47A85DA4-6D6F-49F7-A040-CB6985B121A5}"/>
    <cellStyle name="20% - Ênfase5 28 5 2 3" xfId="15778" xr:uid="{4FC00BE3-DB04-4584-80EA-F3B3BEA94F4B}"/>
    <cellStyle name="20% - Ênfase5 28 5 2 4" xfId="15779" xr:uid="{866FC009-7A76-493E-993A-31E8DB22B968}"/>
    <cellStyle name="20% - Ênfase5 28 5 3" xfId="15780" xr:uid="{FA5A3FC7-F129-4489-A434-4B211C4C5331}"/>
    <cellStyle name="20% - Ênfase5 28 5 4" xfId="15781" xr:uid="{49345201-0077-4876-B67C-1A64A002D06A}"/>
    <cellStyle name="20% - Ênfase5 28 5 5" xfId="15782" xr:uid="{E6B7D655-D089-428E-B9FE-F5A20D163C33}"/>
    <cellStyle name="20% - Ênfase5 28 6" xfId="15783" xr:uid="{C18FE3B1-53E7-480A-B84C-8E78C920E61D}"/>
    <cellStyle name="20% - Ênfase5 28 6 2" xfId="15784" xr:uid="{9FBAB242-3DC6-4F07-91BF-9307B3B74249}"/>
    <cellStyle name="20% - Ênfase5 28 6 2 2" xfId="15785" xr:uid="{A535EA82-7DCF-4C9F-B33E-E7A453D3A4CE}"/>
    <cellStyle name="20% - Ênfase5 28 6 2 3" xfId="15786" xr:uid="{16323BCC-62D0-4395-8324-FCF776725369}"/>
    <cellStyle name="20% - Ênfase5 28 6 2 4" xfId="15787" xr:uid="{E65ED91E-6D56-4602-A028-6716B877425B}"/>
    <cellStyle name="20% - Ênfase5 28 6 3" xfId="15788" xr:uid="{73567B32-1965-4891-A4A5-CB424382B8EF}"/>
    <cellStyle name="20% - Ênfase5 28 6 4" xfId="15789" xr:uid="{DE439DF0-B839-444A-9C23-D4123646E40D}"/>
    <cellStyle name="20% - Ênfase5 28 6 5" xfId="15790" xr:uid="{45B3900E-0769-4B9B-B47C-1ADA6A06788B}"/>
    <cellStyle name="20% - Ênfase5 28 7" xfId="15791" xr:uid="{5FD9E2A2-F440-41F5-94C2-423D27186405}"/>
    <cellStyle name="20% - Ênfase5 28 7 2" xfId="15792" xr:uid="{A67CC7E4-1ABC-48BE-B454-ED070D611E42}"/>
    <cellStyle name="20% - Ênfase5 28 7 2 2" xfId="15793" xr:uid="{9B26B9DE-243D-48BC-98FD-BC8F9DA8DDD4}"/>
    <cellStyle name="20% - Ênfase5 28 7 2 3" xfId="15794" xr:uid="{364CED55-20A2-44E0-9C4E-A6B3727BE1BA}"/>
    <cellStyle name="20% - Ênfase5 28 7 2 4" xfId="15795" xr:uid="{C14AD2EA-E494-4F59-BF0B-0F6144CA636B}"/>
    <cellStyle name="20% - Ênfase5 28 7 3" xfId="15796" xr:uid="{4EF4F692-AD50-44B3-BA07-5DED2D4ED8E6}"/>
    <cellStyle name="20% - Ênfase5 28 7 4" xfId="15797" xr:uid="{01D280CF-E0EC-4BF8-B1F3-0F9BA001F55D}"/>
    <cellStyle name="20% - Ênfase5 28 7 5" xfId="15798" xr:uid="{056792DE-EC64-4EA3-927F-E18DA6935F2D}"/>
    <cellStyle name="20% - Ênfase5 28 8" xfId="15799" xr:uid="{1C95BEA5-22F8-454F-8C1E-8E5984333FD4}"/>
    <cellStyle name="20% - Ênfase5 28 8 2" xfId="15800" xr:uid="{CB74F80C-4103-4D57-8694-FB2E201E9A55}"/>
    <cellStyle name="20% - Ênfase5 28 8 2 2" xfId="15801" xr:uid="{327C5938-4C84-4595-92E0-59313C61EFF2}"/>
    <cellStyle name="20% - Ênfase5 28 8 2 3" xfId="15802" xr:uid="{E5EE1E29-D917-40A4-B42D-0F2378EF45A1}"/>
    <cellStyle name="20% - Ênfase5 28 8 2 4" xfId="15803" xr:uid="{6937034B-2C26-4DDD-94BE-8F3280F6E265}"/>
    <cellStyle name="20% - Ênfase5 28 8 3" xfId="15804" xr:uid="{7F1847C6-9CD6-4481-9557-FE9B32F90E17}"/>
    <cellStyle name="20% - Ênfase5 28 8 4" xfId="15805" xr:uid="{C9A3FA78-D6A9-4D5A-BA82-7D1ED1AAD100}"/>
    <cellStyle name="20% - Ênfase5 28 8 5" xfId="15806" xr:uid="{F954D06E-AD5D-4AC6-9DC0-85D16744E0FA}"/>
    <cellStyle name="20% - Ênfase5 28 9" xfId="15807" xr:uid="{A5AD2332-EBF6-4725-88CA-EBD41FC0BBF9}"/>
    <cellStyle name="20% - Ênfase5 28 9 2" xfId="15808" xr:uid="{8BF1AEAB-03E4-49DB-B149-4D316F955F73}"/>
    <cellStyle name="20% - Ênfase5 28 9 2 2" xfId="15809" xr:uid="{BF4B01F0-EFB0-496B-9809-3850C116455B}"/>
    <cellStyle name="20% - Ênfase5 28 9 2 3" xfId="15810" xr:uid="{5D358072-48C2-4083-8332-519DA41A062C}"/>
    <cellStyle name="20% - Ênfase5 28 9 2 4" xfId="15811" xr:uid="{9519B084-82DA-42F4-9BF3-84E8C9882040}"/>
    <cellStyle name="20% - Ênfase5 28 9 3" xfId="15812" xr:uid="{5BE50790-9B4E-4C73-B1D5-FFA2285F567C}"/>
    <cellStyle name="20% - Ênfase5 28 9 4" xfId="15813" xr:uid="{35FF93B9-C26D-4BAD-B18B-75484B3902B5}"/>
    <cellStyle name="20% - Ênfase5 28 9 5" xfId="15814" xr:uid="{0A7B20E8-FEAF-49DE-A01C-7FA1DBB99EED}"/>
    <cellStyle name="20% - Ênfase5 29" xfId="1076" xr:uid="{CD293DC9-472F-4D13-80D9-5C4B563CCD28}"/>
    <cellStyle name="20% - Ênfase5 29 10" xfId="15815" xr:uid="{12249439-BAB8-435E-8C7A-DCE8A77DD5B4}"/>
    <cellStyle name="20% - Ênfase5 29 10 2" xfId="15816" xr:uid="{31B5FC84-D3AF-456D-9DA1-5CB3D0E0D005}"/>
    <cellStyle name="20% - Ênfase5 29 10 2 2" xfId="15817" xr:uid="{1C991C5A-DC67-4D2D-9489-81D4D9624438}"/>
    <cellStyle name="20% - Ênfase5 29 10 2 3" xfId="15818" xr:uid="{EF4B8E17-7A65-4779-AC85-728C1F80785D}"/>
    <cellStyle name="20% - Ênfase5 29 10 2 4" xfId="15819" xr:uid="{DB38C0C4-6463-4624-B22E-6B1BAC3B25FD}"/>
    <cellStyle name="20% - Ênfase5 29 10 3" xfId="15820" xr:uid="{7F02F4A7-358E-4BF1-8EA3-C72A1116D321}"/>
    <cellStyle name="20% - Ênfase5 29 10 4" xfId="15821" xr:uid="{7C52A0E3-5E55-4DD9-9E1B-D86CE89334E4}"/>
    <cellStyle name="20% - Ênfase5 29 10 5" xfId="15822" xr:uid="{F6E0B042-A83F-4827-AF6F-0A3C980A30A8}"/>
    <cellStyle name="20% - Ênfase5 29 11" xfId="15823" xr:uid="{BB500593-7AD0-4FF2-9550-90660836AEFB}"/>
    <cellStyle name="20% - Ênfase5 29 11 2" xfId="15824" xr:uid="{7C148349-E363-43DF-89D2-1420DD53A4B5}"/>
    <cellStyle name="20% - Ênfase5 29 11 2 2" xfId="15825" xr:uid="{6110BFC0-E65E-4FDB-8474-92245FD2593B}"/>
    <cellStyle name="20% - Ênfase5 29 11 2 3" xfId="15826" xr:uid="{C9D6FED3-5F07-4435-B196-76C3FC3BE4A0}"/>
    <cellStyle name="20% - Ênfase5 29 11 2 4" xfId="15827" xr:uid="{404B1304-00D9-4DBC-AEE4-F9900453FC76}"/>
    <cellStyle name="20% - Ênfase5 29 11 3" xfId="15828" xr:uid="{9A09200A-8AA0-401B-AA7C-2043E5D5BAFB}"/>
    <cellStyle name="20% - Ênfase5 29 11 4" xfId="15829" xr:uid="{EFBDB83C-9A48-4FD1-88F1-40C78DBB7928}"/>
    <cellStyle name="20% - Ênfase5 29 11 5" xfId="15830" xr:uid="{8E51D558-BB07-42FD-A4A7-519F47D88BFB}"/>
    <cellStyle name="20% - Ênfase5 29 12" xfId="15831" xr:uid="{2DCF9D26-FBEA-417E-813C-E271EF5CD203}"/>
    <cellStyle name="20% - Ênfase5 29 12 2" xfId="15832" xr:uid="{96599B5E-D115-4EC4-BB0C-F75FCEEFD0B8}"/>
    <cellStyle name="20% - Ênfase5 29 12 3" xfId="15833" xr:uid="{9B757A97-7C61-4704-8C64-3C15E8F478C8}"/>
    <cellStyle name="20% - Ênfase5 29 12 4" xfId="15834" xr:uid="{15CB049E-F1F9-4FA9-9240-5F3DE4EA5522}"/>
    <cellStyle name="20% - Ênfase5 29 13" xfId="15835" xr:uid="{3B0BC5E3-8E96-4CE0-9503-64C2097E9C58}"/>
    <cellStyle name="20% - Ênfase5 29 14" xfId="15836" xr:uid="{AC14976C-1691-421A-9064-43BD050544E1}"/>
    <cellStyle name="20% - Ênfase5 29 15" xfId="15837" xr:uid="{EB323C4B-523F-4650-B55E-DD4F38270CCC}"/>
    <cellStyle name="20% - Ênfase5 29 2" xfId="1077" xr:uid="{1929C3CA-5938-46E8-9F7F-8AA072599B04}"/>
    <cellStyle name="20% - Ênfase5 29 2 2" xfId="15838" xr:uid="{7909DAFB-B4E9-4656-83CA-CB0C30C83A8D}"/>
    <cellStyle name="20% - Ênfase5 29 2 2 2" xfId="15839" xr:uid="{F7A51031-CAB4-44B3-B2CB-92E8C22092BD}"/>
    <cellStyle name="20% - Ênfase5 29 2 2 3" xfId="15840" xr:uid="{BB270979-586E-47B7-B965-36AB588032F4}"/>
    <cellStyle name="20% - Ênfase5 29 2 2 4" xfId="15841" xr:uid="{2EFC2EF7-1607-48D7-905F-6E6F756CCB31}"/>
    <cellStyle name="20% - Ênfase5 29 2 3" xfId="15842" xr:uid="{5B586DC4-7A8C-4D6A-AF10-3D882E0AC497}"/>
    <cellStyle name="20% - Ênfase5 29 2 4" xfId="15843" xr:uid="{91D53A6F-9AAC-45DE-8690-8FB3235DB0FB}"/>
    <cellStyle name="20% - Ênfase5 29 2 5" xfId="15844" xr:uid="{4FB921EA-B663-41F7-9DF0-BD111DF41FB3}"/>
    <cellStyle name="20% - Ênfase5 29 3" xfId="15845" xr:uid="{A22830F3-62AF-4D51-9E76-C672A29804AE}"/>
    <cellStyle name="20% - Ênfase5 29 3 2" xfId="15846" xr:uid="{4A39F6CC-C85F-4E50-80D0-D91CB10CE313}"/>
    <cellStyle name="20% - Ênfase5 29 3 2 2" xfId="15847" xr:uid="{46594FE1-FF77-48A0-8F97-C6270E9E6037}"/>
    <cellStyle name="20% - Ênfase5 29 3 2 3" xfId="15848" xr:uid="{0A4E8343-C2F2-4CB7-80F2-D4FCB792B955}"/>
    <cellStyle name="20% - Ênfase5 29 3 2 4" xfId="15849" xr:uid="{E943CDCC-7E28-4541-B694-06B2657D1B31}"/>
    <cellStyle name="20% - Ênfase5 29 3 3" xfId="15850" xr:uid="{FB2F33C2-E756-4910-BF42-CD0CDEEDFA9C}"/>
    <cellStyle name="20% - Ênfase5 29 3 4" xfId="15851" xr:uid="{8514A89B-CE1A-4B53-BABA-780B421D0FD9}"/>
    <cellStyle name="20% - Ênfase5 29 3 5" xfId="15852" xr:uid="{97935CFE-183B-4182-AB17-C8634052A1A2}"/>
    <cellStyle name="20% - Ênfase5 29 4" xfId="15853" xr:uid="{300EEC81-4C5C-47E5-9D3D-A66724F3FB3A}"/>
    <cellStyle name="20% - Ênfase5 29 4 2" xfId="15854" xr:uid="{D9B6FD1B-7FC5-478E-842E-A1F13878D672}"/>
    <cellStyle name="20% - Ênfase5 29 4 2 2" xfId="15855" xr:uid="{4A99F003-0978-4000-9540-4354E377D076}"/>
    <cellStyle name="20% - Ênfase5 29 4 2 3" xfId="15856" xr:uid="{D848B776-6BB8-4D46-84D0-7B13DAA74D8F}"/>
    <cellStyle name="20% - Ênfase5 29 4 2 4" xfId="15857" xr:uid="{61C20CE6-4983-4D5E-A2BE-DA339E0799B1}"/>
    <cellStyle name="20% - Ênfase5 29 4 3" xfId="15858" xr:uid="{A008B913-84BB-41D7-80F9-A2ACA12B3D5B}"/>
    <cellStyle name="20% - Ênfase5 29 4 4" xfId="15859" xr:uid="{5270FF9C-492D-467A-8ECE-7AA8B77F43A8}"/>
    <cellStyle name="20% - Ênfase5 29 4 5" xfId="15860" xr:uid="{4977822E-5AD4-4418-A120-EB258D463D26}"/>
    <cellStyle name="20% - Ênfase5 29 5" xfId="15861" xr:uid="{3AEA3B24-E594-4B75-B026-C8AE007A78ED}"/>
    <cellStyle name="20% - Ênfase5 29 5 2" xfId="15862" xr:uid="{06D50FB1-58A9-42A4-A82B-BBB07D2C159D}"/>
    <cellStyle name="20% - Ênfase5 29 5 2 2" xfId="15863" xr:uid="{A5E148E5-FDCA-4C29-934E-003EC2C373AA}"/>
    <cellStyle name="20% - Ênfase5 29 5 2 3" xfId="15864" xr:uid="{E4EB22F6-9F2C-4D89-8E26-9CA5350D5C8C}"/>
    <cellStyle name="20% - Ênfase5 29 5 2 4" xfId="15865" xr:uid="{6C876C2B-0461-4796-A799-0C1616633CA8}"/>
    <cellStyle name="20% - Ênfase5 29 5 3" xfId="15866" xr:uid="{4A358343-9044-43BA-803F-9F14AC65E558}"/>
    <cellStyle name="20% - Ênfase5 29 5 4" xfId="15867" xr:uid="{3185AFE7-B562-4FFC-A206-34446F576FA2}"/>
    <cellStyle name="20% - Ênfase5 29 5 5" xfId="15868" xr:uid="{1905BFCB-7494-4837-9D76-F0843F0EB2E1}"/>
    <cellStyle name="20% - Ênfase5 29 6" xfId="15869" xr:uid="{47AD2572-9E13-40EE-A83E-AF0FB0A99814}"/>
    <cellStyle name="20% - Ênfase5 29 6 2" xfId="15870" xr:uid="{F8A819DF-05D8-41E2-BEEF-D072B163708C}"/>
    <cellStyle name="20% - Ênfase5 29 6 2 2" xfId="15871" xr:uid="{F8D82D67-ECAE-4F3E-BCF5-92C7022F87E3}"/>
    <cellStyle name="20% - Ênfase5 29 6 2 3" xfId="15872" xr:uid="{64BC4C96-DBDF-466D-BD0B-24E03DDAE0D3}"/>
    <cellStyle name="20% - Ênfase5 29 6 2 4" xfId="15873" xr:uid="{3F12DF2F-99F5-42B9-A69B-4CCD1BDECCDD}"/>
    <cellStyle name="20% - Ênfase5 29 6 3" xfId="15874" xr:uid="{8A59DF99-A01F-4B0C-8A8F-06EDA1E230C1}"/>
    <cellStyle name="20% - Ênfase5 29 6 4" xfId="15875" xr:uid="{7678A5A7-FBDD-42F4-8383-EBB9A70C9E49}"/>
    <cellStyle name="20% - Ênfase5 29 6 5" xfId="15876" xr:uid="{71050C61-92D3-4FDA-B6F5-EB9967915A77}"/>
    <cellStyle name="20% - Ênfase5 29 7" xfId="15877" xr:uid="{D2D499C3-D8A0-4091-8FB4-10675DCE60F1}"/>
    <cellStyle name="20% - Ênfase5 29 7 2" xfId="15878" xr:uid="{D16D2E15-379B-4942-A1B9-27150444DD15}"/>
    <cellStyle name="20% - Ênfase5 29 7 2 2" xfId="15879" xr:uid="{DF67C5AF-EA82-41A6-A72A-C2183A37BF66}"/>
    <cellStyle name="20% - Ênfase5 29 7 2 3" xfId="15880" xr:uid="{253DE94F-E887-4381-9C72-E826DAE93501}"/>
    <cellStyle name="20% - Ênfase5 29 7 2 4" xfId="15881" xr:uid="{CD12AAA0-D945-4E2B-A9A8-324B9CDABC1E}"/>
    <cellStyle name="20% - Ênfase5 29 7 3" xfId="15882" xr:uid="{52AE4CFC-3D51-45FA-8F83-6A3AE0727CFA}"/>
    <cellStyle name="20% - Ênfase5 29 7 4" xfId="15883" xr:uid="{1FE74D71-47DF-4A06-9C60-156371885ADC}"/>
    <cellStyle name="20% - Ênfase5 29 7 5" xfId="15884" xr:uid="{09F62CB3-0C7A-4B1C-9AFB-B0AFF7748B80}"/>
    <cellStyle name="20% - Ênfase5 29 8" xfId="15885" xr:uid="{547B62C6-8E3B-4EC3-9348-96BD687B0852}"/>
    <cellStyle name="20% - Ênfase5 29 8 2" xfId="15886" xr:uid="{A12DB8D3-F83C-4070-BD3D-0F0FC9236013}"/>
    <cellStyle name="20% - Ênfase5 29 8 2 2" xfId="15887" xr:uid="{253695FA-F04D-4D37-BD91-6D334004FA91}"/>
    <cellStyle name="20% - Ênfase5 29 8 2 3" xfId="15888" xr:uid="{F5A32DDC-781B-48DC-BA73-E93900A8DAB1}"/>
    <cellStyle name="20% - Ênfase5 29 8 2 4" xfId="15889" xr:uid="{28090E39-8CB6-4BEF-8491-F844EE1DA90D}"/>
    <cellStyle name="20% - Ênfase5 29 8 3" xfId="15890" xr:uid="{26D0F502-8984-4B91-A557-564C14867FC3}"/>
    <cellStyle name="20% - Ênfase5 29 8 4" xfId="15891" xr:uid="{7680E440-AFB2-4B99-8EB1-7E3FA76253F6}"/>
    <cellStyle name="20% - Ênfase5 29 8 5" xfId="15892" xr:uid="{EE17EA96-40FB-4FE5-ADE7-5856419A52A0}"/>
    <cellStyle name="20% - Ênfase5 29 9" xfId="15893" xr:uid="{EE923F21-A041-4152-B91C-3E60F1C689D1}"/>
    <cellStyle name="20% - Ênfase5 29 9 2" xfId="15894" xr:uid="{A1BE0F70-6C4C-4215-AA94-E891BECFF152}"/>
    <cellStyle name="20% - Ênfase5 29 9 2 2" xfId="15895" xr:uid="{D818DD47-D068-49C1-809D-4D05E375E45E}"/>
    <cellStyle name="20% - Ênfase5 29 9 2 3" xfId="15896" xr:uid="{1AD93852-25CD-465F-8EF4-9F3B1089EB76}"/>
    <cellStyle name="20% - Ênfase5 29 9 2 4" xfId="15897" xr:uid="{B559F885-3358-40BA-AFC5-B33528F1B21F}"/>
    <cellStyle name="20% - Ênfase5 29 9 3" xfId="15898" xr:uid="{3F9A5C29-9AC9-4410-BB84-68FD6BF86D44}"/>
    <cellStyle name="20% - Ênfase5 29 9 4" xfId="15899" xr:uid="{24E04849-BD14-469A-980C-DAC74B324D99}"/>
    <cellStyle name="20% - Ênfase5 29 9 5" xfId="15900" xr:uid="{DB2AC3EA-C6F6-4DFE-91E2-3FB7899CFE7E}"/>
    <cellStyle name="20% - Ênfase5 3" xfId="1078" xr:uid="{89943089-10C9-4ABF-BC5C-90960E7C3918}"/>
    <cellStyle name="20% - Ênfase5 3 10" xfId="15901" xr:uid="{FED4DBBC-2958-4A85-BE0B-F232FD730B53}"/>
    <cellStyle name="20% - Ênfase5 3 10 2" xfId="15902" xr:uid="{21E90C2F-8855-4331-84CC-9A9148DC0083}"/>
    <cellStyle name="20% - Ênfase5 3 10 2 2" xfId="15903" xr:uid="{4C7F9379-FF20-451A-96DC-3FD3DBF3C1CE}"/>
    <cellStyle name="20% - Ênfase5 3 10 2 3" xfId="15904" xr:uid="{FD75A5C1-B154-4D3C-B175-2B5226991CF2}"/>
    <cellStyle name="20% - Ênfase5 3 10 2 4" xfId="15905" xr:uid="{98F99BC7-B7EB-4854-8B06-EDAC587B8BD0}"/>
    <cellStyle name="20% - Ênfase5 3 10 3" xfId="15906" xr:uid="{F645B943-3DEE-4187-8E3D-306B6AE30C18}"/>
    <cellStyle name="20% - Ênfase5 3 10 4" xfId="15907" xr:uid="{F7E57434-DA52-4B19-96CE-94347D42506A}"/>
    <cellStyle name="20% - Ênfase5 3 10 5" xfId="15908" xr:uid="{AFDC7210-A7F5-43F1-9D71-0E0BCBF51B2C}"/>
    <cellStyle name="20% - Ênfase5 3 10 6" xfId="56251" xr:uid="{66A6C11D-81F5-4F06-978D-A9C781B3E60E}"/>
    <cellStyle name="20% - Ênfase5 3 11" xfId="15909" xr:uid="{6BFCA3B2-D8E2-4B2D-A27D-EE52D70200F7}"/>
    <cellStyle name="20% - Ênfase5 3 11 2" xfId="15910" xr:uid="{B62C08E1-C627-48B2-BECA-E4915A8E26D8}"/>
    <cellStyle name="20% - Ênfase5 3 11 2 2" xfId="15911" xr:uid="{4BB7ADCE-3CE3-4678-BB29-D0B14932FA49}"/>
    <cellStyle name="20% - Ênfase5 3 11 2 3" xfId="15912" xr:uid="{08B9E6A2-408C-4988-8B49-F2A5FB296D76}"/>
    <cellStyle name="20% - Ênfase5 3 11 2 4" xfId="15913" xr:uid="{7CAEE63B-A9C2-4529-ACE2-6769CFBB493E}"/>
    <cellStyle name="20% - Ênfase5 3 11 3" xfId="15914" xr:uid="{9441A482-75E5-4FB5-9843-1B1FCB63D211}"/>
    <cellStyle name="20% - Ênfase5 3 11 4" xfId="15915" xr:uid="{AE458A5E-EEC2-4CC7-89EF-2CB89A6F7B10}"/>
    <cellStyle name="20% - Ênfase5 3 11 5" xfId="15916" xr:uid="{3BAF0F84-7C2A-46C1-B3A3-8C43C2038832}"/>
    <cellStyle name="20% - Ênfase5 3 11 6" xfId="58206" xr:uid="{3BDD009E-8F2E-4554-ADD7-4C26B52CC21C}"/>
    <cellStyle name="20% - Ênfase5 3 12" xfId="15917" xr:uid="{3CD5130E-B7B3-40F7-8860-6EB790B3165D}"/>
    <cellStyle name="20% - Ênfase5 3 12 2" xfId="15918" xr:uid="{FFA8F7CE-A5BF-4319-82E8-B6F1D4DD9D5E}"/>
    <cellStyle name="20% - Ênfase5 3 12 2 2" xfId="15919" xr:uid="{DC8344DE-51E1-43FC-805A-BBA056DE20E0}"/>
    <cellStyle name="20% - Ênfase5 3 12 2 3" xfId="15920" xr:uid="{45B0B393-7F79-4DCE-8473-99202837D88D}"/>
    <cellStyle name="20% - Ênfase5 3 12 2 4" xfId="15921" xr:uid="{C7D9B783-A187-4714-BF4E-83630ACA4B72}"/>
    <cellStyle name="20% - Ênfase5 3 12 3" xfId="15922" xr:uid="{DF8462D2-69D7-4313-B4D5-4ADF64C95517}"/>
    <cellStyle name="20% - Ênfase5 3 12 4" xfId="15923" xr:uid="{A4FA820D-0C89-4718-A72F-D6D236C00F44}"/>
    <cellStyle name="20% - Ênfase5 3 12 5" xfId="15924" xr:uid="{73028FC4-CF67-4286-A77D-9DCBE546A8F7}"/>
    <cellStyle name="20% - Ênfase5 3 12 6" xfId="47178" xr:uid="{CB0217B9-3AB4-4DD6-861A-05BCC78AF39F}"/>
    <cellStyle name="20% - Ênfase5 3 13" xfId="15925" xr:uid="{B3BF7800-5579-4EFB-99FC-89A17B868C72}"/>
    <cellStyle name="20% - Ênfase5 3 14" xfId="15926" xr:uid="{BBE8D88C-0D1D-45A4-A3DF-CE5BD8601D54}"/>
    <cellStyle name="20% - Ênfase5 3 15" xfId="15927" xr:uid="{EC51E828-9953-471C-A48F-0BACD70586E0}"/>
    <cellStyle name="20% - Ênfase5 3 16" xfId="15928" xr:uid="{1F987C7A-C165-4EAD-A03B-690B0B280CAB}"/>
    <cellStyle name="20% - Ênfase5 3 17" xfId="45157" xr:uid="{CF9DF5F5-7E00-4532-93C5-B433D67B7F0B}"/>
    <cellStyle name="20% - Ênfase5 3 2" xfId="1079" xr:uid="{CD214C4A-FA42-4A16-BBE8-0074550F5C12}"/>
    <cellStyle name="20% - Ênfase5 3 2 2" xfId="1080" xr:uid="{76C9D850-AB23-4ABC-BC39-4EA594D64D36}"/>
    <cellStyle name="20% - Ênfase5 3 2 2 2" xfId="15929" xr:uid="{57D40E57-3917-4060-9DBF-5A73BDD7F4D0}"/>
    <cellStyle name="20% - Ênfase5 3 2 2 2 2" xfId="57223" xr:uid="{2C465283-7F7D-4CFF-8A56-D2B6E7062D02}"/>
    <cellStyle name="20% - Ênfase5 3 2 2 2 3" xfId="57706" xr:uid="{BD799C58-2240-4260-8E8C-B2E224861A47}"/>
    <cellStyle name="20% - Ênfase5 3 2 2 2 4" xfId="56886" xr:uid="{B560EE43-4032-488B-B01C-E32F9AFBDDB6}"/>
    <cellStyle name="20% - Ênfase5 3 2 2 3" xfId="15930" xr:uid="{9160EF1A-6E57-41AF-8186-C206B2C56425}"/>
    <cellStyle name="20% - Ênfase5 3 2 2 3 2" xfId="58265" xr:uid="{64051781-BC78-441E-B7FF-595961A301A3}"/>
    <cellStyle name="20% - Ênfase5 3 2 2 4" xfId="15931" xr:uid="{91B6E52C-9295-4C6A-A8F6-129F1FCF69B3}"/>
    <cellStyle name="20% - Ênfase5 3 2 2 5" xfId="48720" xr:uid="{DCBBE1C8-84DC-4C8B-B13F-0F1DAD0E0290}"/>
    <cellStyle name="20% - Ênfase5 3 2 3" xfId="15932" xr:uid="{5D0E7075-A561-43AE-A54E-C8E803D47493}"/>
    <cellStyle name="20% - Ênfase5 3 2 3 2" xfId="15933" xr:uid="{A9481149-15AD-449F-9601-FE44CADCADFD}"/>
    <cellStyle name="20% - Ênfase5 3 2 3 3" xfId="15934" xr:uid="{E0A1BBA4-E69B-4A14-BFF6-74D9F268E23C}"/>
    <cellStyle name="20% - Ênfase5 3 2 3 4" xfId="15935" xr:uid="{27A4E154-BB56-47E1-8449-25D677135AE1}"/>
    <cellStyle name="20% - Ênfase5 3 2 3 5" xfId="56510" xr:uid="{06AD5883-C741-4F90-837F-33FAC6B90BAB}"/>
    <cellStyle name="20% - Ênfase5 3 2 4" xfId="57862" xr:uid="{E938DBBA-B6DB-4AAC-8C5E-9A43BB07127E}"/>
    <cellStyle name="20% - Ênfase5 3 2 5" xfId="45567" xr:uid="{B441BDBE-2768-4837-9E18-C360A954C5A0}"/>
    <cellStyle name="20% - Ênfase5 3 3" xfId="1081" xr:uid="{3803BB5B-B643-4860-8C57-C1BDF41E28A0}"/>
    <cellStyle name="20% - Ênfase5 3 3 2" xfId="1082" xr:uid="{9A2BD18F-2187-4970-B3EA-25CC777C06D8}"/>
    <cellStyle name="20% - Ênfase5 3 3 2 2" xfId="15936" xr:uid="{9BC88894-D4C5-48D9-8B6D-9450D7FA1F07}"/>
    <cellStyle name="20% - Ênfase5 3 3 2 3" xfId="15937" xr:uid="{6D8D0E68-57A8-41C3-AE73-F1CE34296379}"/>
    <cellStyle name="20% - Ênfase5 3 3 2 4" xfId="15938" xr:uid="{28D51F74-4CEE-4BF6-984A-0CCD6ECD37D0}"/>
    <cellStyle name="20% - Ênfase5 3 3 2 5" xfId="48533" xr:uid="{23A33ED5-E04D-4374-9C53-FF1EA8BE5702}"/>
    <cellStyle name="20% - Ênfase5 3 3 3" xfId="15939" xr:uid="{E1BF5B3B-1362-48E0-936A-DA1EE67E6D37}"/>
    <cellStyle name="20% - Ênfase5 3 3 4" xfId="15940" xr:uid="{511678D9-4F75-4AA2-825E-4D27C674AD5E}"/>
    <cellStyle name="20% - Ênfase5 3 3 5" xfId="15941" xr:uid="{312BEB82-5CED-447B-B0B6-240D23E79F7F}"/>
    <cellStyle name="20% - Ênfase5 3 3 6" xfId="45568" xr:uid="{775767FA-9F00-4DC6-B98C-89FB3575B925}"/>
    <cellStyle name="20% - Ênfase5 3 4" xfId="1083" xr:uid="{32662B67-BEE3-4AF2-A8E8-3506CC91DAA8}"/>
    <cellStyle name="20% - Ênfase5 3 4 2" xfId="1084" xr:uid="{6871F14A-73DC-497C-A7E4-DF57E495A3B4}"/>
    <cellStyle name="20% - Ênfase5 3 4 2 2" xfId="15942" xr:uid="{2A6F9439-6C2E-4F66-B07D-2D4D6429E192}"/>
    <cellStyle name="20% - Ênfase5 3 4 2 3" xfId="15943" xr:uid="{BF7825C5-E967-4A9E-853A-15AF16211926}"/>
    <cellStyle name="20% - Ênfase5 3 4 2 4" xfId="15944" xr:uid="{41AE53A4-FAC7-43B4-B44A-EC057961E3D9}"/>
    <cellStyle name="20% - Ênfase5 3 4 3" xfId="15945" xr:uid="{6A9EDF63-4D17-469E-96EF-CDFA9054F4E1}"/>
    <cellStyle name="20% - Ênfase5 3 4 4" xfId="15946" xr:uid="{DF1D0001-FA4A-42F6-A286-646FFC341DD2}"/>
    <cellStyle name="20% - Ênfase5 3 4 5" xfId="15947" xr:uid="{66F8CE55-0B1C-43B4-A0BB-9019EE4DA233}"/>
    <cellStyle name="20% - Ênfase5 3 4 6" xfId="51001" xr:uid="{648F86B9-8188-4C84-B615-96981D8CDEAB}"/>
    <cellStyle name="20% - Ênfase5 3 5" xfId="1085" xr:uid="{27486CDC-27B0-47E7-A242-00E4DB5E6DF3}"/>
    <cellStyle name="20% - Ênfase5 3 5 2" xfId="1086" xr:uid="{F32924AE-4555-4B03-B803-5E916EAFE4A1}"/>
    <cellStyle name="20% - Ênfase5 3 5 2 2" xfId="15948" xr:uid="{4E97751E-8B8D-4882-BE43-DD75EAE5913B}"/>
    <cellStyle name="20% - Ênfase5 3 5 2 3" xfId="15949" xr:uid="{CCC419D7-2A1E-42F8-833E-530F9174148C}"/>
    <cellStyle name="20% - Ênfase5 3 5 2 4" xfId="15950" xr:uid="{E636679E-8FD0-48FA-BD6B-4A54BC983C29}"/>
    <cellStyle name="20% - Ênfase5 3 5 3" xfId="15951" xr:uid="{5965BCC3-1B04-48D5-96D9-4CA2771295DE}"/>
    <cellStyle name="20% - Ênfase5 3 5 4" xfId="15952" xr:uid="{BEA74024-1D0A-45BC-AE01-5B1E7E3129C6}"/>
    <cellStyle name="20% - Ênfase5 3 5 5" xfId="15953" xr:uid="{4447BBD7-77AC-457C-BC35-5476AC7FA25F}"/>
    <cellStyle name="20% - Ênfase5 3 5 6" xfId="51886" xr:uid="{D4637BD3-6C21-4BF8-9B25-29B310840BFB}"/>
    <cellStyle name="20% - Ênfase5 3 6" xfId="1087" xr:uid="{94ABB2C3-F615-4A13-AD1A-3845FBBFA959}"/>
    <cellStyle name="20% - Ênfase5 3 6 2" xfId="1088" xr:uid="{08D3D2FF-A992-494F-BC93-BA2A8718E6DB}"/>
    <cellStyle name="20% - Ênfase5 3 6 2 2" xfId="15954" xr:uid="{A3D7E02A-DBEA-4B60-9D47-8798237E7650}"/>
    <cellStyle name="20% - Ênfase5 3 6 2 3" xfId="15955" xr:uid="{1A1E225D-8AF2-41A5-AC58-FF2495B25FE3}"/>
    <cellStyle name="20% - Ênfase5 3 6 2 4" xfId="15956" xr:uid="{BA2B9058-4E7B-4ADB-9AEC-CDDBFF508E36}"/>
    <cellStyle name="20% - Ênfase5 3 6 3" xfId="15957" xr:uid="{E214CF87-6B6E-4A8B-AFEA-65468B80AF6C}"/>
    <cellStyle name="20% - Ênfase5 3 6 4" xfId="15958" xr:uid="{0F29E36D-23AE-4156-84E5-C764DB03E4A3}"/>
    <cellStyle name="20% - Ênfase5 3 6 5" xfId="15959" xr:uid="{A4BCB439-0C9F-4F33-B293-816A6635C8A2}"/>
    <cellStyle name="20% - Ênfase5 3 6 6" xfId="52760" xr:uid="{362B8624-B0EB-4AEF-AE35-F99E2E7673B4}"/>
    <cellStyle name="20% - Ênfase5 3 7" xfId="1089" xr:uid="{2853F94C-C90B-4B10-9B8A-FCAE4F0B5694}"/>
    <cellStyle name="20% - Ênfase5 3 7 2" xfId="15960" xr:uid="{A40CC8C0-3EAB-428A-AD66-6C9330BC4361}"/>
    <cellStyle name="20% - Ênfase5 3 7 2 2" xfId="15961" xr:uid="{16AD94C1-86B7-474C-BA3F-3491425CF472}"/>
    <cellStyle name="20% - Ênfase5 3 7 2 3" xfId="15962" xr:uid="{5B932426-8D3A-4338-A2A3-3568054715A9}"/>
    <cellStyle name="20% - Ênfase5 3 7 2 4" xfId="15963" xr:uid="{EA4C61E2-D5DE-4E3D-99D4-0596CC580111}"/>
    <cellStyle name="20% - Ênfase5 3 7 3" xfId="15964" xr:uid="{08F75C07-52BA-4CE2-B98A-717C62DC8A13}"/>
    <cellStyle name="20% - Ênfase5 3 7 4" xfId="15965" xr:uid="{616275B9-C1EA-4EEB-9B1F-1F5EDD5776E5}"/>
    <cellStyle name="20% - Ênfase5 3 7 5" xfId="15966" xr:uid="{FE648D3E-16BC-4A54-997C-5651A89208A8}"/>
    <cellStyle name="20% - Ênfase5 3 7 6" xfId="53616" xr:uid="{FC35E444-EE31-4139-BB53-C19D2E9F43D7}"/>
    <cellStyle name="20% - Ênfase5 3 8" xfId="15967" xr:uid="{DCDDF67C-1277-4FC8-AC0F-3100FE68580B}"/>
    <cellStyle name="20% - Ênfase5 3 8 2" xfId="15968" xr:uid="{69937B4B-2EAC-45B6-ACC0-8270F22617CF}"/>
    <cellStyle name="20% - Ênfase5 3 8 2 2" xfId="15969" xr:uid="{28C7337B-D8C1-44BA-9690-6B3D38560351}"/>
    <cellStyle name="20% - Ênfase5 3 8 2 3" xfId="15970" xr:uid="{0CD64B8F-18F7-4E50-8D89-9428449AAEA9}"/>
    <cellStyle name="20% - Ênfase5 3 8 2 4" xfId="15971" xr:uid="{A5F14315-AEB7-4C38-A782-07B5764A1D0D}"/>
    <cellStyle name="20% - Ênfase5 3 8 3" xfId="15972" xr:uid="{DCC57A71-9680-40C9-8A8D-A94B41CE42A2}"/>
    <cellStyle name="20% - Ênfase5 3 8 4" xfId="15973" xr:uid="{39B77FE5-1AA1-4262-992D-383C5604422F}"/>
    <cellStyle name="20% - Ênfase5 3 8 5" xfId="15974" xr:uid="{C27AC1D2-AD3D-424D-B498-C71AF349D697}"/>
    <cellStyle name="20% - Ênfase5 3 8 6" xfId="54445" xr:uid="{95D12085-7A2D-41FB-A7D5-148E5893E9BC}"/>
    <cellStyle name="20% - Ênfase5 3 9" xfId="15975" xr:uid="{702754B5-6A51-486E-8AF1-CEB1B75BD6F5}"/>
    <cellStyle name="20% - Ênfase5 3 9 2" xfId="15976" xr:uid="{BEF0C3DD-C43D-4939-9984-C784EFED7494}"/>
    <cellStyle name="20% - Ênfase5 3 9 2 2" xfId="15977" xr:uid="{77348D47-9061-46C5-B4FF-1B360AB9C4EB}"/>
    <cellStyle name="20% - Ênfase5 3 9 2 3" xfId="15978" xr:uid="{A681250E-C132-4AB2-952E-A5F32063AF1E}"/>
    <cellStyle name="20% - Ênfase5 3 9 2 4" xfId="15979" xr:uid="{CC9BC7FC-FEAD-4153-B733-BEDB330FE0D6}"/>
    <cellStyle name="20% - Ênfase5 3 9 3" xfId="15980" xr:uid="{0C04F588-4D5F-4BA4-A675-45A97927A5A0}"/>
    <cellStyle name="20% - Ênfase5 3 9 4" xfId="15981" xr:uid="{E6853D29-913A-4C8B-BEF2-76987F09E71B}"/>
    <cellStyle name="20% - Ênfase5 3 9 5" xfId="15982" xr:uid="{FC0096D0-F65D-49A2-AA80-16C472199D05}"/>
    <cellStyle name="20% - Ênfase5 3 9 6" xfId="55220" xr:uid="{ABE9EA86-2857-4D19-BEEC-C709EC697DB2}"/>
    <cellStyle name="20% - Ênfase5 30" xfId="1090" xr:uid="{BBF9C7D1-31AC-49AB-AB61-646137DDA5B9}"/>
    <cellStyle name="20% - Ênfase5 30 10" xfId="15983" xr:uid="{1F390654-0904-4D1D-8642-53AF2F3565D2}"/>
    <cellStyle name="20% - Ênfase5 30 10 2" xfId="15984" xr:uid="{4D61419A-3BFD-4522-B12C-567F960778B7}"/>
    <cellStyle name="20% - Ênfase5 30 10 2 2" xfId="15985" xr:uid="{A74DC28F-05D5-4D38-9CE6-8D20AD5C15AA}"/>
    <cellStyle name="20% - Ênfase5 30 10 2 3" xfId="15986" xr:uid="{8DF8A683-4C78-4C03-99E0-721C0E47D7A2}"/>
    <cellStyle name="20% - Ênfase5 30 10 2 4" xfId="15987" xr:uid="{974E5022-0CA1-4D93-BB88-1F7DA32C7D16}"/>
    <cellStyle name="20% - Ênfase5 30 10 3" xfId="15988" xr:uid="{AE3A4E02-11DA-42F9-B08D-EAC53725DC8D}"/>
    <cellStyle name="20% - Ênfase5 30 10 4" xfId="15989" xr:uid="{995B3C99-384F-40AE-B686-986A61011D34}"/>
    <cellStyle name="20% - Ênfase5 30 10 5" xfId="15990" xr:uid="{8FB8F737-6729-4723-BC12-54F29601E111}"/>
    <cellStyle name="20% - Ênfase5 30 11" xfId="15991" xr:uid="{10A3B11D-D6FD-45D2-8AFC-ABE3E8F83211}"/>
    <cellStyle name="20% - Ênfase5 30 11 2" xfId="15992" xr:uid="{99DC1DDA-DB2B-45EF-85B4-91542CFDA290}"/>
    <cellStyle name="20% - Ênfase5 30 11 2 2" xfId="15993" xr:uid="{2B9240AB-A81D-4A04-B32A-EB2AE3FD7398}"/>
    <cellStyle name="20% - Ênfase5 30 11 2 3" xfId="15994" xr:uid="{55A9BB94-1998-4739-94E8-4478D091DD92}"/>
    <cellStyle name="20% - Ênfase5 30 11 2 4" xfId="15995" xr:uid="{0F0ED4E3-C56E-464D-9230-6433ADA2A84E}"/>
    <cellStyle name="20% - Ênfase5 30 11 3" xfId="15996" xr:uid="{2F957500-E27B-4FB5-BB52-91A83044C53F}"/>
    <cellStyle name="20% - Ênfase5 30 11 4" xfId="15997" xr:uid="{242DFEAD-30A8-4835-9F31-771DF89CCD89}"/>
    <cellStyle name="20% - Ênfase5 30 11 5" xfId="15998" xr:uid="{2840DF53-58C3-4121-A7D5-49F1EEDD1738}"/>
    <cellStyle name="20% - Ênfase5 30 12" xfId="15999" xr:uid="{3DE33666-77F6-41E9-9E7E-2208ED96DA5D}"/>
    <cellStyle name="20% - Ênfase5 30 12 2" xfId="16000" xr:uid="{D5B8866C-3F41-4B1D-8532-6B7CF495AAAE}"/>
    <cellStyle name="20% - Ênfase5 30 12 3" xfId="16001" xr:uid="{84425555-0BEC-46D8-8A70-4FC2DA20F8FF}"/>
    <cellStyle name="20% - Ênfase5 30 12 4" xfId="16002" xr:uid="{E0BD7214-F2F0-45DD-B26F-03B04A078B9F}"/>
    <cellStyle name="20% - Ênfase5 30 13" xfId="16003" xr:uid="{4DC16C10-108A-4D18-BAD4-4802F8FD017C}"/>
    <cellStyle name="20% - Ênfase5 30 14" xfId="16004" xr:uid="{0C717577-ECB6-463E-803C-6522B4DBD81A}"/>
    <cellStyle name="20% - Ênfase5 30 15" xfId="16005" xr:uid="{29C3096B-3A1B-42A2-BC50-2D3AFC0530F6}"/>
    <cellStyle name="20% - Ênfase5 30 2" xfId="1091" xr:uid="{129C2578-82FF-42B3-82BF-2710BD6CFB00}"/>
    <cellStyle name="20% - Ênfase5 30 2 2" xfId="16006" xr:uid="{21177D0F-D73F-413E-B65A-20C05CE0CC70}"/>
    <cellStyle name="20% - Ênfase5 30 2 2 2" xfId="16007" xr:uid="{EB982F3F-EECB-4C78-A50D-AB0112E7992D}"/>
    <cellStyle name="20% - Ênfase5 30 2 2 3" xfId="16008" xr:uid="{49FF7675-DD3E-4128-BF02-3C8F98B359CD}"/>
    <cellStyle name="20% - Ênfase5 30 2 2 4" xfId="16009" xr:uid="{F7977887-8A73-4998-A40D-314F37E3E998}"/>
    <cellStyle name="20% - Ênfase5 30 2 3" xfId="16010" xr:uid="{AFEF4A7C-988B-422C-A347-1A42E3323DBA}"/>
    <cellStyle name="20% - Ênfase5 30 2 4" xfId="16011" xr:uid="{2AE594C7-8282-40CD-A2D8-1BA1BF47F043}"/>
    <cellStyle name="20% - Ênfase5 30 2 5" xfId="16012" xr:uid="{CD3C4FF0-26F0-4546-870D-0D4985AC035B}"/>
    <cellStyle name="20% - Ênfase5 30 3" xfId="16013" xr:uid="{2741D170-520D-437C-B4DA-6A20554E7A30}"/>
    <cellStyle name="20% - Ênfase5 30 3 2" xfId="16014" xr:uid="{B910B63F-8800-4130-B498-446E9E248B62}"/>
    <cellStyle name="20% - Ênfase5 30 3 2 2" xfId="16015" xr:uid="{ECF1F246-827A-467D-A364-D40308679DC6}"/>
    <cellStyle name="20% - Ênfase5 30 3 2 3" xfId="16016" xr:uid="{EE245606-4945-4540-A65B-C3E8EF05B73D}"/>
    <cellStyle name="20% - Ênfase5 30 3 2 4" xfId="16017" xr:uid="{0E9D256D-48DF-42DA-939A-025E468303B4}"/>
    <cellStyle name="20% - Ênfase5 30 3 3" xfId="16018" xr:uid="{D710D499-9100-418A-9D3E-ECF717CFEA8D}"/>
    <cellStyle name="20% - Ênfase5 30 3 4" xfId="16019" xr:uid="{08692536-E461-4A3B-9BE4-B026862BEC76}"/>
    <cellStyle name="20% - Ênfase5 30 3 5" xfId="16020" xr:uid="{E1FC83E5-C3B9-4830-81AD-8BAD98576EBE}"/>
    <cellStyle name="20% - Ênfase5 30 4" xfId="16021" xr:uid="{5523EB2F-7B8D-4985-AA13-355572A2CB2E}"/>
    <cellStyle name="20% - Ênfase5 30 4 2" xfId="16022" xr:uid="{23BEB13E-B9D0-42FC-BD34-013B341B17B7}"/>
    <cellStyle name="20% - Ênfase5 30 4 2 2" xfId="16023" xr:uid="{A045BBC8-F038-467B-9830-78579835DB83}"/>
    <cellStyle name="20% - Ênfase5 30 4 2 3" xfId="16024" xr:uid="{2155ED73-B3DF-4E99-B504-D6127C50FA6E}"/>
    <cellStyle name="20% - Ênfase5 30 4 2 4" xfId="16025" xr:uid="{C247DF10-5D86-4C8D-8313-14662FEA6379}"/>
    <cellStyle name="20% - Ênfase5 30 4 3" xfId="16026" xr:uid="{EA9E42D3-FB80-479A-9A41-7FDA872B8B33}"/>
    <cellStyle name="20% - Ênfase5 30 4 4" xfId="16027" xr:uid="{38143E44-9BE6-4683-85FC-FA13BE9C75FE}"/>
    <cellStyle name="20% - Ênfase5 30 4 5" xfId="16028" xr:uid="{076AF14B-349A-444F-B5B3-5C1D7B4B647A}"/>
    <cellStyle name="20% - Ênfase5 30 5" xfId="16029" xr:uid="{C5B95E5C-CD37-4532-83AF-FD576438E4A2}"/>
    <cellStyle name="20% - Ênfase5 30 5 2" xfId="16030" xr:uid="{116CA7E1-BE2A-4BEE-A529-058E3D2CAC4C}"/>
    <cellStyle name="20% - Ênfase5 30 5 2 2" xfId="16031" xr:uid="{47A2B605-10C4-438B-8F88-CC40B364C4E5}"/>
    <cellStyle name="20% - Ênfase5 30 5 2 3" xfId="16032" xr:uid="{1D114F3D-4B4A-4D8F-BDEA-293B1B678E00}"/>
    <cellStyle name="20% - Ênfase5 30 5 2 4" xfId="16033" xr:uid="{5453C9CD-2B5F-4D22-AF01-9C1C731B772C}"/>
    <cellStyle name="20% - Ênfase5 30 5 3" xfId="16034" xr:uid="{31CCD00F-4C2C-477B-ADC3-1DAFA25D5C33}"/>
    <cellStyle name="20% - Ênfase5 30 5 4" xfId="16035" xr:uid="{332E441C-993B-4941-BA00-7A8AEADF87BC}"/>
    <cellStyle name="20% - Ênfase5 30 5 5" xfId="16036" xr:uid="{F797DBB1-A7B3-4FBF-8B53-E14CF35F2063}"/>
    <cellStyle name="20% - Ênfase5 30 6" xfId="16037" xr:uid="{2D7F4E78-DF99-4C66-B1A6-31C29631DEA3}"/>
    <cellStyle name="20% - Ênfase5 30 6 2" xfId="16038" xr:uid="{EE705AA1-8F22-4770-B5D6-7460A497D784}"/>
    <cellStyle name="20% - Ênfase5 30 6 2 2" xfId="16039" xr:uid="{4C04E0C5-02CA-48CB-BD69-B4EBD67A5797}"/>
    <cellStyle name="20% - Ênfase5 30 6 2 3" xfId="16040" xr:uid="{E1EA70B2-71C4-4BD5-AB91-878E020FF635}"/>
    <cellStyle name="20% - Ênfase5 30 6 2 4" xfId="16041" xr:uid="{94C4BC48-63E1-48D3-B307-60581B159317}"/>
    <cellStyle name="20% - Ênfase5 30 6 3" xfId="16042" xr:uid="{302556F7-17EE-4B27-82AE-834D5A1B8AF1}"/>
    <cellStyle name="20% - Ênfase5 30 6 4" xfId="16043" xr:uid="{5D223720-1B8F-4C80-AB26-19F8DFF193D8}"/>
    <cellStyle name="20% - Ênfase5 30 6 5" xfId="16044" xr:uid="{0656A5F9-D735-4553-A83E-27F056FA90AC}"/>
    <cellStyle name="20% - Ênfase5 30 7" xfId="16045" xr:uid="{9C9D8836-5CE5-4CED-95A1-EB1E1857F071}"/>
    <cellStyle name="20% - Ênfase5 30 7 2" xfId="16046" xr:uid="{0A733055-BD37-4E32-BF82-AAFB2D755693}"/>
    <cellStyle name="20% - Ênfase5 30 7 2 2" xfId="16047" xr:uid="{C28376E2-4719-42CE-9D8D-F258C8E96484}"/>
    <cellStyle name="20% - Ênfase5 30 7 2 3" xfId="16048" xr:uid="{0BD89423-42F2-4A7A-BA50-D4BE02D39E9E}"/>
    <cellStyle name="20% - Ênfase5 30 7 2 4" xfId="16049" xr:uid="{171A300A-6CA3-4745-8944-DA8918070D9E}"/>
    <cellStyle name="20% - Ênfase5 30 7 3" xfId="16050" xr:uid="{52754AB5-51E1-4D92-ACC1-78DB3FEB81B3}"/>
    <cellStyle name="20% - Ênfase5 30 7 4" xfId="16051" xr:uid="{2784DB1D-52C2-4D4B-902E-3F59B25F73E5}"/>
    <cellStyle name="20% - Ênfase5 30 7 5" xfId="16052" xr:uid="{B7677B1F-2AB1-47CF-8313-045BE5A43344}"/>
    <cellStyle name="20% - Ênfase5 30 8" xfId="16053" xr:uid="{E435D74B-AE37-4F65-B911-BF6212A08588}"/>
    <cellStyle name="20% - Ênfase5 30 8 2" xfId="16054" xr:uid="{8A9912A1-169D-4EFD-B8F4-BCF705311D64}"/>
    <cellStyle name="20% - Ênfase5 30 8 2 2" xfId="16055" xr:uid="{7B77BE1B-B03B-4CDB-B4E4-EA8D6E9056F0}"/>
    <cellStyle name="20% - Ênfase5 30 8 2 3" xfId="16056" xr:uid="{E4FCB6ED-ED28-4F13-8F66-36486B3C6DC5}"/>
    <cellStyle name="20% - Ênfase5 30 8 2 4" xfId="16057" xr:uid="{972B45F4-78AA-4600-A699-D2E6F24292E5}"/>
    <cellStyle name="20% - Ênfase5 30 8 3" xfId="16058" xr:uid="{1CE191BD-6F3E-4268-9907-2C291F3AAAEB}"/>
    <cellStyle name="20% - Ênfase5 30 8 4" xfId="16059" xr:uid="{7D699C1C-33B3-4658-AF56-0F334874279C}"/>
    <cellStyle name="20% - Ênfase5 30 8 5" xfId="16060" xr:uid="{244DAF7D-CDE4-436D-B9F2-3D6C3C6E4B5B}"/>
    <cellStyle name="20% - Ênfase5 30 9" xfId="16061" xr:uid="{88C14712-A83B-4AFF-BA02-366C4BFDF8EF}"/>
    <cellStyle name="20% - Ênfase5 30 9 2" xfId="16062" xr:uid="{C77E4032-5332-44E6-A123-DFB8E6BB85C9}"/>
    <cellStyle name="20% - Ênfase5 30 9 2 2" xfId="16063" xr:uid="{F1018155-D69E-4033-9D29-E36C4F4C1880}"/>
    <cellStyle name="20% - Ênfase5 30 9 2 3" xfId="16064" xr:uid="{F9128175-9449-43BA-A95E-626E9CDD67C7}"/>
    <cellStyle name="20% - Ênfase5 30 9 2 4" xfId="16065" xr:uid="{AFD5A5E1-7D09-48C4-8856-B65BC04B2216}"/>
    <cellStyle name="20% - Ênfase5 30 9 3" xfId="16066" xr:uid="{71588EC9-88E8-40AA-866C-30D919C1A566}"/>
    <cellStyle name="20% - Ênfase5 30 9 4" xfId="16067" xr:uid="{64BFBB5B-69DC-47CC-BDBE-80E193C35014}"/>
    <cellStyle name="20% - Ênfase5 30 9 5" xfId="16068" xr:uid="{C2F512E0-A421-47CC-B146-AB13C3934EB7}"/>
    <cellStyle name="20% - Ênfase5 31" xfId="1092" xr:uid="{6AB2A3FC-6623-4679-B4AD-CC5A411CA5D6}"/>
    <cellStyle name="20% - Ênfase5 31 10" xfId="16069" xr:uid="{731AC740-06B6-4EC8-B98E-DADAFBDA848C}"/>
    <cellStyle name="20% - Ênfase5 31 10 2" xfId="16070" xr:uid="{55CE33C1-47A7-4D00-85C5-C19499829C91}"/>
    <cellStyle name="20% - Ênfase5 31 10 2 2" xfId="16071" xr:uid="{4B079BF1-F509-4BC1-BDAC-02B613E09959}"/>
    <cellStyle name="20% - Ênfase5 31 10 2 3" xfId="16072" xr:uid="{E3CFD3D6-C905-4641-BF82-900FA5B84086}"/>
    <cellStyle name="20% - Ênfase5 31 10 2 4" xfId="16073" xr:uid="{8045C234-0880-4BAA-9800-CAA46E1812A4}"/>
    <cellStyle name="20% - Ênfase5 31 10 3" xfId="16074" xr:uid="{227568CC-51E6-48D5-99BA-C990DAD72AED}"/>
    <cellStyle name="20% - Ênfase5 31 10 4" xfId="16075" xr:uid="{6BE5EC29-FF96-405F-9578-121029A31161}"/>
    <cellStyle name="20% - Ênfase5 31 10 5" xfId="16076" xr:uid="{2AC3924A-EC0E-4D1C-AE9A-3AEE0BCA4700}"/>
    <cellStyle name="20% - Ênfase5 31 11" xfId="16077" xr:uid="{C3E0BE7D-1A77-47C1-A68B-888D4C846AE9}"/>
    <cellStyle name="20% - Ênfase5 31 11 2" xfId="16078" xr:uid="{F1D5B16C-A702-44BA-ABCC-696D29BC61CF}"/>
    <cellStyle name="20% - Ênfase5 31 11 2 2" xfId="16079" xr:uid="{C696CFC9-C66D-4AB1-9845-580BC20D881A}"/>
    <cellStyle name="20% - Ênfase5 31 11 2 3" xfId="16080" xr:uid="{3C4FA66C-209C-413D-B367-BC9A8618CF0C}"/>
    <cellStyle name="20% - Ênfase5 31 11 2 4" xfId="16081" xr:uid="{A86401FA-A72A-4ADD-9AE4-CDF78E7E4BBF}"/>
    <cellStyle name="20% - Ênfase5 31 11 3" xfId="16082" xr:uid="{E3DED0E8-AF94-46CA-B8A5-57547D1C13F7}"/>
    <cellStyle name="20% - Ênfase5 31 11 4" xfId="16083" xr:uid="{185E0A55-BCCE-4DB7-B170-4C0FD9EEE285}"/>
    <cellStyle name="20% - Ênfase5 31 11 5" xfId="16084" xr:uid="{006AE4E0-FFCC-4AFB-B03B-A3B7A40DFD0D}"/>
    <cellStyle name="20% - Ênfase5 31 12" xfId="16085" xr:uid="{FB3A6F8E-38D2-43A0-BD6E-2FD2F0721D4D}"/>
    <cellStyle name="20% - Ênfase5 31 12 2" xfId="16086" xr:uid="{DB857B30-D7BC-4CB5-9879-59391FCB0A11}"/>
    <cellStyle name="20% - Ênfase5 31 12 3" xfId="16087" xr:uid="{F9C3B4D6-AC24-4AB1-86E0-42573B472886}"/>
    <cellStyle name="20% - Ênfase5 31 12 4" xfId="16088" xr:uid="{6882BCA6-81D2-4838-A020-A94089D29B02}"/>
    <cellStyle name="20% - Ênfase5 31 13" xfId="16089" xr:uid="{864FFC65-CE8F-46DF-90AC-A7BBCC51B609}"/>
    <cellStyle name="20% - Ênfase5 31 14" xfId="16090" xr:uid="{DCB15E69-D45F-4698-8DEF-88FF998954E8}"/>
    <cellStyle name="20% - Ênfase5 31 15" xfId="16091" xr:uid="{545C244F-BF49-48D9-989E-9DAA1921C7DA}"/>
    <cellStyle name="20% - Ênfase5 31 2" xfId="1093" xr:uid="{DB96B2EB-5266-4937-9628-30974931F1A3}"/>
    <cellStyle name="20% - Ênfase5 31 2 2" xfId="16092" xr:uid="{AD24905C-570A-4366-9557-7DEBDC3E3804}"/>
    <cellStyle name="20% - Ênfase5 31 2 2 2" xfId="16093" xr:uid="{59CFB780-5A65-4D65-9532-ACBA267F206F}"/>
    <cellStyle name="20% - Ênfase5 31 2 2 3" xfId="16094" xr:uid="{7FAB5025-9B50-4DA7-B45D-44DE815196FC}"/>
    <cellStyle name="20% - Ênfase5 31 2 2 4" xfId="16095" xr:uid="{5F44C53B-7641-4BA9-9C06-05C24C991688}"/>
    <cellStyle name="20% - Ênfase5 31 2 3" xfId="16096" xr:uid="{0A8899F4-5372-4983-8265-84A4836FF940}"/>
    <cellStyle name="20% - Ênfase5 31 2 4" xfId="16097" xr:uid="{1F6FF287-29A5-4C33-972E-0945C9E206DE}"/>
    <cellStyle name="20% - Ênfase5 31 2 5" xfId="16098" xr:uid="{5E6BBE6D-BC99-4F04-B728-C31C07B62429}"/>
    <cellStyle name="20% - Ênfase5 31 3" xfId="16099" xr:uid="{4CD72BB7-7417-418C-9FBF-CDA5BBB36158}"/>
    <cellStyle name="20% - Ênfase5 31 3 2" xfId="16100" xr:uid="{AB53DF81-934F-4385-89CA-ADD78F175D7F}"/>
    <cellStyle name="20% - Ênfase5 31 3 2 2" xfId="16101" xr:uid="{BC1C7D1D-A45D-4F88-96A6-5ADC790EDF2B}"/>
    <cellStyle name="20% - Ênfase5 31 3 2 3" xfId="16102" xr:uid="{44099635-6F85-4A88-B271-4595A6DA82FC}"/>
    <cellStyle name="20% - Ênfase5 31 3 2 4" xfId="16103" xr:uid="{BE0EEE82-276A-414A-A0DE-51377C878F3D}"/>
    <cellStyle name="20% - Ênfase5 31 3 3" xfId="16104" xr:uid="{34E0410E-A648-497F-8CE0-A567EFC9209F}"/>
    <cellStyle name="20% - Ênfase5 31 3 4" xfId="16105" xr:uid="{FE287BCF-0934-4506-8D25-F00DD5DC3489}"/>
    <cellStyle name="20% - Ênfase5 31 3 5" xfId="16106" xr:uid="{F72AACB8-AF68-42D4-A44B-60561DDD3294}"/>
    <cellStyle name="20% - Ênfase5 31 4" xfId="16107" xr:uid="{DF310FF9-C168-4DDD-AEE6-A7F03E97AD47}"/>
    <cellStyle name="20% - Ênfase5 31 4 2" xfId="16108" xr:uid="{AB598D47-9A22-4DD8-A0D8-68D3CC075CC7}"/>
    <cellStyle name="20% - Ênfase5 31 4 2 2" xfId="16109" xr:uid="{8D2E3EA3-D127-4375-8968-B9EBFFED8325}"/>
    <cellStyle name="20% - Ênfase5 31 4 2 3" xfId="16110" xr:uid="{EE7E59EB-F295-4904-AA0F-D3E42819C47A}"/>
    <cellStyle name="20% - Ênfase5 31 4 2 4" xfId="16111" xr:uid="{A8D02B46-CD61-4454-9AEE-4669475BDFC1}"/>
    <cellStyle name="20% - Ênfase5 31 4 3" xfId="16112" xr:uid="{68F7698E-236D-484F-BC18-BD294B28FF1C}"/>
    <cellStyle name="20% - Ênfase5 31 4 4" xfId="16113" xr:uid="{0E3510B6-433F-49E6-A83D-AC6879EA5A50}"/>
    <cellStyle name="20% - Ênfase5 31 4 5" xfId="16114" xr:uid="{3740F32B-DD7F-46F4-B4C2-75FA9190D881}"/>
    <cellStyle name="20% - Ênfase5 31 5" xfId="16115" xr:uid="{5495EF3C-4AF3-4B7E-95D3-51A55E7A4BFA}"/>
    <cellStyle name="20% - Ênfase5 31 5 2" xfId="16116" xr:uid="{5F6C699B-D5D1-47D9-B458-2D75FF2BE162}"/>
    <cellStyle name="20% - Ênfase5 31 5 2 2" xfId="16117" xr:uid="{A0A3F02D-594A-4E58-A933-47443C2802A4}"/>
    <cellStyle name="20% - Ênfase5 31 5 2 3" xfId="16118" xr:uid="{52216F77-3A41-4780-9BBF-ADCEE25E8FA6}"/>
    <cellStyle name="20% - Ênfase5 31 5 2 4" xfId="16119" xr:uid="{51594133-C9A4-4CEA-BE1E-AF3D884DE189}"/>
    <cellStyle name="20% - Ênfase5 31 5 3" xfId="16120" xr:uid="{91241AD3-CCA9-4E9B-A8DE-326D572BADD5}"/>
    <cellStyle name="20% - Ênfase5 31 5 4" xfId="16121" xr:uid="{F4EB37BB-91FD-4E4F-93E0-E94F5712B939}"/>
    <cellStyle name="20% - Ênfase5 31 5 5" xfId="16122" xr:uid="{8F34B58C-BC9F-49D9-B725-853D3B969A08}"/>
    <cellStyle name="20% - Ênfase5 31 6" xfId="16123" xr:uid="{4FA736D9-B1E0-4D20-BE28-CE7AA24A7901}"/>
    <cellStyle name="20% - Ênfase5 31 6 2" xfId="16124" xr:uid="{4C1D8D32-9094-46D3-A763-0BA30F96984F}"/>
    <cellStyle name="20% - Ênfase5 31 6 2 2" xfId="16125" xr:uid="{C8D57E23-A92B-4161-A2A6-76B9DD5FD181}"/>
    <cellStyle name="20% - Ênfase5 31 6 2 3" xfId="16126" xr:uid="{CECB4FF2-9785-4FC1-ADEE-5790DD90F09A}"/>
    <cellStyle name="20% - Ênfase5 31 6 2 4" xfId="16127" xr:uid="{55905334-277F-477C-8353-ADCD972925F5}"/>
    <cellStyle name="20% - Ênfase5 31 6 3" xfId="16128" xr:uid="{697B50BA-C00E-4A4C-BC79-CE87DF51ADAF}"/>
    <cellStyle name="20% - Ênfase5 31 6 4" xfId="16129" xr:uid="{591586B8-6C5E-4E03-8C12-893081743938}"/>
    <cellStyle name="20% - Ênfase5 31 6 5" xfId="16130" xr:uid="{CD4E660E-B03C-4523-B534-DA3BCE58123A}"/>
    <cellStyle name="20% - Ênfase5 31 7" xfId="16131" xr:uid="{BDEA742C-6565-4D2F-9E00-F2FBD239FD43}"/>
    <cellStyle name="20% - Ênfase5 31 7 2" xfId="16132" xr:uid="{6631CFDF-4707-4CA4-A901-D7796C9DD9F0}"/>
    <cellStyle name="20% - Ênfase5 31 7 2 2" xfId="16133" xr:uid="{08EEA09B-8A97-46DF-B070-CF15653F5B31}"/>
    <cellStyle name="20% - Ênfase5 31 7 2 3" xfId="16134" xr:uid="{523B0091-FC75-41D9-94F7-EC430C9AA79B}"/>
    <cellStyle name="20% - Ênfase5 31 7 2 4" xfId="16135" xr:uid="{0C9BF399-5DA3-4FB0-97AC-5259FCB3444B}"/>
    <cellStyle name="20% - Ênfase5 31 7 3" xfId="16136" xr:uid="{A111D9E8-3C49-45C4-9A11-E0D4BFC88EB4}"/>
    <cellStyle name="20% - Ênfase5 31 7 4" xfId="16137" xr:uid="{452364C8-50B5-4253-B6BC-16AF37122526}"/>
    <cellStyle name="20% - Ênfase5 31 7 5" xfId="16138" xr:uid="{AA59E6C3-3D6A-471C-B1A8-64D7D19C851D}"/>
    <cellStyle name="20% - Ênfase5 31 8" xfId="16139" xr:uid="{5B1E3CB4-D49F-4701-BBF5-33782374CBFA}"/>
    <cellStyle name="20% - Ênfase5 31 8 2" xfId="16140" xr:uid="{00594A76-49AB-4D22-9AD6-A7937CD42657}"/>
    <cellStyle name="20% - Ênfase5 31 8 2 2" xfId="16141" xr:uid="{E2B576B6-BB84-45D7-98F5-19C07B197098}"/>
    <cellStyle name="20% - Ênfase5 31 8 2 3" xfId="16142" xr:uid="{DB5A0C85-4A30-4F84-8F85-AE4E849B6289}"/>
    <cellStyle name="20% - Ênfase5 31 8 2 4" xfId="16143" xr:uid="{759773F5-BE00-43BE-B931-E3BBCD619826}"/>
    <cellStyle name="20% - Ênfase5 31 8 3" xfId="16144" xr:uid="{C6F3173D-606D-43CD-80EC-604735FCF016}"/>
    <cellStyle name="20% - Ênfase5 31 8 4" xfId="16145" xr:uid="{22FCC4C3-B12E-40BF-99B5-03CF0409CC18}"/>
    <cellStyle name="20% - Ênfase5 31 8 5" xfId="16146" xr:uid="{143D6786-3919-47C9-A106-83506612A3F1}"/>
    <cellStyle name="20% - Ênfase5 31 9" xfId="16147" xr:uid="{9BB3BE05-4FAC-4E53-AB17-205ADCE6DA6B}"/>
    <cellStyle name="20% - Ênfase5 31 9 2" xfId="16148" xr:uid="{61996C83-6192-488D-BC50-EC9BC3746028}"/>
    <cellStyle name="20% - Ênfase5 31 9 2 2" xfId="16149" xr:uid="{2615F289-C6A4-4805-B571-5A15A112E804}"/>
    <cellStyle name="20% - Ênfase5 31 9 2 3" xfId="16150" xr:uid="{17CA43BB-8A6D-42D8-820B-0BFF4B1E2AEF}"/>
    <cellStyle name="20% - Ênfase5 31 9 2 4" xfId="16151" xr:uid="{E4F23DA4-C59E-4461-BFDF-9FA4B217F413}"/>
    <cellStyle name="20% - Ênfase5 31 9 3" xfId="16152" xr:uid="{8598695A-2650-4D7B-8B04-3B1AD77E1B42}"/>
    <cellStyle name="20% - Ênfase5 31 9 4" xfId="16153" xr:uid="{00CF9AAC-9E3B-4DA3-AA39-22EBB570AF66}"/>
    <cellStyle name="20% - Ênfase5 31 9 5" xfId="16154" xr:uid="{B44B0CF9-321E-496A-975A-61BA6119BE04}"/>
    <cellStyle name="20% - Ênfase5 32" xfId="1094" xr:uid="{40CC9197-797A-41C9-90CE-BAD1A52C1231}"/>
    <cellStyle name="20% - Ênfase5 32 10" xfId="16155" xr:uid="{67B1DB6E-91A3-4784-B0E6-7BAADE49AB4A}"/>
    <cellStyle name="20% - Ênfase5 32 10 2" xfId="16156" xr:uid="{13859527-E7A6-4E50-BB90-469267796AD7}"/>
    <cellStyle name="20% - Ênfase5 32 10 2 2" xfId="16157" xr:uid="{2E91291A-E1F7-4917-97D8-384FFFB584A2}"/>
    <cellStyle name="20% - Ênfase5 32 10 2 3" xfId="16158" xr:uid="{33376554-4088-4D1C-9351-6061D1FD942D}"/>
    <cellStyle name="20% - Ênfase5 32 10 2 4" xfId="16159" xr:uid="{7067D6A1-71A7-4570-A1B3-291C10B0831F}"/>
    <cellStyle name="20% - Ênfase5 32 10 3" xfId="16160" xr:uid="{B24FF35D-1A22-4E06-B915-32A49786B0F4}"/>
    <cellStyle name="20% - Ênfase5 32 10 4" xfId="16161" xr:uid="{63418F89-00CE-4B7B-8557-CDB81359BE3C}"/>
    <cellStyle name="20% - Ênfase5 32 10 5" xfId="16162" xr:uid="{548E55FF-9218-4179-8BE4-5279F0DB39E1}"/>
    <cellStyle name="20% - Ênfase5 32 11" xfId="16163" xr:uid="{A932B3B1-782F-438A-A774-992A22DCE397}"/>
    <cellStyle name="20% - Ênfase5 32 11 2" xfId="16164" xr:uid="{7B7EA847-C835-4A03-A9F8-7EA3F1167937}"/>
    <cellStyle name="20% - Ênfase5 32 11 2 2" xfId="16165" xr:uid="{5EF231A9-BF77-48B7-99A0-3EC9E26BF215}"/>
    <cellStyle name="20% - Ênfase5 32 11 2 3" xfId="16166" xr:uid="{C4512187-FD70-4098-B534-760EDDDA34BC}"/>
    <cellStyle name="20% - Ênfase5 32 11 2 4" xfId="16167" xr:uid="{30CF4EB7-6804-4A8B-B7A4-33A8A78A1F8B}"/>
    <cellStyle name="20% - Ênfase5 32 11 3" xfId="16168" xr:uid="{AF33A443-71FE-4F80-9672-5F5E419D3927}"/>
    <cellStyle name="20% - Ênfase5 32 11 4" xfId="16169" xr:uid="{64C650F8-FD9C-4F9A-99E4-A0DA55EEB0FC}"/>
    <cellStyle name="20% - Ênfase5 32 11 5" xfId="16170" xr:uid="{F8B47C8F-28FE-4D2F-A48C-B702E52F3F0C}"/>
    <cellStyle name="20% - Ênfase5 32 12" xfId="16171" xr:uid="{6DBF70F1-2722-4FDA-B1AA-34D10B04B9CB}"/>
    <cellStyle name="20% - Ênfase5 32 12 2" xfId="16172" xr:uid="{1C2ED0D7-2770-4726-ACBD-9C473E4CC8E1}"/>
    <cellStyle name="20% - Ênfase5 32 12 3" xfId="16173" xr:uid="{53FD1D99-C0E8-4F6C-8E57-74D4B9A46123}"/>
    <cellStyle name="20% - Ênfase5 32 12 4" xfId="16174" xr:uid="{4972EE91-B9A7-4CF5-A6DE-B70C49161E09}"/>
    <cellStyle name="20% - Ênfase5 32 13" xfId="16175" xr:uid="{C2489ECA-D625-4A43-8E36-49928B935DAD}"/>
    <cellStyle name="20% - Ênfase5 32 14" xfId="16176" xr:uid="{890EF20D-A28C-482B-BD3E-D6F7AAB72451}"/>
    <cellStyle name="20% - Ênfase5 32 15" xfId="16177" xr:uid="{7AAC33FE-998F-435A-9EA5-146A6A95C6FA}"/>
    <cellStyle name="20% - Ênfase5 32 2" xfId="1095" xr:uid="{D8DBA000-CD3B-4D83-BA39-FBB38021D901}"/>
    <cellStyle name="20% - Ênfase5 32 2 2" xfId="16178" xr:uid="{B52554DC-16B0-42D4-B87D-030CEBA35E11}"/>
    <cellStyle name="20% - Ênfase5 32 2 2 2" xfId="16179" xr:uid="{0456CA17-1997-4F23-84F5-C1E600384446}"/>
    <cellStyle name="20% - Ênfase5 32 2 2 3" xfId="16180" xr:uid="{2EDBF823-5E6B-425A-8B4C-7345361A4F59}"/>
    <cellStyle name="20% - Ênfase5 32 2 2 4" xfId="16181" xr:uid="{68029CDB-38EA-48E5-82CF-281085A53213}"/>
    <cellStyle name="20% - Ênfase5 32 2 3" xfId="16182" xr:uid="{45B0FE84-0922-4598-B867-CAC26C6AEB72}"/>
    <cellStyle name="20% - Ênfase5 32 2 4" xfId="16183" xr:uid="{C22829A3-E81F-4306-ADE3-4B4839AA4975}"/>
    <cellStyle name="20% - Ênfase5 32 2 5" xfId="16184" xr:uid="{9A5ADBB2-3CDF-41BF-A368-9C3C4597CDB3}"/>
    <cellStyle name="20% - Ênfase5 32 3" xfId="16185" xr:uid="{9DC008F1-35A2-4D79-B2DD-261D31DCFBDC}"/>
    <cellStyle name="20% - Ênfase5 32 3 2" xfId="16186" xr:uid="{1EB8CD11-900D-48AE-B086-F0BC6D765BB9}"/>
    <cellStyle name="20% - Ênfase5 32 3 2 2" xfId="16187" xr:uid="{41B0B3D0-C2F2-45CC-A717-B016DC394009}"/>
    <cellStyle name="20% - Ênfase5 32 3 2 3" xfId="16188" xr:uid="{A23DBE29-202C-4637-8CD0-23021A8CFD2D}"/>
    <cellStyle name="20% - Ênfase5 32 3 2 4" xfId="16189" xr:uid="{CA313F78-B197-4378-BCA2-16F6618FA4B5}"/>
    <cellStyle name="20% - Ênfase5 32 3 3" xfId="16190" xr:uid="{794CEC72-5C89-484C-B9BA-299B77B334F5}"/>
    <cellStyle name="20% - Ênfase5 32 3 4" xfId="16191" xr:uid="{ACA886C2-4F9E-4843-9F4A-84631D8DB63D}"/>
    <cellStyle name="20% - Ênfase5 32 3 5" xfId="16192" xr:uid="{8445FAA3-1FBD-4085-BB31-28738A5264FC}"/>
    <cellStyle name="20% - Ênfase5 32 4" xfId="16193" xr:uid="{7F8E9855-F6BC-4702-ABBE-DBB4024D12D3}"/>
    <cellStyle name="20% - Ênfase5 32 4 2" xfId="16194" xr:uid="{7910B34C-6661-4E34-9C0F-6988B38E1D50}"/>
    <cellStyle name="20% - Ênfase5 32 4 2 2" xfId="16195" xr:uid="{17D2680A-6325-4179-A74E-817B13CCD09E}"/>
    <cellStyle name="20% - Ênfase5 32 4 2 3" xfId="16196" xr:uid="{D9B17767-0585-4A42-8C8C-31C2F0857A47}"/>
    <cellStyle name="20% - Ênfase5 32 4 2 4" xfId="16197" xr:uid="{8352F821-E754-430B-AE67-548FE2121369}"/>
    <cellStyle name="20% - Ênfase5 32 4 3" xfId="16198" xr:uid="{F013713C-CD01-4EB5-B7EF-E684888F7DDE}"/>
    <cellStyle name="20% - Ênfase5 32 4 4" xfId="16199" xr:uid="{CDE25919-7D8D-4F47-9CCE-E229DABA3897}"/>
    <cellStyle name="20% - Ênfase5 32 4 5" xfId="16200" xr:uid="{577DCF56-E69C-4062-862B-8ACC3F6F5FFE}"/>
    <cellStyle name="20% - Ênfase5 32 5" xfId="16201" xr:uid="{44B72D60-2ADE-4593-8254-F067F29C4C73}"/>
    <cellStyle name="20% - Ênfase5 32 5 2" xfId="16202" xr:uid="{787CF604-AB09-478B-90CC-F02D1FEB9D58}"/>
    <cellStyle name="20% - Ênfase5 32 5 2 2" xfId="16203" xr:uid="{BDF70ED9-A305-4C12-82B6-D8E14A33C27B}"/>
    <cellStyle name="20% - Ênfase5 32 5 2 3" xfId="16204" xr:uid="{2351EFFD-5317-4857-8902-B0492DD62CE2}"/>
    <cellStyle name="20% - Ênfase5 32 5 2 4" xfId="16205" xr:uid="{D5D25411-4F27-4E6D-8950-65C689052414}"/>
    <cellStyle name="20% - Ênfase5 32 5 3" xfId="16206" xr:uid="{56ED9C23-BDC0-4AF8-9B8D-6EF1F7033690}"/>
    <cellStyle name="20% - Ênfase5 32 5 4" xfId="16207" xr:uid="{29CDA873-F7D6-48A7-8C1F-C0CBBC8B52EE}"/>
    <cellStyle name="20% - Ênfase5 32 5 5" xfId="16208" xr:uid="{03658BE4-CA08-41FD-B3E2-0463CE345562}"/>
    <cellStyle name="20% - Ênfase5 32 6" xfId="16209" xr:uid="{75ADF94C-AFC0-46B8-AEB6-7916CCA7A5F7}"/>
    <cellStyle name="20% - Ênfase5 32 6 2" xfId="16210" xr:uid="{CDF89994-7642-45A0-A72C-0DF9524049FA}"/>
    <cellStyle name="20% - Ênfase5 32 6 2 2" xfId="16211" xr:uid="{167055BF-3F6E-4865-89D5-7A1647689E74}"/>
    <cellStyle name="20% - Ênfase5 32 6 2 3" xfId="16212" xr:uid="{2501C073-3238-4A43-B671-21AC8FC78EE2}"/>
    <cellStyle name="20% - Ênfase5 32 6 2 4" xfId="16213" xr:uid="{2D98EAD9-DA10-4530-8EDD-0DD4DA5CAA45}"/>
    <cellStyle name="20% - Ênfase5 32 6 3" xfId="16214" xr:uid="{D9EA1B63-D837-44C9-8672-2027867C08B3}"/>
    <cellStyle name="20% - Ênfase5 32 6 4" xfId="16215" xr:uid="{4778A2E9-8EC2-4012-B6FF-74742E3DD4BD}"/>
    <cellStyle name="20% - Ênfase5 32 6 5" xfId="16216" xr:uid="{CB5CDF2A-BCF5-43E7-8B0C-96057B7A2EB5}"/>
    <cellStyle name="20% - Ênfase5 32 7" xfId="16217" xr:uid="{B14FB230-B50B-427D-B8A7-CB1E119F8D78}"/>
    <cellStyle name="20% - Ênfase5 32 7 2" xfId="16218" xr:uid="{8743378F-EAB7-4392-A03F-795D4FB29597}"/>
    <cellStyle name="20% - Ênfase5 32 7 2 2" xfId="16219" xr:uid="{BBF86814-46EC-4050-9249-C2EE89773D67}"/>
    <cellStyle name="20% - Ênfase5 32 7 2 3" xfId="16220" xr:uid="{DA59F9DD-E478-4E9F-BE39-782C88ACB4D3}"/>
    <cellStyle name="20% - Ênfase5 32 7 2 4" xfId="16221" xr:uid="{C1540250-8854-484F-8F00-E9E28F2E3027}"/>
    <cellStyle name="20% - Ênfase5 32 7 3" xfId="16222" xr:uid="{0BE21EC7-2E57-409A-93F7-8A0487C6B826}"/>
    <cellStyle name="20% - Ênfase5 32 7 4" xfId="16223" xr:uid="{6BAB3615-CBAB-4250-BD89-DB8B89FEEB2A}"/>
    <cellStyle name="20% - Ênfase5 32 7 5" xfId="16224" xr:uid="{30FC15AC-75FA-4998-8D26-3096CBCCD8E9}"/>
    <cellStyle name="20% - Ênfase5 32 8" xfId="16225" xr:uid="{F5D43E80-B862-4AA4-9D32-61AD777F1E9E}"/>
    <cellStyle name="20% - Ênfase5 32 8 2" xfId="16226" xr:uid="{14BD6E78-E64C-414A-B9DA-A426CA6EA844}"/>
    <cellStyle name="20% - Ênfase5 32 8 2 2" xfId="16227" xr:uid="{0CC901E4-EC4E-42D9-B856-0887B8D028E5}"/>
    <cellStyle name="20% - Ênfase5 32 8 2 3" xfId="16228" xr:uid="{4BE6FFAD-19E7-463F-82D9-A9C0AB5AEF4D}"/>
    <cellStyle name="20% - Ênfase5 32 8 2 4" xfId="16229" xr:uid="{9722E097-A0EA-4E88-AEB4-0A76A4B2B829}"/>
    <cellStyle name="20% - Ênfase5 32 8 3" xfId="16230" xr:uid="{96757EC1-3821-4CE9-9EBD-868D493AE150}"/>
    <cellStyle name="20% - Ênfase5 32 8 4" xfId="16231" xr:uid="{D62A07E7-F86A-4562-825E-F3A0E07EA352}"/>
    <cellStyle name="20% - Ênfase5 32 8 5" xfId="16232" xr:uid="{A8228AFF-6980-4952-BA65-978CB73A3EA4}"/>
    <cellStyle name="20% - Ênfase5 32 9" xfId="16233" xr:uid="{7FA540F2-2009-43E0-8431-788A513B6C02}"/>
    <cellStyle name="20% - Ênfase5 32 9 2" xfId="16234" xr:uid="{02345F3C-F2B8-4DB4-A13E-BA1B28536AC3}"/>
    <cellStyle name="20% - Ênfase5 32 9 2 2" xfId="16235" xr:uid="{C26B290A-D43C-4661-8381-76B6F39B6534}"/>
    <cellStyle name="20% - Ênfase5 32 9 2 3" xfId="16236" xr:uid="{C785A96B-97C8-4C38-9E87-D7E07B1D495A}"/>
    <cellStyle name="20% - Ênfase5 32 9 2 4" xfId="16237" xr:uid="{837573CE-C57D-4E8B-977E-50283C7826A6}"/>
    <cellStyle name="20% - Ênfase5 32 9 3" xfId="16238" xr:uid="{7A1914E9-D75A-4666-8AA6-A61113A79306}"/>
    <cellStyle name="20% - Ênfase5 32 9 4" xfId="16239" xr:uid="{1E5BCF20-FB07-4DAD-A68C-F641EB7A0411}"/>
    <cellStyle name="20% - Ênfase5 32 9 5" xfId="16240" xr:uid="{D5621AAD-DED3-44F2-9A50-B2CC977F2CEC}"/>
    <cellStyle name="20% - Ênfase5 33" xfId="1096" xr:uid="{CD0B9D5A-1364-480F-97B5-3994BFF0903A}"/>
    <cellStyle name="20% - Ênfase5 33 10" xfId="16241" xr:uid="{3A081820-12CF-4590-BE93-2BF10A08DD2A}"/>
    <cellStyle name="20% - Ênfase5 33 10 2" xfId="16242" xr:uid="{E8B22806-E0CB-475E-8386-5DC78381C47B}"/>
    <cellStyle name="20% - Ênfase5 33 10 2 2" xfId="16243" xr:uid="{24B25703-911E-49F8-9537-BE9DA7A2B8E5}"/>
    <cellStyle name="20% - Ênfase5 33 10 2 3" xfId="16244" xr:uid="{995E10E0-E96D-4D6C-9CE0-405F119E13EA}"/>
    <cellStyle name="20% - Ênfase5 33 10 2 4" xfId="16245" xr:uid="{3D3CD644-D7CD-494F-ADBC-C841B8656FD8}"/>
    <cellStyle name="20% - Ênfase5 33 10 3" xfId="16246" xr:uid="{05F70ED8-51F2-4A81-9C5A-94D1AF938AB5}"/>
    <cellStyle name="20% - Ênfase5 33 10 4" xfId="16247" xr:uid="{55163516-14F7-4C14-BFDE-500D564119A7}"/>
    <cellStyle name="20% - Ênfase5 33 10 5" xfId="16248" xr:uid="{4B0C0C6D-1A95-4CCC-8165-3747ADEB2458}"/>
    <cellStyle name="20% - Ênfase5 33 11" xfId="16249" xr:uid="{FE9CC041-9BA8-45D1-9003-3C245CAFF55F}"/>
    <cellStyle name="20% - Ênfase5 33 11 2" xfId="16250" xr:uid="{B093ADED-B2E3-45AC-8773-962BEA2864FF}"/>
    <cellStyle name="20% - Ênfase5 33 11 2 2" xfId="16251" xr:uid="{7B7294FB-38C7-4EEB-8494-6DB840108F52}"/>
    <cellStyle name="20% - Ênfase5 33 11 2 3" xfId="16252" xr:uid="{1728F145-391D-406E-9F60-1A4156F50772}"/>
    <cellStyle name="20% - Ênfase5 33 11 2 4" xfId="16253" xr:uid="{DFAFBA42-14D7-4C1F-A782-56B23E4D56F7}"/>
    <cellStyle name="20% - Ênfase5 33 11 3" xfId="16254" xr:uid="{A55E33DB-AE6A-4D84-93C3-BDBF855C9934}"/>
    <cellStyle name="20% - Ênfase5 33 11 4" xfId="16255" xr:uid="{379705DD-02D2-467F-AE9D-0924CB75C51A}"/>
    <cellStyle name="20% - Ênfase5 33 11 5" xfId="16256" xr:uid="{4BD0D77C-933F-424F-80D1-ADCD834B1007}"/>
    <cellStyle name="20% - Ênfase5 33 12" xfId="16257" xr:uid="{F3DB3D32-AC1A-449C-B7B8-E038D4DF483E}"/>
    <cellStyle name="20% - Ênfase5 33 12 2" xfId="16258" xr:uid="{39CD4F2C-5A30-47E6-9968-E920ADB26247}"/>
    <cellStyle name="20% - Ênfase5 33 12 3" xfId="16259" xr:uid="{8CCD5663-AB84-4970-AA8E-B42F00DD0F0C}"/>
    <cellStyle name="20% - Ênfase5 33 12 4" xfId="16260" xr:uid="{C6FBC9A9-F2AF-4802-B35D-2681FAEF0DF7}"/>
    <cellStyle name="20% - Ênfase5 33 13" xfId="16261" xr:uid="{894412B1-2B30-4208-BDAC-8DFCEFC00B79}"/>
    <cellStyle name="20% - Ênfase5 33 14" xfId="16262" xr:uid="{1E6BC4F8-50B3-46B8-B864-01B7D0479CFF}"/>
    <cellStyle name="20% - Ênfase5 33 15" xfId="16263" xr:uid="{9D18AC1F-D087-4DBC-8E6A-4367E78AF79E}"/>
    <cellStyle name="20% - Ênfase5 33 2" xfId="1097" xr:uid="{BF37856D-52A1-4F29-A2E6-EC23D3D8C67D}"/>
    <cellStyle name="20% - Ênfase5 33 2 2" xfId="16264" xr:uid="{22C1FC01-BEC2-4CF6-8BBD-754E21F6F134}"/>
    <cellStyle name="20% - Ênfase5 33 2 2 2" xfId="16265" xr:uid="{43D26EFA-F825-4F9D-92C0-FCBDA20793E7}"/>
    <cellStyle name="20% - Ênfase5 33 2 2 3" xfId="16266" xr:uid="{A2FC803E-6F9F-4EEB-A93C-0A7D89CA3B1C}"/>
    <cellStyle name="20% - Ênfase5 33 2 2 4" xfId="16267" xr:uid="{E737464E-A009-47B1-8721-FF0D4B2F30E9}"/>
    <cellStyle name="20% - Ênfase5 33 2 3" xfId="16268" xr:uid="{333FA72C-7904-4038-984F-F476E180B79A}"/>
    <cellStyle name="20% - Ênfase5 33 2 4" xfId="16269" xr:uid="{F477051F-26A4-44AA-82DB-122156ABCB03}"/>
    <cellStyle name="20% - Ênfase5 33 2 5" xfId="16270" xr:uid="{C91F86A2-6A16-419C-A69C-67D4D4A9DB76}"/>
    <cellStyle name="20% - Ênfase5 33 3" xfId="16271" xr:uid="{80E63EF6-0F98-48C2-9272-267803164FEE}"/>
    <cellStyle name="20% - Ênfase5 33 3 2" xfId="16272" xr:uid="{B5236525-879E-47B0-AAE9-4E2A0EAC4A30}"/>
    <cellStyle name="20% - Ênfase5 33 3 2 2" xfId="16273" xr:uid="{712132BF-84AA-454D-890A-FA6F723091AE}"/>
    <cellStyle name="20% - Ênfase5 33 3 2 3" xfId="16274" xr:uid="{FDCE4DDD-46E7-41DA-B72E-7601BCB25365}"/>
    <cellStyle name="20% - Ênfase5 33 3 2 4" xfId="16275" xr:uid="{CB0C4A4F-51AB-430B-BCDE-A9C7B3FDF620}"/>
    <cellStyle name="20% - Ênfase5 33 3 3" xfId="16276" xr:uid="{D85976F5-AFB9-4CF7-BA35-E63D7D86BDC8}"/>
    <cellStyle name="20% - Ênfase5 33 3 4" xfId="16277" xr:uid="{A7CA3A04-FA99-4D2C-A8C7-6803B1130845}"/>
    <cellStyle name="20% - Ênfase5 33 3 5" xfId="16278" xr:uid="{D0E4206F-4498-4DE4-A081-5C084C1037DE}"/>
    <cellStyle name="20% - Ênfase5 33 4" xfId="16279" xr:uid="{AA175952-0E3B-4229-9D7B-25E4BEE3D562}"/>
    <cellStyle name="20% - Ênfase5 33 4 2" xfId="16280" xr:uid="{62C2D63F-4E8B-4CD5-9EBB-45F2CFD90392}"/>
    <cellStyle name="20% - Ênfase5 33 4 2 2" xfId="16281" xr:uid="{3B4CE472-BB30-4C32-AB12-BEFF721C7CF3}"/>
    <cellStyle name="20% - Ênfase5 33 4 2 3" xfId="16282" xr:uid="{7AF329C9-0398-4BBC-BA72-8169A79B548B}"/>
    <cellStyle name="20% - Ênfase5 33 4 2 4" xfId="16283" xr:uid="{76CAB1C0-678B-467D-8627-E0E48E50BF4C}"/>
    <cellStyle name="20% - Ênfase5 33 4 3" xfId="16284" xr:uid="{4143E4EF-CE20-493D-A87F-7554145A7E86}"/>
    <cellStyle name="20% - Ênfase5 33 4 4" xfId="16285" xr:uid="{FD891A6E-4CB1-4169-8EC7-5E39A6DAF07A}"/>
    <cellStyle name="20% - Ênfase5 33 4 5" xfId="16286" xr:uid="{AC59D20E-97B4-4278-9F23-DFF7ED20E37D}"/>
    <cellStyle name="20% - Ênfase5 33 5" xfId="16287" xr:uid="{74DD2BE1-92FE-4A83-AF35-DF1D4704FDE4}"/>
    <cellStyle name="20% - Ênfase5 33 5 2" xfId="16288" xr:uid="{C8A65049-DCDD-44D0-953F-183B52FF3F9F}"/>
    <cellStyle name="20% - Ênfase5 33 5 2 2" xfId="16289" xr:uid="{CD5125A8-3A85-4B57-8940-1E02A4278DD8}"/>
    <cellStyle name="20% - Ênfase5 33 5 2 3" xfId="16290" xr:uid="{1C1C38B1-09EB-4A8F-8476-4E988D7B7607}"/>
    <cellStyle name="20% - Ênfase5 33 5 2 4" xfId="16291" xr:uid="{0EDA1234-1B69-4A05-A2EF-74A9EB715D34}"/>
    <cellStyle name="20% - Ênfase5 33 5 3" xfId="16292" xr:uid="{F7A1EEDF-2B26-4E49-8E75-E6D612FC1EC3}"/>
    <cellStyle name="20% - Ênfase5 33 5 4" xfId="16293" xr:uid="{8748BC4A-2042-43A2-9635-209DD7B55E06}"/>
    <cellStyle name="20% - Ênfase5 33 5 5" xfId="16294" xr:uid="{F4AB168A-64A3-4DC1-8BAC-FE0D63446204}"/>
    <cellStyle name="20% - Ênfase5 33 6" xfId="16295" xr:uid="{29557BBD-75CD-4C3C-9BD1-8E0171D00C5F}"/>
    <cellStyle name="20% - Ênfase5 33 6 2" xfId="16296" xr:uid="{60D23EE4-BB5F-469C-BD83-929BBEFE77C8}"/>
    <cellStyle name="20% - Ênfase5 33 6 2 2" xfId="16297" xr:uid="{3BC31792-3A48-4F6B-937B-33DAA8A5286A}"/>
    <cellStyle name="20% - Ênfase5 33 6 2 3" xfId="16298" xr:uid="{5E16808E-2E46-44D2-AC09-9BCFBD23BF1D}"/>
    <cellStyle name="20% - Ênfase5 33 6 2 4" xfId="16299" xr:uid="{8ED85792-76B6-461B-9F5E-3B826B1061EE}"/>
    <cellStyle name="20% - Ênfase5 33 6 3" xfId="16300" xr:uid="{8A4B45F0-D3D7-45B8-8EB6-D3B5A88C131A}"/>
    <cellStyle name="20% - Ênfase5 33 6 4" xfId="16301" xr:uid="{43445885-C301-464F-8386-F85D0B4B3AD4}"/>
    <cellStyle name="20% - Ênfase5 33 6 5" xfId="16302" xr:uid="{9004DB2C-158D-43AB-9EC5-3654DF7D495A}"/>
    <cellStyle name="20% - Ênfase5 33 7" xfId="16303" xr:uid="{A03DFC9D-31C3-4ECC-949B-C0FDD107DA20}"/>
    <cellStyle name="20% - Ênfase5 33 7 2" xfId="16304" xr:uid="{B7374DEC-C63B-4520-9496-0DF1ED1CE329}"/>
    <cellStyle name="20% - Ênfase5 33 7 2 2" xfId="16305" xr:uid="{6FC39F53-05CA-4B81-A5D4-A32F79699921}"/>
    <cellStyle name="20% - Ênfase5 33 7 2 3" xfId="16306" xr:uid="{84837178-D748-4AAE-BE88-CBA3C97A3AB0}"/>
    <cellStyle name="20% - Ênfase5 33 7 2 4" xfId="16307" xr:uid="{B748CCA9-07D0-4738-8FF6-D85F24CDCA3D}"/>
    <cellStyle name="20% - Ênfase5 33 7 3" xfId="16308" xr:uid="{C034A2B4-6659-47E3-86FD-691F30BCD30F}"/>
    <cellStyle name="20% - Ênfase5 33 7 4" xfId="16309" xr:uid="{17D62110-EA40-4363-B028-8BD6F7590685}"/>
    <cellStyle name="20% - Ênfase5 33 7 5" xfId="16310" xr:uid="{32D687E2-CAFA-4BBA-BF8A-B37AFC8C9112}"/>
    <cellStyle name="20% - Ênfase5 33 8" xfId="16311" xr:uid="{677452CF-8ABB-440D-966B-FAF5ECE20E5B}"/>
    <cellStyle name="20% - Ênfase5 33 8 2" xfId="16312" xr:uid="{7E84122A-E8F6-4C91-9F6F-88D4BCDC10EC}"/>
    <cellStyle name="20% - Ênfase5 33 8 2 2" xfId="16313" xr:uid="{4253CD90-2EDB-4538-9922-488976762C89}"/>
    <cellStyle name="20% - Ênfase5 33 8 2 3" xfId="16314" xr:uid="{103D53E9-B906-42BD-8EE0-28DBB748CFF0}"/>
    <cellStyle name="20% - Ênfase5 33 8 2 4" xfId="16315" xr:uid="{075F2F95-6F99-4C56-B02E-089D1102F8AC}"/>
    <cellStyle name="20% - Ênfase5 33 8 3" xfId="16316" xr:uid="{08361FFA-9FC6-483B-A5EB-60D1F776A4C0}"/>
    <cellStyle name="20% - Ênfase5 33 8 4" xfId="16317" xr:uid="{E73547CB-9B36-477D-A998-BE240A1DAF0D}"/>
    <cellStyle name="20% - Ênfase5 33 8 5" xfId="16318" xr:uid="{DDD6703B-78D6-4E0D-8BF2-D9B424F57360}"/>
    <cellStyle name="20% - Ênfase5 33 9" xfId="16319" xr:uid="{C97D6337-9FC7-43F1-B8E1-89CD66462CAF}"/>
    <cellStyle name="20% - Ênfase5 33 9 2" xfId="16320" xr:uid="{B82E0681-45ED-47CA-9DE7-6C0A0F89F336}"/>
    <cellStyle name="20% - Ênfase5 33 9 2 2" xfId="16321" xr:uid="{3EC99983-564C-4289-87AE-F360C28EF689}"/>
    <cellStyle name="20% - Ênfase5 33 9 2 3" xfId="16322" xr:uid="{CA2C6867-59CD-428D-A0A5-8ED1FBFFBAF4}"/>
    <cellStyle name="20% - Ênfase5 33 9 2 4" xfId="16323" xr:uid="{0DEBD188-D89C-40C7-83D1-5AA7B1278BAA}"/>
    <cellStyle name="20% - Ênfase5 33 9 3" xfId="16324" xr:uid="{37EC3111-37E0-4C9C-BE7B-2BCD17AA6F62}"/>
    <cellStyle name="20% - Ênfase5 33 9 4" xfId="16325" xr:uid="{29902E5F-728E-4DBF-A26E-E2C747DE695F}"/>
    <cellStyle name="20% - Ênfase5 33 9 5" xfId="16326" xr:uid="{5A202E1B-950A-4012-906B-D9B7A86CDF4A}"/>
    <cellStyle name="20% - Ênfase5 34" xfId="1098" xr:uid="{BE33FFD5-CF8E-4418-82B3-EAF51A0FEDEE}"/>
    <cellStyle name="20% - Ênfase5 34 2" xfId="1099" xr:uid="{D86A251D-F644-4305-9E91-07C856B7EAF9}"/>
    <cellStyle name="20% - Ênfase5 34 3" xfId="16327" xr:uid="{5382619F-ADA0-4560-8513-2F5B73FB37FC}"/>
    <cellStyle name="20% - Ênfase5 34 4" xfId="16328" xr:uid="{A00364D2-2BE9-4A99-9BE3-2FB6ACAEB325}"/>
    <cellStyle name="20% - Ênfase5 34 5" xfId="16329" xr:uid="{44C3EB53-F4C9-4D00-A8ED-F99A148C5E71}"/>
    <cellStyle name="20% - Ênfase5 34 6" xfId="16330" xr:uid="{36D6C1C2-E3C5-4ADD-96CF-DBD7DF507603}"/>
    <cellStyle name="20% - Ênfase5 35" xfId="1100" xr:uid="{DA1C31AA-B4F8-4F27-A0D1-9272A053EA31}"/>
    <cellStyle name="20% - Ênfase5 35 2" xfId="1101" xr:uid="{E96CD86B-4848-4A3F-94ED-02E81EE9617A}"/>
    <cellStyle name="20% - Ênfase5 36" xfId="1102" xr:uid="{045F697B-15C2-4A52-96D0-4BF0FD57F60D}"/>
    <cellStyle name="20% - Ênfase5 36 2" xfId="1103" xr:uid="{EAA36E56-6C0D-4CFB-B1C5-475128937875}"/>
    <cellStyle name="20% - Ênfase5 37" xfId="1104" xr:uid="{2FDA9AC0-39AE-41DD-B5AB-9C7F08A8CBB8}"/>
    <cellStyle name="20% - Ênfase5 37 2" xfId="1105" xr:uid="{D5AC0F11-DABE-4023-80DC-97870E3734E6}"/>
    <cellStyle name="20% - Ênfase5 38" xfId="1106" xr:uid="{3E807552-8CAB-469E-9C3F-D8064B59EF16}"/>
    <cellStyle name="20% - Ênfase5 38 2" xfId="1107" xr:uid="{AF4EC7C9-5629-407F-A6C3-B34E5F51B28F}"/>
    <cellStyle name="20% - Ênfase5 39" xfId="1108" xr:uid="{03E95B68-CC8F-4E27-B6C2-1C16ED54CED4}"/>
    <cellStyle name="20% - Ênfase5 39 2" xfId="1109" xr:uid="{67353356-1893-4EF3-931D-AF6E82D00614}"/>
    <cellStyle name="20% - Ênfase5 4" xfId="1110" xr:uid="{624AB813-3850-4E40-9129-171263C91A97}"/>
    <cellStyle name="20% - Ênfase5 4 10" xfId="16331" xr:uid="{2B5516F4-AB0C-45E2-961B-1EC37F87FDEA}"/>
    <cellStyle name="20% - Ênfase5 4 10 2" xfId="16332" xr:uid="{1CADE4FA-19D3-44AD-AF23-7638A70DA7BB}"/>
    <cellStyle name="20% - Ênfase5 4 10 2 2" xfId="16333" xr:uid="{A3825F35-231C-499E-93B2-222B7EC8169E}"/>
    <cellStyle name="20% - Ênfase5 4 10 2 3" xfId="16334" xr:uid="{FBED82FF-5465-4827-BD89-AD6A382F4352}"/>
    <cellStyle name="20% - Ênfase5 4 10 2 4" xfId="16335" xr:uid="{C1A5069A-797B-4C51-9505-1415DAA18E8C}"/>
    <cellStyle name="20% - Ênfase5 4 10 3" xfId="16336" xr:uid="{F4FD586B-FC8F-4A38-AD4C-E50FA4E2B9F8}"/>
    <cellStyle name="20% - Ênfase5 4 10 4" xfId="16337" xr:uid="{A6ED1AC5-FF9D-4795-8DB4-1D9920A56E74}"/>
    <cellStyle name="20% - Ênfase5 4 10 5" xfId="16338" xr:uid="{177C974F-2358-4899-9F5B-1E37936179B9}"/>
    <cellStyle name="20% - Ênfase5 4 10 6" xfId="56292" xr:uid="{06391776-351A-4BD3-96DB-527C9B688BE4}"/>
    <cellStyle name="20% - Ênfase5 4 11" xfId="16339" xr:uid="{511B3AD5-0EAD-4D25-B5F6-1F10DCB784D0}"/>
    <cellStyle name="20% - Ênfase5 4 11 2" xfId="16340" xr:uid="{AF6EAB01-20B0-4B66-84EF-74D7EDDDCC87}"/>
    <cellStyle name="20% - Ênfase5 4 11 2 2" xfId="16341" xr:uid="{F81CC99B-F8A4-4AB9-B2C3-EC92866CF9EB}"/>
    <cellStyle name="20% - Ênfase5 4 11 2 3" xfId="16342" xr:uid="{CC049567-B666-4506-854E-DFA17189329C}"/>
    <cellStyle name="20% - Ênfase5 4 11 2 4" xfId="16343" xr:uid="{74431D31-1A35-4EFC-8BB7-5A28ED007DF4}"/>
    <cellStyle name="20% - Ênfase5 4 11 3" xfId="16344" xr:uid="{C980C21F-BF07-43E0-BD8F-F0AB865A4C6A}"/>
    <cellStyle name="20% - Ênfase5 4 11 4" xfId="16345" xr:uid="{F8BBAE0C-11D3-4EE1-8DE5-F8D73A8CFEAC}"/>
    <cellStyle name="20% - Ênfase5 4 11 5" xfId="16346" xr:uid="{77FFC9A3-0AB5-4350-AB81-C0C001CD603F}"/>
    <cellStyle name="20% - Ênfase5 4 11 6" xfId="58099" xr:uid="{82F8B18A-AA5F-4D8E-B47E-885388086627}"/>
    <cellStyle name="20% - Ênfase5 4 12" xfId="16347" xr:uid="{AADDCFAB-F370-4DE1-86DE-E82A0FE60FA6}"/>
    <cellStyle name="20% - Ênfase5 4 12 2" xfId="16348" xr:uid="{4A6834D0-EBE5-4676-B91F-229888CC707E}"/>
    <cellStyle name="20% - Ênfase5 4 12 3" xfId="16349" xr:uid="{2808C940-C687-4665-B7B3-01433001518D}"/>
    <cellStyle name="20% - Ênfase5 4 12 4" xfId="16350" xr:uid="{898ACE3C-33D9-43BB-9F3D-5319F2997EB2}"/>
    <cellStyle name="20% - Ênfase5 4 12 5" xfId="47179" xr:uid="{2F3C66E5-6A64-4307-8249-042040E258ED}"/>
    <cellStyle name="20% - Ênfase5 4 13" xfId="16351" xr:uid="{7F28BC65-D135-41E6-A8C2-23262CF72BE2}"/>
    <cellStyle name="20% - Ênfase5 4 14" xfId="16352" xr:uid="{C3CC8A05-60C5-4710-8A3F-866DBA9DF10C}"/>
    <cellStyle name="20% - Ênfase5 4 15" xfId="16353" xr:uid="{7D5B3A24-E8AD-432C-86C1-665E7586C4AD}"/>
    <cellStyle name="20% - Ênfase5 4 16" xfId="45158" xr:uid="{293B83B8-F6E4-442D-90D3-CCB106BBC548}"/>
    <cellStyle name="20% - Ênfase5 4 2" xfId="1111" xr:uid="{31C17AA7-0EAD-4A11-8AA9-F5662A22FE90}"/>
    <cellStyle name="20% - Ênfase5 4 2 2" xfId="1112" xr:uid="{09320A70-E093-429C-A250-E691C6AC4527}"/>
    <cellStyle name="20% - Ênfase5 4 2 2 2" xfId="16354" xr:uid="{D04ADCE2-0C0F-4721-A9F4-E009112CE39E}"/>
    <cellStyle name="20% - Ênfase5 4 2 2 2 2" xfId="57224" xr:uid="{333AD937-3066-4CB3-BB0C-EAC416AE6C21}"/>
    <cellStyle name="20% - Ênfase5 4 2 2 2 3" xfId="57051" xr:uid="{66CF7C27-BE7A-478C-9609-584B7183C7BB}"/>
    <cellStyle name="20% - Ênfase5 4 2 2 2 4" xfId="56887" xr:uid="{5AF75AC9-858E-4E6B-B583-205C18D47FBB}"/>
    <cellStyle name="20% - Ênfase5 4 2 2 3" xfId="16355" xr:uid="{7773D0B9-6D91-4E87-AB5B-7E8A0758621A}"/>
    <cellStyle name="20% - Ênfase5 4 2 2 3 2" xfId="58161" xr:uid="{B840B21F-4B89-4CB1-B111-EA3B8D0ACAA4}"/>
    <cellStyle name="20% - Ênfase5 4 2 2 4" xfId="16356" xr:uid="{A3BB8D8A-C22D-436B-91CA-FB58B695890D}"/>
    <cellStyle name="20% - Ênfase5 4 2 2 5" xfId="48722" xr:uid="{C4FD9227-E526-4A7C-B2C1-2D3AC606B976}"/>
    <cellStyle name="20% - Ênfase5 4 2 3" xfId="16357" xr:uid="{5490394B-F9CC-4C83-BC69-376AC9C325B6}"/>
    <cellStyle name="20% - Ênfase5 4 2 3 2" xfId="56511" xr:uid="{FFAFC596-0746-470B-9967-3C719AC3739E}"/>
    <cellStyle name="20% - Ênfase5 4 2 4" xfId="16358" xr:uid="{1ACCA5E7-83D8-46EF-8FAE-8514580ACD30}"/>
    <cellStyle name="20% - Ênfase5 4 2 4 2" xfId="57749" xr:uid="{F6C98532-B931-4A0C-A3C0-6FCA31103D5C}"/>
    <cellStyle name="20% - Ênfase5 4 2 5" xfId="16359" xr:uid="{929AC825-9106-4F7A-B2AF-95663514BD1F}"/>
    <cellStyle name="20% - Ênfase5 4 2 6" xfId="45569" xr:uid="{8FB2CB50-1C7E-430D-9CC1-D707DDC23172}"/>
    <cellStyle name="20% - Ênfase5 4 3" xfId="1113" xr:uid="{9885BDC3-E42B-46DD-9652-BEF022C15B24}"/>
    <cellStyle name="20% - Ênfase5 4 3 2" xfId="1114" xr:uid="{760EAD7C-88C6-44E4-B0E7-58A9373AB7A0}"/>
    <cellStyle name="20% - Ênfase5 4 3 2 2" xfId="16360" xr:uid="{122A4F80-60B1-4B5E-8A8A-A47773F99F33}"/>
    <cellStyle name="20% - Ênfase5 4 3 2 3" xfId="16361" xr:uid="{2619B9AA-7889-499B-BF21-5A66AA0854AC}"/>
    <cellStyle name="20% - Ênfase5 4 3 2 4" xfId="16362" xr:uid="{9FBF229B-35E4-4DE2-B2D1-F20CA82A4176}"/>
    <cellStyle name="20% - Ênfase5 4 3 2 5" xfId="48529" xr:uid="{20C4534C-9E43-4142-94DC-1808B493D08B}"/>
    <cellStyle name="20% - Ênfase5 4 3 3" xfId="16363" xr:uid="{BFE51181-93C1-4647-B64B-D0C8CED9CF90}"/>
    <cellStyle name="20% - Ênfase5 4 3 4" xfId="16364" xr:uid="{B26CB919-770D-4678-8EB5-DC56E8862422}"/>
    <cellStyle name="20% - Ênfase5 4 3 5" xfId="16365" xr:uid="{EB55A7A9-B710-4BEB-A0A5-085C7A210466}"/>
    <cellStyle name="20% - Ênfase5 4 3 6" xfId="45570" xr:uid="{B033CEA7-82E1-418F-8F81-AA11D0E87072}"/>
    <cellStyle name="20% - Ênfase5 4 4" xfId="1115" xr:uid="{B45DE504-C362-49BD-8E89-8148F99EAEB1}"/>
    <cellStyle name="20% - Ênfase5 4 4 2" xfId="1116" xr:uid="{DBCCA3DD-E093-41CC-8557-EFA3E5CDCF39}"/>
    <cellStyle name="20% - Ênfase5 4 4 2 2" xfId="16366" xr:uid="{94E6668A-4D23-4358-B151-0B0C82C3EE24}"/>
    <cellStyle name="20% - Ênfase5 4 4 2 3" xfId="16367" xr:uid="{7AA9CE1D-16FC-4E40-AABE-2101B380C90F}"/>
    <cellStyle name="20% - Ênfase5 4 4 2 4" xfId="16368" xr:uid="{3C394AA3-045D-4AAA-B778-6968A64DA606}"/>
    <cellStyle name="20% - Ênfase5 4 4 3" xfId="16369" xr:uid="{4C0287EA-0735-45AD-B08C-39E44B4F230C}"/>
    <cellStyle name="20% - Ênfase5 4 4 4" xfId="16370" xr:uid="{FEF392EC-8834-4C20-BF2E-49358BE2C52C}"/>
    <cellStyle name="20% - Ênfase5 4 4 5" xfId="16371" xr:uid="{40F4240A-C014-4E4F-833B-18ED64C08CA8}"/>
    <cellStyle name="20% - Ênfase5 4 4 6" xfId="50998" xr:uid="{D33BA982-FCAC-4B79-9BE2-67274D1034BC}"/>
    <cellStyle name="20% - Ênfase5 4 5" xfId="1117" xr:uid="{66F5248E-29C5-4AFA-BD60-48FDE7A8232B}"/>
    <cellStyle name="20% - Ênfase5 4 5 2" xfId="1118" xr:uid="{ECE0AC1E-4EC6-4D08-82BD-569E24D790DC}"/>
    <cellStyle name="20% - Ênfase5 4 5 2 2" xfId="16372" xr:uid="{81BC71A7-7145-4571-B631-67BBC0DD5B6F}"/>
    <cellStyle name="20% - Ênfase5 4 5 2 3" xfId="16373" xr:uid="{91FF9B8D-CCAB-47CD-B97F-9890A0EB8CCD}"/>
    <cellStyle name="20% - Ênfase5 4 5 2 4" xfId="16374" xr:uid="{9AFDADC2-42EC-45E4-9A18-3F4AA7B40161}"/>
    <cellStyle name="20% - Ênfase5 4 5 3" xfId="16375" xr:uid="{94FEAFD8-465C-4987-A38E-2FCBC71A66E1}"/>
    <cellStyle name="20% - Ênfase5 4 5 4" xfId="16376" xr:uid="{B7E78734-0203-4D0D-B3BC-FC93C724D381}"/>
    <cellStyle name="20% - Ênfase5 4 5 5" xfId="16377" xr:uid="{56473EC8-0359-493C-AAB6-E258FFE54E0C}"/>
    <cellStyle name="20% - Ênfase5 4 5 6" xfId="51883" xr:uid="{238B7361-C3DC-4355-8B1B-41AE8A134977}"/>
    <cellStyle name="20% - Ênfase5 4 6" xfId="1119" xr:uid="{9D73811A-4500-4B96-A1E4-EF451E7D0BD3}"/>
    <cellStyle name="20% - Ênfase5 4 6 2" xfId="1120" xr:uid="{318F9969-B39B-42C3-B554-DF4C76C2AA8E}"/>
    <cellStyle name="20% - Ênfase5 4 6 2 2" xfId="16378" xr:uid="{2D6A2FDF-84FD-4A32-82F6-B084DB796D3E}"/>
    <cellStyle name="20% - Ênfase5 4 6 2 3" xfId="16379" xr:uid="{27BB832F-06E1-4833-8BDA-39A1A383AB21}"/>
    <cellStyle name="20% - Ênfase5 4 6 2 4" xfId="16380" xr:uid="{F465B193-9BC8-481D-A6E6-B33B78227B48}"/>
    <cellStyle name="20% - Ênfase5 4 6 3" xfId="16381" xr:uid="{9975B9A3-7A70-4595-B4FC-A6835192A093}"/>
    <cellStyle name="20% - Ênfase5 4 6 4" xfId="16382" xr:uid="{6B6BE3FE-5692-480C-BD1E-5CB10907F6DB}"/>
    <cellStyle name="20% - Ênfase5 4 6 5" xfId="16383" xr:uid="{EF20E73E-86AC-4B10-8096-82420860F5A7}"/>
    <cellStyle name="20% - Ênfase5 4 6 6" xfId="52757" xr:uid="{2A704A71-4A3E-4ED3-87D7-566E5D9EA783}"/>
    <cellStyle name="20% - Ênfase5 4 7" xfId="1121" xr:uid="{BFA8F755-24B8-44B6-A253-0559CC377329}"/>
    <cellStyle name="20% - Ênfase5 4 7 2" xfId="16384" xr:uid="{6D745445-4A21-4016-B731-BE126D22A91B}"/>
    <cellStyle name="20% - Ênfase5 4 7 2 2" xfId="16385" xr:uid="{52FFC005-DF43-429A-B7A4-A16B20F6A3CC}"/>
    <cellStyle name="20% - Ênfase5 4 7 2 3" xfId="16386" xr:uid="{F136E01D-72A7-4622-A17F-D94C21B69950}"/>
    <cellStyle name="20% - Ênfase5 4 7 2 4" xfId="16387" xr:uid="{725BA43A-E625-4A6B-B52D-6C1CE7351AA3}"/>
    <cellStyle name="20% - Ênfase5 4 7 3" xfId="16388" xr:uid="{F81813D2-BC24-4B58-9864-3847451CB446}"/>
    <cellStyle name="20% - Ênfase5 4 7 4" xfId="16389" xr:uid="{5131C5CE-836D-42C2-BAA6-58A856F909F8}"/>
    <cellStyle name="20% - Ênfase5 4 7 5" xfId="16390" xr:uid="{6FF2E070-C24A-4442-BF33-9ADB39D60CA8}"/>
    <cellStyle name="20% - Ênfase5 4 7 6" xfId="53613" xr:uid="{FD210E36-6E16-4FAA-82FF-C58E9B194E9B}"/>
    <cellStyle name="20% - Ênfase5 4 8" xfId="16391" xr:uid="{99CD22DE-3DA3-4E7A-B1B5-FEFDDC02B2A2}"/>
    <cellStyle name="20% - Ênfase5 4 8 2" xfId="16392" xr:uid="{027EADC4-7487-48C7-AFB5-E9129D88B7AA}"/>
    <cellStyle name="20% - Ênfase5 4 8 2 2" xfId="16393" xr:uid="{E863A99B-2868-4979-AFC3-D0186DE1819E}"/>
    <cellStyle name="20% - Ênfase5 4 8 2 3" xfId="16394" xr:uid="{2A28F310-C501-4A02-8DC0-B2794F5752BF}"/>
    <cellStyle name="20% - Ênfase5 4 8 2 4" xfId="16395" xr:uid="{6929D1EB-D39A-4DAD-AEE6-5726F4A07FEC}"/>
    <cellStyle name="20% - Ênfase5 4 8 3" xfId="16396" xr:uid="{A108389C-ACC9-409C-A4E4-D5A136BD2422}"/>
    <cellStyle name="20% - Ênfase5 4 8 4" xfId="16397" xr:uid="{EF22AF94-FB8F-4AB4-8899-5A18CCE73D7B}"/>
    <cellStyle name="20% - Ênfase5 4 8 5" xfId="16398" xr:uid="{0EE72C15-7800-45C9-A777-9C79966CD7F7}"/>
    <cellStyle name="20% - Ênfase5 4 8 6" xfId="54443" xr:uid="{24174CAE-10C2-45F9-B406-E8FF8CF2E1D9}"/>
    <cellStyle name="20% - Ênfase5 4 9" xfId="16399" xr:uid="{F0779D00-ECBA-425B-A9D1-2C2D4567A722}"/>
    <cellStyle name="20% - Ênfase5 4 9 2" xfId="16400" xr:uid="{13A468EB-9EAE-4044-AA19-2399617BEA6C}"/>
    <cellStyle name="20% - Ênfase5 4 9 2 2" xfId="16401" xr:uid="{BCAF53E2-7EE8-4DA1-ACD8-AB20CEEF17F7}"/>
    <cellStyle name="20% - Ênfase5 4 9 2 3" xfId="16402" xr:uid="{448CFE45-1803-48BE-BA52-1798F6CE3649}"/>
    <cellStyle name="20% - Ênfase5 4 9 2 4" xfId="16403" xr:uid="{8B73C0D0-F9CD-4F7D-8A7A-F775EA353FBE}"/>
    <cellStyle name="20% - Ênfase5 4 9 3" xfId="16404" xr:uid="{0BD6C824-46B2-4492-BBCA-C3EE2E5BE7D0}"/>
    <cellStyle name="20% - Ênfase5 4 9 4" xfId="16405" xr:uid="{18C8DE2E-60D6-4A98-BD97-AE86BF5622FB}"/>
    <cellStyle name="20% - Ênfase5 4 9 5" xfId="16406" xr:uid="{1E6BB03B-70F6-4765-8F32-4745145B3E92}"/>
    <cellStyle name="20% - Ênfase5 4 9 6" xfId="55218" xr:uid="{C376951B-01BE-42E1-9FBE-0E744834F6C0}"/>
    <cellStyle name="20% - Ênfase5 40" xfId="1122" xr:uid="{9A258758-F1B2-485F-938A-5A98316711B9}"/>
    <cellStyle name="20% - Ênfase5 40 2" xfId="1123" xr:uid="{762B28DA-6325-41B4-9B8B-B8F9046056C5}"/>
    <cellStyle name="20% - Ênfase5 41" xfId="1124" xr:uid="{EE1EC016-AB80-4AD9-8211-B6CBF5BE163A}"/>
    <cellStyle name="20% - Ênfase5 41 2" xfId="1125" xr:uid="{6A0B9B93-33A8-4581-AA60-91A40E0F8121}"/>
    <cellStyle name="20% - Ênfase5 42" xfId="1126" xr:uid="{5395BFFF-9D84-45D9-9413-0237488FCDF6}"/>
    <cellStyle name="20% - Ênfase5 42 2" xfId="1127" xr:uid="{BD52E4A2-A909-4C51-BF95-EDD4E0A156F8}"/>
    <cellStyle name="20% - Ênfase5 43" xfId="1128" xr:uid="{BBB02921-B627-4C9D-B18C-2A9F011C8512}"/>
    <cellStyle name="20% - Ênfase5 43 2" xfId="1129" xr:uid="{A4C30C04-7C72-433B-9545-3665D09CA825}"/>
    <cellStyle name="20% - Ênfase5 44" xfId="1130" xr:uid="{4D322ADE-7148-4BA7-9AF9-841EE4CD79CF}"/>
    <cellStyle name="20% - Ênfase5 44 2" xfId="1131" xr:uid="{B43FCCFD-309B-4805-8350-903B6C931CFB}"/>
    <cellStyle name="20% - Ênfase5 44 3" xfId="16407" xr:uid="{680FCA86-3C7C-4BFA-BE79-1ACEE089C924}"/>
    <cellStyle name="20% - Ênfase5 44 4" xfId="16408" xr:uid="{90DF2D8E-B614-4A34-BDB3-6E0D4F5F6350}"/>
    <cellStyle name="20% - Ênfase5 45" xfId="1132" xr:uid="{2722710E-E0AE-4C74-B933-A9BFDB18ACF1}"/>
    <cellStyle name="20% - Ênfase5 45 2" xfId="1133" xr:uid="{03BA17B9-7D5C-401B-9164-D199373AD341}"/>
    <cellStyle name="20% - Ênfase5 46" xfId="1134" xr:uid="{D2DDA990-0592-46FF-BBCB-B9EA9C8E4E0C}"/>
    <cellStyle name="20% - Ênfase5 46 2" xfId="1135" xr:uid="{C2467FAD-2ABB-468D-AB40-A13F42AB9336}"/>
    <cellStyle name="20% - Ênfase5 47" xfId="1136" xr:uid="{55E74CE1-5BB4-4F46-A5DD-415286FFA7DA}"/>
    <cellStyle name="20% - Ênfase5 47 2" xfId="1137" xr:uid="{FC3763F6-7A5C-4A0F-9EC2-5F36C5DC9D68}"/>
    <cellStyle name="20% - Ênfase5 48" xfId="1138" xr:uid="{9820BA5F-A98A-4BED-B01A-1BB7CEBC2FF1}"/>
    <cellStyle name="20% - Ênfase5 48 2" xfId="1139" xr:uid="{A4902E4D-24CA-40F8-A687-0F3CE4A17974}"/>
    <cellStyle name="20% - Ênfase5 49" xfId="1140" xr:uid="{5029DA16-E0E3-41F9-8D16-813F2C429A48}"/>
    <cellStyle name="20% - Ênfase5 49 2" xfId="1141" xr:uid="{A38F9074-A0CA-473C-BE81-012E2CA0A851}"/>
    <cellStyle name="20% - Ênfase5 5" xfId="1142" xr:uid="{294AC1DB-4DB4-4E64-BF27-3F2C54ABD050}"/>
    <cellStyle name="20% - Ênfase5 5 10" xfId="16409" xr:uid="{5AE08624-27A2-4B31-AB86-60FEBC557433}"/>
    <cellStyle name="20% - Ênfase5 5 10 2" xfId="16410" xr:uid="{16452BD1-5039-4443-8324-204323C2110E}"/>
    <cellStyle name="20% - Ênfase5 5 10 2 2" xfId="16411" xr:uid="{5537C774-779F-4E70-99FE-26F1E036FF4E}"/>
    <cellStyle name="20% - Ênfase5 5 10 2 3" xfId="16412" xr:uid="{818540F9-4FBD-4052-B1ED-B49CDA43FE62}"/>
    <cellStyle name="20% - Ênfase5 5 10 2 4" xfId="16413" xr:uid="{F2678FCA-FC8F-4925-A510-CB2B89980807}"/>
    <cellStyle name="20% - Ênfase5 5 10 3" xfId="16414" xr:uid="{970B947A-F7D6-4AB7-B775-23D4B7492EFE}"/>
    <cellStyle name="20% - Ênfase5 5 10 4" xfId="16415" xr:uid="{5C61D469-6000-435E-9D3B-7FCF8CAC73E6}"/>
    <cellStyle name="20% - Ênfase5 5 10 5" xfId="16416" xr:uid="{98BADF9A-DD23-4F28-A6E1-8A50413CBC0E}"/>
    <cellStyle name="20% - Ênfase5 5 10 6" xfId="56333" xr:uid="{3ABD5232-5B41-45CA-BD10-42AC050ADA00}"/>
    <cellStyle name="20% - Ênfase5 5 11" xfId="16417" xr:uid="{33BC0050-B72F-4EFB-A5E3-40EB8F738620}"/>
    <cellStyle name="20% - Ênfase5 5 11 2" xfId="16418" xr:uid="{D5800285-26DC-4A60-B962-22C1B888DA7E}"/>
    <cellStyle name="20% - Ênfase5 5 11 2 2" xfId="16419" xr:uid="{2AF0727F-D2DA-418A-B26F-D0E9BC1C7DD4}"/>
    <cellStyle name="20% - Ênfase5 5 11 2 3" xfId="16420" xr:uid="{DFCE761E-E587-4757-B056-0E563485D904}"/>
    <cellStyle name="20% - Ênfase5 5 11 2 4" xfId="16421" xr:uid="{D11E2B4F-8D3A-49E6-B9CC-62AA656AE9A9}"/>
    <cellStyle name="20% - Ênfase5 5 11 3" xfId="16422" xr:uid="{A0E1D1DB-FAA9-4E50-A576-3CAA6D1A25CC}"/>
    <cellStyle name="20% - Ênfase5 5 11 4" xfId="16423" xr:uid="{D318D7F6-3C1B-4996-B9A9-A12DEB79175A}"/>
    <cellStyle name="20% - Ênfase5 5 11 5" xfId="16424" xr:uid="{FB161732-597F-4466-8175-E39AD45E433A}"/>
    <cellStyle name="20% - Ênfase5 5 11 6" xfId="58423" xr:uid="{9B749909-5558-41FC-B297-8372576BB020}"/>
    <cellStyle name="20% - Ênfase5 5 12" xfId="16425" xr:uid="{994B9FA2-57C2-4850-8199-5EE284D0CF53}"/>
    <cellStyle name="20% - Ênfase5 5 12 2" xfId="16426" xr:uid="{58943FB0-67F4-47F7-BB76-11923759702A}"/>
    <cellStyle name="20% - Ênfase5 5 12 3" xfId="16427" xr:uid="{922A53DE-E2C0-46E6-8164-772E68C3215C}"/>
    <cellStyle name="20% - Ênfase5 5 12 4" xfId="16428" xr:uid="{1C7EDDBC-189C-4B28-9F1A-8FD5300C7B2A}"/>
    <cellStyle name="20% - Ênfase5 5 12 5" xfId="47180" xr:uid="{A8F03780-116A-41BD-820C-BDDF9FD0FAC4}"/>
    <cellStyle name="20% - Ênfase5 5 13" xfId="16429" xr:uid="{EF02D897-01B9-416A-90E1-0C51DFC97B84}"/>
    <cellStyle name="20% - Ênfase5 5 14" xfId="16430" xr:uid="{057A8733-CEF8-4BC0-9E8D-A65595039387}"/>
    <cellStyle name="20% - Ênfase5 5 15" xfId="16431" xr:uid="{820CF801-327E-4F40-9ABD-C0E070DE03D3}"/>
    <cellStyle name="20% - Ênfase5 5 16" xfId="45159" xr:uid="{717094C7-3F20-4AC6-BD82-8379DDDCDB9B}"/>
    <cellStyle name="20% - Ênfase5 5 2" xfId="1143" xr:uid="{100D0D2F-A290-4133-8A3F-2EAAB310AB7C}"/>
    <cellStyle name="20% - Ênfase5 5 2 2" xfId="1144" xr:uid="{864EC427-EAAE-4B4A-99AB-F26AFD63B4AD}"/>
    <cellStyle name="20% - Ênfase5 5 2 2 2" xfId="16432" xr:uid="{95336158-28DB-450E-AE37-D92E51239AC3}"/>
    <cellStyle name="20% - Ênfase5 5 2 2 2 2" xfId="57225" xr:uid="{E63DEACF-C332-4F1D-ADC3-C114735D85A8}"/>
    <cellStyle name="20% - Ênfase5 5 2 2 2 3" xfId="58248" xr:uid="{693F222E-6D10-4A25-A974-2F9AD642ECE8}"/>
    <cellStyle name="20% - Ênfase5 5 2 2 2 4" xfId="56888" xr:uid="{DC0328E1-2ABD-4779-AAED-A812369CF2F9}"/>
    <cellStyle name="20% - Ênfase5 5 2 2 3" xfId="16433" xr:uid="{15A616D2-6C11-481B-B527-9051B3EA7AC5}"/>
    <cellStyle name="20% - Ênfase5 5 2 2 3 2" xfId="58053" xr:uid="{24DD51DF-86B4-4024-A39C-E93D5D05CD06}"/>
    <cellStyle name="20% - Ênfase5 5 2 2 4" xfId="16434" xr:uid="{41B17666-8869-4556-AB4B-1398BEE0E37B}"/>
    <cellStyle name="20% - Ênfase5 5 2 2 5" xfId="48724" xr:uid="{A623AF68-230B-4CB4-B742-1D47F34E39DD}"/>
    <cellStyle name="20% - Ênfase5 5 2 3" xfId="16435" xr:uid="{5BEFC551-FDF6-41D6-BEFF-73EE55C0D991}"/>
    <cellStyle name="20% - Ênfase5 5 2 3 2" xfId="56512" xr:uid="{7EE6CD77-E27C-4B49-9700-22CC6CCB7641}"/>
    <cellStyle name="20% - Ênfase5 5 2 4" xfId="16436" xr:uid="{E95542FA-56DC-42D1-9C20-BEAB514D35B5}"/>
    <cellStyle name="20% - Ênfase5 5 2 4 2" xfId="57605" xr:uid="{A94EA6E6-FD66-4278-8115-8273FC56B302}"/>
    <cellStyle name="20% - Ênfase5 5 2 5" xfId="16437" xr:uid="{3538CCFA-F30B-4F04-AFE2-836CA992EAEA}"/>
    <cellStyle name="20% - Ênfase5 5 2 6" xfId="47935" xr:uid="{AAB786B6-EDB3-4F3B-B64C-F0D0DA2F67DD}"/>
    <cellStyle name="20% - Ênfase5 5 3" xfId="1145" xr:uid="{E6D393DD-1743-4435-9CFF-F200305CF32E}"/>
    <cellStyle name="20% - Ênfase5 5 3 2" xfId="1146" xr:uid="{D007393B-314A-4645-90D1-35242CD21583}"/>
    <cellStyle name="20% - Ênfase5 5 3 2 2" xfId="16438" xr:uid="{8602741D-BF9E-4A97-A176-86497097727D}"/>
    <cellStyle name="20% - Ênfase5 5 3 2 3" xfId="16439" xr:uid="{D1715626-3BA3-44FD-9C5D-36C45D993F8E}"/>
    <cellStyle name="20% - Ênfase5 5 3 2 4" xfId="16440" xr:uid="{7A66E28F-2312-4152-8202-DB8F78ACA2F5}"/>
    <cellStyle name="20% - Ênfase5 5 3 3" xfId="16441" xr:uid="{9D08721C-4DDF-4190-8A36-CE8D0741DE46}"/>
    <cellStyle name="20% - Ênfase5 5 3 4" xfId="16442" xr:uid="{9E9765F3-8524-46F0-BA41-179A4FCD8995}"/>
    <cellStyle name="20% - Ênfase5 5 3 5" xfId="16443" xr:uid="{EB493C26-D364-498E-8DAA-9D827EBC8CB2}"/>
    <cellStyle name="20% - Ênfase5 5 3 6" xfId="48525" xr:uid="{CC57E583-7167-458D-9DAF-0CB60B7725A0}"/>
    <cellStyle name="20% - Ênfase5 5 4" xfId="1147" xr:uid="{BA1ECA6E-6D6B-4FA6-ADF0-07D9C3A9B4F4}"/>
    <cellStyle name="20% - Ênfase5 5 4 2" xfId="1148" xr:uid="{C8AC16DC-E9EC-48E2-8CC5-0AC7362DFAA9}"/>
    <cellStyle name="20% - Ênfase5 5 4 2 2" xfId="16444" xr:uid="{D73DC1EC-FDEF-49A7-9B06-A44F7D8028F4}"/>
    <cellStyle name="20% - Ênfase5 5 4 2 3" xfId="16445" xr:uid="{708526A2-21C5-4B2F-BD6C-239DA160A8A4}"/>
    <cellStyle name="20% - Ênfase5 5 4 2 4" xfId="16446" xr:uid="{0D7C5905-9DB4-4D15-BE33-135A204EB165}"/>
    <cellStyle name="20% - Ênfase5 5 4 3" xfId="16447" xr:uid="{3586D5ED-94F4-4BAC-980E-10DBA48EA227}"/>
    <cellStyle name="20% - Ênfase5 5 4 4" xfId="16448" xr:uid="{B486DFE2-9467-4745-847B-1290AE836257}"/>
    <cellStyle name="20% - Ênfase5 5 4 5" xfId="16449" xr:uid="{B376AF8A-4EF2-433F-AA1D-B30FA2B8499F}"/>
    <cellStyle name="20% - Ênfase5 5 4 6" xfId="50996" xr:uid="{F23069F5-3313-49FA-BAE4-FD01070F78C1}"/>
    <cellStyle name="20% - Ênfase5 5 5" xfId="1149" xr:uid="{805A7698-B998-4113-9879-A48BA20466BB}"/>
    <cellStyle name="20% - Ênfase5 5 5 2" xfId="1150" xr:uid="{D8B90F72-2D81-47E4-9C30-2AFA9E310CDC}"/>
    <cellStyle name="20% - Ênfase5 5 5 2 2" xfId="16450" xr:uid="{56764E81-FB86-4A77-9B8A-15FEDCA85828}"/>
    <cellStyle name="20% - Ênfase5 5 5 2 3" xfId="16451" xr:uid="{F0EEC5FA-F111-42BB-92EF-D9238621E7A8}"/>
    <cellStyle name="20% - Ênfase5 5 5 2 4" xfId="16452" xr:uid="{D9362218-24EF-4400-90A3-DA91D0675FEA}"/>
    <cellStyle name="20% - Ênfase5 5 5 3" xfId="16453" xr:uid="{12C91365-9490-40ED-9EB2-364FA840D38E}"/>
    <cellStyle name="20% - Ênfase5 5 5 4" xfId="16454" xr:uid="{A7F3EAB4-6072-4772-80BD-B1D6B167C164}"/>
    <cellStyle name="20% - Ênfase5 5 5 5" xfId="16455" xr:uid="{39FCC144-2346-4659-A3E4-2995359A5C07}"/>
    <cellStyle name="20% - Ênfase5 5 5 6" xfId="51881" xr:uid="{94E403B7-E2CA-4726-BBB8-37C7D6C696C5}"/>
    <cellStyle name="20% - Ênfase5 5 6" xfId="1151" xr:uid="{C7E5A433-37C8-4B78-8F64-5E3238A5681A}"/>
    <cellStyle name="20% - Ênfase5 5 6 2" xfId="1152" xr:uid="{28458694-9497-476F-B07D-7CE8A598055C}"/>
    <cellStyle name="20% - Ênfase5 5 6 2 2" xfId="16456" xr:uid="{92012858-B7C8-4852-BA12-0DF2F294CC8E}"/>
    <cellStyle name="20% - Ênfase5 5 6 2 3" xfId="16457" xr:uid="{C050FB4F-5799-4A85-826A-54C388DCBF79}"/>
    <cellStyle name="20% - Ênfase5 5 6 2 4" xfId="16458" xr:uid="{B34A880A-AF4F-4E88-9731-AC8BF5D7E197}"/>
    <cellStyle name="20% - Ênfase5 5 6 3" xfId="16459" xr:uid="{C44315FE-B222-4E92-A427-6FA587744489}"/>
    <cellStyle name="20% - Ênfase5 5 6 4" xfId="16460" xr:uid="{EA885D1A-DE29-4E68-889B-EFD31349AEFA}"/>
    <cellStyle name="20% - Ênfase5 5 6 5" xfId="16461" xr:uid="{6B8BAC91-374D-4610-B406-31C845363B6A}"/>
    <cellStyle name="20% - Ênfase5 5 6 6" xfId="52755" xr:uid="{C06A096F-F4BF-4BF1-882F-8FA8AD3DE4B2}"/>
    <cellStyle name="20% - Ênfase5 5 7" xfId="1153" xr:uid="{0A3F9346-6E96-4918-9700-EA6FC91ABD73}"/>
    <cellStyle name="20% - Ênfase5 5 7 2" xfId="16462" xr:uid="{1DD17C12-DB00-4C38-898D-FD49F8475E8F}"/>
    <cellStyle name="20% - Ênfase5 5 7 2 2" xfId="16463" xr:uid="{B26F0287-4F94-4B61-9B88-ED75F31FB525}"/>
    <cellStyle name="20% - Ênfase5 5 7 2 3" xfId="16464" xr:uid="{3F616CAE-933C-46E4-840F-E72BE381A833}"/>
    <cellStyle name="20% - Ênfase5 5 7 2 4" xfId="16465" xr:uid="{171F358B-A767-4CB4-B742-DF5A09CE1166}"/>
    <cellStyle name="20% - Ênfase5 5 7 3" xfId="16466" xr:uid="{6423250B-7B82-4FEA-B0AA-C1423528D768}"/>
    <cellStyle name="20% - Ênfase5 5 7 4" xfId="16467" xr:uid="{3E93FE42-4AA9-4D47-9EE3-7CA335A187B2}"/>
    <cellStyle name="20% - Ênfase5 5 7 5" xfId="16468" xr:uid="{F35C7E6D-35C0-4AAD-AF23-6D93983F43C5}"/>
    <cellStyle name="20% - Ênfase5 5 7 6" xfId="53611" xr:uid="{4F76BFBE-02B6-4224-B281-DE6254955B49}"/>
    <cellStyle name="20% - Ênfase5 5 8" xfId="16469" xr:uid="{28C98190-8F0D-4C64-B9FC-0CF6F2D4FA64}"/>
    <cellStyle name="20% - Ênfase5 5 8 2" xfId="16470" xr:uid="{18B167F9-00FB-4D88-8261-8B4C7B39749E}"/>
    <cellStyle name="20% - Ênfase5 5 8 2 2" xfId="16471" xr:uid="{22AEF031-7165-425A-AEA4-318C2D30BB00}"/>
    <cellStyle name="20% - Ênfase5 5 8 2 3" xfId="16472" xr:uid="{EDDD34AB-933A-4297-A091-65D206592ECA}"/>
    <cellStyle name="20% - Ênfase5 5 8 2 4" xfId="16473" xr:uid="{83C860F4-7EDE-40E4-832C-C318184B67B9}"/>
    <cellStyle name="20% - Ênfase5 5 8 3" xfId="16474" xr:uid="{726B3EBD-5203-4FF6-A69A-55F623958432}"/>
    <cellStyle name="20% - Ênfase5 5 8 4" xfId="16475" xr:uid="{F3A59B94-F1EF-4D1F-84F2-629CB9AFDF96}"/>
    <cellStyle name="20% - Ênfase5 5 8 5" xfId="16476" xr:uid="{04DD8A40-E00B-425F-8DF6-CF514D9E4F61}"/>
    <cellStyle name="20% - Ênfase5 5 8 6" xfId="54441" xr:uid="{94B2EEFA-2D7A-46B7-8255-207637A3885E}"/>
    <cellStyle name="20% - Ênfase5 5 9" xfId="16477" xr:uid="{DE2F6420-FDCD-497A-9EFF-A34D8C7ED9F5}"/>
    <cellStyle name="20% - Ênfase5 5 9 2" xfId="16478" xr:uid="{59530341-D978-4740-98FC-356644CD657A}"/>
    <cellStyle name="20% - Ênfase5 5 9 2 2" xfId="16479" xr:uid="{27FF2CE5-C01A-4070-AF8A-0A4B5238E43E}"/>
    <cellStyle name="20% - Ênfase5 5 9 2 3" xfId="16480" xr:uid="{DD6C228E-1E2A-4F28-BF59-583B11DE9F72}"/>
    <cellStyle name="20% - Ênfase5 5 9 2 4" xfId="16481" xr:uid="{A4AA2FFB-7CC7-4246-A2F5-DD78A8DD27F1}"/>
    <cellStyle name="20% - Ênfase5 5 9 3" xfId="16482" xr:uid="{F24EB228-8684-4066-BED0-B011CD4D92A8}"/>
    <cellStyle name="20% - Ênfase5 5 9 4" xfId="16483" xr:uid="{A15B33CB-E3BA-4B13-ABC4-8FC9357EC7E8}"/>
    <cellStyle name="20% - Ênfase5 5 9 5" xfId="16484" xr:uid="{F41D40D5-C63D-4933-960A-24830C754AC3}"/>
    <cellStyle name="20% - Ênfase5 5 9 6" xfId="55217" xr:uid="{12A0BBF0-2E51-4415-9DFB-81E0B0F689D5}"/>
    <cellStyle name="20% - Ênfase5 50" xfId="1154" xr:uid="{DB57C873-8134-473A-ABA8-821B5FA6F573}"/>
    <cellStyle name="20% - Ênfase5 50 2" xfId="1155" xr:uid="{E4B992A9-5CE5-47E1-9BB6-8EA0E83BEB85}"/>
    <cellStyle name="20% - Ênfase5 51" xfId="1156" xr:uid="{50301F44-1C0D-42A1-84B4-49B96FF633FD}"/>
    <cellStyle name="20% - Ênfase5 51 2" xfId="1157" xr:uid="{9EBF988A-2C0F-4B83-A9CC-867A57C32E8C}"/>
    <cellStyle name="20% - Ênfase5 52" xfId="1158" xr:uid="{2D0ECD2B-9F66-4A0D-AF66-F16B14FF4F80}"/>
    <cellStyle name="20% - Ênfase5 52 2" xfId="1159" xr:uid="{8D0F92D1-BF10-482A-9968-D2A7C0A67DB5}"/>
    <cellStyle name="20% - Ênfase5 53" xfId="1160" xr:uid="{A2CE89FB-63F1-419C-BB6A-76D2028CB2C7}"/>
    <cellStyle name="20% - Ênfase5 53 2" xfId="1161" xr:uid="{00B2B23E-4BFF-4D2E-B4C3-37508579CA04}"/>
    <cellStyle name="20% - Ênfase5 54" xfId="1162" xr:uid="{B69E8765-478E-4038-9D72-22C2B85A6A6D}"/>
    <cellStyle name="20% - Ênfase5 54 2" xfId="1163" xr:uid="{28E4A775-75F9-49D2-BE92-38ECA7C96EB2}"/>
    <cellStyle name="20% - Ênfase5 55" xfId="1164" xr:uid="{AFD19232-5CF1-4B1F-BF66-90FC927EF075}"/>
    <cellStyle name="20% - Ênfase5 55 2" xfId="1165" xr:uid="{FC84510A-709E-4574-879B-AE2802A07D99}"/>
    <cellStyle name="20% - Ênfase5 56" xfId="1166" xr:uid="{EE3CA9C4-A679-43E3-8953-7CB07A831F06}"/>
    <cellStyle name="20% - Ênfase5 56 2" xfId="1167" xr:uid="{74A290ED-EB29-4FAB-82F0-BD5EF07442B6}"/>
    <cellStyle name="20% - Ênfase5 57" xfId="1168" xr:uid="{5541E6F1-4136-40D1-95FA-AC4444DDE2EA}"/>
    <cellStyle name="20% - Ênfase5 57 2" xfId="1169" xr:uid="{E9E4DA0E-DEE2-4BC3-B3EF-2EBCAC05EDCD}"/>
    <cellStyle name="20% - Ênfase5 58" xfId="1170" xr:uid="{5A16FC55-72A2-4AD5-937B-90B6F622A7B8}"/>
    <cellStyle name="20% - Ênfase5 58 2" xfId="1171" xr:uid="{2E7E3F72-9523-4B0E-BC8C-097A6D1EB43D}"/>
    <cellStyle name="20% - Ênfase5 59" xfId="1172" xr:uid="{B77092DC-6371-4141-B4C5-D05BF61B4CEA}"/>
    <cellStyle name="20% - Ênfase5 59 2" xfId="1173" xr:uid="{C0BCD2EF-4DD9-4293-BCCC-8D7B87BB1684}"/>
    <cellStyle name="20% - Ênfase5 6" xfId="1174" xr:uid="{3666674E-A5D8-4F8D-9270-5C6AEDFB77B6}"/>
    <cellStyle name="20% - Ênfase5 6 10" xfId="16485" xr:uid="{922AECD9-F6F2-4108-A44F-DAA284A0CC67}"/>
    <cellStyle name="20% - Ênfase5 6 10 2" xfId="16486" xr:uid="{89487C37-8039-4703-8B15-C543FFA43B0E}"/>
    <cellStyle name="20% - Ênfase5 6 10 2 2" xfId="16487" xr:uid="{A1E50CC1-E577-46B9-9FB1-8B60F12DBD95}"/>
    <cellStyle name="20% - Ênfase5 6 10 2 3" xfId="16488" xr:uid="{5F1631AC-2CFB-46EB-AB93-7911DBD42E6C}"/>
    <cellStyle name="20% - Ênfase5 6 10 2 4" xfId="16489" xr:uid="{28E37E63-AC40-45FC-B8F5-513C082BAB40}"/>
    <cellStyle name="20% - Ênfase5 6 10 3" xfId="16490" xr:uid="{744B37BD-1799-4AE9-A55E-1E96B3871BAA}"/>
    <cellStyle name="20% - Ênfase5 6 10 4" xfId="16491" xr:uid="{852C8A6C-4750-4945-9160-5BFFE255B87D}"/>
    <cellStyle name="20% - Ênfase5 6 10 5" xfId="16492" xr:uid="{250CA6E5-D45D-4101-85BF-2899AB2FD5BE}"/>
    <cellStyle name="20% - Ênfase5 6 10 6" xfId="56373" xr:uid="{3705E530-00B7-4966-B60D-02AC13E589C0}"/>
    <cellStyle name="20% - Ênfase5 6 11" xfId="16493" xr:uid="{DA14D274-2C40-4BDB-B4AD-6ECD1DD20E24}"/>
    <cellStyle name="20% - Ênfase5 6 11 2" xfId="16494" xr:uid="{CBF066D3-3990-415A-8126-967167BB555E}"/>
    <cellStyle name="20% - Ênfase5 6 11 2 2" xfId="16495" xr:uid="{FBAB8789-47D8-4540-9BC8-75479EF15453}"/>
    <cellStyle name="20% - Ênfase5 6 11 2 3" xfId="16496" xr:uid="{B73AF922-0AED-4DDC-A5D6-F7AEFE67AEA0}"/>
    <cellStyle name="20% - Ênfase5 6 11 2 4" xfId="16497" xr:uid="{7655B0C0-B7BB-4519-84D9-0683B3306915}"/>
    <cellStyle name="20% - Ênfase5 6 11 3" xfId="16498" xr:uid="{8CAA4A03-39EC-4518-8986-93204FCFB5FB}"/>
    <cellStyle name="20% - Ênfase5 6 11 4" xfId="16499" xr:uid="{507213E9-2C63-473F-A263-5645B14A6A16}"/>
    <cellStyle name="20% - Ênfase5 6 11 5" xfId="16500" xr:uid="{10B7FE60-8021-46F7-B93F-5CDA733DF3BA}"/>
    <cellStyle name="20% - Ênfase5 6 11 6" xfId="57761" xr:uid="{1DFE059D-A3A0-44DE-BD76-7486D16C632D}"/>
    <cellStyle name="20% - Ênfase5 6 12" xfId="16501" xr:uid="{B146BDCA-8319-4EDF-AD99-6905BBAC8724}"/>
    <cellStyle name="20% - Ênfase5 6 12 2" xfId="16502" xr:uid="{24492BC6-E2C8-467A-ABE1-EAEE7E2B004C}"/>
    <cellStyle name="20% - Ênfase5 6 12 3" xfId="16503" xr:uid="{83F3D45B-EF95-4206-B2C9-7A61660BE8B1}"/>
    <cellStyle name="20% - Ênfase5 6 12 4" xfId="16504" xr:uid="{E4F2FF41-2928-493D-A220-C15A84C9ACE1}"/>
    <cellStyle name="20% - Ênfase5 6 12 5" xfId="47181" xr:uid="{CF15B55C-5E82-44A6-86FD-8E266DDC0F91}"/>
    <cellStyle name="20% - Ênfase5 6 13" xfId="16505" xr:uid="{26CD5F4D-265A-4072-AEB0-B2812B5C7201}"/>
    <cellStyle name="20% - Ênfase5 6 14" xfId="16506" xr:uid="{2960A1DF-F2B9-47C9-819E-33ED44D9DC34}"/>
    <cellStyle name="20% - Ênfase5 6 15" xfId="16507" xr:uid="{BF2FE9A4-6D00-4926-A5CB-9F9C8752435C}"/>
    <cellStyle name="20% - Ênfase5 6 16" xfId="45160" xr:uid="{2BCCC8F0-B69B-4ADF-9C63-7324418F1D72}"/>
    <cellStyle name="20% - Ênfase5 6 2" xfId="1175" xr:uid="{744B8DAC-72EF-4DE6-AEB2-C9C8EE66BD63}"/>
    <cellStyle name="20% - Ênfase5 6 2 2" xfId="1176" xr:uid="{15B753F3-0AAA-41BE-B4FD-0C1DB246F1EF}"/>
    <cellStyle name="20% - Ênfase5 6 2 2 2" xfId="16508" xr:uid="{529BA81A-65CE-4D72-B8F2-4DA3C3C4ECFF}"/>
    <cellStyle name="20% - Ênfase5 6 2 2 2 2" xfId="57226" xr:uid="{AA654EF7-87D0-42E7-BCB2-56FBAFD9BFDD}"/>
    <cellStyle name="20% - Ênfase5 6 2 2 2 3" xfId="58035" xr:uid="{0873CE95-8103-45F8-A449-F7271AA2FB46}"/>
    <cellStyle name="20% - Ênfase5 6 2 2 2 4" xfId="56889" xr:uid="{A4405EBF-5867-4946-A592-CFBF9CD30E26}"/>
    <cellStyle name="20% - Ênfase5 6 2 2 3" xfId="16509" xr:uid="{8628B5D4-B092-4D83-BEE7-A8C92DB3D450}"/>
    <cellStyle name="20% - Ênfase5 6 2 2 3 2" xfId="57945" xr:uid="{B775488B-BDED-4DBE-AAE3-6360AD50BECF}"/>
    <cellStyle name="20% - Ênfase5 6 2 2 4" xfId="16510" xr:uid="{069E2DF7-460F-460A-8E17-FAFAC0E9E400}"/>
    <cellStyle name="20% - Ênfase5 6 2 2 5" xfId="48726" xr:uid="{059BC067-D4A6-47B5-80C6-5FCA7BDF2F8D}"/>
    <cellStyle name="20% - Ênfase5 6 2 3" xfId="16511" xr:uid="{8CE8A125-5182-49A2-95BF-3570616C698F}"/>
    <cellStyle name="20% - Ênfase5 6 2 3 2" xfId="56513" xr:uid="{092313F2-46F8-4827-BEF9-9395E3CD4505}"/>
    <cellStyle name="20% - Ênfase5 6 2 4" xfId="16512" xr:uid="{C4C1DF3D-67F0-42C6-BD52-A88EB153ECDB}"/>
    <cellStyle name="20% - Ênfase5 6 2 4 2" xfId="57144" xr:uid="{ED09ABA4-B450-4E0F-A4C8-E0B24FEA52F4}"/>
    <cellStyle name="20% - Ênfase5 6 2 5" xfId="16513" xr:uid="{B5A17CD2-976E-4E95-ABE2-5031909ED529}"/>
    <cellStyle name="20% - Ênfase5 6 2 6" xfId="47936" xr:uid="{6D66E68C-CB41-48EE-B1F7-C41EA40E0580}"/>
    <cellStyle name="20% - Ênfase5 6 3" xfId="1177" xr:uid="{CD0093F6-D184-4FA7-A3E3-603DA6E578B2}"/>
    <cellStyle name="20% - Ênfase5 6 3 2" xfId="1178" xr:uid="{C0A73C21-29AD-4AEF-99CE-406EB5839E67}"/>
    <cellStyle name="20% - Ênfase5 6 3 2 2" xfId="16514" xr:uid="{2C1C63E8-39BA-4E12-A2B4-F2CFA8AFED91}"/>
    <cellStyle name="20% - Ênfase5 6 3 2 3" xfId="16515" xr:uid="{B28F1850-7EB2-4435-A21E-FBFB1750355D}"/>
    <cellStyle name="20% - Ênfase5 6 3 2 4" xfId="16516" xr:uid="{7305E7E6-7B2C-4A6D-878B-6EF6C759E8BF}"/>
    <cellStyle name="20% - Ênfase5 6 3 3" xfId="16517" xr:uid="{B478EBEF-92D6-43F2-8CAF-25E27B9EEF1F}"/>
    <cellStyle name="20% - Ênfase5 6 3 4" xfId="16518" xr:uid="{161E18C5-F1C9-4F0F-9193-A81A49632F84}"/>
    <cellStyle name="20% - Ênfase5 6 3 5" xfId="16519" xr:uid="{9F2F354A-9002-4B5C-9CDF-714E39D6F2AB}"/>
    <cellStyle name="20% - Ênfase5 6 3 6" xfId="48521" xr:uid="{CAF8E498-539E-4F04-BB58-CA17CB9348C2}"/>
    <cellStyle name="20% - Ênfase5 6 4" xfId="1179" xr:uid="{98A86A4A-0216-4121-806B-D0F307C204A4}"/>
    <cellStyle name="20% - Ênfase5 6 4 2" xfId="1180" xr:uid="{2CB92286-BE25-4DDA-AF97-401F2754BE1D}"/>
    <cellStyle name="20% - Ênfase5 6 4 2 2" xfId="16520" xr:uid="{2D795CDF-93F3-455D-9C49-5201FC6BA6DF}"/>
    <cellStyle name="20% - Ênfase5 6 4 2 3" xfId="16521" xr:uid="{0A262BE8-89F4-4C6C-8A15-F1B13B50AC6A}"/>
    <cellStyle name="20% - Ênfase5 6 4 2 4" xfId="16522" xr:uid="{012B2C51-BDE6-44E8-AACE-BEDBDC643310}"/>
    <cellStyle name="20% - Ênfase5 6 4 3" xfId="16523" xr:uid="{6F339D2F-5C57-4BC0-9055-99DE81163ECC}"/>
    <cellStyle name="20% - Ênfase5 6 4 4" xfId="16524" xr:uid="{3E875CCC-2751-4166-B29A-2527DB22C9A3}"/>
    <cellStyle name="20% - Ênfase5 6 4 5" xfId="16525" xr:uid="{EAAF3A5D-286E-464D-B772-663CB4466325}"/>
    <cellStyle name="20% - Ênfase5 6 4 6" xfId="50974" xr:uid="{CFF8D683-64BC-4361-A876-6E37DAEC77D3}"/>
    <cellStyle name="20% - Ênfase5 6 5" xfId="1181" xr:uid="{50FAB7F7-E1AA-4309-813A-1FCBDFFD2D0D}"/>
    <cellStyle name="20% - Ênfase5 6 5 2" xfId="1182" xr:uid="{518602D7-9B98-4487-8138-9FCE8AF2DAF2}"/>
    <cellStyle name="20% - Ênfase5 6 5 2 2" xfId="16526" xr:uid="{FB1A730E-6D11-48E0-866D-EDCB35F50DBA}"/>
    <cellStyle name="20% - Ênfase5 6 5 2 3" xfId="16527" xr:uid="{4611B716-9171-4C5C-A142-4019C28592A5}"/>
    <cellStyle name="20% - Ênfase5 6 5 2 4" xfId="16528" xr:uid="{1F1C5275-CB10-42A2-9758-41E8EE24B660}"/>
    <cellStyle name="20% - Ênfase5 6 5 3" xfId="16529" xr:uid="{F37B435B-10CD-415F-9E47-C402CE4CB46E}"/>
    <cellStyle name="20% - Ênfase5 6 5 4" xfId="16530" xr:uid="{15EE7AF0-0EB3-44AE-B834-EB38276D2E85}"/>
    <cellStyle name="20% - Ênfase5 6 5 5" xfId="16531" xr:uid="{286E4E14-E4E7-40C5-9FCD-7D136FBEF39A}"/>
    <cellStyle name="20% - Ênfase5 6 5 6" xfId="51859" xr:uid="{0DE560AD-A997-408E-AFCA-83338A89F398}"/>
    <cellStyle name="20% - Ênfase5 6 6" xfId="1183" xr:uid="{629EF1F9-CEB7-472A-8A0F-CF059D454CBA}"/>
    <cellStyle name="20% - Ênfase5 6 6 2" xfId="1184" xr:uid="{841B353D-4E7A-43F6-8EB8-D8427B3D2873}"/>
    <cellStyle name="20% - Ênfase5 6 6 2 2" xfId="16532" xr:uid="{0AEF9EE0-99EE-4E1A-BA65-F0DA1B86CC41}"/>
    <cellStyle name="20% - Ênfase5 6 6 2 3" xfId="16533" xr:uid="{EC3189D2-38B2-4D9F-8C31-F07E4229068E}"/>
    <cellStyle name="20% - Ênfase5 6 6 2 4" xfId="16534" xr:uid="{91E2D8AC-59C7-4324-A6A2-B674438F83A4}"/>
    <cellStyle name="20% - Ênfase5 6 6 3" xfId="16535" xr:uid="{A4052E10-2861-42E6-BE17-780C7CD88330}"/>
    <cellStyle name="20% - Ênfase5 6 6 4" xfId="16536" xr:uid="{07C1849D-4F34-4529-B133-171985B3D40A}"/>
    <cellStyle name="20% - Ênfase5 6 6 5" xfId="16537" xr:uid="{F8BFAB61-1718-4EA0-AE09-807C256E37FD}"/>
    <cellStyle name="20% - Ênfase5 6 6 6" xfId="52734" xr:uid="{05E608EE-0ADE-417A-A555-A7F509D49D6E}"/>
    <cellStyle name="20% - Ênfase5 6 7" xfId="1185" xr:uid="{88E5064F-CA35-42F5-9772-F495583F608C}"/>
    <cellStyle name="20% - Ênfase5 6 7 2" xfId="16538" xr:uid="{03C7F3ED-2659-408C-8889-EFA41DE49D16}"/>
    <cellStyle name="20% - Ênfase5 6 7 2 2" xfId="16539" xr:uid="{08582B60-BC46-4551-8F2F-020095EBC20D}"/>
    <cellStyle name="20% - Ênfase5 6 7 2 3" xfId="16540" xr:uid="{7B604AF5-AD89-4B0A-A6AD-54B5503A15DF}"/>
    <cellStyle name="20% - Ênfase5 6 7 2 4" xfId="16541" xr:uid="{F73CBE1A-3512-41CA-9781-2AC6DFE4AC4B}"/>
    <cellStyle name="20% - Ênfase5 6 7 3" xfId="16542" xr:uid="{CBF69DBA-5394-4E58-9962-73318755263F}"/>
    <cellStyle name="20% - Ênfase5 6 7 4" xfId="16543" xr:uid="{2E9CB2FC-084B-44A9-BBD1-68B12EE08BFB}"/>
    <cellStyle name="20% - Ênfase5 6 7 5" xfId="16544" xr:uid="{5DE381E6-6359-41EC-AA4C-BD6E35AC44C4}"/>
    <cellStyle name="20% - Ênfase5 6 7 6" xfId="53590" xr:uid="{AA866DEB-5ADE-422E-9015-F7DA59B20689}"/>
    <cellStyle name="20% - Ênfase5 6 8" xfId="16545" xr:uid="{6A492851-C708-4410-8885-FF754240F1C5}"/>
    <cellStyle name="20% - Ênfase5 6 8 2" xfId="16546" xr:uid="{F74936FB-EFB6-47D5-B0D1-7B1C95C42601}"/>
    <cellStyle name="20% - Ênfase5 6 8 2 2" xfId="16547" xr:uid="{AEF108C6-CE2E-46CF-B22F-0E7A3AD35E29}"/>
    <cellStyle name="20% - Ênfase5 6 8 2 3" xfId="16548" xr:uid="{D156E99F-9503-4704-B267-DFB8128BD965}"/>
    <cellStyle name="20% - Ênfase5 6 8 2 4" xfId="16549" xr:uid="{5582DA74-0878-44C4-BDE0-B7A7EA225DF8}"/>
    <cellStyle name="20% - Ênfase5 6 8 3" xfId="16550" xr:uid="{C3F59B77-B58D-4A95-A3B6-53132C8AF6AF}"/>
    <cellStyle name="20% - Ênfase5 6 8 4" xfId="16551" xr:uid="{69A58350-D209-410D-8CA2-3CA7F2D0D21E}"/>
    <cellStyle name="20% - Ênfase5 6 8 5" xfId="16552" xr:uid="{EBEA4479-442E-4A9B-BE38-8AD30915022B}"/>
    <cellStyle name="20% - Ênfase5 6 8 6" xfId="54420" xr:uid="{A3FF6DC9-91AB-48CB-95C3-07499DC8ECFA}"/>
    <cellStyle name="20% - Ênfase5 6 9" xfId="16553" xr:uid="{7A05F5F1-4EE5-45D6-B027-A02410E9E0C8}"/>
    <cellStyle name="20% - Ênfase5 6 9 2" xfId="16554" xr:uid="{552A4CE5-D849-43FD-8E24-BBC193BE992E}"/>
    <cellStyle name="20% - Ênfase5 6 9 2 2" xfId="16555" xr:uid="{1A93CF1E-B8AA-4F18-B568-796D92C6A3A9}"/>
    <cellStyle name="20% - Ênfase5 6 9 2 3" xfId="16556" xr:uid="{FB56DF0B-291D-47FF-95A1-43178B1F8290}"/>
    <cellStyle name="20% - Ênfase5 6 9 2 4" xfId="16557" xr:uid="{D65A09E9-2297-4007-8E3F-661392A821F3}"/>
    <cellStyle name="20% - Ênfase5 6 9 3" xfId="16558" xr:uid="{1BA79B90-241D-444C-B190-6F01D802A440}"/>
    <cellStyle name="20% - Ênfase5 6 9 4" xfId="16559" xr:uid="{28E0E3D3-ED15-48C8-8DE5-E62A59C45E85}"/>
    <cellStyle name="20% - Ênfase5 6 9 5" xfId="16560" xr:uid="{CD68565A-0B8A-4CA6-8F0C-DE32956AA63C}"/>
    <cellStyle name="20% - Ênfase5 6 9 6" xfId="55196" xr:uid="{A542B044-AAB2-4B2D-92B0-BF1F621C1651}"/>
    <cellStyle name="20% - Ênfase5 60" xfId="1186" xr:uid="{6139F695-9144-4E3D-B58D-CF76E20C4EAA}"/>
    <cellStyle name="20% - Ênfase5 60 2" xfId="1187" xr:uid="{EBEBD7C0-1248-4230-8BB2-7A60C75467B8}"/>
    <cellStyle name="20% - Ênfase5 61" xfId="1188" xr:uid="{A4EF04BC-64B9-40BD-9986-30A54B744698}"/>
    <cellStyle name="20% - Ênfase5 61 2" xfId="1189" xr:uid="{BE88AE86-C71B-4CEB-89AB-4BC048E7A6F1}"/>
    <cellStyle name="20% - Ênfase5 62" xfId="1190" xr:uid="{9E75372B-9D79-4F8D-9F33-CDA08E6FCA37}"/>
    <cellStyle name="20% - Ênfase5 62 2" xfId="1191" xr:uid="{9733F833-BAB0-4709-9235-004B18C63CEA}"/>
    <cellStyle name="20% - Ênfase5 63" xfId="1192" xr:uid="{20030185-60CF-4289-A281-E5AACE3DBA73}"/>
    <cellStyle name="20% - Ênfase5 63 2" xfId="1193" xr:uid="{8E091C1B-6F43-4AB3-9799-D5B2580C7C95}"/>
    <cellStyle name="20% - Ênfase5 64" xfId="1194" xr:uid="{A7FA965D-DDA1-4315-A313-94121F751D61}"/>
    <cellStyle name="20% - Ênfase5 65" xfId="16561" xr:uid="{BE7C2F28-AEA0-41C5-8780-382DA34292B7}"/>
    <cellStyle name="20% - Ênfase5 66" xfId="16562" xr:uid="{D8F16433-3E0C-4846-BCF8-4EEEEC5303A9}"/>
    <cellStyle name="20% - Ênfase5 67" xfId="16563" xr:uid="{C57C1167-2938-4232-B1F3-3831C902EB1A}"/>
    <cellStyle name="20% - Ênfase5 68" xfId="16564" xr:uid="{B54FB413-CD50-4A93-AB0B-2C940B5BB621}"/>
    <cellStyle name="20% - Ênfase5 69" xfId="16565" xr:uid="{9F6F348A-CD54-4A63-809E-2438C54BEE5C}"/>
    <cellStyle name="20% - Ênfase5 7" xfId="1195" xr:uid="{7D01030F-54BA-4D60-97BA-48B14E6719C6}"/>
    <cellStyle name="20% - Ênfase5 7 10" xfId="16566" xr:uid="{92B964CA-59B1-4DC9-ABC9-66B4929F4068}"/>
    <cellStyle name="20% - Ênfase5 7 10 2" xfId="16567" xr:uid="{234E3BC9-3798-4ADA-AC59-D203D4BAC2C8}"/>
    <cellStyle name="20% - Ênfase5 7 10 2 2" xfId="16568" xr:uid="{A040EECA-768D-4D1D-8B3E-E03B32B8DD5C}"/>
    <cellStyle name="20% - Ênfase5 7 10 2 3" xfId="16569" xr:uid="{2E228ACD-654C-42A5-85C8-4808AF7B82AC}"/>
    <cellStyle name="20% - Ênfase5 7 10 2 4" xfId="16570" xr:uid="{70437F4B-68AF-4020-B1E2-706031E2DF14}"/>
    <cellStyle name="20% - Ênfase5 7 10 3" xfId="16571" xr:uid="{9F8086C9-9A4A-4EFF-8152-7803C9591190}"/>
    <cellStyle name="20% - Ênfase5 7 10 4" xfId="16572" xr:uid="{CC4B7CEA-227E-49E3-B8D5-13EB75199BD9}"/>
    <cellStyle name="20% - Ênfase5 7 10 5" xfId="16573" xr:uid="{722D7138-7DDD-4F88-9126-A1C84C3E132E}"/>
    <cellStyle name="20% - Ênfase5 7 11" xfId="16574" xr:uid="{9A6C48A6-D3F0-413C-943E-D16CDE1E2C92}"/>
    <cellStyle name="20% - Ênfase5 7 11 2" xfId="16575" xr:uid="{5EE37717-2723-4E6F-A22A-F9CDF42C2F08}"/>
    <cellStyle name="20% - Ênfase5 7 11 2 2" xfId="16576" xr:uid="{C32FA501-A31F-4094-93D7-70FF015F8A70}"/>
    <cellStyle name="20% - Ênfase5 7 11 2 3" xfId="16577" xr:uid="{CC07A9AA-E407-426A-B361-70E13BBA074F}"/>
    <cellStyle name="20% - Ênfase5 7 11 2 4" xfId="16578" xr:uid="{5B330F2C-598D-41BD-B713-274310298571}"/>
    <cellStyle name="20% - Ênfase5 7 11 3" xfId="16579" xr:uid="{65227946-FEEF-4EC1-B596-1AF6F793B9B7}"/>
    <cellStyle name="20% - Ênfase5 7 11 4" xfId="16580" xr:uid="{DF0DD3ED-6963-4E69-8247-CA373B653E6B}"/>
    <cellStyle name="20% - Ênfase5 7 11 5" xfId="16581" xr:uid="{6D0F7F22-FD72-4BFE-A903-D62E1D7AA0F5}"/>
    <cellStyle name="20% - Ênfase5 7 12" xfId="16582" xr:uid="{687D27D9-67FD-4C8B-9C4E-7BD7F945438F}"/>
    <cellStyle name="20% - Ênfase5 7 12 2" xfId="16583" xr:uid="{87CF670E-4BB1-4CC5-A49B-BF1043D858E1}"/>
    <cellStyle name="20% - Ênfase5 7 12 3" xfId="16584" xr:uid="{A8D52BD9-3760-4875-AA6E-ED7BE17F12A5}"/>
    <cellStyle name="20% - Ênfase5 7 12 4" xfId="16585" xr:uid="{F52B3E36-E34B-4D0A-A0EF-5B3EBEC2D3F6}"/>
    <cellStyle name="20% - Ênfase5 7 12 5" xfId="47182" xr:uid="{E3760978-61E3-45EA-987C-AEF8BB001882}"/>
    <cellStyle name="20% - Ênfase5 7 13" xfId="16586" xr:uid="{885A6268-5E84-4785-9C9E-7E1802207886}"/>
    <cellStyle name="20% - Ênfase5 7 14" xfId="16587" xr:uid="{62E10C57-6956-4CA6-9156-88AEA78D68BA}"/>
    <cellStyle name="20% - Ênfase5 7 15" xfId="16588" xr:uid="{36072D82-B5A4-4549-84FA-054CA4E3EB61}"/>
    <cellStyle name="20% - Ênfase5 7 16" xfId="45161" xr:uid="{62E1BCD7-564F-46C3-A120-B75ADDB391D7}"/>
    <cellStyle name="20% - Ênfase5 7 2" xfId="1196" xr:uid="{0D3ED597-F976-4743-8926-1DBC4B5CDEC4}"/>
    <cellStyle name="20% - Ênfase5 7 2 2" xfId="1197" xr:uid="{89CD1CDB-7899-4FB0-BCD2-C624CE83ADE4}"/>
    <cellStyle name="20% - Ênfase5 7 2 2 2" xfId="16589" xr:uid="{8B5FF5C8-CB68-4DD6-8F21-36299A2CE959}"/>
    <cellStyle name="20% - Ênfase5 7 2 2 2 2" xfId="57227" xr:uid="{262882D9-949D-44F0-A0C3-8BF4244A74B8}"/>
    <cellStyle name="20% - Ênfase5 7 2 2 2 3" xfId="57814" xr:uid="{DC4A7350-7F86-4610-BE9B-0A6522219126}"/>
    <cellStyle name="20% - Ênfase5 7 2 2 2 4" xfId="56890" xr:uid="{D7D4B40C-CBC2-4027-AE25-7D60E2FAA31D}"/>
    <cellStyle name="20% - Ênfase5 7 2 2 3" xfId="16590" xr:uid="{A9F2B1DB-5D39-4D87-AC03-6825422AABCD}"/>
    <cellStyle name="20% - Ênfase5 7 2 2 3 2" xfId="57834" xr:uid="{346CD29C-C032-41FA-9F4B-1EB9AAD32D85}"/>
    <cellStyle name="20% - Ênfase5 7 2 2 4" xfId="16591" xr:uid="{AB34952C-086D-4240-868A-3450FDEA48FD}"/>
    <cellStyle name="20% - Ênfase5 7 2 2 5" xfId="48728" xr:uid="{6411C597-4D21-4F16-B87D-AA1E7150F801}"/>
    <cellStyle name="20% - Ênfase5 7 2 3" xfId="16592" xr:uid="{E3E216C5-995C-479F-AD0E-DC253AD5E0B2}"/>
    <cellStyle name="20% - Ênfase5 7 2 3 2" xfId="56514" xr:uid="{1553A958-59B5-4975-9D4E-ECF114FD53FB}"/>
    <cellStyle name="20% - Ênfase5 7 2 4" xfId="16593" xr:uid="{F6792797-4396-41E6-996A-7F2F16C47174}"/>
    <cellStyle name="20% - Ênfase5 7 2 4 2" xfId="56825" xr:uid="{1F1985D5-578E-4E23-AA20-F724D147512B}"/>
    <cellStyle name="20% - Ênfase5 7 2 5" xfId="16594" xr:uid="{C0C15954-D25F-48F7-88D9-E1680D1D1209}"/>
    <cellStyle name="20% - Ênfase5 7 2 6" xfId="47937" xr:uid="{9CD9870A-2797-4579-9425-0D954E0F10E9}"/>
    <cellStyle name="20% - Ênfase5 7 3" xfId="1198" xr:uid="{646C935F-9EAB-4AFF-B438-AB85800E5D9E}"/>
    <cellStyle name="20% - Ênfase5 7 3 2" xfId="1199" xr:uid="{839FF129-1D9F-428C-9D3E-2364193445AB}"/>
    <cellStyle name="20% - Ênfase5 7 3 2 2" xfId="16595" xr:uid="{73460FDA-C01F-48E1-BDC3-085DEEF94D90}"/>
    <cellStyle name="20% - Ênfase5 7 3 2 3" xfId="16596" xr:uid="{6407C831-B8E8-45B5-BBB4-7C00B423E3DD}"/>
    <cellStyle name="20% - Ênfase5 7 3 2 4" xfId="16597" xr:uid="{667E87C4-55A3-4A85-8174-0785BDBEF0B2}"/>
    <cellStyle name="20% - Ênfase5 7 3 3" xfId="16598" xr:uid="{B9CAF35A-529C-4DD6-A89A-5969D12316B0}"/>
    <cellStyle name="20% - Ênfase5 7 3 4" xfId="16599" xr:uid="{A0D6EEBF-8E14-487A-8C63-4C9260532808}"/>
    <cellStyle name="20% - Ênfase5 7 3 5" xfId="16600" xr:uid="{CFD7F899-ED16-4C7C-8BB3-0A343F5BDFD6}"/>
    <cellStyle name="20% - Ênfase5 7 3 6" xfId="48517" xr:uid="{AE6DAAAE-F603-422E-B5CC-17BFB21BF8C0}"/>
    <cellStyle name="20% - Ênfase5 7 4" xfId="1200" xr:uid="{5B6C0E0F-2F8E-4C0E-B885-1EB8C03D6DC1}"/>
    <cellStyle name="20% - Ênfase5 7 4 2" xfId="1201" xr:uid="{4C9ADC73-8F53-4F6E-BC75-5254FA5D5326}"/>
    <cellStyle name="20% - Ênfase5 7 4 2 2" xfId="16601" xr:uid="{7611A2E8-2611-4951-A1A4-07A43CD0F56B}"/>
    <cellStyle name="20% - Ênfase5 7 4 2 3" xfId="16602" xr:uid="{CE95E017-BB9F-4AEC-B33F-EFD0E3C8CC42}"/>
    <cellStyle name="20% - Ênfase5 7 4 2 4" xfId="16603" xr:uid="{F0BB8776-7463-4651-85A3-BC7B83393128}"/>
    <cellStyle name="20% - Ênfase5 7 4 3" xfId="16604" xr:uid="{A47B964E-387B-4BC3-A786-7D9E0BFDBF33}"/>
    <cellStyle name="20% - Ênfase5 7 4 4" xfId="16605" xr:uid="{A17E2CC5-6230-4761-9F15-743E533B8F47}"/>
    <cellStyle name="20% - Ênfase5 7 4 5" xfId="16606" xr:uid="{DB2E9D94-7677-410F-853B-B2D605CCBD55}"/>
    <cellStyle name="20% - Ênfase5 7 4 6" xfId="50972" xr:uid="{88B177E8-2B51-4EA9-AC5A-026644364EE2}"/>
    <cellStyle name="20% - Ênfase5 7 5" xfId="1202" xr:uid="{D4A7E328-27E3-413E-91FA-75FF043759FE}"/>
    <cellStyle name="20% - Ênfase5 7 5 2" xfId="1203" xr:uid="{247F5B86-9C54-47E2-88D4-7F3C55F9EC44}"/>
    <cellStyle name="20% - Ênfase5 7 5 2 2" xfId="16607" xr:uid="{ACE2B346-E955-49FA-A314-0C5180E52B64}"/>
    <cellStyle name="20% - Ênfase5 7 5 2 3" xfId="16608" xr:uid="{8A24C296-9C27-42DD-96CC-1F7EFCED1380}"/>
    <cellStyle name="20% - Ênfase5 7 5 2 4" xfId="16609" xr:uid="{CEB65A79-BA4F-4A50-8DEE-35DE3CD8A43D}"/>
    <cellStyle name="20% - Ênfase5 7 5 3" xfId="16610" xr:uid="{811A138B-F0D9-4FEF-8CBA-BF5E809DF3A4}"/>
    <cellStyle name="20% - Ênfase5 7 5 4" xfId="16611" xr:uid="{992F67D3-7BB9-4885-A3E2-B6E05B4966CC}"/>
    <cellStyle name="20% - Ênfase5 7 5 5" xfId="16612" xr:uid="{21A001FE-1EEB-4D93-99AA-AD957F6D071E}"/>
    <cellStyle name="20% - Ênfase5 7 5 6" xfId="51857" xr:uid="{415B5762-2438-4DBA-87F0-9DF27645CFF9}"/>
    <cellStyle name="20% - Ênfase5 7 6" xfId="1204" xr:uid="{671A1568-4F55-44F2-97B0-764D03FD11F0}"/>
    <cellStyle name="20% - Ênfase5 7 6 2" xfId="1205" xr:uid="{0428BE6A-729F-4A9F-98D8-3D78BCFE4500}"/>
    <cellStyle name="20% - Ênfase5 7 6 2 2" xfId="16613" xr:uid="{60FEEA0A-1B29-4A28-8603-2EE56E5D4013}"/>
    <cellStyle name="20% - Ênfase5 7 6 2 3" xfId="16614" xr:uid="{5CDDDC89-6EAA-4E70-94F9-CC99660BADC7}"/>
    <cellStyle name="20% - Ênfase5 7 6 2 4" xfId="16615" xr:uid="{D1AD2885-7C2A-407F-86D0-70A247A4E681}"/>
    <cellStyle name="20% - Ênfase5 7 6 3" xfId="16616" xr:uid="{F114CC93-0EFE-4CB3-A80D-CD73E4A59823}"/>
    <cellStyle name="20% - Ênfase5 7 6 4" xfId="16617" xr:uid="{83F8D1AE-F548-4C9E-8A7B-24CAEDAE0906}"/>
    <cellStyle name="20% - Ênfase5 7 6 5" xfId="16618" xr:uid="{81584B44-D352-421C-B14F-BCB0B9CBC278}"/>
    <cellStyle name="20% - Ênfase5 7 6 6" xfId="52732" xr:uid="{8347EA1F-2E56-4571-AAD7-28F5552A7181}"/>
    <cellStyle name="20% - Ênfase5 7 7" xfId="1206" xr:uid="{3EB559EE-C98B-43C6-A4FD-53F0DB214E74}"/>
    <cellStyle name="20% - Ênfase5 7 7 2" xfId="16619" xr:uid="{BAE0234C-E950-442B-9667-06D10FF72EE3}"/>
    <cellStyle name="20% - Ênfase5 7 7 2 2" xfId="16620" xr:uid="{322C7399-5F47-4D90-BF5D-B1F841C6462E}"/>
    <cellStyle name="20% - Ênfase5 7 7 2 3" xfId="16621" xr:uid="{9A1C0CA9-69FF-45AA-ACB2-AFE558363B62}"/>
    <cellStyle name="20% - Ênfase5 7 7 2 4" xfId="16622" xr:uid="{8F8A01F1-389B-46A6-BA69-A8E4E28C135C}"/>
    <cellStyle name="20% - Ênfase5 7 7 3" xfId="16623" xr:uid="{4B1D35FC-513E-4584-B4F3-6E997895A1DE}"/>
    <cellStyle name="20% - Ênfase5 7 7 4" xfId="16624" xr:uid="{EDDD24C9-B0EB-487D-9928-C37A14FD4593}"/>
    <cellStyle name="20% - Ênfase5 7 7 5" xfId="16625" xr:uid="{EFABBED6-8369-4FF7-868D-D8842D50D8CA}"/>
    <cellStyle name="20% - Ênfase5 7 7 6" xfId="53588" xr:uid="{0231C06F-B8C7-4C23-A91C-1A98C899FCB6}"/>
    <cellStyle name="20% - Ênfase5 7 8" xfId="16626" xr:uid="{1325FE96-9247-4E38-8A8B-2F3993A2ABDE}"/>
    <cellStyle name="20% - Ênfase5 7 8 2" xfId="16627" xr:uid="{1372E6E5-8A59-41FB-ACCB-209304087D7B}"/>
    <cellStyle name="20% - Ênfase5 7 8 2 2" xfId="16628" xr:uid="{5DCED9D9-3BA9-4E46-9DB6-A24B82DCD64F}"/>
    <cellStyle name="20% - Ênfase5 7 8 2 3" xfId="16629" xr:uid="{6E9975CF-4994-4F8F-84A5-5EEE63D4D7BC}"/>
    <cellStyle name="20% - Ênfase5 7 8 2 4" xfId="16630" xr:uid="{AA8C1DBB-1ACC-4597-926C-D4C951CAFA55}"/>
    <cellStyle name="20% - Ênfase5 7 8 3" xfId="16631" xr:uid="{5E14466F-4F12-43DB-90BD-6557CE42BC85}"/>
    <cellStyle name="20% - Ênfase5 7 8 4" xfId="16632" xr:uid="{C2AE447A-9539-427C-BF6A-DA27CF23FB51}"/>
    <cellStyle name="20% - Ênfase5 7 8 5" xfId="16633" xr:uid="{5A7044CD-D1A1-4F73-A175-65C55B8CAE90}"/>
    <cellStyle name="20% - Ênfase5 7 8 6" xfId="54419" xr:uid="{382EEE6C-C8CE-4A43-B65E-83C1BBB1ECA0}"/>
    <cellStyle name="20% - Ênfase5 7 9" xfId="16634" xr:uid="{19475EFD-EA7E-45FD-BD05-330F546E0D81}"/>
    <cellStyle name="20% - Ênfase5 7 9 2" xfId="16635" xr:uid="{1C5B9C5D-A787-48CA-AEED-9B3D254F8344}"/>
    <cellStyle name="20% - Ênfase5 7 9 2 2" xfId="16636" xr:uid="{89399EAA-E993-4A65-8DD3-41EDE977B90C}"/>
    <cellStyle name="20% - Ênfase5 7 9 2 3" xfId="16637" xr:uid="{0FD3B760-8E2D-44B0-8734-7F925E9B1228}"/>
    <cellStyle name="20% - Ênfase5 7 9 2 4" xfId="16638" xr:uid="{1524598E-B00A-43C4-9742-61885917CA9D}"/>
    <cellStyle name="20% - Ênfase5 7 9 3" xfId="16639" xr:uid="{221B68C2-B59D-46EF-89C2-13B1C86F674E}"/>
    <cellStyle name="20% - Ênfase5 7 9 4" xfId="16640" xr:uid="{130A5AC7-60F1-4D14-B9DC-4DEB8B9FA5C6}"/>
    <cellStyle name="20% - Ênfase5 7 9 5" xfId="16641" xr:uid="{BCAA8576-295F-48A1-8061-B856A6954356}"/>
    <cellStyle name="20% - Ênfase5 7 9 6" xfId="55195" xr:uid="{49F1E169-C7D8-41AB-AD97-09FE4E23ED81}"/>
    <cellStyle name="20% - Ênfase5 70" xfId="16642" xr:uid="{E171BE34-9749-45B2-9439-5377695440EF}"/>
    <cellStyle name="20% - Ênfase5 71" xfId="16643" xr:uid="{38BA31E2-C4A2-46CD-ADD4-3826334047EB}"/>
    <cellStyle name="20% - Ênfase5 72" xfId="16644" xr:uid="{F4D6BE09-81C3-4540-89EE-BDE9A25A245D}"/>
    <cellStyle name="20% - Ênfase5 73" xfId="16645" xr:uid="{C5DC3435-13D1-4D39-8689-0781973A2670}"/>
    <cellStyle name="20% - Ênfase5 74" xfId="16646" xr:uid="{76744F35-F5BE-43E9-B036-1D214CAB85EB}"/>
    <cellStyle name="20% - Ênfase5 75" xfId="16647" xr:uid="{7028E7ED-C2EC-4091-A9D7-045BE8383AE1}"/>
    <cellStyle name="20% - Ênfase5 76" xfId="16648" xr:uid="{4A3E0B27-1223-41E6-A040-D20CFB9E37F3}"/>
    <cellStyle name="20% - Ênfase5 77" xfId="16649" xr:uid="{BB0D489E-DFA2-49F7-A494-DE39F99CDCE7}"/>
    <cellStyle name="20% - Ênfase5 78" xfId="16650" xr:uid="{C3281640-BCFB-4437-87F4-091C11A67A6E}"/>
    <cellStyle name="20% - Ênfase5 79" xfId="16651" xr:uid="{50FA00E6-BFD8-4412-A3DB-346E434B6DAE}"/>
    <cellStyle name="20% - Ênfase5 8" xfId="1207" xr:uid="{1386002F-740A-4B01-99C9-36A8B19F77C9}"/>
    <cellStyle name="20% - Ênfase5 8 10" xfId="16652" xr:uid="{27ADAD11-9A8C-4CE4-B37F-CD4D54E0F6CA}"/>
    <cellStyle name="20% - Ênfase5 8 10 2" xfId="16653" xr:uid="{7F43DC5D-5FEA-489A-BB83-2BD0635631F7}"/>
    <cellStyle name="20% - Ênfase5 8 10 2 2" xfId="16654" xr:uid="{98133886-5664-4BC1-880F-EFF354C72192}"/>
    <cellStyle name="20% - Ênfase5 8 10 2 3" xfId="16655" xr:uid="{E65A9C8F-CECB-4B74-A080-B86A32EA4B1C}"/>
    <cellStyle name="20% - Ênfase5 8 10 2 4" xfId="16656" xr:uid="{A0C9C41E-5FA9-4655-ACCE-C6DA2E5591A3}"/>
    <cellStyle name="20% - Ênfase5 8 10 3" xfId="16657" xr:uid="{E068A2CE-9905-4465-9D9B-28333BAB2064}"/>
    <cellStyle name="20% - Ênfase5 8 10 4" xfId="16658" xr:uid="{F3E3415F-2428-4839-8A7B-5037AD30193B}"/>
    <cellStyle name="20% - Ênfase5 8 10 5" xfId="16659" xr:uid="{475A29E7-E492-476E-AD45-6845E6F2A56C}"/>
    <cellStyle name="20% - Ênfase5 8 11" xfId="16660" xr:uid="{0586FE01-8F63-4718-B8BC-E8D34369E9D9}"/>
    <cellStyle name="20% - Ênfase5 8 11 2" xfId="16661" xr:uid="{A445D8FA-F11C-4E25-BB34-8B56EF04E6EB}"/>
    <cellStyle name="20% - Ênfase5 8 11 2 2" xfId="16662" xr:uid="{C6E34234-1EE6-4E1C-ACDF-3DEF99BCE30A}"/>
    <cellStyle name="20% - Ênfase5 8 11 2 3" xfId="16663" xr:uid="{03746CA2-21F4-4218-8505-2FFE19C7FA4D}"/>
    <cellStyle name="20% - Ênfase5 8 11 2 4" xfId="16664" xr:uid="{ADFECA3B-CBD4-45C2-BD94-9668FEE1BA34}"/>
    <cellStyle name="20% - Ênfase5 8 11 3" xfId="16665" xr:uid="{FB757095-F9B2-43B8-B46A-89A1492855CB}"/>
    <cellStyle name="20% - Ênfase5 8 11 4" xfId="16666" xr:uid="{0D6AA6E6-9E3E-427E-B72B-E541A929F252}"/>
    <cellStyle name="20% - Ênfase5 8 11 5" xfId="16667" xr:uid="{1D4D0548-6F10-4D5D-8658-8F696854D904}"/>
    <cellStyle name="20% - Ênfase5 8 12" xfId="16668" xr:uid="{58B4B7E2-9648-45AE-9542-A01911937261}"/>
    <cellStyle name="20% - Ênfase5 8 12 2" xfId="16669" xr:uid="{9E6D6681-4E63-4B6D-B703-0A4A47A7116F}"/>
    <cellStyle name="20% - Ênfase5 8 12 3" xfId="16670" xr:uid="{BCCFEBCF-1EA9-4DA1-9E12-4A7F4FDD71EF}"/>
    <cellStyle name="20% - Ênfase5 8 12 4" xfId="16671" xr:uid="{53D898E6-83C6-4E72-BFE0-B85D2A9322A3}"/>
    <cellStyle name="20% - Ênfase5 8 12 5" xfId="47183" xr:uid="{1A23DE0C-98F4-4360-8723-B32B10FFA73F}"/>
    <cellStyle name="20% - Ênfase5 8 13" xfId="16672" xr:uid="{32FE3772-82BF-4A4E-934A-64896528DE31}"/>
    <cellStyle name="20% - Ênfase5 8 14" xfId="16673" xr:uid="{0B874E52-53AB-427A-B6E7-850FFDB6D9E5}"/>
    <cellStyle name="20% - Ênfase5 8 15" xfId="16674" xr:uid="{61921ECF-512A-4409-823D-F2B34447BD73}"/>
    <cellStyle name="20% - Ênfase5 8 16" xfId="45571" xr:uid="{1BE856EF-204C-44D4-AB70-BE5CC1420F48}"/>
    <cellStyle name="20% - Ênfase5 8 2" xfId="1208" xr:uid="{DBF83508-4398-4FB4-87AC-0E9D5A6D7B9E}"/>
    <cellStyle name="20% - Ênfase5 8 2 2" xfId="1209" xr:uid="{1D3E79A6-0D45-429E-AA5B-450C2ED91370}"/>
    <cellStyle name="20% - Ênfase5 8 2 2 2" xfId="16675" xr:uid="{1283B280-C0F5-406D-AD4F-224BE88C0E33}"/>
    <cellStyle name="20% - Ênfase5 8 2 2 2 2" xfId="57228" xr:uid="{DD72661F-BCC0-444E-8552-6BD4F93275AC}"/>
    <cellStyle name="20% - Ênfase5 8 2 2 2 3" xfId="57465" xr:uid="{354425BA-8331-4E0D-8174-0B259F388BAD}"/>
    <cellStyle name="20% - Ênfase5 8 2 2 2 4" xfId="56891" xr:uid="{BF0F7F99-2AE8-4864-A439-C962DFAD4540}"/>
    <cellStyle name="20% - Ênfase5 8 2 2 3" xfId="16676" xr:uid="{A0008281-23BD-45BB-9A7B-BD0C9B283F6D}"/>
    <cellStyle name="20% - Ênfase5 8 2 2 3 2" xfId="57726" xr:uid="{B8FB323F-9262-4DEB-8474-370BDAF79F41}"/>
    <cellStyle name="20% - Ênfase5 8 2 2 4" xfId="16677" xr:uid="{784DB495-9FC8-44CB-A20F-E0614FC3E65B}"/>
    <cellStyle name="20% - Ênfase5 8 2 2 5" xfId="48730" xr:uid="{AE83EB17-FDAC-4D5D-9A11-EC0981F68063}"/>
    <cellStyle name="20% - Ênfase5 8 2 3" xfId="16678" xr:uid="{58F09775-78BA-471A-9D12-433A90157B53}"/>
    <cellStyle name="20% - Ênfase5 8 2 3 2" xfId="56515" xr:uid="{CFEC7A4A-D7A7-44A5-B438-6D6A0F60348D}"/>
    <cellStyle name="20% - Ênfase5 8 2 4" xfId="16679" xr:uid="{7AC4A678-E98F-491E-B797-A9514F3ECAFF}"/>
    <cellStyle name="20% - Ênfase5 8 2 4 2" xfId="58408" xr:uid="{BD1A6A1B-72A7-46C5-A629-D27BE73E26DD}"/>
    <cellStyle name="20% - Ênfase5 8 2 5" xfId="16680" xr:uid="{F38B57EA-E562-4766-9FBD-A3FC273BB435}"/>
    <cellStyle name="20% - Ênfase5 8 2 6" xfId="47938" xr:uid="{78B6E88C-DD10-498A-8634-7C20970EDBEE}"/>
    <cellStyle name="20% - Ênfase5 8 3" xfId="1210" xr:uid="{448237D8-763D-449B-B1C9-E6646DF15BEF}"/>
    <cellStyle name="20% - Ênfase5 8 3 2" xfId="1211" xr:uid="{CA817F32-E850-48CA-A235-F84A82B58650}"/>
    <cellStyle name="20% - Ênfase5 8 3 2 2" xfId="16681" xr:uid="{65D835D5-A890-42B8-8E7C-9BA6B7CAE3E7}"/>
    <cellStyle name="20% - Ênfase5 8 3 2 3" xfId="16682" xr:uid="{976E4831-F0C3-45A2-984F-44259AA5B3C2}"/>
    <cellStyle name="20% - Ênfase5 8 3 2 4" xfId="16683" xr:uid="{F7929A18-29CF-489F-9DD7-900BC6DEE8AA}"/>
    <cellStyle name="20% - Ênfase5 8 3 3" xfId="16684" xr:uid="{8F9BD2D7-88FB-4B3E-BF8F-9642EAE49B55}"/>
    <cellStyle name="20% - Ênfase5 8 3 4" xfId="16685" xr:uid="{6164C77B-2C3F-4F2E-9AB3-8D4487394D76}"/>
    <cellStyle name="20% - Ênfase5 8 3 5" xfId="16686" xr:uid="{41F72A25-20B2-48CB-B798-A43C0B84263B}"/>
    <cellStyle name="20% - Ênfase5 8 3 6" xfId="48505" xr:uid="{669B551C-28F8-46C6-8524-8961CEDE1F93}"/>
    <cellStyle name="20% - Ênfase5 8 4" xfId="1212" xr:uid="{06A644F9-36D9-4AB2-B999-ADECBE77C13D}"/>
    <cellStyle name="20% - Ênfase5 8 4 2" xfId="1213" xr:uid="{89096D0B-4D64-44A8-901B-D92EFFFC2E1C}"/>
    <cellStyle name="20% - Ênfase5 8 4 2 2" xfId="16687" xr:uid="{643781E7-2247-44DE-9E33-C411502A079F}"/>
    <cellStyle name="20% - Ênfase5 8 4 2 3" xfId="16688" xr:uid="{4610E7D0-C7EB-476C-A30E-BAF7915CC462}"/>
    <cellStyle name="20% - Ênfase5 8 4 2 4" xfId="16689" xr:uid="{B131464B-6E53-44B9-A760-58855BF73408}"/>
    <cellStyle name="20% - Ênfase5 8 4 3" xfId="16690" xr:uid="{628A9513-9332-4AF3-9DC2-D21376B8C5F3}"/>
    <cellStyle name="20% - Ênfase5 8 4 4" xfId="16691" xr:uid="{3940D21D-E932-419D-9037-91A43FA09093}"/>
    <cellStyle name="20% - Ênfase5 8 4 5" xfId="16692" xr:uid="{8A0C0090-BBD2-46DC-A09E-CAE18931C466}"/>
    <cellStyle name="20% - Ênfase5 8 4 6" xfId="50971" xr:uid="{AB3B0BF8-BD86-46AA-82D2-26F06A66CDD1}"/>
    <cellStyle name="20% - Ênfase5 8 5" xfId="1214" xr:uid="{6E3D9509-7EBA-45DD-87C9-9EE2B55F950C}"/>
    <cellStyle name="20% - Ênfase5 8 5 2" xfId="1215" xr:uid="{9B6F2650-D3A9-4BE9-89AF-9E86C5D15EA2}"/>
    <cellStyle name="20% - Ênfase5 8 5 2 2" xfId="16693" xr:uid="{E3F3BAD0-9869-48BE-A9C0-4166FD4F3490}"/>
    <cellStyle name="20% - Ênfase5 8 5 2 3" xfId="16694" xr:uid="{E9FAAA28-5333-41E1-AF22-754E7E6ACD47}"/>
    <cellStyle name="20% - Ênfase5 8 5 2 4" xfId="16695" xr:uid="{35ACA330-3671-43AC-B658-B7F080FD53D8}"/>
    <cellStyle name="20% - Ênfase5 8 5 3" xfId="16696" xr:uid="{AD4DCE59-7EE4-4693-81C0-CC8460797D91}"/>
    <cellStyle name="20% - Ênfase5 8 5 4" xfId="16697" xr:uid="{33751E6C-3FFE-4B7A-9FF0-DEBF9FEB0ECB}"/>
    <cellStyle name="20% - Ênfase5 8 5 5" xfId="16698" xr:uid="{CA569A9C-8A8D-4F3B-A7EB-FB56CA045ED3}"/>
    <cellStyle name="20% - Ênfase5 8 5 6" xfId="51856" xr:uid="{4E900E94-5527-463F-A9EE-488DDECBA10D}"/>
    <cellStyle name="20% - Ênfase5 8 6" xfId="1216" xr:uid="{9875DE0D-DECA-4153-A072-D81FE6E406B4}"/>
    <cellStyle name="20% - Ênfase5 8 6 2" xfId="1217" xr:uid="{F24A4D70-B3FB-495E-9BB9-4514A6B6EB1B}"/>
    <cellStyle name="20% - Ênfase5 8 6 2 2" xfId="16699" xr:uid="{2EB90564-7706-4E04-9C63-D1C9BE7A6CE8}"/>
    <cellStyle name="20% - Ênfase5 8 6 2 3" xfId="16700" xr:uid="{0383FD7A-F8A3-4025-AEC9-BA45DDB97B66}"/>
    <cellStyle name="20% - Ênfase5 8 6 2 4" xfId="16701" xr:uid="{71AC2B01-C587-4C36-BC5B-9A89916B8CA4}"/>
    <cellStyle name="20% - Ênfase5 8 6 3" xfId="16702" xr:uid="{58D734A3-5675-4F74-BC88-6B76967C78E8}"/>
    <cellStyle name="20% - Ênfase5 8 6 4" xfId="16703" xr:uid="{4C181A62-8374-45CA-8229-B34CD896BEF0}"/>
    <cellStyle name="20% - Ênfase5 8 6 5" xfId="16704" xr:uid="{38032035-C1E4-4FFA-AD3D-B0EDC0596513}"/>
    <cellStyle name="20% - Ênfase5 8 6 6" xfId="52731" xr:uid="{B4BA7091-1ABF-449A-8803-E2F408287160}"/>
    <cellStyle name="20% - Ênfase5 8 7" xfId="1218" xr:uid="{8B6A50CB-E951-406F-B3BE-C053C734D04C}"/>
    <cellStyle name="20% - Ênfase5 8 7 2" xfId="16705" xr:uid="{2FE0FF12-E5F5-43C3-BAFE-1B70E2D7C97B}"/>
    <cellStyle name="20% - Ênfase5 8 7 2 2" xfId="16706" xr:uid="{76470DEE-2F4A-485C-8B9B-D91ED1B6D5BF}"/>
    <cellStyle name="20% - Ênfase5 8 7 2 3" xfId="16707" xr:uid="{793B25FB-D5B2-45E0-B911-22E61A0D5563}"/>
    <cellStyle name="20% - Ênfase5 8 7 2 4" xfId="16708" xr:uid="{5299933D-2EC0-429C-8DDE-02A054C871AB}"/>
    <cellStyle name="20% - Ênfase5 8 7 3" xfId="16709" xr:uid="{B91C8F69-ED77-4BF1-ACB3-9556DBE57D20}"/>
    <cellStyle name="20% - Ênfase5 8 7 4" xfId="16710" xr:uid="{86F2FC4B-AC2D-482E-9646-650B9A309D43}"/>
    <cellStyle name="20% - Ênfase5 8 7 5" xfId="16711" xr:uid="{A3C2FF72-4EEB-4166-8075-29BBA737E4C0}"/>
    <cellStyle name="20% - Ênfase5 8 7 6" xfId="53587" xr:uid="{1C417FDC-5801-45F0-B43B-B18D9F11C0BA}"/>
    <cellStyle name="20% - Ênfase5 8 8" xfId="16712" xr:uid="{11577DE3-0145-488C-8B56-1C7320468DCE}"/>
    <cellStyle name="20% - Ênfase5 8 8 2" xfId="16713" xr:uid="{7916DF8D-D735-4F58-B9F1-DBBA35C224EF}"/>
    <cellStyle name="20% - Ênfase5 8 8 2 2" xfId="16714" xr:uid="{02B32A90-B080-43AB-A4A7-5C39D5A7970B}"/>
    <cellStyle name="20% - Ênfase5 8 8 2 3" xfId="16715" xr:uid="{57B32C0F-2F4D-4DAF-BDE7-4A4FC3ADE282}"/>
    <cellStyle name="20% - Ênfase5 8 8 2 4" xfId="16716" xr:uid="{CFAE7FE3-EB1F-4E4B-9486-F5F65CE0A837}"/>
    <cellStyle name="20% - Ênfase5 8 8 3" xfId="16717" xr:uid="{86A3BB29-31D4-436E-9311-7EE9052690E2}"/>
    <cellStyle name="20% - Ênfase5 8 8 4" xfId="16718" xr:uid="{6021898B-8649-4F1E-B111-7C5C5470520F}"/>
    <cellStyle name="20% - Ênfase5 8 8 5" xfId="16719" xr:uid="{22490BEB-5F63-4BAE-BB8C-1258204DA408}"/>
    <cellStyle name="20% - Ênfase5 8 8 6" xfId="54418" xr:uid="{101C3F99-7499-4FB9-94C8-5C8718FA2C62}"/>
    <cellStyle name="20% - Ênfase5 8 9" xfId="16720" xr:uid="{7E6578BB-4CAA-46B5-9868-6537B6293325}"/>
    <cellStyle name="20% - Ênfase5 8 9 2" xfId="16721" xr:uid="{5619E012-F610-4A4A-BFD9-F38C703BD759}"/>
    <cellStyle name="20% - Ênfase5 8 9 2 2" xfId="16722" xr:uid="{44029CF3-41D2-4F6B-9A0A-B2C74046E538}"/>
    <cellStyle name="20% - Ênfase5 8 9 2 3" xfId="16723" xr:uid="{42DA76BC-FA50-4B40-8F5A-8E576B667B44}"/>
    <cellStyle name="20% - Ênfase5 8 9 2 4" xfId="16724" xr:uid="{F488E89D-B65C-4D81-A58C-8CE478EF7FD9}"/>
    <cellStyle name="20% - Ênfase5 8 9 3" xfId="16725" xr:uid="{B60826C3-046F-4609-BC94-D2BDD1C66D0F}"/>
    <cellStyle name="20% - Ênfase5 8 9 4" xfId="16726" xr:uid="{B15384C4-2800-4835-B3DE-BD9591ADC44D}"/>
    <cellStyle name="20% - Ênfase5 8 9 5" xfId="16727" xr:uid="{6DE75AB2-69B8-451C-AB4B-12A963AFE658}"/>
    <cellStyle name="20% - Ênfase5 8 9 6" xfId="55194" xr:uid="{59934A2D-4C0D-4E55-B732-4E99FD6D1D42}"/>
    <cellStyle name="20% - Ênfase5 80" xfId="16728" xr:uid="{E1D39351-08CA-46A6-BF53-0D9350CBFE0A}"/>
    <cellStyle name="20% - Ênfase5 81" xfId="16729" xr:uid="{CAEAF643-BFCF-4939-8379-CDD9BE4D453B}"/>
    <cellStyle name="20% - Ênfase5 82" xfId="16730" xr:uid="{D8291999-D2F9-4127-BA58-047D555F7020}"/>
    <cellStyle name="20% - Ênfase5 83" xfId="16731" xr:uid="{B0C51A32-7BEA-4464-802F-FC719AA0389A}"/>
    <cellStyle name="20% - Ênfase5 84" xfId="16732" xr:uid="{A97F762A-E777-4514-B5F5-EACFACB7C908}"/>
    <cellStyle name="20% - Ênfase5 85" xfId="16733" xr:uid="{0F4CDFBE-BF99-4004-82A4-FC8D656C7DF4}"/>
    <cellStyle name="20% - Ênfase5 86" xfId="16734" xr:uid="{0A347891-55AE-40CE-83FE-C47FF88FE7C4}"/>
    <cellStyle name="20% - Ênfase5 87" xfId="16735" xr:uid="{0D8006E3-BFDF-46A9-A758-2F3282F9C9A2}"/>
    <cellStyle name="20% - Ênfase5 88" xfId="16736" xr:uid="{F25BA4D4-06EE-4F4C-9962-383E8FE6C484}"/>
    <cellStyle name="20% - Ênfase5 89" xfId="16737" xr:uid="{A2E9495F-AFF6-4D54-ACC4-8D834040EDFF}"/>
    <cellStyle name="20% - Ênfase5 9" xfId="1219" xr:uid="{1275384E-2079-4BCC-91CD-0C45398DDEEE}"/>
    <cellStyle name="20% - Ênfase5 9 10" xfId="16738" xr:uid="{CD7D7D0E-31A4-4245-9750-4D5BFC9A28CE}"/>
    <cellStyle name="20% - Ênfase5 9 10 2" xfId="16739" xr:uid="{20A29A21-3E66-4FF7-BE54-14483A7B9A1C}"/>
    <cellStyle name="20% - Ênfase5 9 10 2 2" xfId="16740" xr:uid="{7E7A937C-CEBD-40E9-859D-5C32405BFF42}"/>
    <cellStyle name="20% - Ênfase5 9 10 2 3" xfId="16741" xr:uid="{1851D2EC-9081-4657-94A6-DF7CDCE1CC76}"/>
    <cellStyle name="20% - Ênfase5 9 10 2 4" xfId="16742" xr:uid="{A9CBD872-B6E5-4BB0-9AA1-450376D892DA}"/>
    <cellStyle name="20% - Ênfase5 9 10 3" xfId="16743" xr:uid="{30EFC493-E060-4065-8184-4064D4A49D05}"/>
    <cellStyle name="20% - Ênfase5 9 10 4" xfId="16744" xr:uid="{1F394747-7550-4154-ADE9-B586AB07D061}"/>
    <cellStyle name="20% - Ênfase5 9 10 5" xfId="16745" xr:uid="{1D795391-4AF4-4E7A-9036-49F8403EDB1B}"/>
    <cellStyle name="20% - Ênfase5 9 10 6" xfId="47184" xr:uid="{ABF29D36-9168-4F87-9945-662E9683CB99}"/>
    <cellStyle name="20% - Ênfase5 9 11" xfId="16746" xr:uid="{EA510ADB-7681-4970-B42E-6BA4665DF8D4}"/>
    <cellStyle name="20% - Ênfase5 9 11 2" xfId="16747" xr:uid="{245CC0CC-ACAA-46CA-8DE8-596CBE9EAF47}"/>
    <cellStyle name="20% - Ênfase5 9 11 2 2" xfId="16748" xr:uid="{2D359991-ADF5-4EC8-BAB2-9823D4072343}"/>
    <cellStyle name="20% - Ênfase5 9 11 2 3" xfId="16749" xr:uid="{CF51DB46-F1FA-4275-9ABA-EAAD5CC3AA4B}"/>
    <cellStyle name="20% - Ênfase5 9 11 2 4" xfId="16750" xr:uid="{9F14479E-1243-4CE8-88D8-0C538AE7E98F}"/>
    <cellStyle name="20% - Ênfase5 9 11 3" xfId="16751" xr:uid="{722480D3-4066-4587-AE2C-46C27288C7CE}"/>
    <cellStyle name="20% - Ênfase5 9 11 4" xfId="16752" xr:uid="{9D9C9D19-AC47-441D-BBE8-75D396998A41}"/>
    <cellStyle name="20% - Ênfase5 9 11 5" xfId="16753" xr:uid="{BA3D6735-37D7-4C2D-A481-1DE7F818C15C}"/>
    <cellStyle name="20% - Ênfase5 9 12" xfId="16754" xr:uid="{C1544761-174B-4620-BB4F-9D45910CCB21}"/>
    <cellStyle name="20% - Ênfase5 9 12 2" xfId="16755" xr:uid="{04169971-B424-4482-B895-1C1D830B2D2D}"/>
    <cellStyle name="20% - Ênfase5 9 12 3" xfId="16756" xr:uid="{C06347BE-AE81-43FB-A424-77D0145AC90E}"/>
    <cellStyle name="20% - Ênfase5 9 12 4" xfId="16757" xr:uid="{78C5D9C5-EAD7-488A-B255-2EE366B530FC}"/>
    <cellStyle name="20% - Ênfase5 9 13" xfId="16758" xr:uid="{EF913893-8559-478B-A286-0BFE17908867}"/>
    <cellStyle name="20% - Ênfase5 9 14" xfId="16759" xr:uid="{0B98ED81-9B2F-4E57-885B-375A16F346C9}"/>
    <cellStyle name="20% - Ênfase5 9 15" xfId="16760" xr:uid="{A2BE00F6-41A8-4DE0-BF24-7A2321391612}"/>
    <cellStyle name="20% - Ênfase5 9 16" xfId="45572" xr:uid="{62F7CD52-58AF-40AA-B2CF-C2B68AC74049}"/>
    <cellStyle name="20% - Ênfase5 9 2" xfId="1220" xr:uid="{95FB8508-A159-4E91-81E3-6BEEB5617698}"/>
    <cellStyle name="20% - Ênfase5 9 2 2" xfId="16761" xr:uid="{1B8880D2-A5B2-4246-AA82-D19F1C65B227}"/>
    <cellStyle name="20% - Ênfase5 9 2 2 2" xfId="16762" xr:uid="{828E2A0A-7773-4F7A-B210-71C7D1A36CB0}"/>
    <cellStyle name="20% - Ênfase5 9 2 2 3" xfId="16763" xr:uid="{2B734B0A-B73D-4318-A6D7-CA1B3F8B526E}"/>
    <cellStyle name="20% - Ênfase5 9 2 2 4" xfId="16764" xr:uid="{52934094-DFA3-46E2-92D8-6D72C45ABCBE}"/>
    <cellStyle name="20% - Ênfase5 9 2 2 5" xfId="48732" xr:uid="{6CB444A6-620F-47DB-AC4A-4A226C32A8B9}"/>
    <cellStyle name="20% - Ênfase5 9 2 3" xfId="16765" xr:uid="{BA5D74B6-40FE-4B8A-A439-8C53BA8DF4F4}"/>
    <cellStyle name="20% - Ênfase5 9 2 4" xfId="16766" xr:uid="{DACEF874-E5FE-4F5B-826E-94AF13105AF7}"/>
    <cellStyle name="20% - Ênfase5 9 2 5" xfId="16767" xr:uid="{163CB1E6-1C6C-42BA-A2A4-F0064B7C0D63}"/>
    <cellStyle name="20% - Ênfase5 9 2 6" xfId="47939" xr:uid="{719D5FE9-A017-4969-8041-D20CC1A4DCCE}"/>
    <cellStyle name="20% - Ênfase5 9 3" xfId="16768" xr:uid="{B681790A-71C1-42CE-A9AE-43081BE73EF0}"/>
    <cellStyle name="20% - Ênfase5 9 3 2" xfId="16769" xr:uid="{2F01B9BF-FD29-46EE-9CCB-691D48726F24}"/>
    <cellStyle name="20% - Ênfase5 9 3 2 2" xfId="16770" xr:uid="{D4BA8E6E-2F90-42C7-AE12-F607A9BAA248}"/>
    <cellStyle name="20% - Ênfase5 9 3 2 3" xfId="16771" xr:uid="{8DD5137A-E274-43A9-AE34-D2CA47888345}"/>
    <cellStyle name="20% - Ênfase5 9 3 2 4" xfId="16772" xr:uid="{6010EE38-7000-44EE-A41E-E33630907656}"/>
    <cellStyle name="20% - Ênfase5 9 3 3" xfId="16773" xr:uid="{E8C47987-97D6-4288-8842-2EA66E0C3B83}"/>
    <cellStyle name="20% - Ênfase5 9 3 4" xfId="16774" xr:uid="{64503792-71CF-4D88-8F1A-CB448E98EB71}"/>
    <cellStyle name="20% - Ênfase5 9 3 5" xfId="16775" xr:uid="{3E7E2756-7625-4C36-B6E9-A0A156E51260}"/>
    <cellStyle name="20% - Ênfase5 9 3 6" xfId="48493" xr:uid="{93A9A402-98DE-4A09-B4CB-5EBC078AC453}"/>
    <cellStyle name="20% - Ênfase5 9 4" xfId="16776" xr:uid="{C5535459-4BB9-462C-9890-86AE603625AA}"/>
    <cellStyle name="20% - Ênfase5 9 4 2" xfId="16777" xr:uid="{BFCC0DB8-8C8A-43C1-9864-17A3251F2211}"/>
    <cellStyle name="20% - Ênfase5 9 4 2 2" xfId="16778" xr:uid="{70DFEF58-9AFE-4D90-9785-71C1AA0FD615}"/>
    <cellStyle name="20% - Ênfase5 9 4 2 3" xfId="16779" xr:uid="{24CC5F01-BE25-4C62-B5B3-08B1244381E8}"/>
    <cellStyle name="20% - Ênfase5 9 4 2 4" xfId="16780" xr:uid="{2B0A8A34-C6B0-42C9-B354-9F69F1CE5CA3}"/>
    <cellStyle name="20% - Ênfase5 9 4 3" xfId="16781" xr:uid="{1594F747-2E04-47C3-91AB-EAF21C18A36B}"/>
    <cellStyle name="20% - Ênfase5 9 4 4" xfId="16782" xr:uid="{9163D1C0-4B3F-402F-8D7B-985A6524A5B1}"/>
    <cellStyle name="20% - Ênfase5 9 4 5" xfId="16783" xr:uid="{3351C53C-835A-4929-A460-87A0F241D732}"/>
    <cellStyle name="20% - Ênfase5 9 4 6" xfId="50969" xr:uid="{96844541-D784-4D1A-8234-C44B184CB75F}"/>
    <cellStyle name="20% - Ênfase5 9 5" xfId="16784" xr:uid="{1E1BAC18-C32D-4792-935C-E5CC73AE076E}"/>
    <cellStyle name="20% - Ênfase5 9 5 2" xfId="16785" xr:uid="{F5CC6E10-217F-4753-8F70-72DA2AF99639}"/>
    <cellStyle name="20% - Ênfase5 9 5 2 2" xfId="16786" xr:uid="{65BAF9C4-15EA-44B2-B167-BE2C8B05CEC5}"/>
    <cellStyle name="20% - Ênfase5 9 5 2 3" xfId="16787" xr:uid="{111B7C2B-BB4F-42EC-8E53-0224A8A57C4F}"/>
    <cellStyle name="20% - Ênfase5 9 5 2 4" xfId="16788" xr:uid="{138D0C4B-DE8B-4CC6-8B8F-BB82AFB28707}"/>
    <cellStyle name="20% - Ênfase5 9 5 3" xfId="16789" xr:uid="{0F8242FC-16DE-499A-A957-D7E20BFAC4C7}"/>
    <cellStyle name="20% - Ênfase5 9 5 4" xfId="16790" xr:uid="{BBFE006F-DC1B-4E03-91F0-7EA33DD6CAE1}"/>
    <cellStyle name="20% - Ênfase5 9 5 5" xfId="16791" xr:uid="{5A842F11-1EEB-4B22-A956-EE070A937B4E}"/>
    <cellStyle name="20% - Ênfase5 9 5 6" xfId="51854" xr:uid="{4E6DFABA-B7AC-457E-98B0-1125559A7D37}"/>
    <cellStyle name="20% - Ênfase5 9 6" xfId="16792" xr:uid="{F46D91B0-5471-49FF-963B-2AF1BC9334DC}"/>
    <cellStyle name="20% - Ênfase5 9 6 2" xfId="16793" xr:uid="{14DBBF51-6528-4870-88C9-4BD4662F0EE1}"/>
    <cellStyle name="20% - Ênfase5 9 6 2 2" xfId="16794" xr:uid="{E361BC5D-87F2-4A80-AA8A-C0EAAA9AC087}"/>
    <cellStyle name="20% - Ênfase5 9 6 2 3" xfId="16795" xr:uid="{3C9E1C5C-FBDE-4713-8FCD-635F59BC17C5}"/>
    <cellStyle name="20% - Ênfase5 9 6 2 4" xfId="16796" xr:uid="{46FC67F5-762D-4586-9755-ECED089A675F}"/>
    <cellStyle name="20% - Ênfase5 9 6 3" xfId="16797" xr:uid="{CBDE4BED-4880-425E-8F3E-8A1DD20FC054}"/>
    <cellStyle name="20% - Ênfase5 9 6 4" xfId="16798" xr:uid="{DB875E4B-BFAF-402B-AAE5-071F37995ECA}"/>
    <cellStyle name="20% - Ênfase5 9 6 5" xfId="16799" xr:uid="{560E5F53-4D75-427D-9614-BEAE1713A030}"/>
    <cellStyle name="20% - Ênfase5 9 6 6" xfId="52729" xr:uid="{5A3D8CEB-FCF8-4896-8804-1B5382816125}"/>
    <cellStyle name="20% - Ênfase5 9 7" xfId="16800" xr:uid="{D9F50994-BA88-4CC5-9105-ADEF7DAD8FB8}"/>
    <cellStyle name="20% - Ênfase5 9 7 2" xfId="16801" xr:uid="{C38631CC-C624-4ADF-82A9-81A720A70722}"/>
    <cellStyle name="20% - Ênfase5 9 7 2 2" xfId="16802" xr:uid="{C9E155D9-C10E-4282-8D48-6DFC7CF47289}"/>
    <cellStyle name="20% - Ênfase5 9 7 2 3" xfId="16803" xr:uid="{23B743E4-FBD9-4705-8688-652CAF6391EE}"/>
    <cellStyle name="20% - Ênfase5 9 7 2 4" xfId="16804" xr:uid="{C9709928-094A-4722-BBDE-6B5E4934C5D4}"/>
    <cellStyle name="20% - Ênfase5 9 7 3" xfId="16805" xr:uid="{360EE97A-992F-45AD-A228-8847E585E585}"/>
    <cellStyle name="20% - Ênfase5 9 7 4" xfId="16806" xr:uid="{A021AC9D-02EF-4F0D-808A-C7F8508FB47C}"/>
    <cellStyle name="20% - Ênfase5 9 7 5" xfId="16807" xr:uid="{0FBDE614-333D-434B-8928-C9C3C6A84EC5}"/>
    <cellStyle name="20% - Ênfase5 9 7 6" xfId="53585" xr:uid="{2FA92377-0293-4FC8-BC3F-AF5CC2D30EB0}"/>
    <cellStyle name="20% - Ênfase5 9 8" xfId="16808" xr:uid="{D6E0A4E5-1645-427C-A6A7-937B1BC719F1}"/>
    <cellStyle name="20% - Ênfase5 9 8 2" xfId="16809" xr:uid="{335FAB26-9BA7-492C-87F6-E822B338D931}"/>
    <cellStyle name="20% - Ênfase5 9 8 2 2" xfId="16810" xr:uid="{A61458CF-110D-4BD3-B346-66FC8EE7ACEA}"/>
    <cellStyle name="20% - Ênfase5 9 8 2 3" xfId="16811" xr:uid="{79BFFAA9-25BA-4C8E-86BE-D36265DB7316}"/>
    <cellStyle name="20% - Ênfase5 9 8 2 4" xfId="16812" xr:uid="{DFBD1A10-3668-4C12-90F2-44DBE1357E7D}"/>
    <cellStyle name="20% - Ênfase5 9 8 3" xfId="16813" xr:uid="{3C0024AF-C4E7-4199-B9A3-E8BB5C8AAD83}"/>
    <cellStyle name="20% - Ênfase5 9 8 4" xfId="16814" xr:uid="{BC4F0256-8892-4520-87EF-D5E13968A447}"/>
    <cellStyle name="20% - Ênfase5 9 8 5" xfId="16815" xr:uid="{4AF4C566-7ABF-46CF-B327-CA4C9C58B942}"/>
    <cellStyle name="20% - Ênfase5 9 8 6" xfId="54417" xr:uid="{C0EDD2A7-9E56-42FF-B4BF-4D73A75D1959}"/>
    <cellStyle name="20% - Ênfase5 9 9" xfId="16816" xr:uid="{E0776AFB-C962-4179-AA4F-313B62DE144E}"/>
    <cellStyle name="20% - Ênfase5 9 9 2" xfId="16817" xr:uid="{4217080B-225E-4C50-8A4D-9518DE0EC614}"/>
    <cellStyle name="20% - Ênfase5 9 9 2 2" xfId="16818" xr:uid="{571BA7F5-048E-4388-9BCC-9362854DAEFE}"/>
    <cellStyle name="20% - Ênfase5 9 9 2 3" xfId="16819" xr:uid="{FD5CD3B2-E34A-4A45-9B4F-E4156A8EFB70}"/>
    <cellStyle name="20% - Ênfase5 9 9 2 4" xfId="16820" xr:uid="{10BB4402-D917-4FED-8465-B2EB8F3A427E}"/>
    <cellStyle name="20% - Ênfase5 9 9 3" xfId="16821" xr:uid="{A5BA2D90-80AD-4D09-A98B-53CC93F2D691}"/>
    <cellStyle name="20% - Ênfase5 9 9 4" xfId="16822" xr:uid="{A9CD35F2-B79E-4DA1-A939-1BEE1AB8E4F5}"/>
    <cellStyle name="20% - Ênfase5 9 9 5" xfId="16823" xr:uid="{8BFF6DB5-D0EB-42C9-A211-C401CFE1DADB}"/>
    <cellStyle name="20% - Ênfase5 9 9 6" xfId="55193" xr:uid="{070960BC-B4D4-44D1-A365-2A29457A4F6A}"/>
    <cellStyle name="20% - Ênfase5 90" xfId="16824" xr:uid="{CF1D3F53-2464-43CC-A8B4-75E816D4ED3A}"/>
    <cellStyle name="20% - Ênfase5 91" xfId="16825" xr:uid="{3FF63D43-2AF7-4FC8-9755-5167780286D0}"/>
    <cellStyle name="20% - Ênfase5 92" xfId="16826" xr:uid="{4D176190-FC39-4BBB-9002-DED90D6599A6}"/>
    <cellStyle name="20% - Ênfase5 93" xfId="16827" xr:uid="{75F6E0FA-425F-47B9-8E9B-AFB002A23370}"/>
    <cellStyle name="20% - Ênfase5 94" xfId="16828" xr:uid="{512BD696-0CF8-43D8-830A-2E25E2E0968D}"/>
    <cellStyle name="20% - Ênfase5 95" xfId="16829" xr:uid="{890B2330-1516-4114-922B-2C17EF0CCCAC}"/>
    <cellStyle name="20% - Ênfase5 96" xfId="16830" xr:uid="{A6FB2AC0-0A88-4A35-8212-B5BCDC6B37F3}"/>
    <cellStyle name="20% - Ênfase5 97" xfId="16831" xr:uid="{F7B79BEC-B06B-4A51-82CA-22D2B614EE26}"/>
    <cellStyle name="20% - Ênfase5 98" xfId="16832" xr:uid="{F9CEC9F1-7AFE-4C46-8806-9851F5B912EF}"/>
    <cellStyle name="20% - Ênfase5 99" xfId="16833" xr:uid="{A3B520B9-B2C7-4D7D-B38A-F3053AB89166}"/>
    <cellStyle name="20% - Ênfase6 10" xfId="1221" xr:uid="{50DC0787-5266-428A-BEF4-FD05497E7782}"/>
    <cellStyle name="20% - Ênfase6 10 10" xfId="16834" xr:uid="{721338C0-5B9C-48DD-8BA1-6E63031542D8}"/>
    <cellStyle name="20% - Ênfase6 10 10 2" xfId="16835" xr:uid="{744EEE43-19A4-4DD2-8556-1729C495A01A}"/>
    <cellStyle name="20% - Ênfase6 10 10 2 2" xfId="16836" xr:uid="{B671A604-131B-439E-8EFC-7672C51AE959}"/>
    <cellStyle name="20% - Ênfase6 10 10 2 3" xfId="16837" xr:uid="{89A01BC8-8065-46BF-8F5D-A8EDEE947B48}"/>
    <cellStyle name="20% - Ênfase6 10 10 2 4" xfId="16838" xr:uid="{E01657B7-504F-44CB-9ABF-192DF3FBEDAF}"/>
    <cellStyle name="20% - Ênfase6 10 10 3" xfId="16839" xr:uid="{7D5DD10D-4B0A-4E1C-9856-DAC50E62A66C}"/>
    <cellStyle name="20% - Ênfase6 10 10 4" xfId="16840" xr:uid="{DFCB81C9-0D97-468F-B75F-952C527F1111}"/>
    <cellStyle name="20% - Ênfase6 10 10 5" xfId="16841" xr:uid="{371FC565-3CFD-475A-8565-0B4547D37857}"/>
    <cellStyle name="20% - Ênfase6 10 10 6" xfId="47185" xr:uid="{3E845E1F-4F4E-46D1-950A-26B0D6925F8C}"/>
    <cellStyle name="20% - Ênfase6 10 11" xfId="16842" xr:uid="{7C09A4C3-DF11-4D39-8FF3-ECCA836A9395}"/>
    <cellStyle name="20% - Ênfase6 10 11 2" xfId="16843" xr:uid="{C21B5816-FC8A-44E9-AB48-4705EDB8AAB6}"/>
    <cellStyle name="20% - Ênfase6 10 11 2 2" xfId="16844" xr:uid="{753F6FFA-E153-4A4E-9FD5-1FD56D465150}"/>
    <cellStyle name="20% - Ênfase6 10 11 2 3" xfId="16845" xr:uid="{1A2259A0-0A6D-46FF-BC98-3B4D053BDDA8}"/>
    <cellStyle name="20% - Ênfase6 10 11 2 4" xfId="16846" xr:uid="{2AD93F9F-852D-4060-8F2A-6A968512C7F0}"/>
    <cellStyle name="20% - Ênfase6 10 11 3" xfId="16847" xr:uid="{172EF062-E292-4C9D-9ADA-5E2CBE541670}"/>
    <cellStyle name="20% - Ênfase6 10 11 4" xfId="16848" xr:uid="{434897D8-607E-4706-BB30-906FF18D3DF3}"/>
    <cellStyle name="20% - Ênfase6 10 11 5" xfId="16849" xr:uid="{7E33488B-3058-4847-B681-21D4C44AE9EF}"/>
    <cellStyle name="20% - Ênfase6 10 12" xfId="16850" xr:uid="{40C3751B-DF88-43AA-ABE1-51A45C911688}"/>
    <cellStyle name="20% - Ênfase6 10 12 2" xfId="16851" xr:uid="{1F968529-F1C7-4D9E-8295-7B2480805E2E}"/>
    <cellStyle name="20% - Ênfase6 10 12 3" xfId="16852" xr:uid="{3700C977-DF1D-4E52-9A45-03FEBE908815}"/>
    <cellStyle name="20% - Ênfase6 10 12 4" xfId="16853" xr:uid="{9880EC4D-5BF5-4E2D-A0C7-F0D2A5F5C4E9}"/>
    <cellStyle name="20% - Ênfase6 10 13" xfId="16854" xr:uid="{6F35A0DB-16DB-442D-84BC-C8414EA34B4F}"/>
    <cellStyle name="20% - Ênfase6 10 14" xfId="16855" xr:uid="{67A12B87-7130-4BF2-91DF-B6FDDFE6F338}"/>
    <cellStyle name="20% - Ênfase6 10 15" xfId="16856" xr:uid="{B16CD975-E214-45C5-844D-8CB85D0E111B}"/>
    <cellStyle name="20% - Ênfase6 10 16" xfId="45573" xr:uid="{E5472128-0652-4805-A3A8-757F642AEA08}"/>
    <cellStyle name="20% - Ênfase6 10 2" xfId="1222" xr:uid="{6598AB89-9F97-46F2-B0B7-EC3F8752F965}"/>
    <cellStyle name="20% - Ênfase6 10 2 2" xfId="16857" xr:uid="{89C3DF51-0C0F-48D4-81FB-D099645F0073}"/>
    <cellStyle name="20% - Ênfase6 10 2 2 2" xfId="16858" xr:uid="{286A259E-0C17-4E48-A7A0-9D2E897C5B83}"/>
    <cellStyle name="20% - Ênfase6 10 2 2 3" xfId="16859" xr:uid="{D7D7EDEF-ACD4-411A-8CC5-876E65FD31B9}"/>
    <cellStyle name="20% - Ênfase6 10 2 2 4" xfId="16860" xr:uid="{3BBE268A-5430-47F0-BAD2-321CF23FA19D}"/>
    <cellStyle name="20% - Ênfase6 10 2 2 5" xfId="48734" xr:uid="{A27F2AAA-8154-4AF8-A4C5-8F95E34632F3}"/>
    <cellStyle name="20% - Ênfase6 10 2 3" xfId="16861" xr:uid="{A440C47B-54A0-44E4-B22E-77C3C38B7F46}"/>
    <cellStyle name="20% - Ênfase6 10 2 4" xfId="16862" xr:uid="{3C815D79-23E4-41A8-A6BE-F5BA4DEF1B64}"/>
    <cellStyle name="20% - Ênfase6 10 2 5" xfId="16863" xr:uid="{BCA37876-1150-4C71-83F7-ABBE31E63AEC}"/>
    <cellStyle name="20% - Ênfase6 10 2 6" xfId="47940" xr:uid="{8B630914-31CD-48D4-867E-E950FFD0AE3D}"/>
    <cellStyle name="20% - Ênfase6 10 3" xfId="16864" xr:uid="{B96B4C4D-A8F3-432B-9253-C021F30C9BAE}"/>
    <cellStyle name="20% - Ênfase6 10 3 2" xfId="16865" xr:uid="{21A13E09-D637-4302-BCB1-538ED6A0CBBF}"/>
    <cellStyle name="20% - Ênfase6 10 3 2 2" xfId="16866" xr:uid="{A2DC0725-C3CC-460D-B10D-EC68DF198EB4}"/>
    <cellStyle name="20% - Ênfase6 10 3 2 3" xfId="16867" xr:uid="{A470347B-2251-4714-BCCF-BABEB1842F82}"/>
    <cellStyle name="20% - Ênfase6 10 3 2 4" xfId="16868" xr:uid="{7B4C51FB-C545-4026-A6C5-B7DFD365D637}"/>
    <cellStyle name="20% - Ênfase6 10 3 3" xfId="16869" xr:uid="{C9695653-A594-4E5E-A6D8-047B9B70DAF7}"/>
    <cellStyle name="20% - Ênfase6 10 3 4" xfId="16870" xr:uid="{433F8941-4504-4A4B-8DFD-66646900FF7E}"/>
    <cellStyle name="20% - Ênfase6 10 3 5" xfId="16871" xr:uid="{0BCD029B-A4F1-420B-B78F-3B986CFED1A3}"/>
    <cellStyle name="20% - Ênfase6 10 3 6" xfId="48489" xr:uid="{3B3AF758-8396-4691-B2E8-73F84CADFDF6}"/>
    <cellStyle name="20% - Ênfase6 10 4" xfId="16872" xr:uid="{71358D30-356F-4098-8F88-BA94268A8BCC}"/>
    <cellStyle name="20% - Ênfase6 10 4 2" xfId="16873" xr:uid="{FF088542-2922-47CE-9D8A-3FFEA638A982}"/>
    <cellStyle name="20% - Ênfase6 10 4 2 2" xfId="16874" xr:uid="{5E2D3158-0AE5-40B6-BACA-D7E27776A443}"/>
    <cellStyle name="20% - Ênfase6 10 4 2 3" xfId="16875" xr:uid="{D73E2B03-5CCB-4639-8F82-A88FDB838750}"/>
    <cellStyle name="20% - Ênfase6 10 4 2 4" xfId="16876" xr:uid="{33EC2717-06EF-4E30-BEE7-53F88DDC615B}"/>
    <cellStyle name="20% - Ênfase6 10 4 3" xfId="16877" xr:uid="{3CF66570-EF6C-4511-A4DC-DD6A3DFFC255}"/>
    <cellStyle name="20% - Ênfase6 10 4 4" xfId="16878" xr:uid="{05C82D60-446D-4B70-BD0C-93517BB34D59}"/>
    <cellStyle name="20% - Ênfase6 10 4 5" xfId="16879" xr:uid="{D3BA0A9A-3DB6-4A5F-A465-52A8BC165DB5}"/>
    <cellStyle name="20% - Ênfase6 10 4 6" xfId="50966" xr:uid="{7491C5C4-16AE-4C85-BAD9-2BEDB2392293}"/>
    <cellStyle name="20% - Ênfase6 10 5" xfId="16880" xr:uid="{FDF74217-B01E-4642-A3F9-A0D6C29C3AE5}"/>
    <cellStyle name="20% - Ênfase6 10 5 2" xfId="16881" xr:uid="{DFAC58F3-AE2F-4599-859C-6C6CA347FEFD}"/>
    <cellStyle name="20% - Ênfase6 10 5 2 2" xfId="16882" xr:uid="{4BAA268E-9E9F-4EF9-83FA-706DC5B6EFC0}"/>
    <cellStyle name="20% - Ênfase6 10 5 2 3" xfId="16883" xr:uid="{C5D78B21-3F10-4EE2-8CA0-4806B9DC80FF}"/>
    <cellStyle name="20% - Ênfase6 10 5 2 4" xfId="16884" xr:uid="{90773B33-3C67-4051-AD5C-2C17F2E042A5}"/>
    <cellStyle name="20% - Ênfase6 10 5 3" xfId="16885" xr:uid="{48B9129D-C0AD-4F2C-8F2A-72BD5C8EA909}"/>
    <cellStyle name="20% - Ênfase6 10 5 4" xfId="16886" xr:uid="{F53DA54F-2B40-4564-B839-BC4666979E20}"/>
    <cellStyle name="20% - Ênfase6 10 5 5" xfId="16887" xr:uid="{53CDC024-0870-44D2-902E-E1F274FF4263}"/>
    <cellStyle name="20% - Ênfase6 10 5 6" xfId="51851" xr:uid="{623564E0-A5C9-4141-837C-39CCB153D06E}"/>
    <cellStyle name="20% - Ênfase6 10 6" xfId="16888" xr:uid="{0AF92F8D-90DF-4312-8EAA-FEE4E89CB6FC}"/>
    <cellStyle name="20% - Ênfase6 10 6 2" xfId="16889" xr:uid="{AFF6EDC0-ACA3-4598-B6C4-5342516D42EE}"/>
    <cellStyle name="20% - Ênfase6 10 6 2 2" xfId="16890" xr:uid="{1DA47232-6A33-4A82-8218-15E931FCAEB8}"/>
    <cellStyle name="20% - Ênfase6 10 6 2 3" xfId="16891" xr:uid="{A734290E-4B6C-4A2E-8D1E-6CDA2906390E}"/>
    <cellStyle name="20% - Ênfase6 10 6 2 4" xfId="16892" xr:uid="{B1E68ECB-5477-41B7-BC06-CB07C7C25341}"/>
    <cellStyle name="20% - Ênfase6 10 6 3" xfId="16893" xr:uid="{66AE0382-301B-4871-87B2-85FF6E023244}"/>
    <cellStyle name="20% - Ênfase6 10 6 4" xfId="16894" xr:uid="{A02E1483-F167-4DA4-BCE8-477392B33F4B}"/>
    <cellStyle name="20% - Ênfase6 10 6 5" xfId="16895" xr:uid="{944B51EE-177E-47AC-AF9F-5AF990702B8B}"/>
    <cellStyle name="20% - Ênfase6 10 6 6" xfId="52726" xr:uid="{936DF3F2-AAE0-4E63-A84F-AB315E3B07E0}"/>
    <cellStyle name="20% - Ênfase6 10 7" xfId="16896" xr:uid="{249C6698-7EB7-40E6-9894-0CE1F435B34C}"/>
    <cellStyle name="20% - Ênfase6 10 7 2" xfId="16897" xr:uid="{B57E8844-1290-472E-911D-1B6B17048A48}"/>
    <cellStyle name="20% - Ênfase6 10 7 2 2" xfId="16898" xr:uid="{CDCD4646-A6D1-4842-95C2-B28B3BDF10BD}"/>
    <cellStyle name="20% - Ênfase6 10 7 2 3" xfId="16899" xr:uid="{A9AC22A2-75EF-4255-B1F7-D01F9FD71B27}"/>
    <cellStyle name="20% - Ênfase6 10 7 2 4" xfId="16900" xr:uid="{917379E3-4F82-4EC7-814E-B5AD02E720E2}"/>
    <cellStyle name="20% - Ênfase6 10 7 3" xfId="16901" xr:uid="{D51959AB-0BEE-4520-94C8-E0BF64EAC3A9}"/>
    <cellStyle name="20% - Ênfase6 10 7 4" xfId="16902" xr:uid="{597D31E2-D74C-4F5D-9B79-9A9190CF2D5A}"/>
    <cellStyle name="20% - Ênfase6 10 7 5" xfId="16903" xr:uid="{805B46AC-D23C-471E-B80A-6A3D2E1CCFE3}"/>
    <cellStyle name="20% - Ênfase6 10 7 6" xfId="53583" xr:uid="{72FE0122-A9D1-4729-A14E-5567291D55CD}"/>
    <cellStyle name="20% - Ênfase6 10 8" xfId="16904" xr:uid="{C240A7C0-ABC2-4D62-B586-A2F96F4B6B6A}"/>
    <cellStyle name="20% - Ênfase6 10 8 2" xfId="16905" xr:uid="{D151160C-E7E1-4997-8278-EC625B159AB4}"/>
    <cellStyle name="20% - Ênfase6 10 8 2 2" xfId="16906" xr:uid="{6C42E55A-E05B-4A02-BEBE-56B8219417F1}"/>
    <cellStyle name="20% - Ênfase6 10 8 2 3" xfId="16907" xr:uid="{7AA862CC-AE72-4EAB-8779-90093CED6A01}"/>
    <cellStyle name="20% - Ênfase6 10 8 2 4" xfId="16908" xr:uid="{B421417B-F702-4D62-B822-8E8EE910C89D}"/>
    <cellStyle name="20% - Ênfase6 10 8 3" xfId="16909" xr:uid="{A602A255-353E-446F-B1EE-D56AF4FA8DB4}"/>
    <cellStyle name="20% - Ênfase6 10 8 4" xfId="16910" xr:uid="{C598A329-EFF4-4A2D-84FD-5578A9EC7FC2}"/>
    <cellStyle name="20% - Ênfase6 10 8 5" xfId="16911" xr:uid="{331BF50E-04DC-4AD8-9455-4A8EE05935A8}"/>
    <cellStyle name="20% - Ênfase6 10 8 6" xfId="54415" xr:uid="{6CA41AF9-BB83-416B-8B07-FC432478498F}"/>
    <cellStyle name="20% - Ênfase6 10 9" xfId="16912" xr:uid="{C142FF50-5884-4018-BC6B-2B474EC8A420}"/>
    <cellStyle name="20% - Ênfase6 10 9 2" xfId="16913" xr:uid="{255F97FB-3877-401A-8FA0-874B4FB8B188}"/>
    <cellStyle name="20% - Ênfase6 10 9 2 2" xfId="16914" xr:uid="{1B0C4058-DFE7-4825-B8EE-F660DC7ED968}"/>
    <cellStyle name="20% - Ênfase6 10 9 2 3" xfId="16915" xr:uid="{89123403-E80F-4F46-8F3B-B544BF383C37}"/>
    <cellStyle name="20% - Ênfase6 10 9 2 4" xfId="16916" xr:uid="{C07CF8BA-DB21-4498-909A-D9CCE42E14B0}"/>
    <cellStyle name="20% - Ênfase6 10 9 3" xfId="16917" xr:uid="{FDE23688-52C1-4E4C-AC63-F94B0860DBB1}"/>
    <cellStyle name="20% - Ênfase6 10 9 4" xfId="16918" xr:uid="{E8DBEFC3-6FB3-47FC-97D7-8E350F8889EB}"/>
    <cellStyle name="20% - Ênfase6 10 9 5" xfId="16919" xr:uid="{9001C26B-843B-4870-BE2D-F1D285E0AE12}"/>
    <cellStyle name="20% - Ênfase6 10 9 6" xfId="55191" xr:uid="{7EF82B87-F8E3-4515-B087-C953D5FB1BB0}"/>
    <cellStyle name="20% - Ênfase6 100" xfId="16920" xr:uid="{6C2A3B00-D291-4949-AEA2-C0DF4C569BC8}"/>
    <cellStyle name="20% - Ênfase6 101" xfId="16921" xr:uid="{38BF8AC9-C2C7-40E3-83CA-1B7053329DDE}"/>
    <cellStyle name="20% - Ênfase6 102" xfId="16922" xr:uid="{552D123B-7647-44D9-9E85-7C9F8D5D5725}"/>
    <cellStyle name="20% - Ênfase6 103" xfId="16923" xr:uid="{FEE47B76-ADDC-4347-8777-55851CDB1A55}"/>
    <cellStyle name="20% - Ênfase6 104" xfId="16924" xr:uid="{C5A60CE1-E89A-466D-ADBB-F05E90FE6FFD}"/>
    <cellStyle name="20% - Ênfase6 105" xfId="16925" xr:uid="{96C2FBDC-9D38-44E2-9069-E4B086E61B7C}"/>
    <cellStyle name="20% - Ênfase6 106" xfId="16926" xr:uid="{9B89FE4A-37D2-4E7C-A6D1-047976A7FDF8}"/>
    <cellStyle name="20% - Ênfase6 107" xfId="16927" xr:uid="{41737CF4-89AA-4A19-82D5-AC8288293F7A}"/>
    <cellStyle name="20% - Ênfase6 108" xfId="16928" xr:uid="{515CD076-2AD6-4C5C-BE08-ECACF4FF1E0D}"/>
    <cellStyle name="20% - Ênfase6 109" xfId="16929" xr:uid="{BE1B1F2A-712C-42C3-A627-9F94830CB1D5}"/>
    <cellStyle name="20% - Ênfase6 11" xfId="1223" xr:uid="{2E259D83-BF02-4F30-8886-20E30939AA18}"/>
    <cellStyle name="20% - Ênfase6 11 10" xfId="16930" xr:uid="{8EBC921C-6C3F-44F9-BE67-BC1410B24692}"/>
    <cellStyle name="20% - Ênfase6 11 10 2" xfId="16931" xr:uid="{27DEE5A8-5D24-40A5-B9D7-26566D487C25}"/>
    <cellStyle name="20% - Ênfase6 11 10 2 2" xfId="16932" xr:uid="{235ABEFC-53D5-4171-9E52-32526E701229}"/>
    <cellStyle name="20% - Ênfase6 11 10 2 3" xfId="16933" xr:uid="{391DD485-1583-48F8-BABE-4F7368BAA17E}"/>
    <cellStyle name="20% - Ênfase6 11 10 2 4" xfId="16934" xr:uid="{EFEEEE79-BC7F-4BBA-9811-BA801315913A}"/>
    <cellStyle name="20% - Ênfase6 11 10 3" xfId="16935" xr:uid="{0EB747F0-B8CD-41EE-8978-CA1D95E18A54}"/>
    <cellStyle name="20% - Ênfase6 11 10 4" xfId="16936" xr:uid="{175296D7-58F9-4394-AC3B-EDE8A1727C16}"/>
    <cellStyle name="20% - Ênfase6 11 10 5" xfId="16937" xr:uid="{1B63110B-8BB8-403B-9813-6752B0200C1C}"/>
    <cellStyle name="20% - Ênfase6 11 10 6" xfId="47186" xr:uid="{4691CAC1-3AE8-4A87-873F-843D6F77436E}"/>
    <cellStyle name="20% - Ênfase6 11 11" xfId="16938" xr:uid="{12612BB5-C580-451D-B76B-95B548325BCB}"/>
    <cellStyle name="20% - Ênfase6 11 11 2" xfId="16939" xr:uid="{D6AA1081-2B3D-43D4-A592-60C886AFB0C3}"/>
    <cellStyle name="20% - Ênfase6 11 11 2 2" xfId="16940" xr:uid="{FA209923-05A1-435C-AB69-A4B06279F6B7}"/>
    <cellStyle name="20% - Ênfase6 11 11 2 3" xfId="16941" xr:uid="{F6ED41B6-C79E-4994-B671-5CF18291B813}"/>
    <cellStyle name="20% - Ênfase6 11 11 2 4" xfId="16942" xr:uid="{3DF52BB4-FDC4-41E4-A5DD-B9E82AD1D0D4}"/>
    <cellStyle name="20% - Ênfase6 11 11 3" xfId="16943" xr:uid="{A3C9CFEA-A66C-4943-9B9D-DBF944720220}"/>
    <cellStyle name="20% - Ênfase6 11 11 4" xfId="16944" xr:uid="{5326053D-C459-4F08-8DC7-8D182A9CD306}"/>
    <cellStyle name="20% - Ênfase6 11 11 5" xfId="16945" xr:uid="{C5CC682E-EBC8-41BA-A04D-AE7BBACFB897}"/>
    <cellStyle name="20% - Ênfase6 11 12" xfId="16946" xr:uid="{540A8F2D-58D8-47D5-96C4-4DA629F0CF57}"/>
    <cellStyle name="20% - Ênfase6 11 12 2" xfId="16947" xr:uid="{3B6D077C-726C-4836-84BF-5E146DBD76EC}"/>
    <cellStyle name="20% - Ênfase6 11 12 3" xfId="16948" xr:uid="{AED0069F-6643-45E2-A3B2-BB4F27F34181}"/>
    <cellStyle name="20% - Ênfase6 11 12 4" xfId="16949" xr:uid="{A73E2DA0-7FC1-40C6-90BF-A146EF443C02}"/>
    <cellStyle name="20% - Ênfase6 11 13" xfId="16950" xr:uid="{DB78A99A-5C10-4E9B-AC93-5D4AA5915822}"/>
    <cellStyle name="20% - Ênfase6 11 14" xfId="16951" xr:uid="{659A7EB3-4FF3-4A42-B585-EB6FB2F66228}"/>
    <cellStyle name="20% - Ênfase6 11 15" xfId="16952" xr:uid="{A55C0006-3BA5-4325-99C3-E7F8F8D5905A}"/>
    <cellStyle name="20% - Ênfase6 11 16" xfId="45574" xr:uid="{C6EBD07E-387A-4151-A41A-6DBD9122899E}"/>
    <cellStyle name="20% - Ênfase6 11 2" xfId="1224" xr:uid="{A50F409E-3B41-4552-8DB0-B5C729EB8126}"/>
    <cellStyle name="20% - Ênfase6 11 2 2" xfId="16953" xr:uid="{BECC0506-A134-4425-8B70-C124B5EE7102}"/>
    <cellStyle name="20% - Ênfase6 11 2 2 2" xfId="16954" xr:uid="{48B6D8A6-4557-4D18-A0EA-8990043CB187}"/>
    <cellStyle name="20% - Ênfase6 11 2 2 3" xfId="16955" xr:uid="{CD60F636-5B61-410E-9378-75302378967F}"/>
    <cellStyle name="20% - Ênfase6 11 2 2 4" xfId="16956" xr:uid="{386E0A60-D63D-4DAA-A092-6E6B055FB4C4}"/>
    <cellStyle name="20% - Ênfase6 11 2 2 5" xfId="48736" xr:uid="{09A4CD36-7299-47C2-9231-919A86DEADD7}"/>
    <cellStyle name="20% - Ênfase6 11 2 3" xfId="16957" xr:uid="{9C54401B-0CB7-4DAB-B977-BFBFED38C42A}"/>
    <cellStyle name="20% - Ênfase6 11 2 4" xfId="16958" xr:uid="{88AFD4B9-5661-4CA9-8ACC-93E4AEB37CBF}"/>
    <cellStyle name="20% - Ênfase6 11 2 5" xfId="16959" xr:uid="{1E40066C-F141-4525-9C0F-AA995F973C8D}"/>
    <cellStyle name="20% - Ênfase6 11 2 6" xfId="47941" xr:uid="{E80BEDC0-BAED-4501-B7FD-65B51BCD534B}"/>
    <cellStyle name="20% - Ênfase6 11 3" xfId="16960" xr:uid="{D6C74195-79F3-4906-B231-23081CBF66B2}"/>
    <cellStyle name="20% - Ênfase6 11 3 2" xfId="16961" xr:uid="{0EA0B627-2AE0-4CD4-9410-298B86EA517D}"/>
    <cellStyle name="20% - Ênfase6 11 3 2 2" xfId="16962" xr:uid="{223A0F0A-0A7B-465B-ADAD-3745DE8FBFE8}"/>
    <cellStyle name="20% - Ênfase6 11 3 2 3" xfId="16963" xr:uid="{7D0AA22E-18D3-4D43-BD3C-19C45363BC5E}"/>
    <cellStyle name="20% - Ênfase6 11 3 2 4" xfId="16964" xr:uid="{0C99DD23-5383-4DC1-B632-6EF3339C08BB}"/>
    <cellStyle name="20% - Ênfase6 11 3 3" xfId="16965" xr:uid="{A554DE87-9C1C-443A-91ED-474C83E4A7F6}"/>
    <cellStyle name="20% - Ênfase6 11 3 4" xfId="16966" xr:uid="{8081BF15-0807-46EE-ABC7-30088C312481}"/>
    <cellStyle name="20% - Ênfase6 11 3 5" xfId="16967" xr:uid="{A7EAF51B-DF70-4AD0-9EE4-6EAD1080C9C9}"/>
    <cellStyle name="20% - Ênfase6 11 3 6" xfId="48485" xr:uid="{E2DB2BD6-ACAF-4AD3-A0B4-8EAD55DF776A}"/>
    <cellStyle name="20% - Ênfase6 11 4" xfId="16968" xr:uid="{EA6CE8F1-CF82-4A42-A4E9-6D21A9B644FD}"/>
    <cellStyle name="20% - Ênfase6 11 4 2" xfId="16969" xr:uid="{FDD97D8F-9D6F-47C0-9189-0BFC7E628F07}"/>
    <cellStyle name="20% - Ênfase6 11 4 2 2" xfId="16970" xr:uid="{5E2BC97F-B1E9-4C67-AFEC-694CEA75729D}"/>
    <cellStyle name="20% - Ênfase6 11 4 2 3" xfId="16971" xr:uid="{86925820-A0BD-419B-820F-E7288FF93947}"/>
    <cellStyle name="20% - Ênfase6 11 4 2 4" xfId="16972" xr:uid="{1892FEDD-7466-4BAD-BDB6-0A8AA06D0030}"/>
    <cellStyle name="20% - Ênfase6 11 4 3" xfId="16973" xr:uid="{8240D4CE-55D7-4FDA-85F2-7B8C48B6C442}"/>
    <cellStyle name="20% - Ênfase6 11 4 4" xfId="16974" xr:uid="{55A91ABA-CE90-4A0E-B108-1C6B430B049E}"/>
    <cellStyle name="20% - Ênfase6 11 4 5" xfId="16975" xr:uid="{7C04BD25-35F6-46A3-9058-3B508884B6A0}"/>
    <cellStyle name="20% - Ênfase6 11 4 6" xfId="50964" xr:uid="{FA366E36-1547-4258-81AB-85DD8A396E7A}"/>
    <cellStyle name="20% - Ênfase6 11 5" xfId="16976" xr:uid="{A94D7D07-F589-4D95-BCBB-3533E9FEBA37}"/>
    <cellStyle name="20% - Ênfase6 11 5 2" xfId="16977" xr:uid="{1E13B943-20FA-4C03-9F45-45FD64B9042A}"/>
    <cellStyle name="20% - Ênfase6 11 5 2 2" xfId="16978" xr:uid="{A7EB314F-1472-4309-8FFF-0A4A5AE92BEC}"/>
    <cellStyle name="20% - Ênfase6 11 5 2 3" xfId="16979" xr:uid="{A497013F-814F-4E70-98BA-796CDC4209A4}"/>
    <cellStyle name="20% - Ênfase6 11 5 2 4" xfId="16980" xr:uid="{4B1850B9-DE66-4C0E-8B2B-5FE04B821490}"/>
    <cellStyle name="20% - Ênfase6 11 5 3" xfId="16981" xr:uid="{9F5851C4-A8A4-411A-A7EA-6957992D5C3F}"/>
    <cellStyle name="20% - Ênfase6 11 5 4" xfId="16982" xr:uid="{9D950D3D-95C0-4EE2-A1F5-065B27EF3D7F}"/>
    <cellStyle name="20% - Ênfase6 11 5 5" xfId="16983" xr:uid="{8736A106-F53B-4DD0-B824-73EAE7DB6333}"/>
    <cellStyle name="20% - Ênfase6 11 5 6" xfId="51849" xr:uid="{2F906131-A563-4134-8928-68F23F5C0393}"/>
    <cellStyle name="20% - Ênfase6 11 6" xfId="16984" xr:uid="{8352A204-6973-4609-AB80-894E9813F30A}"/>
    <cellStyle name="20% - Ênfase6 11 6 2" xfId="16985" xr:uid="{B860FAA9-4907-44AA-A3D7-09E0870E43DC}"/>
    <cellStyle name="20% - Ênfase6 11 6 2 2" xfId="16986" xr:uid="{22580F33-2314-40C4-98FB-1B03FCEF6802}"/>
    <cellStyle name="20% - Ênfase6 11 6 2 3" xfId="16987" xr:uid="{748E621B-EBB9-4803-B384-1C24034B63B7}"/>
    <cellStyle name="20% - Ênfase6 11 6 2 4" xfId="16988" xr:uid="{A76C8EDE-6A2D-4D93-BD93-C74EF08E435B}"/>
    <cellStyle name="20% - Ênfase6 11 6 3" xfId="16989" xr:uid="{A431E9D1-B8B8-4983-A375-3E0224CBF04F}"/>
    <cellStyle name="20% - Ênfase6 11 6 4" xfId="16990" xr:uid="{FA2D6AA3-39A7-4031-84FA-01A00520EDC3}"/>
    <cellStyle name="20% - Ênfase6 11 6 5" xfId="16991" xr:uid="{D3DDDF9C-4E49-41BD-B494-3E1D3EB47CC2}"/>
    <cellStyle name="20% - Ênfase6 11 6 6" xfId="52724" xr:uid="{1A981944-467E-4044-BEA2-DBA020CE0A56}"/>
    <cellStyle name="20% - Ênfase6 11 7" xfId="16992" xr:uid="{73D5BF71-501E-4F58-B68D-26B54A7DA91D}"/>
    <cellStyle name="20% - Ênfase6 11 7 2" xfId="16993" xr:uid="{17A5C763-2B23-4844-838B-9F0157A88F89}"/>
    <cellStyle name="20% - Ênfase6 11 7 2 2" xfId="16994" xr:uid="{69ACDCC0-0079-4487-9C93-9064AECA48A9}"/>
    <cellStyle name="20% - Ênfase6 11 7 2 3" xfId="16995" xr:uid="{5E30D2D5-FE3D-4800-B8C8-B64029889620}"/>
    <cellStyle name="20% - Ênfase6 11 7 2 4" xfId="16996" xr:uid="{0CB7B3F8-9B2F-4866-80CF-B6C56F5549A6}"/>
    <cellStyle name="20% - Ênfase6 11 7 3" xfId="16997" xr:uid="{C176B660-FE41-48F3-BE2E-99E3F8490F5B}"/>
    <cellStyle name="20% - Ênfase6 11 7 4" xfId="16998" xr:uid="{CBF6321A-163C-4899-9691-8CDA8F58886F}"/>
    <cellStyle name="20% - Ênfase6 11 7 5" xfId="16999" xr:uid="{20C9C74C-EC95-4206-A5D6-ED5A9D1217B9}"/>
    <cellStyle name="20% - Ênfase6 11 7 6" xfId="53581" xr:uid="{DB085D8A-7C00-47C1-8D41-4278F9D1D581}"/>
    <cellStyle name="20% - Ênfase6 11 8" xfId="17000" xr:uid="{28EF43D2-3630-41DC-9BD9-90ECA72A8304}"/>
    <cellStyle name="20% - Ênfase6 11 8 2" xfId="17001" xr:uid="{9F0F599A-6CAA-421C-B37F-6DA9884EAA0E}"/>
    <cellStyle name="20% - Ênfase6 11 8 2 2" xfId="17002" xr:uid="{950B9232-4F55-4D64-825F-AE6213BEE407}"/>
    <cellStyle name="20% - Ênfase6 11 8 2 3" xfId="17003" xr:uid="{B63E8EFE-A63D-4915-B79F-F5189C68F37A}"/>
    <cellStyle name="20% - Ênfase6 11 8 2 4" xfId="17004" xr:uid="{0C99C7D1-1A65-4263-80A8-B36B09774BE7}"/>
    <cellStyle name="20% - Ênfase6 11 8 3" xfId="17005" xr:uid="{8BAF74E5-B435-4E92-8931-3EE3543D1DA9}"/>
    <cellStyle name="20% - Ênfase6 11 8 4" xfId="17006" xr:uid="{183637F7-FE41-4256-B0A3-3F3824BF63A4}"/>
    <cellStyle name="20% - Ênfase6 11 8 5" xfId="17007" xr:uid="{FDCE2828-4F0D-4F2D-992A-29ED5248641E}"/>
    <cellStyle name="20% - Ênfase6 11 8 6" xfId="54413" xr:uid="{ECA6B557-AA6D-4AFE-BAB6-F3651967BCBD}"/>
    <cellStyle name="20% - Ênfase6 11 9" xfId="17008" xr:uid="{1AF216F2-E0A9-4B94-9EC5-D6DC6D98C2D5}"/>
    <cellStyle name="20% - Ênfase6 11 9 2" xfId="17009" xr:uid="{4C76A861-3DEC-4B05-BA21-036BF7A7E1CC}"/>
    <cellStyle name="20% - Ênfase6 11 9 2 2" xfId="17010" xr:uid="{F33F0F81-6F84-445B-AEB2-15B4E159E79C}"/>
    <cellStyle name="20% - Ênfase6 11 9 2 3" xfId="17011" xr:uid="{2FAA25B9-7D92-4130-A4B1-33E644B02631}"/>
    <cellStyle name="20% - Ênfase6 11 9 2 4" xfId="17012" xr:uid="{535AC6B1-6949-429F-B6EE-D9A861352CBE}"/>
    <cellStyle name="20% - Ênfase6 11 9 3" xfId="17013" xr:uid="{AFE93794-5CD9-429E-A38A-33BEB2F4B5F7}"/>
    <cellStyle name="20% - Ênfase6 11 9 4" xfId="17014" xr:uid="{013822A8-E146-4A6F-AD94-4E6728F9058B}"/>
    <cellStyle name="20% - Ênfase6 11 9 5" xfId="17015" xr:uid="{ADAD035D-A5B6-44C3-A9FD-599725A367B0}"/>
    <cellStyle name="20% - Ênfase6 11 9 6" xfId="55190" xr:uid="{CB931521-83B0-4E7B-8650-0B73CA0C6CBD}"/>
    <cellStyle name="20% - Ênfase6 110" xfId="17016" xr:uid="{7D37E806-5032-43A7-9031-A267073D4FB6}"/>
    <cellStyle name="20% - Ênfase6 111" xfId="17017" xr:uid="{5BA466F2-B013-4093-8FA7-806BFD79D3DD}"/>
    <cellStyle name="20% - Ênfase6 112" xfId="17018" xr:uid="{197AA3FB-9DCA-4E62-BE02-281CD18A3B17}"/>
    <cellStyle name="20% - Ênfase6 113" xfId="17019" xr:uid="{BE9FF0E8-FDFF-4843-A105-B212B1575E0D}"/>
    <cellStyle name="20% - Ênfase6 114" xfId="17020" xr:uid="{05EB07E4-6675-4D71-A51E-AA643B576EC7}"/>
    <cellStyle name="20% - Ênfase6 115" xfId="17021" xr:uid="{BBDD2F45-06A9-413C-853E-93846864A895}"/>
    <cellStyle name="20% - Ênfase6 116" xfId="17022" xr:uid="{86C2FDE6-D123-4B82-9914-EFFA0749A826}"/>
    <cellStyle name="20% - Ênfase6 117" xfId="17023" xr:uid="{63BECF83-66C6-465F-9182-93CE48B3C1D5}"/>
    <cellStyle name="20% - Ênfase6 118" xfId="17024" xr:uid="{9863573D-A887-4040-8D08-9D41969F44C2}"/>
    <cellStyle name="20% - Ênfase6 119" xfId="17025" xr:uid="{572A72CD-2D96-4708-AE85-64142AA22666}"/>
    <cellStyle name="20% - Ênfase6 12" xfId="1225" xr:uid="{0997085A-3EAF-4679-87E4-286F3A08CB23}"/>
    <cellStyle name="20% - Ênfase6 12 10" xfId="17026" xr:uid="{D3219A0F-04A0-4CB3-AD64-E7714EB2A841}"/>
    <cellStyle name="20% - Ênfase6 12 10 2" xfId="17027" xr:uid="{1C10D7FF-92BA-4691-9D07-A434F2D009AF}"/>
    <cellStyle name="20% - Ênfase6 12 10 2 2" xfId="17028" xr:uid="{287949F6-1D10-4068-BA74-761C4D0901E7}"/>
    <cellStyle name="20% - Ênfase6 12 10 2 3" xfId="17029" xr:uid="{7AC1C9B1-5C57-4C30-8C1C-10DB8CCB60FB}"/>
    <cellStyle name="20% - Ênfase6 12 10 2 4" xfId="17030" xr:uid="{CB759339-12A0-44CC-B282-3B6D5EA8384A}"/>
    <cellStyle name="20% - Ênfase6 12 10 3" xfId="17031" xr:uid="{4F6AE7E3-40AE-407B-81A7-A0ED153E2673}"/>
    <cellStyle name="20% - Ênfase6 12 10 4" xfId="17032" xr:uid="{4CB8D9BC-040B-4AEB-96DD-ED72F130F00D}"/>
    <cellStyle name="20% - Ênfase6 12 10 5" xfId="17033" xr:uid="{DB5D4413-065D-4781-B156-1D2F1F059183}"/>
    <cellStyle name="20% - Ênfase6 12 10 6" xfId="47187" xr:uid="{4DC08BFD-CC16-42C4-ABE5-F5C7FF88D88D}"/>
    <cellStyle name="20% - Ênfase6 12 11" xfId="17034" xr:uid="{997E19B6-DB27-4423-858B-66658E63D388}"/>
    <cellStyle name="20% - Ênfase6 12 11 2" xfId="17035" xr:uid="{A884638F-F829-4EAE-9B68-3D68B93B4470}"/>
    <cellStyle name="20% - Ênfase6 12 11 2 2" xfId="17036" xr:uid="{D5635B2A-9144-4ABA-BC4B-15B897D1A872}"/>
    <cellStyle name="20% - Ênfase6 12 11 2 3" xfId="17037" xr:uid="{85814B64-CFD9-4DF1-9015-5B1B66C88C16}"/>
    <cellStyle name="20% - Ênfase6 12 11 2 4" xfId="17038" xr:uid="{D1AE82B5-2DB4-495A-8A46-B3DB6D84FEBB}"/>
    <cellStyle name="20% - Ênfase6 12 11 3" xfId="17039" xr:uid="{48947994-3FD5-43CA-BA03-0565DECB449E}"/>
    <cellStyle name="20% - Ênfase6 12 11 4" xfId="17040" xr:uid="{57E8C5CD-856C-45E2-BBC3-7D50737B7ACD}"/>
    <cellStyle name="20% - Ênfase6 12 11 5" xfId="17041" xr:uid="{851C4956-62CF-46DC-AB6F-770FDF846150}"/>
    <cellStyle name="20% - Ênfase6 12 12" xfId="17042" xr:uid="{C3A4B6BA-9984-4CEE-837E-F42534533431}"/>
    <cellStyle name="20% - Ênfase6 12 12 2" xfId="17043" xr:uid="{2194E75A-4E48-4F27-826C-78F56D597E1F}"/>
    <cellStyle name="20% - Ênfase6 12 12 3" xfId="17044" xr:uid="{CC65568A-CDCB-4896-B5DF-F70657B0C585}"/>
    <cellStyle name="20% - Ênfase6 12 12 4" xfId="17045" xr:uid="{7A9A2F99-7D02-4EE1-8E8A-8B8E97514927}"/>
    <cellStyle name="20% - Ênfase6 12 13" xfId="17046" xr:uid="{8EA8E552-AFCC-4814-A6A7-B53491560259}"/>
    <cellStyle name="20% - Ênfase6 12 14" xfId="17047" xr:uid="{84114A33-1B7F-4959-A075-8A8EBD0E7153}"/>
    <cellStyle name="20% - Ênfase6 12 15" xfId="17048" xr:uid="{C873D073-017A-4899-A976-8996DAD45A5D}"/>
    <cellStyle name="20% - Ênfase6 12 16" xfId="45575" xr:uid="{858A437E-1024-4285-9895-CF99FD427632}"/>
    <cellStyle name="20% - Ênfase6 12 2" xfId="1226" xr:uid="{E6DF61E3-7FB3-4DE7-85CE-821928232F93}"/>
    <cellStyle name="20% - Ênfase6 12 2 2" xfId="17049" xr:uid="{DF24ECEB-1551-4056-A4BE-DBF323348940}"/>
    <cellStyle name="20% - Ênfase6 12 2 2 2" xfId="17050" xr:uid="{C7951006-9460-41C1-B28C-675DABAF5A49}"/>
    <cellStyle name="20% - Ênfase6 12 2 2 3" xfId="17051" xr:uid="{0B8F562B-8EE4-4A4C-B450-B3E6171B3A75}"/>
    <cellStyle name="20% - Ênfase6 12 2 2 4" xfId="17052" xr:uid="{B4E83B4D-E699-4609-AB20-AD5E9D7C001B}"/>
    <cellStyle name="20% - Ênfase6 12 2 2 5" xfId="48738" xr:uid="{AC851758-9FB5-4841-9F06-454E0A1582E0}"/>
    <cellStyle name="20% - Ênfase6 12 2 3" xfId="17053" xr:uid="{ABC3A3BE-4577-45F4-84D5-491524FFAC5C}"/>
    <cellStyle name="20% - Ênfase6 12 2 4" xfId="17054" xr:uid="{667BC5BF-9DC5-4C2B-BFCB-1219B1F82A3E}"/>
    <cellStyle name="20% - Ênfase6 12 2 5" xfId="17055" xr:uid="{C63B6905-5D7F-4D5C-BFEE-692F2CB0E7EB}"/>
    <cellStyle name="20% - Ênfase6 12 2 6" xfId="47942" xr:uid="{BA0D6983-B760-4BD3-A613-F4CF7D343509}"/>
    <cellStyle name="20% - Ênfase6 12 3" xfId="17056" xr:uid="{0EC2CFD4-FA4A-4782-B382-A651627E892D}"/>
    <cellStyle name="20% - Ênfase6 12 3 2" xfId="17057" xr:uid="{2E8FE8D8-A27E-45EC-A498-24F60885EF52}"/>
    <cellStyle name="20% - Ênfase6 12 3 2 2" xfId="17058" xr:uid="{FE946F0E-AB2C-40CE-BF34-5C02043D1E40}"/>
    <cellStyle name="20% - Ênfase6 12 3 2 3" xfId="17059" xr:uid="{EDB366F3-2A38-4F88-B1B1-5E0C255803B2}"/>
    <cellStyle name="20% - Ênfase6 12 3 2 4" xfId="17060" xr:uid="{956C2B5B-3CE5-4AEC-93EC-F99BEDE06C71}"/>
    <cellStyle name="20% - Ênfase6 12 3 3" xfId="17061" xr:uid="{206AFAFB-1E15-4E2A-AB84-5D3AE572EB31}"/>
    <cellStyle name="20% - Ênfase6 12 3 4" xfId="17062" xr:uid="{61D57723-705B-49B2-97C5-60593E7C82D0}"/>
    <cellStyle name="20% - Ênfase6 12 3 5" xfId="17063" xr:uid="{15B6BA5A-C341-4FFD-9F04-73C53C5F265B}"/>
    <cellStyle name="20% - Ênfase6 12 3 6" xfId="48481" xr:uid="{0CD42DE6-7B53-4CC0-A982-7A8E6E7A3F16}"/>
    <cellStyle name="20% - Ênfase6 12 4" xfId="17064" xr:uid="{ACEE9F93-8AB9-4066-B105-09146A6157B5}"/>
    <cellStyle name="20% - Ênfase6 12 4 2" xfId="17065" xr:uid="{0BBB9CED-6070-48CD-B171-6707ECF1015F}"/>
    <cellStyle name="20% - Ênfase6 12 4 2 2" xfId="17066" xr:uid="{4DDADC68-1C40-4A64-B247-D86B06EEE6AB}"/>
    <cellStyle name="20% - Ênfase6 12 4 2 3" xfId="17067" xr:uid="{C272B3C1-0CDC-4C0A-B766-7D55CF3B2D9A}"/>
    <cellStyle name="20% - Ênfase6 12 4 2 4" xfId="17068" xr:uid="{799A37DB-C8FB-490B-AFF1-15C83DC61DAF}"/>
    <cellStyle name="20% - Ênfase6 12 4 3" xfId="17069" xr:uid="{86DD6F49-A750-48FB-BA03-A5E15AA2D511}"/>
    <cellStyle name="20% - Ênfase6 12 4 4" xfId="17070" xr:uid="{AB345EDE-E372-4E21-8AD2-ACE4135D3BB0}"/>
    <cellStyle name="20% - Ênfase6 12 4 5" xfId="17071" xr:uid="{5C42A4F4-2948-4D41-93E7-4EFFDF89698B}"/>
    <cellStyle name="20% - Ênfase6 12 4 6" xfId="50942" xr:uid="{F2983D14-9B4D-4A3A-A0E2-29CA06DCF6FD}"/>
    <cellStyle name="20% - Ênfase6 12 5" xfId="17072" xr:uid="{D3B5F802-9972-4C1F-BFC5-1F2C7FF74EC2}"/>
    <cellStyle name="20% - Ênfase6 12 5 2" xfId="17073" xr:uid="{8D2E97DD-7C13-468C-B32C-64FA66B4B21F}"/>
    <cellStyle name="20% - Ênfase6 12 5 2 2" xfId="17074" xr:uid="{14764AC8-E54D-4D7B-8369-FA3CD3D2A88C}"/>
    <cellStyle name="20% - Ênfase6 12 5 2 3" xfId="17075" xr:uid="{66F4B3E3-E94A-4109-9131-B1AB6D125020}"/>
    <cellStyle name="20% - Ênfase6 12 5 2 4" xfId="17076" xr:uid="{B61B1591-1D09-469A-AA3C-011C09AE2395}"/>
    <cellStyle name="20% - Ênfase6 12 5 3" xfId="17077" xr:uid="{85D9FE30-0A10-4F7B-A246-9A5E85AC8DFF}"/>
    <cellStyle name="20% - Ênfase6 12 5 4" xfId="17078" xr:uid="{82BA1D6E-6D2A-4ED0-BAB2-B2039ABB597B}"/>
    <cellStyle name="20% - Ênfase6 12 5 5" xfId="17079" xr:uid="{6C12CC1C-B7C5-4F7B-8891-78149AB1773F}"/>
    <cellStyle name="20% - Ênfase6 12 5 6" xfId="51827" xr:uid="{20C1137F-C893-48E6-BFFF-9CCF9E99F7A6}"/>
    <cellStyle name="20% - Ênfase6 12 6" xfId="17080" xr:uid="{5EE0E513-7364-4C30-B7EC-941731FF99EE}"/>
    <cellStyle name="20% - Ênfase6 12 6 2" xfId="17081" xr:uid="{D8941303-40E1-4892-AA9B-E1BB8A734C4C}"/>
    <cellStyle name="20% - Ênfase6 12 6 2 2" xfId="17082" xr:uid="{05CD1F4F-EC67-4209-8C48-747EFFF4AB16}"/>
    <cellStyle name="20% - Ênfase6 12 6 2 3" xfId="17083" xr:uid="{34D3FE76-66B9-415F-8224-AD97A68763B9}"/>
    <cellStyle name="20% - Ênfase6 12 6 2 4" xfId="17084" xr:uid="{57C502A6-99D2-4DB5-BB55-CA42C7DB7201}"/>
    <cellStyle name="20% - Ênfase6 12 6 3" xfId="17085" xr:uid="{B99CF4DC-6992-4468-B4B3-87FC3D66824D}"/>
    <cellStyle name="20% - Ênfase6 12 6 4" xfId="17086" xr:uid="{F5490E14-CE11-49F8-BBD6-56D806BDE42B}"/>
    <cellStyle name="20% - Ênfase6 12 6 5" xfId="17087" xr:uid="{FD01AE67-8612-48E3-851B-BF88C29CA163}"/>
    <cellStyle name="20% - Ênfase6 12 6 6" xfId="52702" xr:uid="{32A1763A-71C7-4564-9745-C2F76F708530}"/>
    <cellStyle name="20% - Ênfase6 12 7" xfId="17088" xr:uid="{AF92FAFB-A3D3-4D2A-8E1F-9B2B215F752E}"/>
    <cellStyle name="20% - Ênfase6 12 7 2" xfId="17089" xr:uid="{21679054-22B6-47BE-9955-AA1C0ECAE9A6}"/>
    <cellStyle name="20% - Ênfase6 12 7 2 2" xfId="17090" xr:uid="{91A227FD-EE4C-4CE3-A777-EEB92F1259EF}"/>
    <cellStyle name="20% - Ênfase6 12 7 2 3" xfId="17091" xr:uid="{3140F8EF-5268-4488-9D8E-F7B6AFC0E2C7}"/>
    <cellStyle name="20% - Ênfase6 12 7 2 4" xfId="17092" xr:uid="{48E3AC68-2F3F-475E-B465-637AA8659DE2}"/>
    <cellStyle name="20% - Ênfase6 12 7 3" xfId="17093" xr:uid="{50D3BBAC-2F14-4496-8E80-6937C87D551A}"/>
    <cellStyle name="20% - Ênfase6 12 7 4" xfId="17094" xr:uid="{23B1FEC8-8043-4887-80C2-8978DBE6AD23}"/>
    <cellStyle name="20% - Ênfase6 12 7 5" xfId="17095" xr:uid="{5BF3B2C4-6638-4682-BB26-17798AB0B55B}"/>
    <cellStyle name="20% - Ênfase6 12 7 6" xfId="53559" xr:uid="{C4F17D00-E200-42ED-852A-D5967FD23B06}"/>
    <cellStyle name="20% - Ênfase6 12 8" xfId="17096" xr:uid="{0BD5995D-38A3-402C-A406-822629FA3962}"/>
    <cellStyle name="20% - Ênfase6 12 8 2" xfId="17097" xr:uid="{F8DA9B55-4374-462F-8803-78749CE7FDE0}"/>
    <cellStyle name="20% - Ênfase6 12 8 2 2" xfId="17098" xr:uid="{87E46B24-5C79-4446-94E0-86DB96D49A4A}"/>
    <cellStyle name="20% - Ênfase6 12 8 2 3" xfId="17099" xr:uid="{25C4E8BD-747F-4C94-8179-7ED9C9A7F2BC}"/>
    <cellStyle name="20% - Ênfase6 12 8 2 4" xfId="17100" xr:uid="{4B7F11C8-0746-4285-A9BD-09580FAB780C}"/>
    <cellStyle name="20% - Ênfase6 12 8 3" xfId="17101" xr:uid="{2CC6C8A0-D51D-492D-94DD-4DA3F2552E61}"/>
    <cellStyle name="20% - Ênfase6 12 8 4" xfId="17102" xr:uid="{3B4BCC26-BC40-4060-A1CF-62F571E379C7}"/>
    <cellStyle name="20% - Ênfase6 12 8 5" xfId="17103" xr:uid="{B1A39294-4693-4519-B768-59BC17F120B8}"/>
    <cellStyle name="20% - Ênfase6 12 8 6" xfId="54391" xr:uid="{1C619E63-98DD-4714-87F1-F3C4BA615E97}"/>
    <cellStyle name="20% - Ênfase6 12 9" xfId="17104" xr:uid="{738CFEC3-0A66-4212-9F36-734CAB01641D}"/>
    <cellStyle name="20% - Ênfase6 12 9 2" xfId="17105" xr:uid="{1E8284B7-1CE6-4B08-B310-599364E62DD9}"/>
    <cellStyle name="20% - Ênfase6 12 9 2 2" xfId="17106" xr:uid="{337872FC-F090-424A-AEE5-E5E56563DC9B}"/>
    <cellStyle name="20% - Ênfase6 12 9 2 3" xfId="17107" xr:uid="{B6FFACFB-0D70-4A66-B595-42A511F81BD2}"/>
    <cellStyle name="20% - Ênfase6 12 9 2 4" xfId="17108" xr:uid="{C0362429-E8AE-4A12-A261-AD899D3577C2}"/>
    <cellStyle name="20% - Ênfase6 12 9 3" xfId="17109" xr:uid="{8221D3D5-4012-4394-AAEC-3553EAEE2CCE}"/>
    <cellStyle name="20% - Ênfase6 12 9 4" xfId="17110" xr:uid="{87A063E3-586B-4588-AB20-2E657B09F6D5}"/>
    <cellStyle name="20% - Ênfase6 12 9 5" xfId="17111" xr:uid="{5979FC6E-FCFB-4FE3-9531-5B707726F849}"/>
    <cellStyle name="20% - Ênfase6 12 9 6" xfId="55169" xr:uid="{874B09B0-9354-4845-8F57-FA19236EDE4E}"/>
    <cellStyle name="20% - Ênfase6 120" xfId="17112" xr:uid="{73479353-A727-45A0-8CFE-C1428A9751E8}"/>
    <cellStyle name="20% - Ênfase6 121" xfId="17113" xr:uid="{ABA722A9-D5DF-4A78-9684-0969F1D78541}"/>
    <cellStyle name="20% - Ênfase6 122" xfId="60429" xr:uid="{ABB8F5D3-E59D-4637-B95F-3BB8B00F6E7D}"/>
    <cellStyle name="20% - Ênfase6 13" xfId="1227" xr:uid="{CB03B155-8E98-48B3-96F5-032FA86E2741}"/>
    <cellStyle name="20% - Ênfase6 13 10" xfId="17114" xr:uid="{573390D8-0580-4C68-A52F-768DF5470059}"/>
    <cellStyle name="20% - Ênfase6 13 10 2" xfId="17115" xr:uid="{64F70BCE-E825-4FA3-862F-70567693DDE7}"/>
    <cellStyle name="20% - Ênfase6 13 10 2 2" xfId="17116" xr:uid="{04DB6B52-EC3B-4852-8B45-7C95CC1A86E1}"/>
    <cellStyle name="20% - Ênfase6 13 10 2 3" xfId="17117" xr:uid="{CD31E5CD-914C-483B-8CB0-AD4F7B0B2AB3}"/>
    <cellStyle name="20% - Ênfase6 13 10 2 4" xfId="17118" xr:uid="{F0232A28-277A-45B8-BD3E-17A912772D82}"/>
    <cellStyle name="20% - Ênfase6 13 10 3" xfId="17119" xr:uid="{7CEAADA2-BC68-49AF-848B-CB576265FF49}"/>
    <cellStyle name="20% - Ênfase6 13 10 4" xfId="17120" xr:uid="{CAE6ED48-13A0-4EBE-AF4D-E2414000E3F1}"/>
    <cellStyle name="20% - Ênfase6 13 10 5" xfId="17121" xr:uid="{6263D698-6A60-4B94-AF8C-F411C84EB282}"/>
    <cellStyle name="20% - Ênfase6 13 10 6" xfId="47188" xr:uid="{A5DBF217-580D-4143-8469-95236663F91D}"/>
    <cellStyle name="20% - Ênfase6 13 11" xfId="17122" xr:uid="{9B8CD56B-B965-461C-ADFA-4B028C72B655}"/>
    <cellStyle name="20% - Ênfase6 13 11 2" xfId="17123" xr:uid="{565B39B3-9CB6-414A-97BF-37F64FA64949}"/>
    <cellStyle name="20% - Ênfase6 13 11 2 2" xfId="17124" xr:uid="{D13FAA12-6D66-4802-A556-2EB6F503FB01}"/>
    <cellStyle name="20% - Ênfase6 13 11 2 3" xfId="17125" xr:uid="{3F6BE8FD-1498-437A-90FE-E9D1E17F52D5}"/>
    <cellStyle name="20% - Ênfase6 13 11 2 4" xfId="17126" xr:uid="{6A3578D6-E4D4-4927-B1FC-5FA98B1FCA86}"/>
    <cellStyle name="20% - Ênfase6 13 11 3" xfId="17127" xr:uid="{5EE4428D-A532-4264-ACA1-A5A9F31BCD1A}"/>
    <cellStyle name="20% - Ênfase6 13 11 4" xfId="17128" xr:uid="{37DA6543-FC7B-42CD-A64A-3E1286E5BC6D}"/>
    <cellStyle name="20% - Ênfase6 13 11 5" xfId="17129" xr:uid="{D549DA7A-86E7-4406-B91E-C6A3C58E63EA}"/>
    <cellStyle name="20% - Ênfase6 13 12" xfId="17130" xr:uid="{234DB2FC-F6A9-4970-83BF-AE6A52DCB008}"/>
    <cellStyle name="20% - Ênfase6 13 12 2" xfId="17131" xr:uid="{3A7D8F2D-3178-46F8-A9FF-68F4A6C84D69}"/>
    <cellStyle name="20% - Ênfase6 13 12 3" xfId="17132" xr:uid="{A064E5F7-3C82-4AC1-845E-6B1A57BAC19A}"/>
    <cellStyle name="20% - Ênfase6 13 12 4" xfId="17133" xr:uid="{365CFBFA-3A1D-4FA6-B50D-D9309A84BB3C}"/>
    <cellStyle name="20% - Ênfase6 13 13" xfId="17134" xr:uid="{87741EA0-6B5E-4EF0-A9D9-18A5C55ED28B}"/>
    <cellStyle name="20% - Ênfase6 13 14" xfId="17135" xr:uid="{A0E2416E-EB81-4282-B6E1-03981D20031F}"/>
    <cellStyle name="20% - Ênfase6 13 15" xfId="17136" xr:uid="{15C9AF6E-68F1-491B-826C-B517484F5727}"/>
    <cellStyle name="20% - Ênfase6 13 16" xfId="45576" xr:uid="{A2A61AF9-C86E-4EFB-944A-94AB824CDC5C}"/>
    <cellStyle name="20% - Ênfase6 13 2" xfId="1228" xr:uid="{D6277881-BF2A-4222-B878-55945DAB7373}"/>
    <cellStyle name="20% - Ênfase6 13 2 2" xfId="17137" xr:uid="{27327AE8-8BCB-4A75-807B-1181A60BC5F2}"/>
    <cellStyle name="20% - Ênfase6 13 2 2 2" xfId="17138" xr:uid="{BB34AC99-3C96-44C3-BCBC-B984F0917618}"/>
    <cellStyle name="20% - Ênfase6 13 2 2 3" xfId="17139" xr:uid="{0C2CC59E-1835-4D36-9269-530D3C7636FA}"/>
    <cellStyle name="20% - Ênfase6 13 2 2 4" xfId="17140" xr:uid="{EC62FBC8-0B47-49C1-89A5-E21460421DBE}"/>
    <cellStyle name="20% - Ênfase6 13 2 2 5" xfId="48740" xr:uid="{347A9CB7-269C-41D0-98C2-8CE72AE64A4E}"/>
    <cellStyle name="20% - Ênfase6 13 2 3" xfId="17141" xr:uid="{EA07647B-35C9-418D-8BF0-E3C46B44EA82}"/>
    <cellStyle name="20% - Ênfase6 13 2 4" xfId="17142" xr:uid="{ED4287E4-1A26-4050-945D-D1B564159D03}"/>
    <cellStyle name="20% - Ênfase6 13 2 5" xfId="17143" xr:uid="{15DA3E35-D9E1-483F-B613-BCF871E9B06D}"/>
    <cellStyle name="20% - Ênfase6 13 2 6" xfId="47943" xr:uid="{DCD3F1B6-6BA1-44B1-A1DE-082DD4E6FAA3}"/>
    <cellStyle name="20% - Ênfase6 13 3" xfId="17144" xr:uid="{FC982A95-49C7-42A3-89C8-B4EE693E22B6}"/>
    <cellStyle name="20% - Ênfase6 13 3 2" xfId="17145" xr:uid="{09B22E6A-5210-4547-B1B2-DB5B9CB7DC4F}"/>
    <cellStyle name="20% - Ênfase6 13 3 2 2" xfId="17146" xr:uid="{E52A4B1E-2C39-4E7B-B67C-C4459D57B1C4}"/>
    <cellStyle name="20% - Ênfase6 13 3 2 3" xfId="17147" xr:uid="{FF326833-E9BE-4D2F-8BC0-4E0D8E05D6DD}"/>
    <cellStyle name="20% - Ênfase6 13 3 2 4" xfId="17148" xr:uid="{5BC9ED1F-16C0-48A5-8F3B-9FF79F9F570B}"/>
    <cellStyle name="20% - Ênfase6 13 3 3" xfId="17149" xr:uid="{441A01C3-F0AE-485C-ADDF-AC71A1401EC6}"/>
    <cellStyle name="20% - Ênfase6 13 3 4" xfId="17150" xr:uid="{E26B91DE-2E2B-4F2F-9CED-038AC1352A4A}"/>
    <cellStyle name="20% - Ênfase6 13 3 5" xfId="17151" xr:uid="{F53D60A0-2609-4875-BE30-C47DD20A1A82}"/>
    <cellStyle name="20% - Ênfase6 13 3 6" xfId="48477" xr:uid="{CC2418A1-0F12-4FB7-97C1-B9454976A519}"/>
    <cellStyle name="20% - Ênfase6 13 4" xfId="17152" xr:uid="{6A636E68-68A1-4776-AC43-7F1055C937AD}"/>
    <cellStyle name="20% - Ênfase6 13 4 2" xfId="17153" xr:uid="{7DE46D46-EBC9-4CC8-841A-26BAFFEB4EEB}"/>
    <cellStyle name="20% - Ênfase6 13 4 2 2" xfId="17154" xr:uid="{EB949E2D-C373-4D6F-A98B-54A6FE070A51}"/>
    <cellStyle name="20% - Ênfase6 13 4 2 3" xfId="17155" xr:uid="{621781AC-22F8-4F7A-AAE2-D4FF1C368EF2}"/>
    <cellStyle name="20% - Ênfase6 13 4 2 4" xfId="17156" xr:uid="{1A81CCB8-ADC6-4F4A-B684-2B581BC06034}"/>
    <cellStyle name="20% - Ênfase6 13 4 3" xfId="17157" xr:uid="{0F1806CA-8E99-47F6-BA5F-11411A39555C}"/>
    <cellStyle name="20% - Ênfase6 13 4 4" xfId="17158" xr:uid="{2FDBDB18-EC57-4762-9267-2D1EA72D8F65}"/>
    <cellStyle name="20% - Ênfase6 13 4 5" xfId="17159" xr:uid="{4C9A95F4-1D99-4F45-A13D-12448C8EC4B9}"/>
    <cellStyle name="20% - Ênfase6 13 4 6" xfId="50940" xr:uid="{12B50569-3CFD-4F26-97BF-CF097FB8373C}"/>
    <cellStyle name="20% - Ênfase6 13 5" xfId="17160" xr:uid="{C571223B-9F3F-402C-AC1B-606120F6A69A}"/>
    <cellStyle name="20% - Ênfase6 13 5 2" xfId="17161" xr:uid="{07D621F5-6042-4DAB-B536-B3ABF3F7BE13}"/>
    <cellStyle name="20% - Ênfase6 13 5 2 2" xfId="17162" xr:uid="{E3C6751D-F365-4319-BC51-4B47B65E0D21}"/>
    <cellStyle name="20% - Ênfase6 13 5 2 3" xfId="17163" xr:uid="{386B5743-3E0A-49F1-8163-059BECB16C93}"/>
    <cellStyle name="20% - Ênfase6 13 5 2 4" xfId="17164" xr:uid="{87859852-EEBE-4264-9A0C-12C0F30FBA0E}"/>
    <cellStyle name="20% - Ênfase6 13 5 3" xfId="17165" xr:uid="{01CBC4B9-A23B-40DF-AE48-5B3FC9B35A07}"/>
    <cellStyle name="20% - Ênfase6 13 5 4" xfId="17166" xr:uid="{51392545-986C-4F8E-9E23-6AB19429593A}"/>
    <cellStyle name="20% - Ênfase6 13 5 5" xfId="17167" xr:uid="{0D46F953-D302-42D4-90C8-D592069D2BF9}"/>
    <cellStyle name="20% - Ênfase6 13 5 6" xfId="51825" xr:uid="{761694A5-32F9-4AE1-8FA0-80863081131F}"/>
    <cellStyle name="20% - Ênfase6 13 6" xfId="17168" xr:uid="{F534ED5E-FF3A-45CE-942D-13983150574C}"/>
    <cellStyle name="20% - Ênfase6 13 6 2" xfId="17169" xr:uid="{2B946418-5C17-4C7E-B44F-1174263F2B02}"/>
    <cellStyle name="20% - Ênfase6 13 6 2 2" xfId="17170" xr:uid="{D05B9609-78C8-4223-ACDD-ABEAFAABF350}"/>
    <cellStyle name="20% - Ênfase6 13 6 2 3" xfId="17171" xr:uid="{7B73E129-63C1-469F-8F4A-C504CE903726}"/>
    <cellStyle name="20% - Ênfase6 13 6 2 4" xfId="17172" xr:uid="{6AD5B86F-ADC8-43BF-AF3A-E0F40BCAC6DE}"/>
    <cellStyle name="20% - Ênfase6 13 6 3" xfId="17173" xr:uid="{41303735-1804-4AFA-9C53-4535137084B6}"/>
    <cellStyle name="20% - Ênfase6 13 6 4" xfId="17174" xr:uid="{0872AAC5-AFB3-46BF-8BF6-40E003A68CF2}"/>
    <cellStyle name="20% - Ênfase6 13 6 5" xfId="17175" xr:uid="{AE6CEC09-5F45-47A2-8D8B-1207E8B2F194}"/>
    <cellStyle name="20% - Ênfase6 13 6 6" xfId="52700" xr:uid="{BBDD0435-CE98-4B38-92C7-210FDC2D28CA}"/>
    <cellStyle name="20% - Ênfase6 13 7" xfId="17176" xr:uid="{FD8F269C-C0A2-4DA0-BDD1-8A0C0AEA6F56}"/>
    <cellStyle name="20% - Ênfase6 13 7 2" xfId="17177" xr:uid="{CCCBB91E-C0AA-40CD-B56A-64AE4F922C24}"/>
    <cellStyle name="20% - Ênfase6 13 7 2 2" xfId="17178" xr:uid="{F3060525-E3DE-43C9-9A3F-29C9E190EF6D}"/>
    <cellStyle name="20% - Ênfase6 13 7 2 3" xfId="17179" xr:uid="{317A26B3-F95A-4C4C-BA81-67B2BA54B2F3}"/>
    <cellStyle name="20% - Ênfase6 13 7 2 4" xfId="17180" xr:uid="{EDCEFC2A-F904-44C7-A4A3-87303A0C8D42}"/>
    <cellStyle name="20% - Ênfase6 13 7 3" xfId="17181" xr:uid="{03277929-4893-45C4-8A13-1801FF9988F8}"/>
    <cellStyle name="20% - Ênfase6 13 7 4" xfId="17182" xr:uid="{272F0316-0920-4AA2-B5A4-2722C87C58E4}"/>
    <cellStyle name="20% - Ênfase6 13 7 5" xfId="17183" xr:uid="{3EBC3601-3C88-496D-8E96-C93E6EB34E89}"/>
    <cellStyle name="20% - Ênfase6 13 7 6" xfId="53557" xr:uid="{F168E0D7-1A80-4FAC-9B41-70B2DB498CD3}"/>
    <cellStyle name="20% - Ênfase6 13 8" xfId="17184" xr:uid="{BE51203F-5872-4E0B-9AD7-C093B3E699AB}"/>
    <cellStyle name="20% - Ênfase6 13 8 2" xfId="17185" xr:uid="{CB08C1CA-AD52-47AE-B6EF-4B7DD8BA8F35}"/>
    <cellStyle name="20% - Ênfase6 13 8 2 2" xfId="17186" xr:uid="{851474F0-A83F-4D90-8375-A84096A7E265}"/>
    <cellStyle name="20% - Ênfase6 13 8 2 3" xfId="17187" xr:uid="{AB89A614-7471-4A23-A1FF-1293259A0680}"/>
    <cellStyle name="20% - Ênfase6 13 8 2 4" xfId="17188" xr:uid="{4049EF6F-B47B-4871-BFD3-2C1A3EC7097B}"/>
    <cellStyle name="20% - Ênfase6 13 8 3" xfId="17189" xr:uid="{10A1B368-34B1-44D1-97C8-8E30E9985E06}"/>
    <cellStyle name="20% - Ênfase6 13 8 4" xfId="17190" xr:uid="{D0E1F2EF-29D7-4C8E-931F-6AFC17D15BE7}"/>
    <cellStyle name="20% - Ênfase6 13 8 5" xfId="17191" xr:uid="{BD24D3E6-49AE-4655-8118-48BD11FCED03}"/>
    <cellStyle name="20% - Ênfase6 13 8 6" xfId="54389" xr:uid="{CF9E2A94-4F7C-48CA-A038-32A43C425E81}"/>
    <cellStyle name="20% - Ênfase6 13 9" xfId="17192" xr:uid="{241F8671-52E3-48AB-9362-421B703D829E}"/>
    <cellStyle name="20% - Ênfase6 13 9 2" xfId="17193" xr:uid="{358200CA-1C73-432F-AB25-B0AC5F5FF7D9}"/>
    <cellStyle name="20% - Ênfase6 13 9 2 2" xfId="17194" xr:uid="{B5CF6AF4-81C2-4ED7-9B3B-A77B3D94C69B}"/>
    <cellStyle name="20% - Ênfase6 13 9 2 3" xfId="17195" xr:uid="{FB538F19-B759-4B27-961E-1317EE13A7B6}"/>
    <cellStyle name="20% - Ênfase6 13 9 2 4" xfId="17196" xr:uid="{8892BA96-F844-4B85-96A8-F4947785022C}"/>
    <cellStyle name="20% - Ênfase6 13 9 3" xfId="17197" xr:uid="{2537CBE9-63F9-4675-8375-300EDE5F4D1D}"/>
    <cellStyle name="20% - Ênfase6 13 9 4" xfId="17198" xr:uid="{BA18D113-C080-444C-8F2B-415A3CBC9C6E}"/>
    <cellStyle name="20% - Ênfase6 13 9 5" xfId="17199" xr:uid="{955E37B1-B7DA-4F1C-8919-512A3001D2E9}"/>
    <cellStyle name="20% - Ênfase6 13 9 6" xfId="55168" xr:uid="{B7A84A55-50CA-4ED3-B102-CC71FE52C1ED}"/>
    <cellStyle name="20% - Ênfase6 14" xfId="1229" xr:uid="{125C9707-3F26-435D-92D3-769EADE46743}"/>
    <cellStyle name="20% - Ênfase6 14 10" xfId="17200" xr:uid="{3301444C-DF42-4CDC-8D6D-61123ACED6BE}"/>
    <cellStyle name="20% - Ênfase6 14 10 2" xfId="17201" xr:uid="{75A9B53A-FE2D-4AFD-8F11-B54438A1D15B}"/>
    <cellStyle name="20% - Ênfase6 14 10 2 2" xfId="17202" xr:uid="{FD5A879B-9488-4428-B0AB-0D70ABA51A65}"/>
    <cellStyle name="20% - Ênfase6 14 10 2 3" xfId="17203" xr:uid="{6B2B3D4F-6E02-4649-8F54-52B4ECB16689}"/>
    <cellStyle name="20% - Ênfase6 14 10 2 4" xfId="17204" xr:uid="{41990F2C-F144-4168-92AA-7878A1CCADE5}"/>
    <cellStyle name="20% - Ênfase6 14 10 3" xfId="17205" xr:uid="{F9833CB4-08CD-4C04-97F1-C72509567537}"/>
    <cellStyle name="20% - Ênfase6 14 10 4" xfId="17206" xr:uid="{52383D1E-2E54-4BDC-8118-80BC8F99F118}"/>
    <cellStyle name="20% - Ênfase6 14 10 5" xfId="17207" xr:uid="{BA3945B0-8692-4C1C-890F-8CB5E5E423A5}"/>
    <cellStyle name="20% - Ênfase6 14 10 6" xfId="47189" xr:uid="{842E0044-8FE6-41E3-BACA-2A499AB6F720}"/>
    <cellStyle name="20% - Ênfase6 14 11" xfId="17208" xr:uid="{D2B65D3F-00E1-4B88-A4BE-AB04DA726A8C}"/>
    <cellStyle name="20% - Ênfase6 14 11 2" xfId="17209" xr:uid="{92770B6C-8E44-4B9E-A227-8ACCE6DE7299}"/>
    <cellStyle name="20% - Ênfase6 14 11 2 2" xfId="17210" xr:uid="{9040DE4D-202F-461C-A477-44EE86660BCD}"/>
    <cellStyle name="20% - Ênfase6 14 11 2 3" xfId="17211" xr:uid="{F0725404-8E9B-4F61-8878-DF4DAB7FD443}"/>
    <cellStyle name="20% - Ênfase6 14 11 2 4" xfId="17212" xr:uid="{5FEEA0B8-0F40-4E73-9ED5-A23D516D6295}"/>
    <cellStyle name="20% - Ênfase6 14 11 3" xfId="17213" xr:uid="{49E4FC45-4B27-4D8E-ADCE-11F63750C815}"/>
    <cellStyle name="20% - Ênfase6 14 11 4" xfId="17214" xr:uid="{F1D3AE39-D833-49D0-9306-A9853FFE5A5A}"/>
    <cellStyle name="20% - Ênfase6 14 11 5" xfId="17215" xr:uid="{880A9E26-0574-4402-8C66-93A717074048}"/>
    <cellStyle name="20% - Ênfase6 14 12" xfId="17216" xr:uid="{371F4B73-8744-49A8-8B90-1F7413EC1AC0}"/>
    <cellStyle name="20% - Ênfase6 14 12 2" xfId="17217" xr:uid="{0C2FBA43-FEE6-4846-BDBF-609CD9F0EA13}"/>
    <cellStyle name="20% - Ênfase6 14 12 3" xfId="17218" xr:uid="{958D8179-B22E-4040-817F-E57E525EAB50}"/>
    <cellStyle name="20% - Ênfase6 14 12 4" xfId="17219" xr:uid="{7B652E4E-9A5E-405C-8F91-71A18FB5EE10}"/>
    <cellStyle name="20% - Ênfase6 14 13" xfId="17220" xr:uid="{9394BFCE-DCF0-4BC6-BBBC-8E6FEAB99010}"/>
    <cellStyle name="20% - Ênfase6 14 14" xfId="17221" xr:uid="{4E6316EB-081B-45B6-B258-D292EF6F0C0C}"/>
    <cellStyle name="20% - Ênfase6 14 15" xfId="17222" xr:uid="{47131B55-3000-4171-B596-B5BCB308E0A8}"/>
    <cellStyle name="20% - Ênfase6 14 16" xfId="45577" xr:uid="{C01E028F-51D9-4AA2-B315-C59FDB7E1A6C}"/>
    <cellStyle name="20% - Ênfase6 14 2" xfId="1230" xr:uid="{85E6A8AD-85FC-4C1D-B770-5592153824D4}"/>
    <cellStyle name="20% - Ênfase6 14 2 2" xfId="17223" xr:uid="{3CB3F48F-50A5-4564-9E10-AC0C55E92750}"/>
    <cellStyle name="20% - Ênfase6 14 2 2 2" xfId="17224" xr:uid="{51F3B97B-58FE-4B38-B328-30BBABBA503C}"/>
    <cellStyle name="20% - Ênfase6 14 2 2 3" xfId="17225" xr:uid="{20E8363B-0203-4D86-802C-8E492EEA235D}"/>
    <cellStyle name="20% - Ênfase6 14 2 2 4" xfId="17226" xr:uid="{3779CC34-564F-4F6B-B4D3-6CC505DE5966}"/>
    <cellStyle name="20% - Ênfase6 14 2 2 5" xfId="48742" xr:uid="{03EF2EEC-AB81-4AB1-A1D0-E21267C0B05B}"/>
    <cellStyle name="20% - Ênfase6 14 2 3" xfId="17227" xr:uid="{17957824-D281-4FD5-BEC2-4F79C9734488}"/>
    <cellStyle name="20% - Ênfase6 14 2 4" xfId="17228" xr:uid="{0CC9C806-B564-4BA6-B9E9-CED1054C62F7}"/>
    <cellStyle name="20% - Ênfase6 14 2 5" xfId="17229" xr:uid="{93AAED97-786A-4F68-8B08-23E9F9853CDB}"/>
    <cellStyle name="20% - Ênfase6 14 2 6" xfId="47944" xr:uid="{36068AC6-CE41-4A14-8A33-05F647D1E86D}"/>
    <cellStyle name="20% - Ênfase6 14 3" xfId="17230" xr:uid="{EBA78CAE-9515-4F29-B9BB-94156993ED79}"/>
    <cellStyle name="20% - Ênfase6 14 3 2" xfId="17231" xr:uid="{DD2FE38B-E8B9-4365-8357-D4FC3A63F3FD}"/>
    <cellStyle name="20% - Ênfase6 14 3 2 2" xfId="17232" xr:uid="{4E88B812-C95C-48C6-89CB-0DD514131B35}"/>
    <cellStyle name="20% - Ênfase6 14 3 2 3" xfId="17233" xr:uid="{13AC812F-BA79-42B8-9D36-D8735332C840}"/>
    <cellStyle name="20% - Ênfase6 14 3 2 4" xfId="17234" xr:uid="{6FDD3E30-E805-488D-99FE-ACFEAB2B0CDB}"/>
    <cellStyle name="20% - Ênfase6 14 3 3" xfId="17235" xr:uid="{355E42CF-26FF-4C71-A8CB-82F34CD77111}"/>
    <cellStyle name="20% - Ênfase6 14 3 4" xfId="17236" xr:uid="{271E0C38-CE79-4911-A1CE-426DF4FDACEC}"/>
    <cellStyle name="20% - Ênfase6 14 3 5" xfId="17237" xr:uid="{2913C30F-545F-45E0-B66E-4B8FBD23CEE2}"/>
    <cellStyle name="20% - Ênfase6 14 3 6" xfId="50161" xr:uid="{7325C9C3-9DCA-49A6-A761-1F69D5BF2BF3}"/>
    <cellStyle name="20% - Ênfase6 14 4" xfId="17238" xr:uid="{36658919-98CB-4726-AF45-0B980AB1E737}"/>
    <cellStyle name="20% - Ênfase6 14 4 2" xfId="17239" xr:uid="{19951EEA-5E02-4A90-A4AC-6F80560B1703}"/>
    <cellStyle name="20% - Ênfase6 14 4 2 2" xfId="17240" xr:uid="{C11E467B-6764-4701-AF96-13560CCCC86B}"/>
    <cellStyle name="20% - Ênfase6 14 4 2 3" xfId="17241" xr:uid="{9C17C5A8-F330-43E4-9A03-F8F51527DD5C}"/>
    <cellStyle name="20% - Ênfase6 14 4 2 4" xfId="17242" xr:uid="{D0B9794D-F413-4E44-8C1E-ADD64F8315F2}"/>
    <cellStyle name="20% - Ênfase6 14 4 3" xfId="17243" xr:uid="{1D8C12AF-1C0F-45AB-BC9A-9D472E1E63B9}"/>
    <cellStyle name="20% - Ênfase6 14 4 4" xfId="17244" xr:uid="{564A120D-2BD2-4DCC-A0C8-2E0AE90B3FB2}"/>
    <cellStyle name="20% - Ênfase6 14 4 5" xfId="17245" xr:uid="{CA7C457B-B06F-4F0D-9E0E-8A5A2D35AF94}"/>
    <cellStyle name="20% - Ênfase6 14 4 6" xfId="50938" xr:uid="{B0FE92B8-068C-4B83-AAE2-F07540004A79}"/>
    <cellStyle name="20% - Ênfase6 14 5" xfId="17246" xr:uid="{3252EB85-B42E-4183-BFFF-0C9482349041}"/>
    <cellStyle name="20% - Ênfase6 14 5 2" xfId="17247" xr:uid="{E23BE226-EB9D-412C-8E8F-123836EA43B6}"/>
    <cellStyle name="20% - Ênfase6 14 5 2 2" xfId="17248" xr:uid="{99B2DEA5-5A4C-4ADB-8B5A-7745A2298809}"/>
    <cellStyle name="20% - Ênfase6 14 5 2 3" xfId="17249" xr:uid="{23D46B42-BD1D-4F8E-9A92-989DDC7EB507}"/>
    <cellStyle name="20% - Ênfase6 14 5 2 4" xfId="17250" xr:uid="{E863168A-8F05-4D70-8814-4BB8489C0834}"/>
    <cellStyle name="20% - Ênfase6 14 5 3" xfId="17251" xr:uid="{7EB71B13-D9E2-4FCF-975A-5BBDEF84B830}"/>
    <cellStyle name="20% - Ênfase6 14 5 4" xfId="17252" xr:uid="{54A8F22D-A045-4E0C-A8A8-C2CC639CB6D0}"/>
    <cellStyle name="20% - Ênfase6 14 5 5" xfId="17253" xr:uid="{1CEE75F9-1499-46A9-8A19-2CD10440AA3A}"/>
    <cellStyle name="20% - Ênfase6 14 5 6" xfId="51823" xr:uid="{EF5E6238-66B3-41FF-B5C3-6EBC4E81C54D}"/>
    <cellStyle name="20% - Ênfase6 14 6" xfId="17254" xr:uid="{BE295E88-859A-44D7-87A3-55C66B3896C6}"/>
    <cellStyle name="20% - Ênfase6 14 6 2" xfId="17255" xr:uid="{99EFB72E-2EAB-4B85-8B60-29080A30E23C}"/>
    <cellStyle name="20% - Ênfase6 14 6 2 2" xfId="17256" xr:uid="{778AC230-1FCC-407A-914C-570664617D52}"/>
    <cellStyle name="20% - Ênfase6 14 6 2 3" xfId="17257" xr:uid="{94F67BAB-AF37-4DC0-99E2-3F9DBA05084E}"/>
    <cellStyle name="20% - Ênfase6 14 6 2 4" xfId="17258" xr:uid="{180801C2-49DE-4A23-BC8E-F225C5898AC2}"/>
    <cellStyle name="20% - Ênfase6 14 6 3" xfId="17259" xr:uid="{2AE9E867-3687-4F10-A48D-3D46E44A2F7C}"/>
    <cellStyle name="20% - Ênfase6 14 6 4" xfId="17260" xr:uid="{ECA6EC47-D7F6-42EA-8C00-28DA7C659624}"/>
    <cellStyle name="20% - Ênfase6 14 6 5" xfId="17261" xr:uid="{A76FBFE3-2CDF-442A-BBCE-A2DC23ECA767}"/>
    <cellStyle name="20% - Ênfase6 14 6 6" xfId="52698" xr:uid="{A7A071BD-6887-43A8-ADB6-DE846CDC8291}"/>
    <cellStyle name="20% - Ênfase6 14 7" xfId="17262" xr:uid="{4FC926FC-1730-44D0-B661-E3FA2876AA36}"/>
    <cellStyle name="20% - Ênfase6 14 7 2" xfId="17263" xr:uid="{D93ACDCF-B242-4786-B8FB-6E19BF90E99D}"/>
    <cellStyle name="20% - Ênfase6 14 7 2 2" xfId="17264" xr:uid="{48B96608-4309-4943-BDB7-F12E539E54AA}"/>
    <cellStyle name="20% - Ênfase6 14 7 2 3" xfId="17265" xr:uid="{E2DDB635-98CF-4705-AD2F-1E5F1CB4E03C}"/>
    <cellStyle name="20% - Ênfase6 14 7 2 4" xfId="17266" xr:uid="{F1F274C4-E9BD-4A97-AD56-5E36D8016D35}"/>
    <cellStyle name="20% - Ênfase6 14 7 3" xfId="17267" xr:uid="{8A06234A-E2BB-4878-A7C2-ED28982F1E9A}"/>
    <cellStyle name="20% - Ênfase6 14 7 4" xfId="17268" xr:uid="{623549B0-E940-4229-8E2C-64591E662B04}"/>
    <cellStyle name="20% - Ênfase6 14 7 5" xfId="17269" xr:uid="{B6CF2BE2-693A-4A71-BAD6-13730336EADF}"/>
    <cellStyle name="20% - Ênfase6 14 7 6" xfId="53555" xr:uid="{462A41A4-FEA3-41DC-B4F1-DA83D4D7B0A3}"/>
    <cellStyle name="20% - Ênfase6 14 8" xfId="17270" xr:uid="{3B74B18C-2038-44D4-99B3-C7F92922DE37}"/>
    <cellStyle name="20% - Ênfase6 14 8 2" xfId="17271" xr:uid="{AD40F835-898A-498F-BB62-5363C13E686B}"/>
    <cellStyle name="20% - Ênfase6 14 8 2 2" xfId="17272" xr:uid="{DDEF56BE-56BC-4CFE-BF3D-9CC2374AEC01}"/>
    <cellStyle name="20% - Ênfase6 14 8 2 3" xfId="17273" xr:uid="{63D6171E-40E8-461B-9F6B-A917711FAB69}"/>
    <cellStyle name="20% - Ênfase6 14 8 2 4" xfId="17274" xr:uid="{C9FCE83F-9498-493C-B33A-AAD27CD10F11}"/>
    <cellStyle name="20% - Ênfase6 14 8 3" xfId="17275" xr:uid="{D5F0C09E-4A35-4416-A678-A93DF4D0AE08}"/>
    <cellStyle name="20% - Ênfase6 14 8 4" xfId="17276" xr:uid="{8684CB0F-323D-4FA5-BFE6-0789D2346416}"/>
    <cellStyle name="20% - Ênfase6 14 8 5" xfId="17277" xr:uid="{986A929E-8BB8-4C10-A6E5-5C4336035891}"/>
    <cellStyle name="20% - Ênfase6 14 8 6" xfId="54387" xr:uid="{C99B73AC-5081-4179-B199-8EEB08E2DC13}"/>
    <cellStyle name="20% - Ênfase6 14 9" xfId="17278" xr:uid="{45D3B01D-C6EE-485D-B8EB-4BB1FD682AFB}"/>
    <cellStyle name="20% - Ênfase6 14 9 2" xfId="17279" xr:uid="{3621E619-C662-4E02-AB18-D3A226F87564}"/>
    <cellStyle name="20% - Ênfase6 14 9 2 2" xfId="17280" xr:uid="{7059D23F-E7AC-487F-9FB8-059963C82C57}"/>
    <cellStyle name="20% - Ênfase6 14 9 2 3" xfId="17281" xr:uid="{5C27649F-56DB-4ABE-901D-09F100353591}"/>
    <cellStyle name="20% - Ênfase6 14 9 2 4" xfId="17282" xr:uid="{ED13297E-AE17-40EB-8D06-70CE55DA8051}"/>
    <cellStyle name="20% - Ênfase6 14 9 3" xfId="17283" xr:uid="{7C6EE977-8443-4C5D-A89B-3BF7CE3F2CDA}"/>
    <cellStyle name="20% - Ênfase6 14 9 4" xfId="17284" xr:uid="{F49FCF3D-5F24-49C8-8D24-FED157F6515C}"/>
    <cellStyle name="20% - Ênfase6 14 9 5" xfId="17285" xr:uid="{81F26940-85F7-4CD4-B6AD-48986F2EF5BE}"/>
    <cellStyle name="20% - Ênfase6 14 9 6" xfId="55167" xr:uid="{78DC9CCD-8624-4FF8-AD0B-1394CE02D817}"/>
    <cellStyle name="20% - Ênfase6 15" xfId="1231" xr:uid="{A1FEAB32-741E-4C08-8EBC-713E3B4EA7BC}"/>
    <cellStyle name="20% - Ênfase6 15 10" xfId="17286" xr:uid="{358FFC5F-77B7-487E-9ECC-2AF69D841A5C}"/>
    <cellStyle name="20% - Ênfase6 15 10 2" xfId="17287" xr:uid="{A2FA3E75-B628-47B2-A368-2CACD34B41D1}"/>
    <cellStyle name="20% - Ênfase6 15 10 2 2" xfId="17288" xr:uid="{EB476551-9901-43C7-94FF-2973F72D8907}"/>
    <cellStyle name="20% - Ênfase6 15 10 2 3" xfId="17289" xr:uid="{AD70F679-4B62-4303-B98D-955D9CE7444B}"/>
    <cellStyle name="20% - Ênfase6 15 10 2 4" xfId="17290" xr:uid="{C37F28E2-686C-4D80-9D76-5567D6D4B98A}"/>
    <cellStyle name="20% - Ênfase6 15 10 3" xfId="17291" xr:uid="{47457565-0C44-44B0-8A65-BCB43A24256D}"/>
    <cellStyle name="20% - Ênfase6 15 10 4" xfId="17292" xr:uid="{FE1CF2EE-5B7F-4B91-B62D-B3D690A9E268}"/>
    <cellStyle name="20% - Ênfase6 15 10 5" xfId="17293" xr:uid="{5FFDDA27-5D05-42FF-8EB5-A414781BD5A7}"/>
    <cellStyle name="20% - Ênfase6 15 10 6" xfId="47190" xr:uid="{6B9FD6F5-7534-41D6-8E16-95D63F1A631B}"/>
    <cellStyle name="20% - Ênfase6 15 11" xfId="17294" xr:uid="{1CDC773A-8AA2-424C-8053-74C07E1BF86B}"/>
    <cellStyle name="20% - Ênfase6 15 11 2" xfId="17295" xr:uid="{D20A466C-01B4-40CB-9631-99FAEBD5613B}"/>
    <cellStyle name="20% - Ênfase6 15 11 2 2" xfId="17296" xr:uid="{A1D6094D-3A80-4319-8853-80A7D4D4B2A5}"/>
    <cellStyle name="20% - Ênfase6 15 11 2 3" xfId="17297" xr:uid="{9A400EAE-4DD0-4599-93F4-536F442E6668}"/>
    <cellStyle name="20% - Ênfase6 15 11 2 4" xfId="17298" xr:uid="{C30CF257-3E9C-4C36-8D2E-72031D5D5D79}"/>
    <cellStyle name="20% - Ênfase6 15 11 3" xfId="17299" xr:uid="{06A1CB0A-C08B-48FC-92AA-B0B09683C627}"/>
    <cellStyle name="20% - Ênfase6 15 11 4" xfId="17300" xr:uid="{B403B5C9-07C2-4224-8975-62BD0466C0BE}"/>
    <cellStyle name="20% - Ênfase6 15 11 5" xfId="17301" xr:uid="{9A17266C-1FF8-4887-9F5E-30E457CD187C}"/>
    <cellStyle name="20% - Ênfase6 15 12" xfId="17302" xr:uid="{F61EB8EF-B1F1-4993-B5C3-81883ACFF027}"/>
    <cellStyle name="20% - Ênfase6 15 12 2" xfId="17303" xr:uid="{0D55A106-7FAF-4110-BFD3-A6E0251231D7}"/>
    <cellStyle name="20% - Ênfase6 15 12 3" xfId="17304" xr:uid="{3011A82D-B17C-4AF0-9AF3-DF78A067814D}"/>
    <cellStyle name="20% - Ênfase6 15 12 4" xfId="17305" xr:uid="{726C1777-E93E-46B5-B9D6-47A5F7316A45}"/>
    <cellStyle name="20% - Ênfase6 15 13" xfId="17306" xr:uid="{A9538FE8-DAD4-422C-B79F-BB540EEEA04D}"/>
    <cellStyle name="20% - Ênfase6 15 14" xfId="17307" xr:uid="{3AFDAB22-BBB0-41A1-BE3D-D2FE47216EC3}"/>
    <cellStyle name="20% - Ênfase6 15 15" xfId="17308" xr:uid="{7C4A9779-E3C2-42DB-8C2F-96747D4A90FB}"/>
    <cellStyle name="20% - Ênfase6 15 16" xfId="45578" xr:uid="{2765EC07-AA0F-4EDC-AC99-E735235D9C3B}"/>
    <cellStyle name="20% - Ênfase6 15 2" xfId="1232" xr:uid="{85F14B33-EBED-44AA-96E0-A7986ED4DD47}"/>
    <cellStyle name="20% - Ênfase6 15 2 2" xfId="17309" xr:uid="{1AC8ED61-A475-4491-8ACB-4016F59DDE00}"/>
    <cellStyle name="20% - Ênfase6 15 2 2 2" xfId="17310" xr:uid="{1966C6D7-7F48-4D99-9CAC-910232ADC55C}"/>
    <cellStyle name="20% - Ênfase6 15 2 2 3" xfId="17311" xr:uid="{1886FEBD-0D26-471B-821D-95D8B5DC796C}"/>
    <cellStyle name="20% - Ênfase6 15 2 2 4" xfId="17312" xr:uid="{10B68ABF-4521-46EC-8E95-A2E7CF1393AF}"/>
    <cellStyle name="20% - Ênfase6 15 2 2 5" xfId="48744" xr:uid="{5003C666-2058-47F4-B0BA-EC1078A2F7B6}"/>
    <cellStyle name="20% - Ênfase6 15 2 3" xfId="17313" xr:uid="{D50CCEFA-AECE-42A6-8B81-32473BD788D0}"/>
    <cellStyle name="20% - Ênfase6 15 2 4" xfId="17314" xr:uid="{0B0D6D91-1342-4263-9891-83AC91F5D7C0}"/>
    <cellStyle name="20% - Ênfase6 15 2 5" xfId="17315" xr:uid="{37EE4BB4-2164-46D1-AD18-D3365DF5F983}"/>
    <cellStyle name="20% - Ênfase6 15 2 6" xfId="47945" xr:uid="{C775B607-54E9-44BB-A5BE-4E2C74425C1E}"/>
    <cellStyle name="20% - Ênfase6 15 3" xfId="17316" xr:uid="{1D0408E5-9B15-4AFE-A5D1-8A7AA89085DE}"/>
    <cellStyle name="20% - Ênfase6 15 3 2" xfId="17317" xr:uid="{CC1EEDC3-750E-4DF6-9E41-149834A4592B}"/>
    <cellStyle name="20% - Ênfase6 15 3 2 2" xfId="17318" xr:uid="{36A44E9E-6861-4318-84DB-3F7E76E70F78}"/>
    <cellStyle name="20% - Ênfase6 15 3 2 3" xfId="17319" xr:uid="{626FFB85-CCB9-4177-A05C-DFC9447AE842}"/>
    <cellStyle name="20% - Ênfase6 15 3 2 4" xfId="17320" xr:uid="{42A8B3B3-DEE6-4D81-93CD-79BC118FADFB}"/>
    <cellStyle name="20% - Ênfase6 15 3 3" xfId="17321" xr:uid="{F5F5E22D-A83C-4929-B1FC-E522868EAE4A}"/>
    <cellStyle name="20% - Ênfase6 15 3 4" xfId="17322" xr:uid="{186650C5-C63A-48C7-88DA-6E474767845C}"/>
    <cellStyle name="20% - Ênfase6 15 3 5" xfId="17323" xr:uid="{C57D1779-6CFB-4A7B-B713-77DEDC8E5243}"/>
    <cellStyle name="20% - Ênfase6 15 3 6" xfId="50163" xr:uid="{A9E8A88C-FAA4-422B-9659-319A5C48F638}"/>
    <cellStyle name="20% - Ênfase6 15 4" xfId="17324" xr:uid="{E07AA0A2-CA98-4349-BEEB-C4F7369D53ED}"/>
    <cellStyle name="20% - Ênfase6 15 4 2" xfId="17325" xr:uid="{44B75D1D-8DD1-474E-9B8F-8886D63C8C40}"/>
    <cellStyle name="20% - Ênfase6 15 4 2 2" xfId="17326" xr:uid="{A9EBE5FC-A194-4C2F-92CF-66E35DECA9B2}"/>
    <cellStyle name="20% - Ênfase6 15 4 2 3" xfId="17327" xr:uid="{C56CC756-3A4F-4E95-B304-052097B864E7}"/>
    <cellStyle name="20% - Ênfase6 15 4 2 4" xfId="17328" xr:uid="{9494AC43-9312-4D10-A3D2-FF3872880B5E}"/>
    <cellStyle name="20% - Ênfase6 15 4 3" xfId="17329" xr:uid="{CF65C382-57C3-4277-A3B1-A2D4527CBE55}"/>
    <cellStyle name="20% - Ênfase6 15 4 4" xfId="17330" xr:uid="{97AC23FD-30C8-4749-8027-327E96E9210E}"/>
    <cellStyle name="20% - Ênfase6 15 4 5" xfId="17331" xr:uid="{39900765-5A10-488C-83AF-9C980D0F3370}"/>
    <cellStyle name="20% - Ênfase6 15 4 6" xfId="50936" xr:uid="{7C6E3AD0-DEAE-4C78-9876-E509D3F1D06B}"/>
    <cellStyle name="20% - Ênfase6 15 5" xfId="17332" xr:uid="{3BB74BB1-7620-425C-AC23-5A6CC27EB610}"/>
    <cellStyle name="20% - Ênfase6 15 5 2" xfId="17333" xr:uid="{1198D356-8DD4-4946-9FCD-5038D0F2231E}"/>
    <cellStyle name="20% - Ênfase6 15 5 2 2" xfId="17334" xr:uid="{68E94484-BEE3-4ACC-ABB9-35553659B8CB}"/>
    <cellStyle name="20% - Ênfase6 15 5 2 3" xfId="17335" xr:uid="{1E6297C9-C15C-4E24-A92E-A1D421A95110}"/>
    <cellStyle name="20% - Ênfase6 15 5 2 4" xfId="17336" xr:uid="{E706A843-AEDB-4826-BE17-17E0F1BE14C4}"/>
    <cellStyle name="20% - Ênfase6 15 5 3" xfId="17337" xr:uid="{075E67ED-C245-4E52-B7A2-857C7353C36F}"/>
    <cellStyle name="20% - Ênfase6 15 5 4" xfId="17338" xr:uid="{A5959450-0430-4AA6-B9C1-09B4A1D4CE0C}"/>
    <cellStyle name="20% - Ênfase6 15 5 5" xfId="17339" xr:uid="{25F6CD89-6974-4C4E-9367-9BBAFEE13EAC}"/>
    <cellStyle name="20% - Ênfase6 15 5 6" xfId="51821" xr:uid="{14B53295-4F1A-4FB8-8ABB-042134714BDF}"/>
    <cellStyle name="20% - Ênfase6 15 6" xfId="17340" xr:uid="{A81A0252-A06A-4E42-8064-E7C5B857A2F3}"/>
    <cellStyle name="20% - Ênfase6 15 6 2" xfId="17341" xr:uid="{BA7D4698-6EC6-4A58-B58C-DBBE46B784D0}"/>
    <cellStyle name="20% - Ênfase6 15 6 2 2" xfId="17342" xr:uid="{B4EB656B-631E-4B05-A31D-1EBE60E74ECB}"/>
    <cellStyle name="20% - Ênfase6 15 6 2 3" xfId="17343" xr:uid="{18A0E30F-441E-43F3-9D62-8DA1C8914F43}"/>
    <cellStyle name="20% - Ênfase6 15 6 2 4" xfId="17344" xr:uid="{F8235FE2-F9C2-471F-8ACF-A1144BCCB53A}"/>
    <cellStyle name="20% - Ênfase6 15 6 3" xfId="17345" xr:uid="{BC138401-53A6-4162-8268-360DB10ED73E}"/>
    <cellStyle name="20% - Ênfase6 15 6 4" xfId="17346" xr:uid="{73635B2B-86A5-401B-A868-5CD57AA15104}"/>
    <cellStyle name="20% - Ênfase6 15 6 5" xfId="17347" xr:uid="{E74B4452-BF47-42FE-89CD-0626ED00C2C7}"/>
    <cellStyle name="20% - Ênfase6 15 6 6" xfId="52696" xr:uid="{8CBD8C55-2EFC-4E91-BE3F-61B28BA66CBB}"/>
    <cellStyle name="20% - Ênfase6 15 7" xfId="17348" xr:uid="{FF407F9C-0976-404E-B74D-66D04EDAF92C}"/>
    <cellStyle name="20% - Ênfase6 15 7 2" xfId="17349" xr:uid="{3793D907-214A-4EE8-B168-246B0C6998E0}"/>
    <cellStyle name="20% - Ênfase6 15 7 2 2" xfId="17350" xr:uid="{17D3C0D2-A260-47FD-8D63-2E9F287E275B}"/>
    <cellStyle name="20% - Ênfase6 15 7 2 3" xfId="17351" xr:uid="{65DB9A13-8047-4223-A298-CCB47E796680}"/>
    <cellStyle name="20% - Ênfase6 15 7 2 4" xfId="17352" xr:uid="{FF0D4E54-0A96-4945-916B-E42E3702E34F}"/>
    <cellStyle name="20% - Ênfase6 15 7 3" xfId="17353" xr:uid="{6C3B51E7-03FB-4FB6-BD11-D1FBB861D877}"/>
    <cellStyle name="20% - Ênfase6 15 7 4" xfId="17354" xr:uid="{DC10E51F-CFE3-40E0-A15E-4EA40AA56674}"/>
    <cellStyle name="20% - Ênfase6 15 7 5" xfId="17355" xr:uid="{463F043A-74BE-43AC-B47B-50B6AB1DB863}"/>
    <cellStyle name="20% - Ênfase6 15 7 6" xfId="53553" xr:uid="{79EFB1A7-FEB0-4387-B8C8-AAED641CD377}"/>
    <cellStyle name="20% - Ênfase6 15 8" xfId="17356" xr:uid="{ED3E15F6-7896-4EFE-B6F5-9BE502582949}"/>
    <cellStyle name="20% - Ênfase6 15 8 2" xfId="17357" xr:uid="{C7BACD0B-7CB9-48BA-B9E6-8C7FDB92560F}"/>
    <cellStyle name="20% - Ênfase6 15 8 2 2" xfId="17358" xr:uid="{066D2521-E2A4-4CCC-BAA1-4B257629FA68}"/>
    <cellStyle name="20% - Ênfase6 15 8 2 3" xfId="17359" xr:uid="{CA99184B-BC8D-4EE7-963F-7D184902D4AD}"/>
    <cellStyle name="20% - Ênfase6 15 8 2 4" xfId="17360" xr:uid="{A02A1E99-0C12-48E9-B48D-F58BA63BE16B}"/>
    <cellStyle name="20% - Ênfase6 15 8 3" xfId="17361" xr:uid="{C4584F69-906F-40D7-9027-FB51D51D8161}"/>
    <cellStyle name="20% - Ênfase6 15 8 4" xfId="17362" xr:uid="{9DC2B17A-BB60-4617-BF37-6F1C3A8DC85A}"/>
    <cellStyle name="20% - Ênfase6 15 8 5" xfId="17363" xr:uid="{F9DAC428-B088-4E22-BBDC-DF7D54D72F66}"/>
    <cellStyle name="20% - Ênfase6 15 8 6" xfId="54385" xr:uid="{D2986D72-6235-4282-8CB0-2B73FC62C488}"/>
    <cellStyle name="20% - Ênfase6 15 9" xfId="17364" xr:uid="{4799FEA7-3A77-408E-A96A-D5C92DB63DDA}"/>
    <cellStyle name="20% - Ênfase6 15 9 2" xfId="17365" xr:uid="{948A8B0D-DB9B-468F-80A5-63D84A2FEB99}"/>
    <cellStyle name="20% - Ênfase6 15 9 2 2" xfId="17366" xr:uid="{87FA9482-6C4F-48DA-B61D-9CB7344FF26C}"/>
    <cellStyle name="20% - Ênfase6 15 9 2 3" xfId="17367" xr:uid="{29E04FF3-8A62-4E72-A30C-864E2802FFAB}"/>
    <cellStyle name="20% - Ênfase6 15 9 2 4" xfId="17368" xr:uid="{DF2E7C98-01E5-4589-AE68-B964D650E9EF}"/>
    <cellStyle name="20% - Ênfase6 15 9 3" xfId="17369" xr:uid="{987FB76D-62EB-4728-BF14-7D983D8DDA25}"/>
    <cellStyle name="20% - Ênfase6 15 9 4" xfId="17370" xr:uid="{BD48CA5A-59C7-4CD7-AA3B-788717403F1E}"/>
    <cellStyle name="20% - Ênfase6 15 9 5" xfId="17371" xr:uid="{5AD93AB4-42E8-4221-9386-E64BA4B8A460}"/>
    <cellStyle name="20% - Ênfase6 15 9 6" xfId="55166" xr:uid="{E8C8E41B-84FC-4663-8877-24B0D339758B}"/>
    <cellStyle name="20% - Ênfase6 16" xfId="1233" xr:uid="{B47049EA-0A95-49F3-B09F-80F9D44C2BD4}"/>
    <cellStyle name="20% - Ênfase6 16 10" xfId="17372" xr:uid="{2E0FB7C6-7B8F-40F4-B930-A1EC34DE6860}"/>
    <cellStyle name="20% - Ênfase6 16 10 2" xfId="17373" xr:uid="{FA6794FE-6648-4E67-ABB6-0F703A64B320}"/>
    <cellStyle name="20% - Ênfase6 16 10 2 2" xfId="17374" xr:uid="{128E48B8-1FF7-477F-99AB-35D13E74DDE1}"/>
    <cellStyle name="20% - Ênfase6 16 10 2 3" xfId="17375" xr:uid="{44B72A1E-F7E3-464F-8205-DC8346A2B707}"/>
    <cellStyle name="20% - Ênfase6 16 10 2 4" xfId="17376" xr:uid="{086D3DFD-D183-4CCE-8D4B-49569FDB0F88}"/>
    <cellStyle name="20% - Ênfase6 16 10 3" xfId="17377" xr:uid="{FEDA9A2A-5E5A-423D-8319-63C1DB90DA35}"/>
    <cellStyle name="20% - Ênfase6 16 10 4" xfId="17378" xr:uid="{2CF8DC61-6676-4098-93D8-A50C5E0F91A9}"/>
    <cellStyle name="20% - Ênfase6 16 10 5" xfId="17379" xr:uid="{BB5166D6-31AD-4780-A772-9C622675EE6B}"/>
    <cellStyle name="20% - Ênfase6 16 10 6" xfId="47191" xr:uid="{3948D799-0365-4372-8462-9B22A63EC46C}"/>
    <cellStyle name="20% - Ênfase6 16 11" xfId="17380" xr:uid="{DF398C1B-AD53-403F-AC52-C0597A89CA13}"/>
    <cellStyle name="20% - Ênfase6 16 11 2" xfId="17381" xr:uid="{DE820F50-2CB4-4E7B-B074-CCA95834C093}"/>
    <cellStyle name="20% - Ênfase6 16 11 2 2" xfId="17382" xr:uid="{6D91A8CD-2FFE-47E9-A428-E5A2DD813313}"/>
    <cellStyle name="20% - Ênfase6 16 11 2 3" xfId="17383" xr:uid="{7A8D7DF4-FAF6-4CE6-84BA-060F84133A13}"/>
    <cellStyle name="20% - Ênfase6 16 11 2 4" xfId="17384" xr:uid="{EBB6AD0E-3033-4E1E-B976-E971E9BE5649}"/>
    <cellStyle name="20% - Ênfase6 16 11 3" xfId="17385" xr:uid="{1B6D93F1-9357-475B-9D25-739994DAC5F6}"/>
    <cellStyle name="20% - Ênfase6 16 11 4" xfId="17386" xr:uid="{9AC10669-D461-4EDA-9749-4481A64A8BA6}"/>
    <cellStyle name="20% - Ênfase6 16 11 5" xfId="17387" xr:uid="{7054B81D-4CED-4012-95B9-4B3673349C84}"/>
    <cellStyle name="20% - Ênfase6 16 12" xfId="17388" xr:uid="{2051519D-EB6F-47E9-B13D-45C64E8478C8}"/>
    <cellStyle name="20% - Ênfase6 16 12 2" xfId="17389" xr:uid="{AB298C46-CE2F-43AD-B31D-2AB2185AB82A}"/>
    <cellStyle name="20% - Ênfase6 16 12 3" xfId="17390" xr:uid="{A7FEA842-BAF3-4854-B377-18B739D52AC4}"/>
    <cellStyle name="20% - Ênfase6 16 12 4" xfId="17391" xr:uid="{0D364152-6F0B-4A70-A2AD-34CD4DB55C21}"/>
    <cellStyle name="20% - Ênfase6 16 13" xfId="17392" xr:uid="{30ECC7DF-08B6-46AF-B5E5-3385CC97C232}"/>
    <cellStyle name="20% - Ênfase6 16 14" xfId="17393" xr:uid="{08729D3A-A2D9-45BD-A72E-26FAD7D1FB15}"/>
    <cellStyle name="20% - Ênfase6 16 15" xfId="17394" xr:uid="{0727FF4A-5B0E-45F1-ACF0-D57B59651DC3}"/>
    <cellStyle name="20% - Ênfase6 16 16" xfId="45579" xr:uid="{FC909C07-1A32-4CD3-8624-6CC41E103B15}"/>
    <cellStyle name="20% - Ênfase6 16 2" xfId="1234" xr:uid="{E901D3A6-BE05-4FC5-A41A-62FD067C27F8}"/>
    <cellStyle name="20% - Ênfase6 16 2 2" xfId="17395" xr:uid="{BAAAB2F5-2528-4A20-88FF-257CC2E3A558}"/>
    <cellStyle name="20% - Ênfase6 16 2 2 2" xfId="17396" xr:uid="{503CB58D-25AF-48DE-B05C-6546B2BAD501}"/>
    <cellStyle name="20% - Ênfase6 16 2 2 3" xfId="17397" xr:uid="{7727041A-6227-4BC6-8C46-0E8B1452422E}"/>
    <cellStyle name="20% - Ênfase6 16 2 2 4" xfId="17398" xr:uid="{CFCF92D5-BC22-4C7F-98AC-B0A061672DCA}"/>
    <cellStyle name="20% - Ênfase6 16 2 2 5" xfId="48746" xr:uid="{E5A6816D-6FBD-4DD6-A5BB-616ABA9151B5}"/>
    <cellStyle name="20% - Ênfase6 16 2 3" xfId="17399" xr:uid="{EB36F1B8-A933-4B15-8DB7-F68383B52172}"/>
    <cellStyle name="20% - Ênfase6 16 2 4" xfId="17400" xr:uid="{95D08824-F78F-4C50-BC14-196FBFB9436C}"/>
    <cellStyle name="20% - Ênfase6 16 2 5" xfId="17401" xr:uid="{DB7AE923-644A-423D-99D0-91D910BC3CFC}"/>
    <cellStyle name="20% - Ênfase6 16 2 6" xfId="47946" xr:uid="{B34335D7-7313-49CD-8EC2-B0B9ED180182}"/>
    <cellStyle name="20% - Ênfase6 16 3" xfId="17402" xr:uid="{E0497833-F1FD-480A-BDD6-09E3F6CA55D3}"/>
    <cellStyle name="20% - Ênfase6 16 3 2" xfId="17403" xr:uid="{63ED7C9E-EC2D-4CAA-A5D0-01232BD1239A}"/>
    <cellStyle name="20% - Ênfase6 16 3 2 2" xfId="17404" xr:uid="{C85E8B3B-66B0-4A02-922A-99104F0C4F19}"/>
    <cellStyle name="20% - Ênfase6 16 3 2 3" xfId="17405" xr:uid="{65FEC0E6-593D-4523-9C81-5F9F7A243F9D}"/>
    <cellStyle name="20% - Ênfase6 16 3 2 4" xfId="17406" xr:uid="{F5C0DB5C-5878-4FBC-82B6-5982F72E5B94}"/>
    <cellStyle name="20% - Ênfase6 16 3 3" xfId="17407" xr:uid="{78BB1828-D9CD-41CF-98E4-7EDBCF7001EB}"/>
    <cellStyle name="20% - Ênfase6 16 3 4" xfId="17408" xr:uid="{7851E606-414E-4A73-AAE9-53340770819F}"/>
    <cellStyle name="20% - Ênfase6 16 3 5" xfId="17409" xr:uid="{485DEBA3-7FCE-4E16-8D83-F779909AEA40}"/>
    <cellStyle name="20% - Ênfase6 16 3 6" xfId="50165" xr:uid="{2C8130E5-D4C9-475F-A770-0998F70345FD}"/>
    <cellStyle name="20% - Ênfase6 16 4" xfId="17410" xr:uid="{C6992EBE-D2CA-4196-A98A-AE463BC17B76}"/>
    <cellStyle name="20% - Ênfase6 16 4 2" xfId="17411" xr:uid="{A59E949F-111B-49F5-9F63-FE0C26B5C976}"/>
    <cellStyle name="20% - Ênfase6 16 4 2 2" xfId="17412" xr:uid="{5790787A-5125-4D23-AA8C-752494E66518}"/>
    <cellStyle name="20% - Ênfase6 16 4 2 3" xfId="17413" xr:uid="{B0813A1D-DF44-43C0-90BA-459B33438B92}"/>
    <cellStyle name="20% - Ênfase6 16 4 2 4" xfId="17414" xr:uid="{174B5463-2233-463F-ACB5-A6E6E64060FB}"/>
    <cellStyle name="20% - Ênfase6 16 4 3" xfId="17415" xr:uid="{97F3A96F-70B6-4511-A724-7C1E3AFF5402}"/>
    <cellStyle name="20% - Ênfase6 16 4 4" xfId="17416" xr:uid="{589BB5A5-D215-4A93-9C8F-0282CE693D8D}"/>
    <cellStyle name="20% - Ênfase6 16 4 5" xfId="17417" xr:uid="{1B9350E4-6C51-404F-AB68-8A6241F7FF96}"/>
    <cellStyle name="20% - Ênfase6 16 4 6" xfId="50933" xr:uid="{9136B84F-CBCF-4458-B17C-993EB0E5FFD8}"/>
    <cellStyle name="20% - Ênfase6 16 5" xfId="17418" xr:uid="{322A7800-086D-4936-A147-B72261D570DE}"/>
    <cellStyle name="20% - Ênfase6 16 5 2" xfId="17419" xr:uid="{E6BFC97D-3DAC-49A3-BAE5-3CFA874287B4}"/>
    <cellStyle name="20% - Ênfase6 16 5 2 2" xfId="17420" xr:uid="{D47BCBEF-7F2D-43E7-B607-6E43E212437F}"/>
    <cellStyle name="20% - Ênfase6 16 5 2 3" xfId="17421" xr:uid="{593D976B-716F-41AF-B057-4D906885CC8D}"/>
    <cellStyle name="20% - Ênfase6 16 5 2 4" xfId="17422" xr:uid="{C494DF3B-C9AF-4B9D-97E9-142FB1E59351}"/>
    <cellStyle name="20% - Ênfase6 16 5 3" xfId="17423" xr:uid="{C1B3A50C-19AB-4C23-AC3B-59553CA6E597}"/>
    <cellStyle name="20% - Ênfase6 16 5 4" xfId="17424" xr:uid="{360E4C79-F558-40CA-B2E1-CB016DE69653}"/>
    <cellStyle name="20% - Ênfase6 16 5 5" xfId="17425" xr:uid="{8EFABCEE-E1AE-4D8E-9276-536B8F8A87D6}"/>
    <cellStyle name="20% - Ênfase6 16 5 6" xfId="51818" xr:uid="{CD13EF1F-EF34-4963-9055-58167D0F0839}"/>
    <cellStyle name="20% - Ênfase6 16 6" xfId="17426" xr:uid="{AE1BB34F-8850-45E2-9D12-50A87E1ACFCE}"/>
    <cellStyle name="20% - Ênfase6 16 6 2" xfId="17427" xr:uid="{2F906A24-CF41-4498-BC4E-D8BB6A7B0F57}"/>
    <cellStyle name="20% - Ênfase6 16 6 2 2" xfId="17428" xr:uid="{460B7FFE-8338-481B-BAE2-091BE26AE2B2}"/>
    <cellStyle name="20% - Ênfase6 16 6 2 3" xfId="17429" xr:uid="{5C67A1AC-3C50-495B-9BFA-34A4A775CC46}"/>
    <cellStyle name="20% - Ênfase6 16 6 2 4" xfId="17430" xr:uid="{D205B7D7-8BEC-43B3-B3E2-62106D6E0DA9}"/>
    <cellStyle name="20% - Ênfase6 16 6 3" xfId="17431" xr:uid="{12040FDB-0AFA-4D16-9D70-D6C12A5C62DC}"/>
    <cellStyle name="20% - Ênfase6 16 6 4" xfId="17432" xr:uid="{0A7A0246-0654-45D8-BAD7-4B84097C1EA0}"/>
    <cellStyle name="20% - Ênfase6 16 6 5" xfId="17433" xr:uid="{A62A7123-8A5E-40FB-9999-BAB5D8E041CA}"/>
    <cellStyle name="20% - Ênfase6 16 6 6" xfId="52693" xr:uid="{D0491A82-77DC-45ED-B824-C0172427E10D}"/>
    <cellStyle name="20% - Ênfase6 16 7" xfId="17434" xr:uid="{9ED0F547-5711-458A-BC43-F973798F4D75}"/>
    <cellStyle name="20% - Ênfase6 16 7 2" xfId="17435" xr:uid="{204D9B60-0AB1-4151-8E54-DFED9B7B9210}"/>
    <cellStyle name="20% - Ênfase6 16 7 2 2" xfId="17436" xr:uid="{F903B455-6BF0-41B7-96E8-6FF8321030AF}"/>
    <cellStyle name="20% - Ênfase6 16 7 2 3" xfId="17437" xr:uid="{DFF91779-3440-4613-A96C-21D87FA92D10}"/>
    <cellStyle name="20% - Ênfase6 16 7 2 4" xfId="17438" xr:uid="{26C54F37-7152-4D3A-9C96-8808FF7636BB}"/>
    <cellStyle name="20% - Ênfase6 16 7 3" xfId="17439" xr:uid="{91391471-5AAC-4C8D-850D-678B5FB05A8C}"/>
    <cellStyle name="20% - Ênfase6 16 7 4" xfId="17440" xr:uid="{1FFCF1A0-068C-4D91-B33D-609D72E325C0}"/>
    <cellStyle name="20% - Ênfase6 16 7 5" xfId="17441" xr:uid="{05B1FEBC-4D10-4E75-88DB-99C1E4054FFB}"/>
    <cellStyle name="20% - Ênfase6 16 7 6" xfId="53550" xr:uid="{174224EC-92FC-48BD-83A3-9DEF245BB8D1}"/>
    <cellStyle name="20% - Ênfase6 16 8" xfId="17442" xr:uid="{743FC91A-E8CA-479F-A49B-C459D99E2571}"/>
    <cellStyle name="20% - Ênfase6 16 8 2" xfId="17443" xr:uid="{1B6C51B6-8E03-4929-8DB1-59EE6ACFA2DA}"/>
    <cellStyle name="20% - Ênfase6 16 8 2 2" xfId="17444" xr:uid="{D407F93E-6335-4F7E-AEA3-F34D3B4A3288}"/>
    <cellStyle name="20% - Ênfase6 16 8 2 3" xfId="17445" xr:uid="{F25344E2-9239-4ECE-B9A7-ECFD12A540F1}"/>
    <cellStyle name="20% - Ênfase6 16 8 2 4" xfId="17446" xr:uid="{403FDC6D-BBB6-4CAA-8CEF-51C6FF321EEB}"/>
    <cellStyle name="20% - Ênfase6 16 8 3" xfId="17447" xr:uid="{2710D5D1-4A3E-43FB-9DC5-E4B7A180BADA}"/>
    <cellStyle name="20% - Ênfase6 16 8 4" xfId="17448" xr:uid="{7385CC87-D99C-4D73-AA10-E45AA9375CAB}"/>
    <cellStyle name="20% - Ênfase6 16 8 5" xfId="17449" xr:uid="{F91A6F89-6159-4D76-8CE8-F583BB33C650}"/>
    <cellStyle name="20% - Ênfase6 16 8 6" xfId="54382" xr:uid="{AB4BFE83-E3B0-49BB-9AB4-E499A8E2532B}"/>
    <cellStyle name="20% - Ênfase6 16 9" xfId="17450" xr:uid="{3839061B-0602-4413-8FCE-F3FC50AB43F2}"/>
    <cellStyle name="20% - Ênfase6 16 9 2" xfId="17451" xr:uid="{94E887C1-7B6C-48C7-BED6-D7A09CC23585}"/>
    <cellStyle name="20% - Ênfase6 16 9 2 2" xfId="17452" xr:uid="{C133E74E-6C5E-4315-8527-3C0D4E899123}"/>
    <cellStyle name="20% - Ênfase6 16 9 2 3" xfId="17453" xr:uid="{64A2D7DF-8803-4B0D-B3A6-C0C4426588BF}"/>
    <cellStyle name="20% - Ênfase6 16 9 2 4" xfId="17454" xr:uid="{943F9B71-157C-4558-8F89-4442DBC5E8A3}"/>
    <cellStyle name="20% - Ênfase6 16 9 3" xfId="17455" xr:uid="{FFA0FD97-466F-40F4-91B3-6D33826B6F0A}"/>
    <cellStyle name="20% - Ênfase6 16 9 4" xfId="17456" xr:uid="{39488036-E83E-404A-97CA-D483541BF67B}"/>
    <cellStyle name="20% - Ênfase6 16 9 5" xfId="17457" xr:uid="{DE85049B-76ED-4B46-8037-D0CC2A58BCD6}"/>
    <cellStyle name="20% - Ênfase6 16 9 6" xfId="55164" xr:uid="{DB00EACF-431B-42F8-B96F-6B07FE283FF6}"/>
    <cellStyle name="20% - Ênfase6 17" xfId="1235" xr:uid="{868E89A6-96FB-4315-BA2E-E8987CDA387A}"/>
    <cellStyle name="20% - Ênfase6 17 10" xfId="17458" xr:uid="{DB59F18F-241B-4D69-9CD9-3314D8FC9457}"/>
    <cellStyle name="20% - Ênfase6 17 10 2" xfId="17459" xr:uid="{ECDD3809-A185-4E68-9FDA-2C17E39ED9F0}"/>
    <cellStyle name="20% - Ênfase6 17 10 2 2" xfId="17460" xr:uid="{C3F9A376-334B-4753-A494-6EA1D8E06139}"/>
    <cellStyle name="20% - Ênfase6 17 10 2 3" xfId="17461" xr:uid="{9B8D3218-5B21-4577-A7B6-8EE669C3A50E}"/>
    <cellStyle name="20% - Ênfase6 17 10 2 4" xfId="17462" xr:uid="{E91E6536-A3A9-4C41-907A-9AAF7E1945A1}"/>
    <cellStyle name="20% - Ênfase6 17 10 3" xfId="17463" xr:uid="{1C74D790-705C-40DF-8E61-38FD92939761}"/>
    <cellStyle name="20% - Ênfase6 17 10 4" xfId="17464" xr:uid="{895C2032-C787-47A1-8CD2-ED3927204675}"/>
    <cellStyle name="20% - Ênfase6 17 10 5" xfId="17465" xr:uid="{532F4211-0C5D-43E3-B097-51E5E47B83C9}"/>
    <cellStyle name="20% - Ênfase6 17 11" xfId="17466" xr:uid="{BA02543B-4538-4E87-AC11-15B007DA8D88}"/>
    <cellStyle name="20% - Ênfase6 17 11 2" xfId="17467" xr:uid="{4A33B94C-3D72-415A-A976-A1A3B1920535}"/>
    <cellStyle name="20% - Ênfase6 17 11 2 2" xfId="17468" xr:uid="{FFD2145B-79CD-48A2-A044-F3C5BA7ACDA1}"/>
    <cellStyle name="20% - Ênfase6 17 11 2 3" xfId="17469" xr:uid="{FABE7806-BCA1-4070-98B4-6DF5A0E041A8}"/>
    <cellStyle name="20% - Ênfase6 17 11 2 4" xfId="17470" xr:uid="{C0863C1F-7609-473C-8248-4907EFFEC50A}"/>
    <cellStyle name="20% - Ênfase6 17 11 3" xfId="17471" xr:uid="{41AA1EEC-B6FD-46B7-B169-23E248353D43}"/>
    <cellStyle name="20% - Ênfase6 17 11 4" xfId="17472" xr:uid="{01A7B9D1-240C-40C7-803A-8E39893A58EF}"/>
    <cellStyle name="20% - Ênfase6 17 11 5" xfId="17473" xr:uid="{E0419EB4-98F5-46F7-93A6-861797970798}"/>
    <cellStyle name="20% - Ênfase6 17 12" xfId="17474" xr:uid="{22822285-A9BE-48B2-9E23-BF8B9CC08FB7}"/>
    <cellStyle name="20% - Ênfase6 17 12 2" xfId="17475" xr:uid="{0131B465-4567-4984-8EDC-A22FDF0DA8CF}"/>
    <cellStyle name="20% - Ênfase6 17 12 3" xfId="17476" xr:uid="{1F017208-534C-4B95-8A03-447336239DBC}"/>
    <cellStyle name="20% - Ênfase6 17 12 4" xfId="17477" xr:uid="{F666B32B-1DA0-473F-A43E-1ADB083A043C}"/>
    <cellStyle name="20% - Ênfase6 17 13" xfId="17478" xr:uid="{9BB69C93-E9E9-40A6-86D9-D86CC470618D}"/>
    <cellStyle name="20% - Ênfase6 17 14" xfId="17479" xr:uid="{5110F55C-2027-4BC6-866A-F00569276D6B}"/>
    <cellStyle name="20% - Ênfase6 17 15" xfId="17480" xr:uid="{099899F1-FBF2-48F4-81D1-BD24AA9D0068}"/>
    <cellStyle name="20% - Ênfase6 17 2" xfId="1236" xr:uid="{C7EE6476-7CDC-4C5A-B437-523BD68F0251}"/>
    <cellStyle name="20% - Ênfase6 17 2 2" xfId="17481" xr:uid="{16EFE336-3F79-4BBD-A331-D7C85F5CD7FD}"/>
    <cellStyle name="20% - Ênfase6 17 2 2 2" xfId="17482" xr:uid="{94621D3F-5559-4ED2-B65C-CBEAF62EFE78}"/>
    <cellStyle name="20% - Ênfase6 17 2 2 3" xfId="17483" xr:uid="{C65CFAFC-9D9A-4880-862C-2965C3BECAC3}"/>
    <cellStyle name="20% - Ênfase6 17 2 2 4" xfId="17484" xr:uid="{3E37379D-10A8-4D3A-95C5-DB669D8A5447}"/>
    <cellStyle name="20% - Ênfase6 17 2 3" xfId="17485" xr:uid="{2A4BA968-32DE-409C-B885-FA337F6E0D0F}"/>
    <cellStyle name="20% - Ênfase6 17 2 4" xfId="17486" xr:uid="{A3025C03-3C9D-454B-860D-F1FCB4EAF06C}"/>
    <cellStyle name="20% - Ênfase6 17 2 5" xfId="17487" xr:uid="{9213F661-700B-430C-A370-38BF5DA683C9}"/>
    <cellStyle name="20% - Ênfase6 17 2 6" xfId="48748" xr:uid="{EC13A6FE-D1AF-4D86-A536-9A9E638C0726}"/>
    <cellStyle name="20% - Ênfase6 17 3" xfId="17488" xr:uid="{3F4ED22D-9971-46C2-9563-12ED14206E05}"/>
    <cellStyle name="20% - Ênfase6 17 3 2" xfId="17489" xr:uid="{5D5779C7-CBE1-4147-98CB-2A660118F017}"/>
    <cellStyle name="20% - Ênfase6 17 3 2 2" xfId="17490" xr:uid="{00C95023-3020-4C54-885C-9EB740D01AE0}"/>
    <cellStyle name="20% - Ênfase6 17 3 2 3" xfId="17491" xr:uid="{674E1473-F63F-4010-B587-640787AD63B3}"/>
    <cellStyle name="20% - Ênfase6 17 3 2 4" xfId="17492" xr:uid="{EB3FD7A5-54DB-4C6F-8437-B277099F08EC}"/>
    <cellStyle name="20% - Ênfase6 17 3 3" xfId="17493" xr:uid="{F6694FE0-62DD-4356-9967-3B0E9AE695C9}"/>
    <cellStyle name="20% - Ênfase6 17 3 4" xfId="17494" xr:uid="{BB7772ED-6C7C-4393-BB17-CE54C33C4911}"/>
    <cellStyle name="20% - Ênfase6 17 3 5" xfId="17495" xr:uid="{79E31604-381E-4855-B671-1FCB6EDD7F3D}"/>
    <cellStyle name="20% - Ênfase6 17 3 6" xfId="50167" xr:uid="{E240223D-7A4F-4AC4-B234-BE62EFBD3B2C}"/>
    <cellStyle name="20% - Ênfase6 17 4" xfId="17496" xr:uid="{5F4D3579-96E3-4D47-9CF4-11430DB027C1}"/>
    <cellStyle name="20% - Ênfase6 17 4 2" xfId="17497" xr:uid="{5E639260-3923-410E-AE8B-7D2A80B50227}"/>
    <cellStyle name="20% - Ênfase6 17 4 2 2" xfId="17498" xr:uid="{EA1CD4F9-7928-49DB-A3B6-0D4285C3A8D6}"/>
    <cellStyle name="20% - Ênfase6 17 4 2 3" xfId="17499" xr:uid="{7209997B-2A68-4681-BC9B-9AD3B356BFF3}"/>
    <cellStyle name="20% - Ênfase6 17 4 2 4" xfId="17500" xr:uid="{7A241D34-AB44-463A-8540-8F1E14AA3C22}"/>
    <cellStyle name="20% - Ênfase6 17 4 3" xfId="17501" xr:uid="{09338AAE-98F3-4751-B4EC-88571C49D98B}"/>
    <cellStyle name="20% - Ênfase6 17 4 4" xfId="17502" xr:uid="{B2726986-F598-41FD-9939-2BA508BE51FB}"/>
    <cellStyle name="20% - Ênfase6 17 4 5" xfId="17503" xr:uid="{2C8F8BEF-C20D-46BC-8FFE-0870AA3CC323}"/>
    <cellStyle name="20% - Ênfase6 17 4 6" xfId="50931" xr:uid="{4EF04153-B433-4B75-9AAD-D5366EEB8A19}"/>
    <cellStyle name="20% - Ênfase6 17 5" xfId="17504" xr:uid="{3B0502BA-0C9E-4D60-A2ED-09ACC2079DF8}"/>
    <cellStyle name="20% - Ênfase6 17 5 2" xfId="17505" xr:uid="{DB940593-F742-41F3-A0CD-D1F9575EE453}"/>
    <cellStyle name="20% - Ênfase6 17 5 2 2" xfId="17506" xr:uid="{F506DDB0-CBFE-4495-83BD-8FA4350A47B6}"/>
    <cellStyle name="20% - Ênfase6 17 5 2 3" xfId="17507" xr:uid="{C082B466-9BA8-4502-B6AE-0215BD00887E}"/>
    <cellStyle name="20% - Ênfase6 17 5 2 4" xfId="17508" xr:uid="{CEB18398-05B7-4A25-BB89-2DDE4511573B}"/>
    <cellStyle name="20% - Ênfase6 17 5 3" xfId="17509" xr:uid="{A65619A6-5E1C-40D7-9040-D8EEEAA0A055}"/>
    <cellStyle name="20% - Ênfase6 17 5 4" xfId="17510" xr:uid="{6029C008-E8CB-446D-B322-48698FA88987}"/>
    <cellStyle name="20% - Ênfase6 17 5 5" xfId="17511" xr:uid="{9FB0CB77-2A21-4B78-992B-D50047A4650D}"/>
    <cellStyle name="20% - Ênfase6 17 5 6" xfId="51816" xr:uid="{9D34E236-8DD5-4CCB-8E8F-82CD863092A8}"/>
    <cellStyle name="20% - Ênfase6 17 6" xfId="17512" xr:uid="{C4FDF168-EDE1-4398-9144-9A0678BA1A31}"/>
    <cellStyle name="20% - Ênfase6 17 6 2" xfId="17513" xr:uid="{A559E074-AF37-489A-91C4-8C49643DB52E}"/>
    <cellStyle name="20% - Ênfase6 17 6 2 2" xfId="17514" xr:uid="{5107DEB1-E32E-4194-9978-E0AA923E8B4E}"/>
    <cellStyle name="20% - Ênfase6 17 6 2 3" xfId="17515" xr:uid="{636EE07B-D956-47C1-8996-1C5E33AD2C2E}"/>
    <cellStyle name="20% - Ênfase6 17 6 2 4" xfId="17516" xr:uid="{BDA8E308-4AF3-45F1-A633-27255A3F32B8}"/>
    <cellStyle name="20% - Ênfase6 17 6 3" xfId="17517" xr:uid="{9A746558-53DD-4C3C-B8E7-F44ED4CA652F}"/>
    <cellStyle name="20% - Ênfase6 17 6 4" xfId="17518" xr:uid="{77CBF111-CF40-4FE6-81E3-81BD7626D4A3}"/>
    <cellStyle name="20% - Ênfase6 17 6 5" xfId="17519" xr:uid="{2EA02112-43A8-4855-AF47-E73A8CD2A9FB}"/>
    <cellStyle name="20% - Ênfase6 17 6 6" xfId="52691" xr:uid="{98074FBD-1146-4BC5-AD71-512A672ED11C}"/>
    <cellStyle name="20% - Ênfase6 17 7" xfId="17520" xr:uid="{398CBD45-9CC2-427B-81A9-1F31F5DE580F}"/>
    <cellStyle name="20% - Ênfase6 17 7 2" xfId="17521" xr:uid="{8CF86635-B5A5-481D-83FF-71F97A477F31}"/>
    <cellStyle name="20% - Ênfase6 17 7 2 2" xfId="17522" xr:uid="{FB34DFDF-B424-4690-AD17-3E3900115A33}"/>
    <cellStyle name="20% - Ênfase6 17 7 2 3" xfId="17523" xr:uid="{90676A5C-2ED8-4A3F-84E8-1B766C2867E0}"/>
    <cellStyle name="20% - Ênfase6 17 7 2 4" xfId="17524" xr:uid="{0D252D8F-368E-4C3C-B3EC-449AC70F8A43}"/>
    <cellStyle name="20% - Ênfase6 17 7 3" xfId="17525" xr:uid="{A6F0F7BD-3B6B-467C-A0F5-8E5551D89173}"/>
    <cellStyle name="20% - Ênfase6 17 7 4" xfId="17526" xr:uid="{F979F09A-DE0F-4F1C-A507-DE7A95EC3FD1}"/>
    <cellStyle name="20% - Ênfase6 17 7 5" xfId="17527" xr:uid="{71AB5DD0-5F02-43E0-BBE5-5EB85D7ABB02}"/>
    <cellStyle name="20% - Ênfase6 17 7 6" xfId="53548" xr:uid="{945701ED-C77F-46BA-8062-02716A2D0B9F}"/>
    <cellStyle name="20% - Ênfase6 17 8" xfId="17528" xr:uid="{FEBC2035-D829-4E9D-90E2-0A9331179AE7}"/>
    <cellStyle name="20% - Ênfase6 17 8 2" xfId="17529" xr:uid="{C84A3415-9D2A-4B25-B0CF-3C8A0AFB8F5C}"/>
    <cellStyle name="20% - Ênfase6 17 8 2 2" xfId="17530" xr:uid="{A7C54805-7621-4A46-9698-E29F4EA54DF7}"/>
    <cellStyle name="20% - Ênfase6 17 8 2 3" xfId="17531" xr:uid="{E3DB81A3-F695-489E-889C-E536427FEFDD}"/>
    <cellStyle name="20% - Ênfase6 17 8 2 4" xfId="17532" xr:uid="{7D562F43-466F-4C84-8FA0-113CA4F1509D}"/>
    <cellStyle name="20% - Ênfase6 17 8 3" xfId="17533" xr:uid="{B10346D2-A4ED-430A-8635-D3635E18F29F}"/>
    <cellStyle name="20% - Ênfase6 17 8 4" xfId="17534" xr:uid="{EAEE8BAA-C93B-4B2F-8009-C013029E2AE5}"/>
    <cellStyle name="20% - Ênfase6 17 8 5" xfId="17535" xr:uid="{66669EC2-8E31-4283-8442-6A81FA152CC1}"/>
    <cellStyle name="20% - Ênfase6 17 8 6" xfId="54380" xr:uid="{48484A24-AB5B-46F2-86E2-2142620DBC1F}"/>
    <cellStyle name="20% - Ênfase6 17 9" xfId="17536" xr:uid="{D513C2BE-0087-4623-8BEE-93152C58BF4A}"/>
    <cellStyle name="20% - Ênfase6 17 9 2" xfId="17537" xr:uid="{03CEA7DD-BF40-42B8-825C-F75097C4F248}"/>
    <cellStyle name="20% - Ênfase6 17 9 2 2" xfId="17538" xr:uid="{D72C9E04-2568-402D-84E9-46FF22F390A2}"/>
    <cellStyle name="20% - Ênfase6 17 9 2 3" xfId="17539" xr:uid="{B4289EFD-08E6-4485-BE66-6E480BCF4171}"/>
    <cellStyle name="20% - Ênfase6 17 9 2 4" xfId="17540" xr:uid="{972AC2D1-83AB-4217-B7D7-66CECD9BEE04}"/>
    <cellStyle name="20% - Ênfase6 17 9 3" xfId="17541" xr:uid="{095405C8-3D29-4FE7-8DD7-4580C834509E}"/>
    <cellStyle name="20% - Ênfase6 17 9 4" xfId="17542" xr:uid="{89F1125A-DABC-4110-99CC-7B6C897FA11E}"/>
    <cellStyle name="20% - Ênfase6 17 9 5" xfId="17543" xr:uid="{AD76E5EB-FB77-4FC0-BF8D-E793B75EE782}"/>
    <cellStyle name="20% - Ênfase6 17 9 6" xfId="55163" xr:uid="{1A1C5F2D-1C11-4BAB-BEE0-35AFA8232775}"/>
    <cellStyle name="20% - Ênfase6 18" xfId="1237" xr:uid="{34A11AEB-B52D-4072-9947-8581EB68C0D8}"/>
    <cellStyle name="20% - Ênfase6 18 10" xfId="17544" xr:uid="{34CD1A10-E193-43B4-BE09-A572813BBB35}"/>
    <cellStyle name="20% - Ênfase6 18 10 2" xfId="17545" xr:uid="{317E3319-737A-450B-BE6D-5F0CABE97B1C}"/>
    <cellStyle name="20% - Ênfase6 18 10 2 2" xfId="17546" xr:uid="{60767C43-9FA8-4CC2-9EF3-A3FE6651A972}"/>
    <cellStyle name="20% - Ênfase6 18 10 2 3" xfId="17547" xr:uid="{C7CF0A59-8FAF-40B9-ACB6-DEC640D61E1A}"/>
    <cellStyle name="20% - Ênfase6 18 10 2 4" xfId="17548" xr:uid="{815388C7-9343-4120-9A21-F993784BBAE6}"/>
    <cellStyle name="20% - Ênfase6 18 10 3" xfId="17549" xr:uid="{C7CDAC87-AB83-42DB-8390-E994EF9CDBC3}"/>
    <cellStyle name="20% - Ênfase6 18 10 4" xfId="17550" xr:uid="{F01785DF-757A-43DC-9B8B-628CDC502734}"/>
    <cellStyle name="20% - Ênfase6 18 10 5" xfId="17551" xr:uid="{5733FC99-CBFA-422A-9202-41152F186C0A}"/>
    <cellStyle name="20% - Ênfase6 18 11" xfId="17552" xr:uid="{36CE6891-3BD5-4ED2-A9A3-1A4BC70297C7}"/>
    <cellStyle name="20% - Ênfase6 18 11 2" xfId="17553" xr:uid="{F64ABF49-BB99-402D-9AAD-19F5CE76C447}"/>
    <cellStyle name="20% - Ênfase6 18 11 2 2" xfId="17554" xr:uid="{B2160F06-1274-428D-9C79-ADE7F177E6D6}"/>
    <cellStyle name="20% - Ênfase6 18 11 2 3" xfId="17555" xr:uid="{F067DAFF-3DE7-4F18-9845-51E19C922851}"/>
    <cellStyle name="20% - Ênfase6 18 11 2 4" xfId="17556" xr:uid="{2F25B936-26C8-4F1B-885A-5DE5F21BE296}"/>
    <cellStyle name="20% - Ênfase6 18 11 3" xfId="17557" xr:uid="{EFC92A33-B89C-4A65-8ED1-4E2227AE24E7}"/>
    <cellStyle name="20% - Ênfase6 18 11 4" xfId="17558" xr:uid="{CE65A2C2-40F9-4CEC-827D-16AD6E709DBB}"/>
    <cellStyle name="20% - Ênfase6 18 11 5" xfId="17559" xr:uid="{0339C105-C990-4AF1-A0C9-909B29AD4DEE}"/>
    <cellStyle name="20% - Ênfase6 18 12" xfId="17560" xr:uid="{69B125D3-A9F6-4EFD-A2CF-CC8331C92674}"/>
    <cellStyle name="20% - Ênfase6 18 12 2" xfId="17561" xr:uid="{D26913B9-68A4-4553-925A-F35131E37509}"/>
    <cellStyle name="20% - Ênfase6 18 12 3" xfId="17562" xr:uid="{EE2B6E09-403C-4955-A94A-40D48FE8BAEC}"/>
    <cellStyle name="20% - Ênfase6 18 12 4" xfId="17563" xr:uid="{F5FF8348-B03B-4AD1-A89A-A443A1A33329}"/>
    <cellStyle name="20% - Ênfase6 18 13" xfId="17564" xr:uid="{062D7CDC-7EBF-46DD-8BAD-74778D3FC954}"/>
    <cellStyle name="20% - Ênfase6 18 14" xfId="17565" xr:uid="{1934B6D1-0347-4B52-B23B-AC89883E8A4D}"/>
    <cellStyle name="20% - Ênfase6 18 15" xfId="17566" xr:uid="{0437B4AA-E234-481E-8E7F-169C21046529}"/>
    <cellStyle name="20% - Ênfase6 18 2" xfId="1238" xr:uid="{971E65D9-2FFE-4C03-8F53-46B2C731A443}"/>
    <cellStyle name="20% - Ênfase6 18 2 2" xfId="17567" xr:uid="{6C98AC15-01E2-4FD6-BCCC-5A69ACF6BEAB}"/>
    <cellStyle name="20% - Ênfase6 18 2 2 2" xfId="17568" xr:uid="{A7201B04-FF56-49D9-8C0A-5ACC0E1B5544}"/>
    <cellStyle name="20% - Ênfase6 18 2 2 3" xfId="17569" xr:uid="{C165E6C5-FB25-4B78-A6A4-913A46ABC832}"/>
    <cellStyle name="20% - Ênfase6 18 2 2 4" xfId="17570" xr:uid="{B6E8B17F-2893-4F4C-B38B-6910EBD46A71}"/>
    <cellStyle name="20% - Ênfase6 18 2 3" xfId="17571" xr:uid="{DDBB2E6A-4F73-4028-9B47-8D8B2D298A9B}"/>
    <cellStyle name="20% - Ênfase6 18 2 4" xfId="17572" xr:uid="{3FA71CB3-3BB3-49D0-AAEA-4E957DA8A021}"/>
    <cellStyle name="20% - Ênfase6 18 2 5" xfId="17573" xr:uid="{7C2F06FC-937E-42C5-9A34-E4DC919B589B}"/>
    <cellStyle name="20% - Ênfase6 18 2 6" xfId="48750" xr:uid="{C555B1F8-90D5-4B43-B9C3-FEBABADF20B7}"/>
    <cellStyle name="20% - Ênfase6 18 3" xfId="17574" xr:uid="{5BC85C74-1686-48CC-B139-928C5CFAC992}"/>
    <cellStyle name="20% - Ênfase6 18 3 2" xfId="17575" xr:uid="{42CA1772-9717-4907-AD1B-97E0D07CFA71}"/>
    <cellStyle name="20% - Ênfase6 18 3 2 2" xfId="17576" xr:uid="{AEDFE1E5-FFBB-4D04-928B-89AF18310C13}"/>
    <cellStyle name="20% - Ênfase6 18 3 2 3" xfId="17577" xr:uid="{8EA2BF1E-7EBC-44E0-A0E3-C4995BEBE90C}"/>
    <cellStyle name="20% - Ênfase6 18 3 2 4" xfId="17578" xr:uid="{E0C7FE6B-FE5F-4A49-B01D-1122AF8B80E0}"/>
    <cellStyle name="20% - Ênfase6 18 3 3" xfId="17579" xr:uid="{F1AA900D-6126-4170-A4F2-75328C984A8A}"/>
    <cellStyle name="20% - Ênfase6 18 3 4" xfId="17580" xr:uid="{5E1445EE-8020-41FD-9A39-22CEAB1EBE5C}"/>
    <cellStyle name="20% - Ênfase6 18 3 5" xfId="17581" xr:uid="{8D9899CE-1BBE-4D44-AA04-AA0FC799B424}"/>
    <cellStyle name="20% - Ênfase6 18 3 6" xfId="50169" xr:uid="{74E73227-C648-44CE-8723-06F3DC3FE904}"/>
    <cellStyle name="20% - Ênfase6 18 4" xfId="17582" xr:uid="{578370CF-8254-4866-B47E-A6E98527AF37}"/>
    <cellStyle name="20% - Ênfase6 18 4 2" xfId="17583" xr:uid="{8356EBB5-4BE8-4F77-B0B2-4347CB0EDB32}"/>
    <cellStyle name="20% - Ênfase6 18 4 2 2" xfId="17584" xr:uid="{89470884-EF20-4711-B2DE-F1BE2D6336AA}"/>
    <cellStyle name="20% - Ênfase6 18 4 2 3" xfId="17585" xr:uid="{E5704CBD-97D0-4E7C-819E-E85BC48B9F84}"/>
    <cellStyle name="20% - Ênfase6 18 4 2 4" xfId="17586" xr:uid="{A5BCC868-8528-4EB1-B3DB-2E36F483F730}"/>
    <cellStyle name="20% - Ênfase6 18 4 3" xfId="17587" xr:uid="{5CC57E6F-6CFA-4658-AE7C-923103F98DB4}"/>
    <cellStyle name="20% - Ênfase6 18 4 4" xfId="17588" xr:uid="{C0CFDA13-77E4-48E0-88CE-0383AE934A52}"/>
    <cellStyle name="20% - Ênfase6 18 4 5" xfId="17589" xr:uid="{322C9B34-4762-4932-AA97-698E3266FC9A}"/>
    <cellStyle name="20% - Ênfase6 18 4 6" xfId="50909" xr:uid="{F5932DA1-F8D2-4A58-9597-6ADD05F880B7}"/>
    <cellStyle name="20% - Ênfase6 18 5" xfId="17590" xr:uid="{E3B4FB8F-20D8-405C-813D-983C2D5D7032}"/>
    <cellStyle name="20% - Ênfase6 18 5 2" xfId="17591" xr:uid="{CCF159F2-0653-4275-A528-88363CA06F9F}"/>
    <cellStyle name="20% - Ênfase6 18 5 2 2" xfId="17592" xr:uid="{618CC26E-A0CA-44D6-81D2-C7C9214C0407}"/>
    <cellStyle name="20% - Ênfase6 18 5 2 3" xfId="17593" xr:uid="{F4247EEF-72FC-4211-883F-5DDED0DBF145}"/>
    <cellStyle name="20% - Ênfase6 18 5 2 4" xfId="17594" xr:uid="{2753B714-0331-427A-BFB1-A2AA61BDC9E7}"/>
    <cellStyle name="20% - Ênfase6 18 5 3" xfId="17595" xr:uid="{70537EC3-CD61-4F65-A231-9E8E7D6830E6}"/>
    <cellStyle name="20% - Ênfase6 18 5 4" xfId="17596" xr:uid="{14F0B07C-BD21-4224-9EDE-066C58D20745}"/>
    <cellStyle name="20% - Ênfase6 18 5 5" xfId="17597" xr:uid="{4456297E-ACAC-407C-B610-1457E46172F4}"/>
    <cellStyle name="20% - Ênfase6 18 5 6" xfId="51794" xr:uid="{53E0B2DE-D860-4672-B68E-A8289B5F0B60}"/>
    <cellStyle name="20% - Ênfase6 18 6" xfId="17598" xr:uid="{554C25D2-1FDE-4416-8D4C-17F5627F3952}"/>
    <cellStyle name="20% - Ênfase6 18 6 2" xfId="17599" xr:uid="{1266522B-7863-47CA-8D6B-B9C4F31A9259}"/>
    <cellStyle name="20% - Ênfase6 18 6 2 2" xfId="17600" xr:uid="{AC0DE955-35BF-4893-9130-D5CEF5F7F4B8}"/>
    <cellStyle name="20% - Ênfase6 18 6 2 3" xfId="17601" xr:uid="{DDA65D8D-6134-4B9B-B1EC-86B649226C77}"/>
    <cellStyle name="20% - Ênfase6 18 6 2 4" xfId="17602" xr:uid="{21433803-8835-4E25-BFFD-420862CDDAC5}"/>
    <cellStyle name="20% - Ênfase6 18 6 3" xfId="17603" xr:uid="{16556E48-9894-48EF-A2FE-3228EDF96D99}"/>
    <cellStyle name="20% - Ênfase6 18 6 4" xfId="17604" xr:uid="{8F17F926-3454-4AEA-AD29-849EC568983D}"/>
    <cellStyle name="20% - Ênfase6 18 6 5" xfId="17605" xr:uid="{8FEAD94D-9AC6-4873-9A41-1FDCB176C1BF}"/>
    <cellStyle name="20% - Ênfase6 18 6 6" xfId="52669" xr:uid="{249862E2-6CF7-42B2-9181-C7CFAB36196D}"/>
    <cellStyle name="20% - Ênfase6 18 7" xfId="17606" xr:uid="{0AE68015-B544-4FCF-ABF3-FA58DBF4D430}"/>
    <cellStyle name="20% - Ênfase6 18 7 2" xfId="17607" xr:uid="{AD4483D1-C91A-41A3-826A-61B2CA19E399}"/>
    <cellStyle name="20% - Ênfase6 18 7 2 2" xfId="17608" xr:uid="{2449ABEF-4824-42E3-9F00-195C86C7362F}"/>
    <cellStyle name="20% - Ênfase6 18 7 2 3" xfId="17609" xr:uid="{A9302F41-0BC3-4F21-9AEA-69A579DBFE90}"/>
    <cellStyle name="20% - Ênfase6 18 7 2 4" xfId="17610" xr:uid="{8F597D2E-789C-4DE3-AC0D-78C1F2CE478D}"/>
    <cellStyle name="20% - Ênfase6 18 7 3" xfId="17611" xr:uid="{24222A92-795C-4411-9643-AA9337CC4EBD}"/>
    <cellStyle name="20% - Ênfase6 18 7 4" xfId="17612" xr:uid="{E6AE34C9-0145-498D-BB04-FA2F9D5B32F3}"/>
    <cellStyle name="20% - Ênfase6 18 7 5" xfId="17613" xr:uid="{9C3618AE-4AC0-4924-A3DA-259A48DF64B8}"/>
    <cellStyle name="20% - Ênfase6 18 7 6" xfId="53526" xr:uid="{E4D90CCC-3DE8-45F9-92FF-963F741D8F7C}"/>
    <cellStyle name="20% - Ênfase6 18 8" xfId="17614" xr:uid="{7B428F4E-CF38-4E1F-9188-54753B94E26E}"/>
    <cellStyle name="20% - Ênfase6 18 8 2" xfId="17615" xr:uid="{EFA7A952-E4C4-445F-B666-3C4BF77CA361}"/>
    <cellStyle name="20% - Ênfase6 18 8 2 2" xfId="17616" xr:uid="{9B5ED385-A45C-498C-9919-E067488D2B3F}"/>
    <cellStyle name="20% - Ênfase6 18 8 2 3" xfId="17617" xr:uid="{5003E2A2-4A09-4D2C-96CC-ABA1B72D080F}"/>
    <cellStyle name="20% - Ênfase6 18 8 2 4" xfId="17618" xr:uid="{1E891F41-46E3-4A5A-BF36-9F52E21AC7AE}"/>
    <cellStyle name="20% - Ênfase6 18 8 3" xfId="17619" xr:uid="{0754803A-D40B-4BC8-9DEB-AABEF602D085}"/>
    <cellStyle name="20% - Ênfase6 18 8 4" xfId="17620" xr:uid="{1FED2EC8-A5A7-44D3-94D1-36C824195B6F}"/>
    <cellStyle name="20% - Ênfase6 18 8 5" xfId="17621" xr:uid="{54FEC1CB-41A5-4FB9-98E1-7659444C20FC}"/>
    <cellStyle name="20% - Ênfase6 18 8 6" xfId="54358" xr:uid="{617EF648-C89C-43E3-93AF-874253403298}"/>
    <cellStyle name="20% - Ênfase6 18 9" xfId="17622" xr:uid="{E6FCADB2-7938-40F2-B281-6FFD5C4D2C79}"/>
    <cellStyle name="20% - Ênfase6 18 9 2" xfId="17623" xr:uid="{DD06B4FB-D603-447B-9DDD-53F55D5555F4}"/>
    <cellStyle name="20% - Ênfase6 18 9 2 2" xfId="17624" xr:uid="{86A4AEDA-590B-4992-9C00-07B4EEAC307C}"/>
    <cellStyle name="20% - Ênfase6 18 9 2 3" xfId="17625" xr:uid="{A56F9FEE-0A32-449D-B25E-1E11E919C535}"/>
    <cellStyle name="20% - Ênfase6 18 9 2 4" xfId="17626" xr:uid="{7E60F1D6-B197-4435-ABA8-828E862DBC09}"/>
    <cellStyle name="20% - Ênfase6 18 9 3" xfId="17627" xr:uid="{77DA5E29-46FE-4FF1-8032-B6822488378B}"/>
    <cellStyle name="20% - Ênfase6 18 9 4" xfId="17628" xr:uid="{31E31282-1512-4506-B78C-1F704EFE73B9}"/>
    <cellStyle name="20% - Ênfase6 18 9 5" xfId="17629" xr:uid="{54D1355E-119B-4365-9B61-D75340F80A0D}"/>
    <cellStyle name="20% - Ênfase6 18 9 6" xfId="55142" xr:uid="{DDD6970B-3076-48F0-9E90-0E9C229896F0}"/>
    <cellStyle name="20% - Ênfase6 19" xfId="1239" xr:uid="{5E7711FD-50B4-4D55-A77C-0A92CFB3870B}"/>
    <cellStyle name="20% - Ênfase6 19 10" xfId="17630" xr:uid="{F4E45D33-2411-4720-88FA-A087389A58AE}"/>
    <cellStyle name="20% - Ênfase6 19 10 2" xfId="17631" xr:uid="{A723E5AB-8FC7-41D7-B463-CF208D91BC7A}"/>
    <cellStyle name="20% - Ênfase6 19 10 2 2" xfId="17632" xr:uid="{181AB296-3025-4095-8517-25E419AA0997}"/>
    <cellStyle name="20% - Ênfase6 19 10 2 3" xfId="17633" xr:uid="{28464F36-67FD-4887-A27F-A76DFADE1437}"/>
    <cellStyle name="20% - Ênfase6 19 10 2 4" xfId="17634" xr:uid="{6A41A0F9-64DC-4C04-B14A-02AE471A1130}"/>
    <cellStyle name="20% - Ênfase6 19 10 3" xfId="17635" xr:uid="{70284CE2-F2B5-4B70-9004-F0F692191D97}"/>
    <cellStyle name="20% - Ênfase6 19 10 4" xfId="17636" xr:uid="{6707B71F-A0AB-457A-835E-4512DED54262}"/>
    <cellStyle name="20% - Ênfase6 19 10 5" xfId="17637" xr:uid="{AF790DEF-43A9-4F69-BE7E-E4FAE158F3E8}"/>
    <cellStyle name="20% - Ênfase6 19 11" xfId="17638" xr:uid="{6FA7798C-90EC-4F82-82E0-089195BADA90}"/>
    <cellStyle name="20% - Ênfase6 19 11 2" xfId="17639" xr:uid="{BDC08FD3-39AB-410F-BF81-1A36CB4C966C}"/>
    <cellStyle name="20% - Ênfase6 19 11 2 2" xfId="17640" xr:uid="{FFEA603C-0BDE-4CF9-AF75-D2EF08C70CFB}"/>
    <cellStyle name="20% - Ênfase6 19 11 2 3" xfId="17641" xr:uid="{27C18542-840D-4FC8-8676-1C4EC1A7A1E2}"/>
    <cellStyle name="20% - Ênfase6 19 11 2 4" xfId="17642" xr:uid="{2159B095-D2B5-4CD4-92CA-241FC4F57EFD}"/>
    <cellStyle name="20% - Ênfase6 19 11 3" xfId="17643" xr:uid="{BD906D5F-DE6E-45B5-9B6B-6D49AB341097}"/>
    <cellStyle name="20% - Ênfase6 19 11 4" xfId="17644" xr:uid="{158DB436-11DC-4DA4-AD30-68A741962620}"/>
    <cellStyle name="20% - Ênfase6 19 11 5" xfId="17645" xr:uid="{98F9FEC9-5B3F-454B-A4AD-64E7607A0097}"/>
    <cellStyle name="20% - Ênfase6 19 12" xfId="17646" xr:uid="{4D993B59-16F8-4C8B-88BA-6C932081D15E}"/>
    <cellStyle name="20% - Ênfase6 19 12 2" xfId="17647" xr:uid="{DB0CAA91-EBEB-4A61-8169-A48B718956F5}"/>
    <cellStyle name="20% - Ênfase6 19 12 3" xfId="17648" xr:uid="{C9178359-A906-465A-97DE-161AF42FF387}"/>
    <cellStyle name="20% - Ênfase6 19 12 4" xfId="17649" xr:uid="{BB4D7127-6043-4BBC-B501-389842243CAF}"/>
    <cellStyle name="20% - Ênfase6 19 13" xfId="17650" xr:uid="{B6DBAD07-C706-40E2-9C17-647A55316647}"/>
    <cellStyle name="20% - Ênfase6 19 14" xfId="17651" xr:uid="{E24FD831-66FB-4293-BCBF-6A514CE3B5F5}"/>
    <cellStyle name="20% - Ênfase6 19 15" xfId="17652" xr:uid="{5A808385-F5E2-4692-B2E7-BAA2EEBF7EDC}"/>
    <cellStyle name="20% - Ênfase6 19 2" xfId="1240" xr:uid="{33DC31C3-6330-4839-9FA7-FC85B4692338}"/>
    <cellStyle name="20% - Ênfase6 19 2 2" xfId="17653" xr:uid="{61D304E0-A25D-4AD2-B6CB-B2C15E50F31E}"/>
    <cellStyle name="20% - Ênfase6 19 2 2 2" xfId="17654" xr:uid="{197C8373-EFE4-4DC2-8421-8419C8B65E6B}"/>
    <cellStyle name="20% - Ênfase6 19 2 2 3" xfId="17655" xr:uid="{22E4E916-3892-4EC3-B9C1-161AF2BA5780}"/>
    <cellStyle name="20% - Ênfase6 19 2 2 4" xfId="17656" xr:uid="{2507EA5C-C192-44CC-8C69-88C85C0B5980}"/>
    <cellStyle name="20% - Ênfase6 19 2 3" xfId="17657" xr:uid="{75E09EEE-9517-45EB-80F6-2F7E20739761}"/>
    <cellStyle name="20% - Ênfase6 19 2 4" xfId="17658" xr:uid="{E47A7F35-DEA3-47BD-BC32-A289B79CF53A}"/>
    <cellStyle name="20% - Ênfase6 19 2 5" xfId="17659" xr:uid="{71FB1B01-5A4F-4BA2-B752-20128997DC70}"/>
    <cellStyle name="20% - Ênfase6 19 2 6" xfId="48752" xr:uid="{0440901D-8F82-4A22-BE3B-AFE8F28F1994}"/>
    <cellStyle name="20% - Ênfase6 19 3" xfId="17660" xr:uid="{0D1C2B8F-77E9-48A0-ACCC-5FF1973F0832}"/>
    <cellStyle name="20% - Ênfase6 19 3 2" xfId="17661" xr:uid="{6417C1C7-80DC-47E3-BC91-3830F786DCA0}"/>
    <cellStyle name="20% - Ênfase6 19 3 2 2" xfId="17662" xr:uid="{E7A975C2-5F32-4D74-9E67-59DFF6E674F3}"/>
    <cellStyle name="20% - Ênfase6 19 3 2 3" xfId="17663" xr:uid="{1439B6C8-3FEE-48CF-8A83-C5DC75AD27B8}"/>
    <cellStyle name="20% - Ênfase6 19 3 2 4" xfId="17664" xr:uid="{A5C71B2B-014E-4AD5-B0A9-0EFC5046943A}"/>
    <cellStyle name="20% - Ênfase6 19 3 3" xfId="17665" xr:uid="{10129802-2855-4A27-BF67-DD28044DEA04}"/>
    <cellStyle name="20% - Ênfase6 19 3 4" xfId="17666" xr:uid="{BF9D274A-883B-447A-97D8-FEE1EA3C0DD8}"/>
    <cellStyle name="20% - Ênfase6 19 3 5" xfId="17667" xr:uid="{6069752B-2A78-4867-B0A0-356F10543D09}"/>
    <cellStyle name="20% - Ênfase6 19 3 6" xfId="50171" xr:uid="{A0A3E2AE-4075-4CB5-A50C-A7DE157C241E}"/>
    <cellStyle name="20% - Ênfase6 19 4" xfId="17668" xr:uid="{01FCA3B0-51BE-41B7-A7AE-484420628863}"/>
    <cellStyle name="20% - Ênfase6 19 4 2" xfId="17669" xr:uid="{11B50F1F-00EB-4C95-B702-58553526473D}"/>
    <cellStyle name="20% - Ênfase6 19 4 2 2" xfId="17670" xr:uid="{0E25DF8D-219A-42E9-A4E8-03ECE69CF95A}"/>
    <cellStyle name="20% - Ênfase6 19 4 2 3" xfId="17671" xr:uid="{9CC27C36-8766-4991-8F01-2FA3EC2D4D02}"/>
    <cellStyle name="20% - Ênfase6 19 4 2 4" xfId="17672" xr:uid="{F577CFC1-F4BB-4A61-96FF-E2509722BE6C}"/>
    <cellStyle name="20% - Ênfase6 19 4 3" xfId="17673" xr:uid="{A3EF016D-4999-4A92-927A-5EDDC652004B}"/>
    <cellStyle name="20% - Ênfase6 19 4 4" xfId="17674" xr:uid="{24DE90C5-077F-406D-BD84-9933B1B675DA}"/>
    <cellStyle name="20% - Ênfase6 19 4 5" xfId="17675" xr:uid="{902185DF-1F7B-437D-996F-DA1E86EA5A0B}"/>
    <cellStyle name="20% - Ênfase6 19 4 6" xfId="50907" xr:uid="{D5218710-E733-4E5B-9DF3-2D93C8EE35DF}"/>
    <cellStyle name="20% - Ênfase6 19 5" xfId="17676" xr:uid="{E5AB4098-E6BB-4C15-A3A7-1217D207ADC1}"/>
    <cellStyle name="20% - Ênfase6 19 5 2" xfId="17677" xr:uid="{63523F2C-3354-446A-8070-1DA04216D667}"/>
    <cellStyle name="20% - Ênfase6 19 5 2 2" xfId="17678" xr:uid="{1CBBFD94-E380-40B5-AAB4-86F13DCBBE2D}"/>
    <cellStyle name="20% - Ênfase6 19 5 2 3" xfId="17679" xr:uid="{438672FC-BB58-4B48-AE08-1106CBBA080C}"/>
    <cellStyle name="20% - Ênfase6 19 5 2 4" xfId="17680" xr:uid="{F1BD9E74-CB0B-4616-BC5A-66DFD8B6FA62}"/>
    <cellStyle name="20% - Ênfase6 19 5 3" xfId="17681" xr:uid="{2E7FC440-8467-4440-843F-BFF5E2AFC248}"/>
    <cellStyle name="20% - Ênfase6 19 5 4" xfId="17682" xr:uid="{F3ED212F-E195-4029-AF9C-1DCE148F283F}"/>
    <cellStyle name="20% - Ênfase6 19 5 5" xfId="17683" xr:uid="{98872A6D-67AC-4C5A-ACAF-EC03C45E47BB}"/>
    <cellStyle name="20% - Ênfase6 19 5 6" xfId="51792" xr:uid="{5CFCBBFB-B061-4927-9212-FA81BABF9BDE}"/>
    <cellStyle name="20% - Ênfase6 19 6" xfId="17684" xr:uid="{22179F4F-A7BF-4F2E-BCF9-F0CEEED19B9B}"/>
    <cellStyle name="20% - Ênfase6 19 6 2" xfId="17685" xr:uid="{EECBC1AF-E2AC-4633-9EDC-A3563139958D}"/>
    <cellStyle name="20% - Ênfase6 19 6 2 2" xfId="17686" xr:uid="{2B7C70FC-58EB-4A26-8047-99047A857FF9}"/>
    <cellStyle name="20% - Ênfase6 19 6 2 3" xfId="17687" xr:uid="{3061F665-C236-4DD0-B5F7-9C2833A1510D}"/>
    <cellStyle name="20% - Ênfase6 19 6 2 4" xfId="17688" xr:uid="{5D78AD87-AFED-4CA6-BD31-1A3E725D624C}"/>
    <cellStyle name="20% - Ênfase6 19 6 3" xfId="17689" xr:uid="{A6639DA9-2645-4DC0-A737-B4FF456FA228}"/>
    <cellStyle name="20% - Ênfase6 19 6 4" xfId="17690" xr:uid="{6664889C-9BCE-4D9F-86C6-16E27131A434}"/>
    <cellStyle name="20% - Ênfase6 19 6 5" xfId="17691" xr:uid="{1651B829-FEA7-41EC-A39D-5263808821A9}"/>
    <cellStyle name="20% - Ênfase6 19 6 6" xfId="52667" xr:uid="{DACB281E-F087-4DCD-9A97-F843FE2EBD4F}"/>
    <cellStyle name="20% - Ênfase6 19 7" xfId="17692" xr:uid="{D703AD70-E17E-41CD-950C-E0E4A7267D68}"/>
    <cellStyle name="20% - Ênfase6 19 7 2" xfId="17693" xr:uid="{D6218AB7-C170-46DA-BDE1-9A88E5D9F9D5}"/>
    <cellStyle name="20% - Ênfase6 19 7 2 2" xfId="17694" xr:uid="{EEFDA7B4-4BD2-42AE-88D8-3176F7251DF1}"/>
    <cellStyle name="20% - Ênfase6 19 7 2 3" xfId="17695" xr:uid="{8870193D-B7F0-49DE-BC28-7E84FAD8A2D7}"/>
    <cellStyle name="20% - Ênfase6 19 7 2 4" xfId="17696" xr:uid="{77E996E0-E527-4FAA-A908-A859AC8235A2}"/>
    <cellStyle name="20% - Ênfase6 19 7 3" xfId="17697" xr:uid="{92CA9642-EC6E-4DD3-B681-72471519ABBD}"/>
    <cellStyle name="20% - Ênfase6 19 7 4" xfId="17698" xr:uid="{42D4343B-6D33-402E-B9DB-9EF201EC66BC}"/>
    <cellStyle name="20% - Ênfase6 19 7 5" xfId="17699" xr:uid="{760C57E6-A194-48ED-A080-6FE497BC171B}"/>
    <cellStyle name="20% - Ênfase6 19 7 6" xfId="53524" xr:uid="{10BE7B52-B42F-4E4C-AEB3-120C0E4A8968}"/>
    <cellStyle name="20% - Ênfase6 19 8" xfId="17700" xr:uid="{B86DE450-68AD-4E93-ADE7-4ED1DD56B0CB}"/>
    <cellStyle name="20% - Ênfase6 19 8 2" xfId="17701" xr:uid="{7A104EB0-FB53-455F-B619-4D151F7D6395}"/>
    <cellStyle name="20% - Ênfase6 19 8 2 2" xfId="17702" xr:uid="{E864C85E-DB03-4386-B57C-77FA65CD21E8}"/>
    <cellStyle name="20% - Ênfase6 19 8 2 3" xfId="17703" xr:uid="{37168C84-A2CE-4C54-ADA8-045948C33293}"/>
    <cellStyle name="20% - Ênfase6 19 8 2 4" xfId="17704" xr:uid="{F8126B2B-F293-4FB6-8DC2-A65A14491C47}"/>
    <cellStyle name="20% - Ênfase6 19 8 3" xfId="17705" xr:uid="{8F4FE0FB-0294-4222-A5FF-23136993A35E}"/>
    <cellStyle name="20% - Ênfase6 19 8 4" xfId="17706" xr:uid="{D09C5BBD-5A16-4EF4-8F57-101B372D330C}"/>
    <cellStyle name="20% - Ênfase6 19 8 5" xfId="17707" xr:uid="{22EF341F-1C3B-4888-B78B-AD95E16167FE}"/>
    <cellStyle name="20% - Ênfase6 19 8 6" xfId="54356" xr:uid="{C6AEB101-7691-4745-8C84-6DB849A8C694}"/>
    <cellStyle name="20% - Ênfase6 19 9" xfId="17708" xr:uid="{F29EF535-04C2-40D1-81A1-F3C26BD71691}"/>
    <cellStyle name="20% - Ênfase6 19 9 2" xfId="17709" xr:uid="{49E2428F-D006-49D0-8558-4041B98201D9}"/>
    <cellStyle name="20% - Ênfase6 19 9 2 2" xfId="17710" xr:uid="{1068A15D-A3C7-4A45-B538-FDC8E68AD432}"/>
    <cellStyle name="20% - Ênfase6 19 9 2 3" xfId="17711" xr:uid="{9DC8193F-6305-4E20-B2D3-89FE96FAA3FA}"/>
    <cellStyle name="20% - Ênfase6 19 9 2 4" xfId="17712" xr:uid="{3EA811A4-0534-4052-B4D5-9E61889EF3A6}"/>
    <cellStyle name="20% - Ênfase6 19 9 3" xfId="17713" xr:uid="{B7789F16-995F-4C21-90BD-3258D47A5AB9}"/>
    <cellStyle name="20% - Ênfase6 19 9 4" xfId="17714" xr:uid="{90D22263-5431-45C9-B348-75F490951D8B}"/>
    <cellStyle name="20% - Ênfase6 19 9 5" xfId="17715" xr:uid="{E9836ABC-5B60-4FC9-A0C8-D831816E74C9}"/>
    <cellStyle name="20% - Ênfase6 19 9 6" xfId="55141" xr:uid="{9E72B735-0A6C-42E2-BE4B-1CBA89DD3B4D}"/>
    <cellStyle name="20% - Ênfase6 2" xfId="1241" xr:uid="{C4F7DF01-88C9-4C9A-99A6-5157DF49A542}"/>
    <cellStyle name="20% - Ênfase6 2 10" xfId="17716" xr:uid="{16C38A3A-CE2A-4321-BD09-65386956DD5D}"/>
    <cellStyle name="20% - Ênfase6 2 10 2" xfId="17717" xr:uid="{8FA00B07-80CF-4DB2-A1F3-7DA57A90A30F}"/>
    <cellStyle name="20% - Ênfase6 2 10 2 2" xfId="17718" xr:uid="{788ECB73-E548-4B27-A4A6-B7BE16D9F5B2}"/>
    <cellStyle name="20% - Ênfase6 2 10 2 3" xfId="17719" xr:uid="{F6C34463-3822-4DD0-BCE7-C0B72775339E}"/>
    <cellStyle name="20% - Ênfase6 2 10 2 4" xfId="17720" xr:uid="{386E6973-A775-4C53-A387-02DABEF73970}"/>
    <cellStyle name="20% - Ênfase6 2 10 3" xfId="17721" xr:uid="{397BBC5C-0A45-4017-9F27-C533CA980003}"/>
    <cellStyle name="20% - Ênfase6 2 10 4" xfId="17722" xr:uid="{7DC567CD-6118-4E33-9EE3-7C15482C2DA7}"/>
    <cellStyle name="20% - Ênfase6 2 10 5" xfId="17723" xr:uid="{5FF27918-3804-4477-B4B8-253D20A973F1}"/>
    <cellStyle name="20% - Ênfase6 2 10 6" xfId="51790" xr:uid="{31875182-BD8E-47BE-9378-C54C081FDE0C}"/>
    <cellStyle name="20% - Ênfase6 2 11" xfId="17724" xr:uid="{2A53CFE5-2792-4A40-B252-8F4A8A2282EA}"/>
    <cellStyle name="20% - Ênfase6 2 11 2" xfId="17725" xr:uid="{32B4D915-E254-405D-B888-2B638C1FB791}"/>
    <cellStyle name="20% - Ênfase6 2 11 2 2" xfId="17726" xr:uid="{A8D0787B-BF88-4ECD-910C-56ED1B2B97AF}"/>
    <cellStyle name="20% - Ênfase6 2 11 2 3" xfId="17727" xr:uid="{3867E8FA-30F9-4E62-8866-3256E340343A}"/>
    <cellStyle name="20% - Ênfase6 2 11 2 4" xfId="17728" xr:uid="{F207C4AA-AE66-40FF-834E-7AD68E98152A}"/>
    <cellStyle name="20% - Ênfase6 2 11 3" xfId="17729" xr:uid="{C072E6BA-794A-45A4-B93C-3B1B159EF3DA}"/>
    <cellStyle name="20% - Ênfase6 2 11 4" xfId="17730" xr:uid="{DBDF9121-AEF8-48F8-8E16-07A68192BA4B}"/>
    <cellStyle name="20% - Ênfase6 2 11 5" xfId="17731" xr:uid="{9487B2FE-2210-433D-B224-94D9FC8F6867}"/>
    <cellStyle name="20% - Ênfase6 2 11 6" xfId="52665" xr:uid="{4DCBB16B-A8F2-4D47-8322-0B7A7857CCF3}"/>
    <cellStyle name="20% - Ênfase6 2 12" xfId="17732" xr:uid="{2C5A4B33-8B83-4B12-B17C-0348479623EA}"/>
    <cellStyle name="20% - Ênfase6 2 12 2" xfId="17733" xr:uid="{B2EBDFB1-C4FB-4B20-9874-ED489E2EE6B1}"/>
    <cellStyle name="20% - Ênfase6 2 12 2 2" xfId="17734" xr:uid="{FC15BAD1-970C-4E19-B9F4-B747512BB80E}"/>
    <cellStyle name="20% - Ênfase6 2 12 2 3" xfId="17735" xr:uid="{AB999A4B-E796-49ED-89A5-ABC6A13B852C}"/>
    <cellStyle name="20% - Ênfase6 2 12 2 4" xfId="17736" xr:uid="{CB20ED4A-1A37-4FBC-B4B6-2FA858CCC1D8}"/>
    <cellStyle name="20% - Ênfase6 2 12 3" xfId="17737" xr:uid="{7437B8BD-82C9-44E8-99DE-297A78EFA720}"/>
    <cellStyle name="20% - Ênfase6 2 12 4" xfId="17738" xr:uid="{711C7267-B68B-465B-AA15-8385655C2E4D}"/>
    <cellStyle name="20% - Ênfase6 2 12 5" xfId="17739" xr:uid="{DB7070A0-E35F-4CA8-AB89-029BFDD99C3F}"/>
    <cellStyle name="20% - Ênfase6 2 12 6" xfId="53522" xr:uid="{36A3083A-BC52-4192-B1A9-14C762616BC0}"/>
    <cellStyle name="20% - Ênfase6 2 13" xfId="17740" xr:uid="{209703CD-0D4A-4F54-B5D5-5DDD3994C636}"/>
    <cellStyle name="20% - Ênfase6 2 13 2" xfId="17741" xr:uid="{1B027C06-616B-488A-9E0E-7A2E40595D07}"/>
    <cellStyle name="20% - Ênfase6 2 13 3" xfId="17742" xr:uid="{8891AA9F-335C-485D-BD3D-492F4210935D}"/>
    <cellStyle name="20% - Ênfase6 2 13 4" xfId="17743" xr:uid="{85A91B47-1AA1-43BD-A73D-9A99AE7E5657}"/>
    <cellStyle name="20% - Ênfase6 2 13 5" xfId="54354" xr:uid="{A8F83A64-3522-40AE-8FC4-9F6ACBDAEF5D}"/>
    <cellStyle name="20% - Ênfase6 2 14" xfId="17744" xr:uid="{D1125B6E-9FF1-47B7-B0B9-D7E10757C16D}"/>
    <cellStyle name="20% - Ênfase6 2 14 2" xfId="17745" xr:uid="{D7EA7F03-46E1-4B34-A621-534CDFF553F4}"/>
    <cellStyle name="20% - Ênfase6 2 14 3" xfId="17746" xr:uid="{F6A2F390-81F3-483B-AA96-092F21A37F6A}"/>
    <cellStyle name="20% - Ênfase6 2 14 4" xfId="17747" xr:uid="{3EF0DAE3-EC0A-4659-B98A-01B78937233C}"/>
    <cellStyle name="20% - Ênfase6 2 14 5" xfId="55140" xr:uid="{56885546-CC38-437B-AC8A-8743A18DFBBF}"/>
    <cellStyle name="20% - Ênfase6 2 15" xfId="17748" xr:uid="{708BCABF-611B-4D08-9C4F-6E6E21DC6FC2}"/>
    <cellStyle name="20% - Ênfase6 2 15 2" xfId="17749" xr:uid="{1071D69E-3BB7-4A32-AAC5-44D45C2D037D}"/>
    <cellStyle name="20% - Ênfase6 2 15 3" xfId="17750" xr:uid="{665F01E7-8E0A-4CF7-BB01-FCDBCF066E71}"/>
    <cellStyle name="20% - Ênfase6 2 16" xfId="17751" xr:uid="{FAB1F8CD-FC44-41C3-BC7A-C9B8330AA3A2}"/>
    <cellStyle name="20% - Ênfase6 2 16 2" xfId="17752" xr:uid="{C5BBE62B-D445-46B6-96DA-1C039CC9012E}"/>
    <cellStyle name="20% - Ênfase6 2 16 3" xfId="17753" xr:uid="{E1411E72-782A-4D68-B0AC-2E552F85FFA2}"/>
    <cellStyle name="20% - Ênfase6 2 17" xfId="17754" xr:uid="{2C60335A-56B1-4C2E-A382-359159439E80}"/>
    <cellStyle name="20% - Ênfase6 2 17 2" xfId="17755" xr:uid="{94A0B11A-7270-45F6-9E91-DE45BF5C4AEC}"/>
    <cellStyle name="20% - Ênfase6 2 17 3" xfId="17756" xr:uid="{AE37F2C9-36FD-49DA-8BA4-B03917277CCB}"/>
    <cellStyle name="20% - Ênfase6 2 17 4" xfId="47192" xr:uid="{3C091F5D-A4D2-4863-8741-0E6C6938E5F9}"/>
    <cellStyle name="20% - Ênfase6 2 18" xfId="17757" xr:uid="{B982A71F-48A7-4ECD-A814-2A91CB63DBF5}"/>
    <cellStyle name="20% - Ênfase6 2 18 2" xfId="17758" xr:uid="{E78E28DE-B9A2-4696-8EBD-94855DBD719D}"/>
    <cellStyle name="20% - Ênfase6 2 18 3" xfId="17759" xr:uid="{C1314FEA-8641-4BE3-9F66-EA7B57819E0A}"/>
    <cellStyle name="20% - Ênfase6 2 19" xfId="17760" xr:uid="{FEFCE088-A738-4EF9-9A86-7C393BE1F187}"/>
    <cellStyle name="20% - Ênfase6 2 19 2" xfId="17761" xr:uid="{28911FFF-5804-402C-AE94-4E1A62EEEC48}"/>
    <cellStyle name="20% - Ênfase6 2 19 3" xfId="17762" xr:uid="{5BA56C4D-8393-44C9-94D9-6092DE7135C6}"/>
    <cellStyle name="20% - Ênfase6 2 2" xfId="1242" xr:uid="{C1DEC14E-29BE-44E2-B3EF-EABF6FB36F8B}"/>
    <cellStyle name="20% - Ênfase6 2 2 10" xfId="56215" xr:uid="{F2B20B5C-56AF-47E8-B6C4-58FCBFAFE741}"/>
    <cellStyle name="20% - Ênfase6 2 2 11" xfId="57889" xr:uid="{7671C86B-CA1F-436A-AA74-E239A5219556}"/>
    <cellStyle name="20% - Ênfase6 2 2 12" xfId="45580" xr:uid="{E3550981-4E0B-4AFF-88E7-B25408C2D21A}"/>
    <cellStyle name="20% - Ênfase6 2 2 2" xfId="1243" xr:uid="{F55F2473-CB45-4385-960C-BA60C626133A}"/>
    <cellStyle name="20% - Ênfase6 2 2 2 10" xfId="56420" xr:uid="{3C7E62C6-61BC-4841-B3E4-34266D616F83}"/>
    <cellStyle name="20% - Ênfase6 2 2 2 11" xfId="57620" xr:uid="{8EC795F7-68E7-465A-BC3A-A0041853BA1E}"/>
    <cellStyle name="20% - Ênfase6 2 2 2 12" xfId="48754" xr:uid="{8B1597A6-B61B-4714-A47A-42C8BBA4C66F}"/>
    <cellStyle name="20% - Ênfase6 2 2 2 2" xfId="17763" xr:uid="{475E0A6D-BC00-4FBB-BAA9-E637879D5604}"/>
    <cellStyle name="20% - Ênfase6 2 2 2 2 2" xfId="48756" xr:uid="{207B85D2-E615-4837-80E0-C145B251A347}"/>
    <cellStyle name="20% - Ênfase6 2 2 2 2 2 2" xfId="57230" xr:uid="{D6FF63BC-C1C1-4B21-BF66-E959502D4D12}"/>
    <cellStyle name="20% - Ênfase6 2 2 2 2 2 2 2" xfId="57231" xr:uid="{783D67A4-306B-4A1B-90D1-A68F6F31049E}"/>
    <cellStyle name="20% - Ênfase6 2 2 2 2 2 2 3" xfId="58034" xr:uid="{D50B7D8E-15D5-4B90-82F1-C6A5E9A8D792}"/>
    <cellStyle name="20% - Ênfase6 2 2 2 2 2 3" xfId="58141" xr:uid="{044D8589-18BF-4858-B04C-F21BF10BEA77}"/>
    <cellStyle name="20% - Ênfase6 2 2 2 2 3" xfId="56435" xr:uid="{FF5AEFA9-E929-4DA4-B8FD-52E72CB8B03F}"/>
    <cellStyle name="20% - Ênfase6 2 2 2 2 4" xfId="57613" xr:uid="{55E5EA99-9428-425D-9805-91B458FD4CA4}"/>
    <cellStyle name="20% - Ênfase6 2 2 2 2 5" xfId="48755" xr:uid="{75684BFC-73A1-4A06-8193-D0BD05BFF8A5}"/>
    <cellStyle name="20% - Ênfase6 2 2 2 3" xfId="17764" xr:uid="{5BC70744-FAC7-4713-8320-D3D565F37462}"/>
    <cellStyle name="20% - Ênfase6 2 2 2 3 2" xfId="50175" xr:uid="{4340C96C-5AA4-40B8-B8E6-3871E8380D8A}"/>
    <cellStyle name="20% - Ênfase6 2 2 2 4" xfId="17765" xr:uid="{399CE9AD-14AB-403E-8AB2-762C21E96A2D}"/>
    <cellStyle name="20% - Ênfase6 2 2 2 4 2" xfId="50903" xr:uid="{04F0AEB5-8F59-4C5F-BB20-7942FB0C4613}"/>
    <cellStyle name="20% - Ênfase6 2 2 2 5" xfId="51788" xr:uid="{D3D473EA-E075-406C-B2AF-19FFD68DFB6D}"/>
    <cellStyle name="20% - Ênfase6 2 2 2 6" xfId="52663" xr:uid="{60669CA0-A395-4850-98D3-56E482F4F410}"/>
    <cellStyle name="20% - Ênfase6 2 2 2 7" xfId="53520" xr:uid="{3AB01917-CD54-4B05-8BC8-00E47A224D66}"/>
    <cellStyle name="20% - Ênfase6 2 2 2 8" xfId="54352" xr:uid="{1B4D809B-676F-4570-B06A-29BBFB792D95}"/>
    <cellStyle name="20% - Ênfase6 2 2 2 9" xfId="55138" xr:uid="{04101915-0890-45E3-A4C8-28ECA3AC03C4}"/>
    <cellStyle name="20% - Ênfase6 2 2 3" xfId="17766" xr:uid="{D7C3E997-C44A-4704-A238-E74D277985C3}"/>
    <cellStyle name="20% - Ênfase6 2 2 3 2" xfId="56892" xr:uid="{91836361-593B-4D24-8D2E-BB5AC44CECC2}"/>
    <cellStyle name="20% - Ênfase6 2 2 3 2 2" xfId="57670" xr:uid="{D652D35E-7563-4165-8A73-899F33E66D78}"/>
    <cellStyle name="20% - Ênfase6 2 2 3 2 3" xfId="57380" xr:uid="{378B4F27-B931-423F-A06A-61BCC8CCE9D8}"/>
    <cellStyle name="20% - Ênfase6 2 2 3 3" xfId="58375" xr:uid="{68D79CE0-AC26-4E30-A866-99C072646688}"/>
    <cellStyle name="20% - Ênfase6 2 2 3 4" xfId="50174" xr:uid="{D76AA7D0-83A1-4319-A98C-9ADD8DB298EB}"/>
    <cellStyle name="20% - Ênfase6 2 2 4" xfId="17767" xr:uid="{93960EB4-524C-4E82-8F02-D3D40E1F5ED3}"/>
    <cellStyle name="20% - Ênfase6 2 2 4 2" xfId="50904" xr:uid="{D5B21A33-C43F-41F8-9D2F-68BFC2CD0352}"/>
    <cellStyle name="20% - Ênfase6 2 2 5" xfId="17768" xr:uid="{9E98104E-50DF-402F-9231-9779F564649D}"/>
    <cellStyle name="20% - Ênfase6 2 2 5 2" xfId="51789" xr:uid="{0F1C0A24-594F-4253-A2B4-E017D761FF01}"/>
    <cellStyle name="20% - Ênfase6 2 2 6" xfId="52664" xr:uid="{4F88F300-15D1-45D9-A8D6-5B38E4FB75B4}"/>
    <cellStyle name="20% - Ênfase6 2 2 7" xfId="53521" xr:uid="{B3351FB3-279A-46A4-971C-3543866701C7}"/>
    <cellStyle name="20% - Ênfase6 2 2 8" xfId="54353" xr:uid="{593AF02E-6293-42BC-9D36-C69BC994422E}"/>
    <cellStyle name="20% - Ênfase6 2 2 9" xfId="55139" xr:uid="{E10AA500-694B-4A41-BF2D-5F3AA542FD0D}"/>
    <cellStyle name="20% - Ênfase6 2 20" xfId="17769" xr:uid="{BC49D9C7-9043-4586-B495-2A6A98887DE6}"/>
    <cellStyle name="20% - Ênfase6 2 20 2" xfId="17770" xr:uid="{DACE987A-782F-485D-8316-F4C4B12F9086}"/>
    <cellStyle name="20% - Ênfase6 2 20 3" xfId="17771" xr:uid="{85A421C5-8387-4460-B1CA-7C3652172BF6}"/>
    <cellStyle name="20% - Ênfase6 2 21" xfId="17772" xr:uid="{27452B70-78BE-418E-9724-A56F50648CC1}"/>
    <cellStyle name="20% - Ênfase6 2 21 2" xfId="17773" xr:uid="{4800E8E1-E216-459F-B1B0-83AE4AE86267}"/>
    <cellStyle name="20% - Ênfase6 2 21 3" xfId="17774" xr:uid="{39F0D291-DA7C-421F-A10D-1A1206759721}"/>
    <cellStyle name="20% - Ênfase6 2 22" xfId="17775" xr:uid="{2815F848-F2FE-499F-9CC5-DA34FC81DD24}"/>
    <cellStyle name="20% - Ênfase6 2 22 2" xfId="17776" xr:uid="{E9458CDA-0B73-4B9B-A9DE-DDBC2E3B902E}"/>
    <cellStyle name="20% - Ênfase6 2 22 3" xfId="17777" xr:uid="{8579F650-962D-4556-8ADB-F3E658E255AB}"/>
    <cellStyle name="20% - Ênfase6 2 23" xfId="17778" xr:uid="{B3E246C4-30E5-460B-AD60-71F12EF95BAA}"/>
    <cellStyle name="20% - Ênfase6 2 24" xfId="17779" xr:uid="{EA393FB2-67DD-42F9-AAA9-ED3433D62CCD}"/>
    <cellStyle name="20% - Ênfase6 2 25" xfId="45162" xr:uid="{3E213586-9EA9-4AA3-BCD0-3B7E1F2AD020}"/>
    <cellStyle name="20% - Ênfase6 2 3" xfId="1244" xr:uid="{1CB1A7BC-60EB-4EF5-8011-A7C8512CDE72}"/>
    <cellStyle name="20% - Ênfase6 2 3 2" xfId="1245" xr:uid="{690E41BC-2059-468B-9698-38DC346F89F8}"/>
    <cellStyle name="20% - Ênfase6 2 3 2 2" xfId="17780" xr:uid="{475F3013-6AFB-4A73-B10B-A183770D5A75}"/>
    <cellStyle name="20% - Ênfase6 2 3 2 2 2" xfId="57232" xr:uid="{1D775BBA-81A6-48A3-8751-8DA01DF33029}"/>
    <cellStyle name="20% - Ênfase6 2 3 2 3" xfId="17781" xr:uid="{A1684F95-A4A4-4CC8-984A-2834BE6177F1}"/>
    <cellStyle name="20% - Ênfase6 2 3 2 3 2" xfId="57923" xr:uid="{BBEC2A78-B877-4B47-B742-EBEA970CCF1C}"/>
    <cellStyle name="20% - Ênfase6 2 3 2 4" xfId="17782" xr:uid="{E4B4E742-2F35-41B5-BE6C-3ED162311C1B}"/>
    <cellStyle name="20% - Ênfase6 2 3 2 5" xfId="56479" xr:uid="{6761F3A0-1C0E-4167-8F94-4ED6501AA9A6}"/>
    <cellStyle name="20% - Ênfase6 2 3 3" xfId="17783" xr:uid="{71172822-FAA8-4285-AA53-EB2F7F353FAD}"/>
    <cellStyle name="20% - Ênfase6 2 3 3 2" xfId="58413" xr:uid="{E2E45127-93BE-40EB-AE12-9377F9B8A5F6}"/>
    <cellStyle name="20% - Ênfase6 2 3 4" xfId="17784" xr:uid="{A9D8596E-FE19-4207-8378-C14D8A22242D}"/>
    <cellStyle name="20% - Ênfase6 2 3 4 2" xfId="48757" xr:uid="{31D4EF6A-A4CD-400B-865C-6F040038A28E}"/>
    <cellStyle name="20% - Ênfase6 2 3 5" xfId="17785" xr:uid="{F5B81238-D18D-4C1E-8A51-34B4DC59AF40}"/>
    <cellStyle name="20% - Ênfase6 2 3 6" xfId="45581" xr:uid="{4E6AC8B7-75EF-4FAF-9B05-B89688429081}"/>
    <cellStyle name="20% - Ênfase6 2 4" xfId="1246" xr:uid="{FB0F9768-B556-41EA-995B-70EBC29AA9DD}"/>
    <cellStyle name="20% - Ênfase6 2 4 2" xfId="1247" xr:uid="{64D6BE95-C5D2-47F2-96E5-3403F61AD3AF}"/>
    <cellStyle name="20% - Ênfase6 2 4 2 2" xfId="17786" xr:uid="{217992A9-442C-4378-92C1-C3953BD600E7}"/>
    <cellStyle name="20% - Ênfase6 2 4 2 2 2" xfId="57233" xr:uid="{FA5245FC-7AA0-42AF-AC85-80D61CD9D13C}"/>
    <cellStyle name="20% - Ênfase6 2 4 2 3" xfId="17787" xr:uid="{8563635D-1F15-430F-ACD4-2EFA382488A6}"/>
    <cellStyle name="20% - Ênfase6 2 4 2 3 2" xfId="57813" xr:uid="{28FE4270-0E0B-4534-8273-3D61687AFCF1}"/>
    <cellStyle name="20% - Ênfase6 2 4 2 4" xfId="17788" xr:uid="{A6A9D531-D671-4858-B78F-BD816882AFF1}"/>
    <cellStyle name="20% - Ênfase6 2 4 2 5" xfId="56516" xr:uid="{ADC6935D-DBF8-41C4-91CB-DEA1D83C6E8C}"/>
    <cellStyle name="20% - Ênfase6 2 4 3" xfId="17789" xr:uid="{1DBE83EB-C4EC-479B-8821-7E041A9999CF}"/>
    <cellStyle name="20% - Ênfase6 2 4 3 2" xfId="56824" xr:uid="{CF980028-F218-45DE-8B9B-D47785F964A2}"/>
    <cellStyle name="20% - Ênfase6 2 4 4" xfId="17790" xr:uid="{0A07D60E-C0B6-4480-9599-D3CBC52CAA46}"/>
    <cellStyle name="20% - Ênfase6 2 4 5" xfId="17791" xr:uid="{2F93E2C3-BF3C-48E0-9B7C-8D1EFA5BEDF6}"/>
    <cellStyle name="20% - Ênfase6 2 4 6" xfId="48758" xr:uid="{DBE85A8A-DFD3-4B35-8E47-C6F06195CFDC}"/>
    <cellStyle name="20% - Ênfase6 2 5" xfId="1248" xr:uid="{C2592A62-6436-4D5E-B772-F22567A44946}"/>
    <cellStyle name="20% - Ênfase6 2 5 2" xfId="1249" xr:uid="{F256F6F4-1718-487E-B32B-D59D294C86A9}"/>
    <cellStyle name="20% - Ênfase6 2 5 2 2" xfId="17792" xr:uid="{4FF6D91B-538F-4379-8E63-E81A91AEDA56}"/>
    <cellStyle name="20% - Ênfase6 2 5 2 3" xfId="17793" xr:uid="{A598844F-8E2B-41D9-BD02-B5EA30BCEADB}"/>
    <cellStyle name="20% - Ênfase6 2 5 2 4" xfId="17794" xr:uid="{1EB9F24A-AF08-4FF3-90CC-B34E461E626C}"/>
    <cellStyle name="20% - Ênfase6 2 5 3" xfId="17795" xr:uid="{4EFC5C3A-D36D-42D7-866E-E82F8F4CD69D}"/>
    <cellStyle name="20% - Ênfase6 2 5 4" xfId="17796" xr:uid="{B5B75035-68BD-41B7-BF08-9ABB139A1A08}"/>
    <cellStyle name="20% - Ênfase6 2 5 5" xfId="17797" xr:uid="{A12045B3-789C-46FE-BCBE-8766E8378D92}"/>
    <cellStyle name="20% - Ênfase6 2 5 6" xfId="48759" xr:uid="{2841967F-F900-4567-ABCD-4AAB0AF14DB3}"/>
    <cellStyle name="20% - Ênfase6 2 6" xfId="1250" xr:uid="{CF5C9083-8B2E-4D39-AF99-D49178EC343D}"/>
    <cellStyle name="20% - Ênfase6 2 6 2" xfId="1251" xr:uid="{4BC7402E-BAEE-49F2-B3DF-238DBFE25E32}"/>
    <cellStyle name="20% - Ênfase6 2 6 2 2" xfId="17798" xr:uid="{C6E2780B-0F4D-4F3F-B11D-D204252DC0CD}"/>
    <cellStyle name="20% - Ênfase6 2 6 2 3" xfId="17799" xr:uid="{34DEBE5B-51F1-43B2-9BD2-BCB38DFD47D7}"/>
    <cellStyle name="20% - Ênfase6 2 6 2 4" xfId="17800" xr:uid="{A902A223-52DE-4A88-8AD7-8F5A5CD31D14}"/>
    <cellStyle name="20% - Ênfase6 2 6 3" xfId="17801" xr:uid="{76593DB2-3A3B-4C9C-94BE-4EB73E8F27BB}"/>
    <cellStyle name="20% - Ênfase6 2 6 4" xfId="17802" xr:uid="{D93C628D-9C14-496F-9605-6D236C459BDD}"/>
    <cellStyle name="20% - Ênfase6 2 6 5" xfId="17803" xr:uid="{26E6365C-3485-42FA-BD3F-970762EA9C74}"/>
    <cellStyle name="20% - Ênfase6 2 6 6" xfId="48760" xr:uid="{EC9C4A9A-BDF0-4EBD-BCBD-AC1FA5125C92}"/>
    <cellStyle name="20% - Ênfase6 2 7" xfId="1252" xr:uid="{6F1FF162-F136-4774-B013-D981DF2A9449}"/>
    <cellStyle name="20% - Ênfase6 2 7 2" xfId="17804" xr:uid="{DE268222-C88A-4971-8789-F46BE0CB2815}"/>
    <cellStyle name="20% - Ênfase6 2 7 2 2" xfId="17805" xr:uid="{41145DB4-126B-4414-A596-BC9C75A35345}"/>
    <cellStyle name="20% - Ênfase6 2 7 2 3" xfId="17806" xr:uid="{5E40015F-769B-4FA1-8676-F0CD8DE1A130}"/>
    <cellStyle name="20% - Ênfase6 2 7 2 4" xfId="17807" xr:uid="{69DDFD7B-7AE2-4A52-8161-5349CC5F5F0E}"/>
    <cellStyle name="20% - Ênfase6 2 7 3" xfId="17808" xr:uid="{E46B7A6D-A0B1-4F8E-BD91-27DA216CB357}"/>
    <cellStyle name="20% - Ênfase6 2 7 4" xfId="17809" xr:uid="{1E93ACFC-6B96-4316-863F-AC652CFF8A13}"/>
    <cellStyle name="20% - Ênfase6 2 7 5" xfId="17810" xr:uid="{BBE01664-7330-4008-9AFE-6D60C17B3253}"/>
    <cellStyle name="20% - Ênfase6 2 7 6" xfId="48761" xr:uid="{13E78E34-B661-43DC-9FA2-689EAB2DFD98}"/>
    <cellStyle name="20% - Ênfase6 2 8" xfId="17811" xr:uid="{5BE6433E-2DC0-47E1-968E-FA1EC8A03F1F}"/>
    <cellStyle name="20% - Ênfase6 2 8 2" xfId="17812" xr:uid="{558480DA-D193-4E10-831D-F6B2050CC09A}"/>
    <cellStyle name="20% - Ênfase6 2 8 2 2" xfId="17813" xr:uid="{C66259AF-D8FE-4C74-8ABB-9D5F16657905}"/>
    <cellStyle name="20% - Ênfase6 2 8 2 3" xfId="17814" xr:uid="{3FBCA205-9E9E-43DA-9A12-894B057EB740}"/>
    <cellStyle name="20% - Ênfase6 2 8 2 4" xfId="17815" xr:uid="{1CDCEA1F-BDD8-44BF-86B0-A608A3AD8F22}"/>
    <cellStyle name="20% - Ênfase6 2 8 3" xfId="17816" xr:uid="{B4067FC4-DBD5-442D-B92B-C78F7202B895}"/>
    <cellStyle name="20% - Ênfase6 2 8 4" xfId="17817" xr:uid="{9F5053A7-8002-4712-86C8-F2721F1B59F5}"/>
    <cellStyle name="20% - Ênfase6 2 8 5" xfId="17818" xr:uid="{AF16043F-0B42-42EC-9043-440E7EE176AE}"/>
    <cellStyle name="20% - Ênfase6 2 8 6" xfId="50173" xr:uid="{EE5D662C-FE6C-4B77-8C98-A2818498F504}"/>
    <cellStyle name="20% - Ênfase6 2 9" xfId="17819" xr:uid="{100D1EFF-0C33-41AB-B351-2B665D7B8624}"/>
    <cellStyle name="20% - Ênfase6 2 9 2" xfId="17820" xr:uid="{8DCA1B24-146F-49EC-8C82-B2ED4846709D}"/>
    <cellStyle name="20% - Ênfase6 2 9 2 2" xfId="17821" xr:uid="{42545867-FA94-4BE7-8216-3FDEDFCE7CAA}"/>
    <cellStyle name="20% - Ênfase6 2 9 2 3" xfId="17822" xr:uid="{881F8B83-D67A-410E-8E26-7ACED1924AE5}"/>
    <cellStyle name="20% - Ênfase6 2 9 2 4" xfId="17823" xr:uid="{6742B563-B369-49CA-BBDF-8CC6DE4E0065}"/>
    <cellStyle name="20% - Ênfase6 2 9 3" xfId="17824" xr:uid="{C2959513-1BD3-4CD8-8A23-BACFED782786}"/>
    <cellStyle name="20% - Ênfase6 2 9 4" xfId="17825" xr:uid="{B03BB185-F79B-4CAB-99A7-A6A2DE43B4A4}"/>
    <cellStyle name="20% - Ênfase6 2 9 5" xfId="17826" xr:uid="{634FE4D7-256D-44C0-994F-AC5B9ED04968}"/>
    <cellStyle name="20% - Ênfase6 2 9 6" xfId="50905" xr:uid="{A6D77E17-EB90-4038-ADDC-BA89A1FABE7D}"/>
    <cellStyle name="20% - Ênfase6 20" xfId="1253" xr:uid="{0AD15176-0315-412B-B08C-ABF6F0F242DE}"/>
    <cellStyle name="20% - Ênfase6 20 10" xfId="17827" xr:uid="{A85717C4-3D85-4B2B-BC72-D7644E85CD2F}"/>
    <cellStyle name="20% - Ênfase6 20 10 2" xfId="17828" xr:uid="{12B560F1-CD49-437D-BDD9-C9DA6BAA309D}"/>
    <cellStyle name="20% - Ênfase6 20 10 2 2" xfId="17829" xr:uid="{A0B6161D-AEA1-46CB-B83D-FE7E4C203FFC}"/>
    <cellStyle name="20% - Ênfase6 20 10 2 3" xfId="17830" xr:uid="{1DB37FCB-52D4-4877-92F6-9AAFAFDE2756}"/>
    <cellStyle name="20% - Ênfase6 20 10 2 4" xfId="17831" xr:uid="{FD865E8F-A308-41E3-AA2C-FBCE688C639C}"/>
    <cellStyle name="20% - Ênfase6 20 10 3" xfId="17832" xr:uid="{E5F0EB43-4819-41B1-BD82-1B751B353180}"/>
    <cellStyle name="20% - Ênfase6 20 10 4" xfId="17833" xr:uid="{4AEFFA49-4546-4953-B074-00EC04A89DE8}"/>
    <cellStyle name="20% - Ênfase6 20 10 5" xfId="17834" xr:uid="{278CCE43-EFA3-4051-A92E-A3FCC82A6DB0}"/>
    <cellStyle name="20% - Ênfase6 20 11" xfId="17835" xr:uid="{63F7FB0B-CE8A-4727-BCCA-5B995A0DE5C6}"/>
    <cellStyle name="20% - Ênfase6 20 11 2" xfId="17836" xr:uid="{ACE2F2D8-C996-431E-8A48-F66E4FC9684A}"/>
    <cellStyle name="20% - Ênfase6 20 11 2 2" xfId="17837" xr:uid="{0146E085-F465-408A-ABBA-782910B082D6}"/>
    <cellStyle name="20% - Ênfase6 20 11 2 3" xfId="17838" xr:uid="{F4CB4282-E61C-4ECD-A0B9-B32196289DB8}"/>
    <cellStyle name="20% - Ênfase6 20 11 2 4" xfId="17839" xr:uid="{A2FF8A34-6B50-441D-8899-E730CF046689}"/>
    <cellStyle name="20% - Ênfase6 20 11 3" xfId="17840" xr:uid="{D18A54DE-DBEC-4B59-AC28-4D4E1804B01C}"/>
    <cellStyle name="20% - Ênfase6 20 11 4" xfId="17841" xr:uid="{C3D29507-A0B6-470D-ADA4-9A3DCFD579B4}"/>
    <cellStyle name="20% - Ênfase6 20 11 5" xfId="17842" xr:uid="{BEB38D06-2922-47E5-9F6F-33E63038D4D4}"/>
    <cellStyle name="20% - Ênfase6 20 12" xfId="17843" xr:uid="{684CAE97-6290-4B65-9F8C-37557EAF18C4}"/>
    <cellStyle name="20% - Ênfase6 20 12 2" xfId="17844" xr:uid="{81EC6B89-A18C-4890-A6F4-4EF1C32E2B9E}"/>
    <cellStyle name="20% - Ênfase6 20 12 3" xfId="17845" xr:uid="{B6162E66-746F-4B2B-9996-0B46C3335174}"/>
    <cellStyle name="20% - Ênfase6 20 12 4" xfId="17846" xr:uid="{D847B638-1BC2-47A9-A80F-FEDA68B95E71}"/>
    <cellStyle name="20% - Ênfase6 20 13" xfId="17847" xr:uid="{662B41AF-FAA3-4B15-81D9-BF4CCE94A2D8}"/>
    <cellStyle name="20% - Ênfase6 20 14" xfId="17848" xr:uid="{C3732A2B-D412-4027-AAA9-2089DFF5CBB6}"/>
    <cellStyle name="20% - Ênfase6 20 15" xfId="17849" xr:uid="{B6790233-D68C-4469-BF64-720315659D81}"/>
    <cellStyle name="20% - Ênfase6 20 2" xfId="1254" xr:uid="{4AB4B8D2-CAD1-4FFF-8797-AC8E41498A57}"/>
    <cellStyle name="20% - Ênfase6 20 2 2" xfId="17850" xr:uid="{C0D67852-B4DA-4A5D-AA65-81DD03EEE071}"/>
    <cellStyle name="20% - Ênfase6 20 2 2 2" xfId="17851" xr:uid="{77D618C2-EF93-4D71-94D6-30868142C43D}"/>
    <cellStyle name="20% - Ênfase6 20 2 2 3" xfId="17852" xr:uid="{B98932AA-FDE3-4620-9F64-BE7D8B210A2B}"/>
    <cellStyle name="20% - Ênfase6 20 2 2 4" xfId="17853" xr:uid="{94B06F11-9485-4EE6-A2CA-42BE301C2836}"/>
    <cellStyle name="20% - Ênfase6 20 2 3" xfId="17854" xr:uid="{3093C0AE-ADD9-462C-B316-D5C20893C628}"/>
    <cellStyle name="20% - Ênfase6 20 2 4" xfId="17855" xr:uid="{8E0B83D0-7ED2-4F7F-B8A2-CF037300D293}"/>
    <cellStyle name="20% - Ênfase6 20 2 5" xfId="17856" xr:uid="{3BDABC50-7D2E-47FE-977B-F14948D0E273}"/>
    <cellStyle name="20% - Ênfase6 20 2 6" xfId="48762" xr:uid="{014F73EA-1276-4D44-B66A-FFF5293012C9}"/>
    <cellStyle name="20% - Ênfase6 20 3" xfId="17857" xr:uid="{74982428-AAF0-4B35-B7DE-3A97D51AFD68}"/>
    <cellStyle name="20% - Ênfase6 20 3 2" xfId="17858" xr:uid="{6B419EAC-A321-46FD-B119-3F533B75D751}"/>
    <cellStyle name="20% - Ênfase6 20 3 2 2" xfId="17859" xr:uid="{4B36EDA8-A620-4743-BB52-97021D29D91D}"/>
    <cellStyle name="20% - Ênfase6 20 3 2 3" xfId="17860" xr:uid="{2D8E4959-97C4-42EC-A9FA-08B8EBD25CA6}"/>
    <cellStyle name="20% - Ênfase6 20 3 2 4" xfId="17861" xr:uid="{96536B04-12FE-405B-96E9-912766996FCD}"/>
    <cellStyle name="20% - Ênfase6 20 3 3" xfId="17862" xr:uid="{30B00093-FFC5-40E1-B782-D11F31B0F5EA}"/>
    <cellStyle name="20% - Ênfase6 20 3 4" xfId="17863" xr:uid="{A6F123CF-9984-4328-9F33-6509663FB8B6}"/>
    <cellStyle name="20% - Ênfase6 20 3 5" xfId="17864" xr:uid="{17D67FD5-3779-4229-ADF0-F84A50643A86}"/>
    <cellStyle name="20% - Ênfase6 20 3 6" xfId="50181" xr:uid="{5A2C5D05-3B18-484C-AAAB-A2E411BC7277}"/>
    <cellStyle name="20% - Ênfase6 20 4" xfId="17865" xr:uid="{095D0521-469C-4CBA-B679-04614A8D29F8}"/>
    <cellStyle name="20% - Ênfase6 20 4 2" xfId="17866" xr:uid="{C660DA0F-3CAA-4E5B-8EC0-EB30EE821BE9}"/>
    <cellStyle name="20% - Ênfase6 20 4 2 2" xfId="17867" xr:uid="{8A5E79E9-0A15-4BBC-A762-18F4F84662E1}"/>
    <cellStyle name="20% - Ênfase6 20 4 2 3" xfId="17868" xr:uid="{2F660F07-87FA-425C-8719-8FD31DC15D64}"/>
    <cellStyle name="20% - Ênfase6 20 4 2 4" xfId="17869" xr:uid="{CF89573C-BF46-4302-A433-ACCD6CDDDB7C}"/>
    <cellStyle name="20% - Ênfase6 20 4 3" xfId="17870" xr:uid="{0C2DBB6D-75EF-4DA3-86EC-AF59AB26B22C}"/>
    <cellStyle name="20% - Ênfase6 20 4 4" xfId="17871" xr:uid="{38F36F4E-7E9A-4873-B95B-24AB46077F77}"/>
    <cellStyle name="20% - Ênfase6 20 4 5" xfId="17872" xr:uid="{A178DAF5-3321-4794-8EB5-913174359D31}"/>
    <cellStyle name="20% - Ênfase6 20 4 6" xfId="50876" xr:uid="{83F8AC98-2179-4439-B2BF-0E5BCF657323}"/>
    <cellStyle name="20% - Ênfase6 20 5" xfId="17873" xr:uid="{973FDA78-76DC-4129-860A-53BD8F8DB5FE}"/>
    <cellStyle name="20% - Ênfase6 20 5 2" xfId="17874" xr:uid="{1F0EF9EB-D0F8-4A51-9D51-E3659B37B13B}"/>
    <cellStyle name="20% - Ênfase6 20 5 2 2" xfId="17875" xr:uid="{6D08B234-9B8A-4F15-AE6D-F06AC9E31AAC}"/>
    <cellStyle name="20% - Ênfase6 20 5 2 3" xfId="17876" xr:uid="{3726166E-5A79-454C-AB70-DC92FB80A4CA}"/>
    <cellStyle name="20% - Ênfase6 20 5 2 4" xfId="17877" xr:uid="{11C91640-71EB-4F67-9EB8-C19CFBEF3106}"/>
    <cellStyle name="20% - Ênfase6 20 5 3" xfId="17878" xr:uid="{0BC24CC2-B8AF-4312-93AC-3CC7D222A73A}"/>
    <cellStyle name="20% - Ênfase6 20 5 4" xfId="17879" xr:uid="{6F6CB618-B07D-4CC3-B205-4625F798EF54}"/>
    <cellStyle name="20% - Ênfase6 20 5 5" xfId="17880" xr:uid="{B9635938-AAD6-4DB1-A1BE-595D9BB1CD04}"/>
    <cellStyle name="20% - Ênfase6 20 5 6" xfId="51761" xr:uid="{207D3285-C8A6-4858-B129-765C49052502}"/>
    <cellStyle name="20% - Ênfase6 20 6" xfId="17881" xr:uid="{057F6989-6AD9-4E83-A747-C92041243C11}"/>
    <cellStyle name="20% - Ênfase6 20 6 2" xfId="17882" xr:uid="{EA0626CF-6D22-4F6F-9F6C-51B88BB2ADBF}"/>
    <cellStyle name="20% - Ênfase6 20 6 2 2" xfId="17883" xr:uid="{935D884F-FA76-43FC-9A67-B9AC6A71F204}"/>
    <cellStyle name="20% - Ênfase6 20 6 2 3" xfId="17884" xr:uid="{DB9C0DE8-425C-4473-A0A8-C5D4DF2B7550}"/>
    <cellStyle name="20% - Ênfase6 20 6 2 4" xfId="17885" xr:uid="{434BE3BE-A006-4AC9-89D5-C43C21FE46BA}"/>
    <cellStyle name="20% - Ênfase6 20 6 3" xfId="17886" xr:uid="{34837A4E-2527-43B7-9FCB-A1AD215EBADF}"/>
    <cellStyle name="20% - Ênfase6 20 6 4" xfId="17887" xr:uid="{56B3473C-6B3E-4E7B-8AAA-426588DA9BED}"/>
    <cellStyle name="20% - Ênfase6 20 6 5" xfId="17888" xr:uid="{4A8CF26F-6E4E-45E2-9F5F-F72B8656C56C}"/>
    <cellStyle name="20% - Ênfase6 20 6 6" xfId="52636" xr:uid="{6E11AD63-A95A-4B24-9A0A-80D2B96C3FC8}"/>
    <cellStyle name="20% - Ênfase6 20 7" xfId="17889" xr:uid="{0640023B-01B9-4246-BB52-E8F040596ED7}"/>
    <cellStyle name="20% - Ênfase6 20 7 2" xfId="17890" xr:uid="{9AF13AE1-2382-4DA6-8498-1D3A2003A047}"/>
    <cellStyle name="20% - Ênfase6 20 7 2 2" xfId="17891" xr:uid="{FB0AF2A2-8F03-4B7E-97B6-95DC588C298A}"/>
    <cellStyle name="20% - Ênfase6 20 7 2 3" xfId="17892" xr:uid="{776E86BF-7473-4E4C-B069-CD4B83971D67}"/>
    <cellStyle name="20% - Ênfase6 20 7 2 4" xfId="17893" xr:uid="{FC414439-6EBF-45C7-944B-D37C0B31586A}"/>
    <cellStyle name="20% - Ênfase6 20 7 3" xfId="17894" xr:uid="{A2E6C883-941D-482D-BB2A-B66DA831D680}"/>
    <cellStyle name="20% - Ênfase6 20 7 4" xfId="17895" xr:uid="{F7ADD287-40B5-474F-B9E1-E6D2DE868C46}"/>
    <cellStyle name="20% - Ênfase6 20 7 5" xfId="17896" xr:uid="{319347A9-0B5D-4CEC-B901-EC01F3111831}"/>
    <cellStyle name="20% - Ênfase6 20 7 6" xfId="53493" xr:uid="{D3A924E3-47A8-4674-83F5-C68DDF8DD7CA}"/>
    <cellStyle name="20% - Ênfase6 20 8" xfId="17897" xr:uid="{3ECC28CE-D1DC-4417-93EF-F65DBD7E710F}"/>
    <cellStyle name="20% - Ênfase6 20 8 2" xfId="17898" xr:uid="{20CF2CDB-3B26-4928-8CA3-C9EDE72657F0}"/>
    <cellStyle name="20% - Ênfase6 20 8 2 2" xfId="17899" xr:uid="{48B2C8BE-9E84-4010-A848-8662F832B5C7}"/>
    <cellStyle name="20% - Ênfase6 20 8 2 3" xfId="17900" xr:uid="{FDF1426D-3A73-4A6F-BA1C-EEA2D23E8A33}"/>
    <cellStyle name="20% - Ênfase6 20 8 2 4" xfId="17901" xr:uid="{550AA150-199D-4631-B6AA-7ABF3E4B623E}"/>
    <cellStyle name="20% - Ênfase6 20 8 3" xfId="17902" xr:uid="{8F7C60AD-E9A5-4111-98CE-12027B51EEB1}"/>
    <cellStyle name="20% - Ênfase6 20 8 4" xfId="17903" xr:uid="{709C60C1-B3DB-478F-9C55-7763A515CDDF}"/>
    <cellStyle name="20% - Ênfase6 20 8 5" xfId="17904" xr:uid="{542FF2C6-49B6-4B21-8E55-BA2F16220E6C}"/>
    <cellStyle name="20% - Ênfase6 20 8 6" xfId="54326" xr:uid="{29270AB3-C340-4DB0-9D07-DFB3F0C8174A}"/>
    <cellStyle name="20% - Ênfase6 20 9" xfId="17905" xr:uid="{28702D6F-ED38-4918-9ABA-8C8B2E691084}"/>
    <cellStyle name="20% - Ênfase6 20 9 2" xfId="17906" xr:uid="{30E8F72F-3BC9-44A7-B936-BDB065884105}"/>
    <cellStyle name="20% - Ênfase6 20 9 2 2" xfId="17907" xr:uid="{08B6F903-7EE1-4F44-AA85-536DD6ADED33}"/>
    <cellStyle name="20% - Ênfase6 20 9 2 3" xfId="17908" xr:uid="{818F85B1-CC65-4937-A689-D12A52415A2E}"/>
    <cellStyle name="20% - Ênfase6 20 9 2 4" xfId="17909" xr:uid="{5CEEFE91-9DD4-429F-BC8C-7A9C28B23BEC}"/>
    <cellStyle name="20% - Ênfase6 20 9 3" xfId="17910" xr:uid="{C02A429B-C46A-45E1-B0B9-728A82BC816F}"/>
    <cellStyle name="20% - Ênfase6 20 9 4" xfId="17911" xr:uid="{BF2F5E95-DFCB-4915-8018-209258B47E71}"/>
    <cellStyle name="20% - Ênfase6 20 9 5" xfId="17912" xr:uid="{710F48D6-1788-4444-9055-F9DCE05946FA}"/>
    <cellStyle name="20% - Ênfase6 20 9 6" xfId="55116" xr:uid="{B1CB76A0-B37C-4745-A97C-301468076FCA}"/>
    <cellStyle name="20% - Ênfase6 21" xfId="1255" xr:uid="{ABAE6F6C-D7BA-405B-96E6-0611D28E9D30}"/>
    <cellStyle name="20% - Ênfase6 21 10" xfId="17913" xr:uid="{6E6A93E4-C796-4362-96AD-4F7B359D8077}"/>
    <cellStyle name="20% - Ênfase6 21 10 2" xfId="17914" xr:uid="{09663C7C-1672-4130-AC97-1BEB9A511E90}"/>
    <cellStyle name="20% - Ênfase6 21 10 2 2" xfId="17915" xr:uid="{C4870481-8450-46AB-B39E-9788A8DD6FEA}"/>
    <cellStyle name="20% - Ênfase6 21 10 2 3" xfId="17916" xr:uid="{F50FCDF1-0843-4421-8D40-DCD88AB3CF47}"/>
    <cellStyle name="20% - Ênfase6 21 10 2 4" xfId="17917" xr:uid="{3EDE55E1-3BF1-456E-A2F2-EBE1A4C839E5}"/>
    <cellStyle name="20% - Ênfase6 21 10 3" xfId="17918" xr:uid="{7676A5F2-218C-4683-A237-5715F09E06FC}"/>
    <cellStyle name="20% - Ênfase6 21 10 4" xfId="17919" xr:uid="{880611C6-B03A-4756-888F-6B110F5924EA}"/>
    <cellStyle name="20% - Ênfase6 21 10 5" xfId="17920" xr:uid="{862CE573-EEE5-4B62-A71D-AAAEF1B74455}"/>
    <cellStyle name="20% - Ênfase6 21 11" xfId="17921" xr:uid="{2320904C-1562-48CC-AC12-5AAE63A71700}"/>
    <cellStyle name="20% - Ênfase6 21 11 2" xfId="17922" xr:uid="{8C76B77A-D3CC-40F5-99D2-8F2DC5FF0DDC}"/>
    <cellStyle name="20% - Ênfase6 21 11 2 2" xfId="17923" xr:uid="{D8F51050-C330-4063-A7EF-6CE780927845}"/>
    <cellStyle name="20% - Ênfase6 21 11 2 3" xfId="17924" xr:uid="{E8FEF3D2-EF01-4668-A71B-409653836A3A}"/>
    <cellStyle name="20% - Ênfase6 21 11 2 4" xfId="17925" xr:uid="{C4845429-A701-43ED-BED9-4BAE369ABEC4}"/>
    <cellStyle name="20% - Ênfase6 21 11 3" xfId="17926" xr:uid="{F0499C9D-33B1-4E2C-90C6-8EA3F64E8DEF}"/>
    <cellStyle name="20% - Ênfase6 21 11 4" xfId="17927" xr:uid="{3E1531B8-6564-497C-938D-608C4A144056}"/>
    <cellStyle name="20% - Ênfase6 21 11 5" xfId="17928" xr:uid="{41EA6BA4-4D32-4559-B2E7-F247550B04F1}"/>
    <cellStyle name="20% - Ênfase6 21 12" xfId="17929" xr:uid="{7B70E4DA-F9DB-40BB-8381-CE47A9265E90}"/>
    <cellStyle name="20% - Ênfase6 21 12 2" xfId="17930" xr:uid="{840C4231-9DF6-4B51-9CE4-1A5BCE207781}"/>
    <cellStyle name="20% - Ênfase6 21 12 3" xfId="17931" xr:uid="{B6FA4CA7-5C91-4E33-851F-4A77084713F0}"/>
    <cellStyle name="20% - Ênfase6 21 12 4" xfId="17932" xr:uid="{9E2FB072-CC0D-40E9-8EB0-E6B2D4FA43F8}"/>
    <cellStyle name="20% - Ênfase6 21 13" xfId="17933" xr:uid="{AEB22CE2-B341-4DF3-8111-EDD55FF61C2E}"/>
    <cellStyle name="20% - Ênfase6 21 14" xfId="17934" xr:uid="{62508E08-60B4-4677-A56B-A500AA234D87}"/>
    <cellStyle name="20% - Ênfase6 21 15" xfId="17935" xr:uid="{1408605C-92F3-4B1C-97E4-D2A6C3418C15}"/>
    <cellStyle name="20% - Ênfase6 21 16" xfId="48764" xr:uid="{E68D8DCD-173F-4DB1-ABB4-EF99A68C66A9}"/>
    <cellStyle name="20% - Ênfase6 21 2" xfId="1256" xr:uid="{74442F39-FA1F-4228-8EA1-9E2AE74089EC}"/>
    <cellStyle name="20% - Ênfase6 21 2 2" xfId="17936" xr:uid="{B2BB6306-B0EA-4E6F-A6F2-995A98C46B43}"/>
    <cellStyle name="20% - Ênfase6 21 2 2 2" xfId="17937" xr:uid="{08402A06-7333-416D-BDAE-5948FD339009}"/>
    <cellStyle name="20% - Ênfase6 21 2 2 3" xfId="17938" xr:uid="{86702D49-C69A-4CBE-83DA-03CF5BFD656F}"/>
    <cellStyle name="20% - Ênfase6 21 2 2 4" xfId="17939" xr:uid="{9109DE27-ADBF-45C1-B452-E1813D697882}"/>
    <cellStyle name="20% - Ênfase6 21 2 3" xfId="17940" xr:uid="{C1EF7108-1724-45B2-B866-C6CF2F34B142}"/>
    <cellStyle name="20% - Ênfase6 21 2 4" xfId="17941" xr:uid="{38971928-62C7-494B-B809-E12F185C0F57}"/>
    <cellStyle name="20% - Ênfase6 21 2 5" xfId="17942" xr:uid="{83957A46-07B1-4708-BCE3-13A9E62B6C18}"/>
    <cellStyle name="20% - Ênfase6 21 2 6" xfId="48765" xr:uid="{54AA66AF-BB8C-4A27-8152-F23EABD8D850}"/>
    <cellStyle name="20% - Ênfase6 21 3" xfId="17943" xr:uid="{42B144B4-A171-4826-94C2-DA6B595DF532}"/>
    <cellStyle name="20% - Ênfase6 21 3 2" xfId="17944" xr:uid="{A247D488-AF01-4DA3-842D-D168FD711002}"/>
    <cellStyle name="20% - Ênfase6 21 3 2 2" xfId="17945" xr:uid="{4BFEBD82-A559-4175-93C5-1B68D0796F0A}"/>
    <cellStyle name="20% - Ênfase6 21 3 2 3" xfId="17946" xr:uid="{ED67363F-70F9-401F-BD43-9FFF76B4DD02}"/>
    <cellStyle name="20% - Ênfase6 21 3 2 4" xfId="17947" xr:uid="{B6DF5D0A-5B08-4320-8C32-11FF08645246}"/>
    <cellStyle name="20% - Ênfase6 21 3 3" xfId="17948" xr:uid="{AEA621DE-6AC6-44EA-B14F-D65E82E871A5}"/>
    <cellStyle name="20% - Ênfase6 21 3 4" xfId="17949" xr:uid="{BB345331-A0E4-4E96-837F-D75074F37397}"/>
    <cellStyle name="20% - Ênfase6 21 3 5" xfId="17950" xr:uid="{1FA896A7-063B-4840-8BD1-72CB494A812E}"/>
    <cellStyle name="20% - Ênfase6 21 4" xfId="17951" xr:uid="{3E4C75E7-DD0A-4142-9A3B-C9DD0585EF16}"/>
    <cellStyle name="20% - Ênfase6 21 4 2" xfId="17952" xr:uid="{AA001B49-B993-4E83-B7D9-690F7D43469B}"/>
    <cellStyle name="20% - Ênfase6 21 4 2 2" xfId="17953" xr:uid="{170F08AD-B40C-48F0-8A75-0E43DD10F6E6}"/>
    <cellStyle name="20% - Ênfase6 21 4 2 3" xfId="17954" xr:uid="{F84C1D1D-494E-437A-8E75-D354AC432F6C}"/>
    <cellStyle name="20% - Ênfase6 21 4 2 4" xfId="17955" xr:uid="{EE107452-4D7D-4075-8126-C9A02E63F554}"/>
    <cellStyle name="20% - Ênfase6 21 4 3" xfId="17956" xr:uid="{39B293F4-CB5B-44AB-933C-E552F12E7BC8}"/>
    <cellStyle name="20% - Ênfase6 21 4 4" xfId="17957" xr:uid="{9989EEF7-D37D-44FE-8E1A-2C4B7FB6C979}"/>
    <cellStyle name="20% - Ênfase6 21 4 5" xfId="17958" xr:uid="{21D259B9-1F0A-4249-993D-7CFEF76BA55E}"/>
    <cellStyle name="20% - Ênfase6 21 5" xfId="17959" xr:uid="{D2D964F1-7E32-4A7E-888E-A907D557F3C4}"/>
    <cellStyle name="20% - Ênfase6 21 5 2" xfId="17960" xr:uid="{F2CAA447-3D7C-401E-A848-87DEB242DCD1}"/>
    <cellStyle name="20% - Ênfase6 21 5 2 2" xfId="17961" xr:uid="{49BEDCC5-CB9E-49B3-9A9B-25A445E32BBB}"/>
    <cellStyle name="20% - Ênfase6 21 5 2 3" xfId="17962" xr:uid="{3897F7C1-0E6B-41CF-AD51-FFDADE212AB3}"/>
    <cellStyle name="20% - Ênfase6 21 5 2 4" xfId="17963" xr:uid="{60E36600-C441-4D44-875E-FDC53598E1A5}"/>
    <cellStyle name="20% - Ênfase6 21 5 3" xfId="17964" xr:uid="{19789612-C1E0-4946-A635-856D07508CFE}"/>
    <cellStyle name="20% - Ênfase6 21 5 4" xfId="17965" xr:uid="{1466CD75-64C3-42B6-9948-3EABEBBC98CF}"/>
    <cellStyle name="20% - Ênfase6 21 5 5" xfId="17966" xr:uid="{0EFE777A-CADA-4BEC-A4EB-23E567673816}"/>
    <cellStyle name="20% - Ênfase6 21 6" xfId="17967" xr:uid="{B113BD70-7302-428C-9F44-6C19B6D07D70}"/>
    <cellStyle name="20% - Ênfase6 21 6 2" xfId="17968" xr:uid="{1B6CB7FA-DF1B-460C-95F1-58A41EDFC482}"/>
    <cellStyle name="20% - Ênfase6 21 6 2 2" xfId="17969" xr:uid="{4C8270F5-7982-4C90-AF9C-F0697C2C06DE}"/>
    <cellStyle name="20% - Ênfase6 21 6 2 3" xfId="17970" xr:uid="{FC10C3F6-9FFD-4AE1-8C25-165C03BB0075}"/>
    <cellStyle name="20% - Ênfase6 21 6 2 4" xfId="17971" xr:uid="{C001A6D1-A8EC-4B8F-B2FD-F3987EB8DBD7}"/>
    <cellStyle name="20% - Ênfase6 21 6 3" xfId="17972" xr:uid="{3B61C243-BAE4-4DF7-935F-8864846418E0}"/>
    <cellStyle name="20% - Ênfase6 21 6 4" xfId="17973" xr:uid="{7CE42DA1-7C93-4DD1-B774-78C2CDC2E106}"/>
    <cellStyle name="20% - Ênfase6 21 6 5" xfId="17974" xr:uid="{21EB9A4F-744A-48F6-AB78-7CCE2C9DF788}"/>
    <cellStyle name="20% - Ênfase6 21 7" xfId="17975" xr:uid="{AE3DD756-FBE7-4A56-8FA3-7F44B3514DBE}"/>
    <cellStyle name="20% - Ênfase6 21 7 2" xfId="17976" xr:uid="{F9901207-BF11-4EE0-91BE-C0CF0707751A}"/>
    <cellStyle name="20% - Ênfase6 21 7 2 2" xfId="17977" xr:uid="{E4ADCCDA-FB81-4EA5-888F-E863B0001139}"/>
    <cellStyle name="20% - Ênfase6 21 7 2 3" xfId="17978" xr:uid="{B31EF4F3-63FA-4305-BB2A-FC301B1A519B}"/>
    <cellStyle name="20% - Ênfase6 21 7 2 4" xfId="17979" xr:uid="{EC64AC4F-6931-40E5-987F-15F2E46EE2DC}"/>
    <cellStyle name="20% - Ênfase6 21 7 3" xfId="17980" xr:uid="{AEC78058-E8E4-415B-A3F7-1C5A8142B566}"/>
    <cellStyle name="20% - Ênfase6 21 7 4" xfId="17981" xr:uid="{1DB076CE-1BE7-48BA-8DDB-F81CE57523CB}"/>
    <cellStyle name="20% - Ênfase6 21 7 5" xfId="17982" xr:uid="{C18D46CA-3279-4FE9-85ED-941380B3D722}"/>
    <cellStyle name="20% - Ênfase6 21 8" xfId="17983" xr:uid="{DADACAD5-52B5-4059-AEF1-DBC8EA2CF311}"/>
    <cellStyle name="20% - Ênfase6 21 8 2" xfId="17984" xr:uid="{62EFBCFD-0F7D-4A49-A8EE-1FDC50BB1C59}"/>
    <cellStyle name="20% - Ênfase6 21 8 2 2" xfId="17985" xr:uid="{1F10B93B-09AE-4500-BEB3-1D515C975A46}"/>
    <cellStyle name="20% - Ênfase6 21 8 2 3" xfId="17986" xr:uid="{EFED2316-5B84-49EE-A4FC-25D71C900283}"/>
    <cellStyle name="20% - Ênfase6 21 8 2 4" xfId="17987" xr:uid="{9CAFBB3D-66D6-42CC-A5F4-BE5ECB7DC8AC}"/>
    <cellStyle name="20% - Ênfase6 21 8 3" xfId="17988" xr:uid="{1BC299C2-DF1B-4B70-9B6E-DD85DF04AF13}"/>
    <cellStyle name="20% - Ênfase6 21 8 4" xfId="17989" xr:uid="{08F98663-9994-4F1E-BE65-6A6810647528}"/>
    <cellStyle name="20% - Ênfase6 21 8 5" xfId="17990" xr:uid="{6E2777E8-2356-46A3-8B30-F2C00163F019}"/>
    <cellStyle name="20% - Ênfase6 21 9" xfId="17991" xr:uid="{4C41972B-90EC-486D-A0F0-33EBE1A8A50E}"/>
    <cellStyle name="20% - Ênfase6 21 9 2" xfId="17992" xr:uid="{8A03DE61-FC78-4417-B465-27D8A8CD9FC8}"/>
    <cellStyle name="20% - Ênfase6 21 9 2 2" xfId="17993" xr:uid="{AEEA7C01-BBC7-47D0-900F-6BC41B8086B2}"/>
    <cellStyle name="20% - Ênfase6 21 9 2 3" xfId="17994" xr:uid="{2762FC65-7C42-46AA-9F6A-26322A30CEF7}"/>
    <cellStyle name="20% - Ênfase6 21 9 2 4" xfId="17995" xr:uid="{FB6AE766-636D-48B4-89D3-D58698F744CC}"/>
    <cellStyle name="20% - Ênfase6 21 9 3" xfId="17996" xr:uid="{B7BCAB67-3D79-433F-B6D7-A5B8C8BA0291}"/>
    <cellStyle name="20% - Ênfase6 21 9 4" xfId="17997" xr:uid="{B1578F00-9303-4416-BF15-4CA9047128AB}"/>
    <cellStyle name="20% - Ênfase6 21 9 5" xfId="17998" xr:uid="{F9318A11-3056-4D7B-8265-D6DBA4AABB1A}"/>
    <cellStyle name="20% - Ênfase6 22" xfId="1257" xr:uid="{9EEF79B3-7CE5-417D-8443-0D42C8D701E7}"/>
    <cellStyle name="20% - Ênfase6 22 10" xfId="17999" xr:uid="{AF68EB97-0CFA-43A7-BD75-21BA81470826}"/>
    <cellStyle name="20% - Ênfase6 22 10 2" xfId="18000" xr:uid="{1F74FB43-44A2-43C5-B96E-0D8F793C3CCD}"/>
    <cellStyle name="20% - Ênfase6 22 10 2 2" xfId="18001" xr:uid="{8DFB9C0A-36E7-4143-840C-492D5E40BEE7}"/>
    <cellStyle name="20% - Ênfase6 22 10 2 3" xfId="18002" xr:uid="{91AC0560-C1A5-4DE1-8456-03FDDC528BBD}"/>
    <cellStyle name="20% - Ênfase6 22 10 2 4" xfId="18003" xr:uid="{1156C397-DCA7-4CDD-9CBB-43C793145467}"/>
    <cellStyle name="20% - Ênfase6 22 10 3" xfId="18004" xr:uid="{D7860DD1-90FE-4E92-BF6D-5E389D74D539}"/>
    <cellStyle name="20% - Ênfase6 22 10 4" xfId="18005" xr:uid="{43CC70D8-7427-480E-9D9E-9253AA2AE0C1}"/>
    <cellStyle name="20% - Ênfase6 22 10 5" xfId="18006" xr:uid="{1CD2D341-F7D4-4138-9A84-B8BDF9363237}"/>
    <cellStyle name="20% - Ênfase6 22 11" xfId="18007" xr:uid="{74B893D8-A24A-4CB8-AD7C-78C0CBC19781}"/>
    <cellStyle name="20% - Ênfase6 22 11 2" xfId="18008" xr:uid="{348DC2B4-4423-4B9A-A348-E071F76484A3}"/>
    <cellStyle name="20% - Ênfase6 22 11 2 2" xfId="18009" xr:uid="{DCE6005C-B858-4A24-80DC-CFED875C65C4}"/>
    <cellStyle name="20% - Ênfase6 22 11 2 3" xfId="18010" xr:uid="{82235EC6-FFAE-4DD8-B4BD-8DF89E809A6C}"/>
    <cellStyle name="20% - Ênfase6 22 11 2 4" xfId="18011" xr:uid="{8EE4CF00-C053-41F6-B40B-C5EFD5514161}"/>
    <cellStyle name="20% - Ênfase6 22 11 3" xfId="18012" xr:uid="{F86173E0-A9A0-4195-A0D9-713CACB61E7E}"/>
    <cellStyle name="20% - Ênfase6 22 11 4" xfId="18013" xr:uid="{6A8BE3AE-AA78-4C22-BA1D-9EA55453BA57}"/>
    <cellStyle name="20% - Ênfase6 22 11 5" xfId="18014" xr:uid="{DF27E5E8-8ADA-4B4B-BD81-29BC2B37C70B}"/>
    <cellStyle name="20% - Ênfase6 22 12" xfId="18015" xr:uid="{E7496FF0-6DD0-4193-9C1D-6DC555D4FCF3}"/>
    <cellStyle name="20% - Ênfase6 22 12 2" xfId="18016" xr:uid="{75040CB7-4699-4396-88C1-4689BB0A5B8A}"/>
    <cellStyle name="20% - Ênfase6 22 12 3" xfId="18017" xr:uid="{4E603E19-5412-486C-AFAC-C806A9557AE3}"/>
    <cellStyle name="20% - Ênfase6 22 12 4" xfId="18018" xr:uid="{E61926DB-29F0-4EB4-885B-505C9EFB6235}"/>
    <cellStyle name="20% - Ênfase6 22 13" xfId="18019" xr:uid="{9869F204-3ABD-4BA2-9D54-082BAAB42C7A}"/>
    <cellStyle name="20% - Ênfase6 22 14" xfId="18020" xr:uid="{BA3DACD1-401B-4758-AFF1-3C8910D2B00C}"/>
    <cellStyle name="20% - Ênfase6 22 15" xfId="18021" xr:uid="{C929C524-2F49-4C54-8AAD-F532E387AB90}"/>
    <cellStyle name="20% - Ênfase6 22 16" xfId="48766" xr:uid="{ADB03B53-93E9-423D-9381-1533556C475C}"/>
    <cellStyle name="20% - Ênfase6 22 2" xfId="1258" xr:uid="{68110E38-7F14-4E84-AF67-9EED674CAB98}"/>
    <cellStyle name="20% - Ênfase6 22 2 2" xfId="18022" xr:uid="{BDF12E6B-0344-44E6-8AE3-1B43256F7C78}"/>
    <cellStyle name="20% - Ênfase6 22 2 2 2" xfId="18023" xr:uid="{D0FE87E1-A86B-4B30-AC22-3BFB45BAE214}"/>
    <cellStyle name="20% - Ênfase6 22 2 2 3" xfId="18024" xr:uid="{1D9BF8E9-DCA7-4ACB-9281-5FB21565CACF}"/>
    <cellStyle name="20% - Ênfase6 22 2 2 4" xfId="18025" xr:uid="{9C539D08-8ECB-4A4A-ACBB-4DB1D943EC0B}"/>
    <cellStyle name="20% - Ênfase6 22 2 3" xfId="18026" xr:uid="{13243BFC-A060-4349-88B3-3C1AD0D9C1B1}"/>
    <cellStyle name="20% - Ênfase6 22 2 4" xfId="18027" xr:uid="{7D294654-0C7F-49E4-9792-15E712F6B295}"/>
    <cellStyle name="20% - Ênfase6 22 2 5" xfId="18028" xr:uid="{E975FC80-E704-4891-AB04-764E41F3B9AF}"/>
    <cellStyle name="20% - Ênfase6 22 3" xfId="18029" xr:uid="{9B645CAD-80D4-4F32-9455-8C8597D0E0D1}"/>
    <cellStyle name="20% - Ênfase6 22 3 2" xfId="18030" xr:uid="{256AC745-8F51-485B-85CB-7E43EC769924}"/>
    <cellStyle name="20% - Ênfase6 22 3 2 2" xfId="18031" xr:uid="{03DEA524-0ED1-443D-BECA-C97FD5E82665}"/>
    <cellStyle name="20% - Ênfase6 22 3 2 3" xfId="18032" xr:uid="{DE3C20D7-10DB-453C-83D8-48514683E963}"/>
    <cellStyle name="20% - Ênfase6 22 3 2 4" xfId="18033" xr:uid="{30731A66-33CC-4991-8B1B-F53BFC15F1D5}"/>
    <cellStyle name="20% - Ênfase6 22 3 3" xfId="18034" xr:uid="{E17B45F2-4D0C-4EC2-916A-3A32FE0D1F0E}"/>
    <cellStyle name="20% - Ênfase6 22 3 4" xfId="18035" xr:uid="{DB7ECD27-EF74-4DEB-8FA1-C794A7D60CDC}"/>
    <cellStyle name="20% - Ênfase6 22 3 5" xfId="18036" xr:uid="{FE50F4FA-F4FC-44D9-9BAA-3A042D586AA7}"/>
    <cellStyle name="20% - Ênfase6 22 4" xfId="18037" xr:uid="{2CD444B9-0341-4DB9-B19A-75C36A6C89C5}"/>
    <cellStyle name="20% - Ênfase6 22 4 2" xfId="18038" xr:uid="{A8D56DEB-0E29-4203-8ABC-28DF1160ECCB}"/>
    <cellStyle name="20% - Ênfase6 22 4 2 2" xfId="18039" xr:uid="{D60711F9-3DCB-449E-8134-EB2305863CE1}"/>
    <cellStyle name="20% - Ênfase6 22 4 2 3" xfId="18040" xr:uid="{CE3D2409-38E1-4625-8606-F3B9FD79E50E}"/>
    <cellStyle name="20% - Ênfase6 22 4 2 4" xfId="18041" xr:uid="{0A4AC7C0-3F8D-4756-B7F7-A526072B18DC}"/>
    <cellStyle name="20% - Ênfase6 22 4 3" xfId="18042" xr:uid="{D5ED19AC-D8C2-4384-A3F7-A95F52150C80}"/>
    <cellStyle name="20% - Ênfase6 22 4 4" xfId="18043" xr:uid="{B22FD0A9-4535-49C6-83AC-67C95F9E6452}"/>
    <cellStyle name="20% - Ênfase6 22 4 5" xfId="18044" xr:uid="{6085B6FC-AD58-442F-A0EF-A1BE8EE07016}"/>
    <cellStyle name="20% - Ênfase6 22 5" xfId="18045" xr:uid="{1C1B4623-EBC7-4675-B789-69BC2B40D800}"/>
    <cellStyle name="20% - Ênfase6 22 5 2" xfId="18046" xr:uid="{E81B00C4-BF1A-4E49-8E58-7C73386A1C6A}"/>
    <cellStyle name="20% - Ênfase6 22 5 2 2" xfId="18047" xr:uid="{98BF7132-2A35-4D9B-A78B-BA148C3C8FFC}"/>
    <cellStyle name="20% - Ênfase6 22 5 2 3" xfId="18048" xr:uid="{C3D72EE3-02AE-419D-961F-CAC56795650E}"/>
    <cellStyle name="20% - Ênfase6 22 5 2 4" xfId="18049" xr:uid="{98161561-0711-4981-BE59-D7A2FFC324E7}"/>
    <cellStyle name="20% - Ênfase6 22 5 3" xfId="18050" xr:uid="{7E7C1445-B3B2-4314-AE4B-7A5DBEC9A413}"/>
    <cellStyle name="20% - Ênfase6 22 5 4" xfId="18051" xr:uid="{9982FEE6-C84D-44FE-875A-005C5F1F514C}"/>
    <cellStyle name="20% - Ênfase6 22 5 5" xfId="18052" xr:uid="{8EFB08E8-9DF8-4BD5-9B94-A7B8B6E3C62C}"/>
    <cellStyle name="20% - Ênfase6 22 6" xfId="18053" xr:uid="{40DD05E3-1319-4F0F-B7EB-7542DB4CF934}"/>
    <cellStyle name="20% - Ênfase6 22 6 2" xfId="18054" xr:uid="{33FAC883-EECF-4B36-B00C-F0AF507B5ED7}"/>
    <cellStyle name="20% - Ênfase6 22 6 2 2" xfId="18055" xr:uid="{F2A7CDC6-E796-4850-A031-145CF7B44CFC}"/>
    <cellStyle name="20% - Ênfase6 22 6 2 3" xfId="18056" xr:uid="{36212A0B-8D40-4658-80C8-4A792F228540}"/>
    <cellStyle name="20% - Ênfase6 22 6 2 4" xfId="18057" xr:uid="{5FE9FAAA-404F-4302-BFE1-A8A12F5B39CA}"/>
    <cellStyle name="20% - Ênfase6 22 6 3" xfId="18058" xr:uid="{2A4FF060-C3B2-4C32-828E-42B869CE42EA}"/>
    <cellStyle name="20% - Ênfase6 22 6 4" xfId="18059" xr:uid="{780F3FEE-1DB6-466C-988B-7DAF27F1012D}"/>
    <cellStyle name="20% - Ênfase6 22 6 5" xfId="18060" xr:uid="{BEA7655A-8A4E-453D-8394-98B583296EDA}"/>
    <cellStyle name="20% - Ênfase6 22 7" xfId="18061" xr:uid="{71689275-D512-44D8-B4C0-BAD45C7491E7}"/>
    <cellStyle name="20% - Ênfase6 22 7 2" xfId="18062" xr:uid="{61001D53-C6A3-4716-8F64-7B47F84B5BA6}"/>
    <cellStyle name="20% - Ênfase6 22 7 2 2" xfId="18063" xr:uid="{27D673D1-2751-4B87-AF09-1ACDA5393A01}"/>
    <cellStyle name="20% - Ênfase6 22 7 2 3" xfId="18064" xr:uid="{CF2001E1-6D5B-491E-80D5-6D63EE5DA581}"/>
    <cellStyle name="20% - Ênfase6 22 7 2 4" xfId="18065" xr:uid="{35A36D99-D6E2-4238-9414-FE54BB612480}"/>
    <cellStyle name="20% - Ênfase6 22 7 3" xfId="18066" xr:uid="{C72D7407-129B-4056-92EE-8F13DB7FA95D}"/>
    <cellStyle name="20% - Ênfase6 22 7 4" xfId="18067" xr:uid="{75EDB63B-344A-4939-A22C-AE06AB772F56}"/>
    <cellStyle name="20% - Ênfase6 22 7 5" xfId="18068" xr:uid="{DC68A508-1A02-4F4F-93E2-34BCF607F102}"/>
    <cellStyle name="20% - Ênfase6 22 8" xfId="18069" xr:uid="{A527FB81-E82B-4B84-A97C-6CC9802BA25B}"/>
    <cellStyle name="20% - Ênfase6 22 8 2" xfId="18070" xr:uid="{C184C898-62A8-4108-863F-11226A95E582}"/>
    <cellStyle name="20% - Ênfase6 22 8 2 2" xfId="18071" xr:uid="{A2500BB0-9F24-4F1F-BE41-B52BD482358F}"/>
    <cellStyle name="20% - Ênfase6 22 8 2 3" xfId="18072" xr:uid="{B81341BD-D897-42D8-8BBF-2B30FBE07358}"/>
    <cellStyle name="20% - Ênfase6 22 8 2 4" xfId="18073" xr:uid="{3FDF5421-4C34-46E4-A96C-49DC3D90F39E}"/>
    <cellStyle name="20% - Ênfase6 22 8 3" xfId="18074" xr:uid="{7A60BB8E-35D4-4BC7-8B14-F22952569560}"/>
    <cellStyle name="20% - Ênfase6 22 8 4" xfId="18075" xr:uid="{E16FD8DA-7B06-4C9D-A570-47A0C0A84F14}"/>
    <cellStyle name="20% - Ênfase6 22 8 5" xfId="18076" xr:uid="{9B08D4DD-85CD-4A06-B0A6-0FC821DD8342}"/>
    <cellStyle name="20% - Ênfase6 22 9" xfId="18077" xr:uid="{78C2D261-DDF3-4E6D-8862-2EEFFDE1E86D}"/>
    <cellStyle name="20% - Ênfase6 22 9 2" xfId="18078" xr:uid="{F7C6B940-B4C7-4D5D-BF82-D31F307082CE}"/>
    <cellStyle name="20% - Ênfase6 22 9 2 2" xfId="18079" xr:uid="{6F2D47AD-3BC5-4AB9-8D6A-7473A1C9B38A}"/>
    <cellStyle name="20% - Ênfase6 22 9 2 3" xfId="18080" xr:uid="{22D2158F-78D5-4BFC-A92B-A8C8F89BC8A2}"/>
    <cellStyle name="20% - Ênfase6 22 9 2 4" xfId="18081" xr:uid="{D03DF5FD-DACF-4F2C-B29A-08B5BE32374A}"/>
    <cellStyle name="20% - Ênfase6 22 9 3" xfId="18082" xr:uid="{9F94F0DB-1AB7-45BE-85F6-901A4DC3DB93}"/>
    <cellStyle name="20% - Ênfase6 22 9 4" xfId="18083" xr:uid="{61E4E460-FADC-40A4-B4D9-BA602EE6E597}"/>
    <cellStyle name="20% - Ênfase6 22 9 5" xfId="18084" xr:uid="{3FA0F7F0-C741-49BD-8BF1-1F31522E17E2}"/>
    <cellStyle name="20% - Ênfase6 23" xfId="1259" xr:uid="{1BEBAC4D-7138-46BC-A4D5-DE6F3A4B4AC9}"/>
    <cellStyle name="20% - Ênfase6 23 10" xfId="18085" xr:uid="{CCF0007C-148B-4F1F-BC26-086550CEED69}"/>
    <cellStyle name="20% - Ênfase6 23 10 2" xfId="18086" xr:uid="{923875B8-74DD-4402-B64A-766EDF959BE7}"/>
    <cellStyle name="20% - Ênfase6 23 10 2 2" xfId="18087" xr:uid="{E694AD91-E146-428C-8287-D2E9CDBC13A8}"/>
    <cellStyle name="20% - Ênfase6 23 10 2 3" xfId="18088" xr:uid="{7B4F7D26-E8B1-4F8C-BA11-7FC229E93247}"/>
    <cellStyle name="20% - Ênfase6 23 10 2 4" xfId="18089" xr:uid="{985D3805-4260-4A45-9B8F-ED6D7C91F0D4}"/>
    <cellStyle name="20% - Ênfase6 23 10 3" xfId="18090" xr:uid="{3FC75B5D-F1C3-40FA-84BF-96FA64416219}"/>
    <cellStyle name="20% - Ênfase6 23 10 4" xfId="18091" xr:uid="{7D276691-6DE0-4DBA-A7B3-3339CEB23B92}"/>
    <cellStyle name="20% - Ênfase6 23 10 5" xfId="18092" xr:uid="{2294927C-CCB8-49D2-AC18-DE5DF6FAEB9A}"/>
    <cellStyle name="20% - Ênfase6 23 11" xfId="18093" xr:uid="{F2A1E409-3B54-485B-9D98-E638C72D5245}"/>
    <cellStyle name="20% - Ênfase6 23 11 2" xfId="18094" xr:uid="{A20D6D49-64CB-4B3F-AC71-52077E715B08}"/>
    <cellStyle name="20% - Ênfase6 23 11 2 2" xfId="18095" xr:uid="{45469D79-B350-4E0A-AAD7-DBC0C3286264}"/>
    <cellStyle name="20% - Ênfase6 23 11 2 3" xfId="18096" xr:uid="{2E1D0067-9D50-4A1D-98BB-5E1040B4C3E5}"/>
    <cellStyle name="20% - Ênfase6 23 11 2 4" xfId="18097" xr:uid="{BBE0BE1A-64B1-4E4E-A10A-033A32163174}"/>
    <cellStyle name="20% - Ênfase6 23 11 3" xfId="18098" xr:uid="{C47E688F-2E0B-42AB-BDC9-23F777D79334}"/>
    <cellStyle name="20% - Ênfase6 23 11 4" xfId="18099" xr:uid="{AEFD43B8-0CB0-43A4-A97F-CE94B47A0CC4}"/>
    <cellStyle name="20% - Ênfase6 23 11 5" xfId="18100" xr:uid="{618541CA-BD8F-412C-81DC-347C350491A0}"/>
    <cellStyle name="20% - Ênfase6 23 12" xfId="18101" xr:uid="{CCBB0BC1-849B-4040-A777-B681490BDD74}"/>
    <cellStyle name="20% - Ênfase6 23 12 2" xfId="18102" xr:uid="{D469FF2E-2551-4AC8-B1FF-7D4D58201176}"/>
    <cellStyle name="20% - Ênfase6 23 12 3" xfId="18103" xr:uid="{DD546B50-E6ED-40E6-8C68-1536D0021A19}"/>
    <cellStyle name="20% - Ênfase6 23 12 4" xfId="18104" xr:uid="{4C502FCA-8C61-4468-B54C-98B2047BDED6}"/>
    <cellStyle name="20% - Ênfase6 23 13" xfId="18105" xr:uid="{0A5C564B-3947-49E1-88D0-F8B9817F73DF}"/>
    <cellStyle name="20% - Ênfase6 23 14" xfId="18106" xr:uid="{2BF5FC53-FB5C-4907-8BC4-FAA86E73C16A}"/>
    <cellStyle name="20% - Ênfase6 23 15" xfId="18107" xr:uid="{ED9D3692-F3A8-4FBA-B691-DFE438D17EC9}"/>
    <cellStyle name="20% - Ênfase6 23 16" xfId="48767" xr:uid="{E5C99FB3-9007-432E-8646-F33C225EF853}"/>
    <cellStyle name="20% - Ênfase6 23 2" xfId="1260" xr:uid="{4BF066B1-A10D-497D-A3C2-214520C5012B}"/>
    <cellStyle name="20% - Ênfase6 23 2 2" xfId="18108" xr:uid="{7BFADE4F-1303-4381-9044-C2E8144DFEF3}"/>
    <cellStyle name="20% - Ênfase6 23 2 2 2" xfId="18109" xr:uid="{BE0EB92B-A790-459B-8540-DC621DD5B99E}"/>
    <cellStyle name="20% - Ênfase6 23 2 2 3" xfId="18110" xr:uid="{C0C240D5-F418-4F90-9565-427736B9FFDC}"/>
    <cellStyle name="20% - Ênfase6 23 2 2 4" xfId="18111" xr:uid="{95DBA01B-2AAF-4247-8F1B-EAB453F7C266}"/>
    <cellStyle name="20% - Ênfase6 23 2 3" xfId="18112" xr:uid="{6989C341-ABE0-486F-A11A-F9DDB98CDAF8}"/>
    <cellStyle name="20% - Ênfase6 23 2 4" xfId="18113" xr:uid="{19B4EF77-87BD-4AFF-9F00-3882F7CA3013}"/>
    <cellStyle name="20% - Ênfase6 23 2 5" xfId="18114" xr:uid="{22F9C2D8-8F0E-48E8-B30B-E3703842ED79}"/>
    <cellStyle name="20% - Ênfase6 23 3" xfId="18115" xr:uid="{52098B2C-F511-48A1-A336-AC7B15D3661E}"/>
    <cellStyle name="20% - Ênfase6 23 3 2" xfId="18116" xr:uid="{AE43EBAA-D227-482A-A37A-3D2AA7BA480F}"/>
    <cellStyle name="20% - Ênfase6 23 3 2 2" xfId="18117" xr:uid="{70897561-57CE-401B-9D3F-82AE2BA1C868}"/>
    <cellStyle name="20% - Ênfase6 23 3 2 3" xfId="18118" xr:uid="{DEB500CA-5CAC-4B48-9F97-75DE8DFE8C6B}"/>
    <cellStyle name="20% - Ênfase6 23 3 2 4" xfId="18119" xr:uid="{A1481355-7DE0-4CE0-AD39-7C63141FA3EF}"/>
    <cellStyle name="20% - Ênfase6 23 3 3" xfId="18120" xr:uid="{32481005-EC9B-4322-9856-1EB3B0FD13DB}"/>
    <cellStyle name="20% - Ênfase6 23 3 4" xfId="18121" xr:uid="{A504F6BC-FD53-4D5E-8013-0B3EA9C60619}"/>
    <cellStyle name="20% - Ênfase6 23 3 5" xfId="18122" xr:uid="{EB7EF714-588E-4245-99F7-A60146F5344F}"/>
    <cellStyle name="20% - Ênfase6 23 4" xfId="18123" xr:uid="{FC5E12A2-2908-4CF0-A1D8-5FC14FAB0B65}"/>
    <cellStyle name="20% - Ênfase6 23 4 2" xfId="18124" xr:uid="{32D883F2-4AF3-4052-860C-EC0A6B7E0D57}"/>
    <cellStyle name="20% - Ênfase6 23 4 2 2" xfId="18125" xr:uid="{C518C304-8CB5-4C79-8004-17A355B5BB52}"/>
    <cellStyle name="20% - Ênfase6 23 4 2 3" xfId="18126" xr:uid="{42FE626B-FF15-4BA6-BCB0-AFE979B0B3A0}"/>
    <cellStyle name="20% - Ênfase6 23 4 2 4" xfId="18127" xr:uid="{5257EF2A-6471-4456-B76B-29AB379E138D}"/>
    <cellStyle name="20% - Ênfase6 23 4 3" xfId="18128" xr:uid="{1611BA57-FD4C-4BDA-9B56-AAAA51FB7C79}"/>
    <cellStyle name="20% - Ênfase6 23 4 4" xfId="18129" xr:uid="{48A90D48-5769-469A-B4A3-0A819AA37B07}"/>
    <cellStyle name="20% - Ênfase6 23 4 5" xfId="18130" xr:uid="{DDB84DAD-1C4D-441B-A16E-3B80E3E0A01E}"/>
    <cellStyle name="20% - Ênfase6 23 5" xfId="18131" xr:uid="{EE67C01E-0D96-428A-A09B-EFE98EE2B9FE}"/>
    <cellStyle name="20% - Ênfase6 23 5 2" xfId="18132" xr:uid="{9A4A6B9C-DD2E-48C0-8488-858523A51FC1}"/>
    <cellStyle name="20% - Ênfase6 23 5 2 2" xfId="18133" xr:uid="{5E1C1C24-6AC7-46F4-AD6A-0BF5DE7A58E6}"/>
    <cellStyle name="20% - Ênfase6 23 5 2 3" xfId="18134" xr:uid="{00E93116-7C04-46F3-A728-6D8CE842116D}"/>
    <cellStyle name="20% - Ênfase6 23 5 2 4" xfId="18135" xr:uid="{48BDC6D8-910F-45D3-8212-D559A6520247}"/>
    <cellStyle name="20% - Ênfase6 23 5 3" xfId="18136" xr:uid="{D45B785B-F238-4C3E-9ADA-F2250F764FAC}"/>
    <cellStyle name="20% - Ênfase6 23 5 4" xfId="18137" xr:uid="{ECA02F51-B841-42C2-9DB4-BF816D63388A}"/>
    <cellStyle name="20% - Ênfase6 23 5 5" xfId="18138" xr:uid="{FBA36595-91C3-4419-81B7-CCB381B15A33}"/>
    <cellStyle name="20% - Ênfase6 23 6" xfId="18139" xr:uid="{DDF43A59-4CFC-4FAA-8E34-83E7B774AEBC}"/>
    <cellStyle name="20% - Ênfase6 23 6 2" xfId="18140" xr:uid="{F3A7DE75-2C6D-4214-95E6-48DA0A87BC64}"/>
    <cellStyle name="20% - Ênfase6 23 6 2 2" xfId="18141" xr:uid="{C995B870-723B-4417-8B68-2D8AD46D9940}"/>
    <cellStyle name="20% - Ênfase6 23 6 2 3" xfId="18142" xr:uid="{C15688C7-56FA-4966-BC7F-84D098A787C2}"/>
    <cellStyle name="20% - Ênfase6 23 6 2 4" xfId="18143" xr:uid="{DB7C8277-1158-4919-934E-F56794FBB7FA}"/>
    <cellStyle name="20% - Ênfase6 23 6 3" xfId="18144" xr:uid="{BD93EECF-4441-4CCF-B174-A118EB8B5737}"/>
    <cellStyle name="20% - Ênfase6 23 6 4" xfId="18145" xr:uid="{2B9C851C-71C5-4387-8F83-17BD439D66B1}"/>
    <cellStyle name="20% - Ênfase6 23 6 5" xfId="18146" xr:uid="{8E061DA9-3893-4452-B48D-8F2D7265F135}"/>
    <cellStyle name="20% - Ênfase6 23 7" xfId="18147" xr:uid="{8D5B0BBF-1009-4C7A-A723-EDF9739581A9}"/>
    <cellStyle name="20% - Ênfase6 23 7 2" xfId="18148" xr:uid="{C38F4BD7-170D-4FD9-8518-E1A250F0D11D}"/>
    <cellStyle name="20% - Ênfase6 23 7 2 2" xfId="18149" xr:uid="{1988B1A4-93B1-42B6-A4A1-133D7413B489}"/>
    <cellStyle name="20% - Ênfase6 23 7 2 3" xfId="18150" xr:uid="{84503A8F-3A49-4A5C-9480-9BDEBE873FF9}"/>
    <cellStyle name="20% - Ênfase6 23 7 2 4" xfId="18151" xr:uid="{5790DD88-4819-411D-A2F3-AD470C85BAC1}"/>
    <cellStyle name="20% - Ênfase6 23 7 3" xfId="18152" xr:uid="{360796E8-ECDF-49AC-B53C-1A1776DE3CE6}"/>
    <cellStyle name="20% - Ênfase6 23 7 4" xfId="18153" xr:uid="{DA83D0FC-425F-45E1-AC65-ED27281E1B36}"/>
    <cellStyle name="20% - Ênfase6 23 7 5" xfId="18154" xr:uid="{B962ED38-A474-45CC-9069-EA4A1D5507DD}"/>
    <cellStyle name="20% - Ênfase6 23 8" xfId="18155" xr:uid="{27EE2BEC-0560-4A4A-8FCE-2635118659CC}"/>
    <cellStyle name="20% - Ênfase6 23 8 2" xfId="18156" xr:uid="{A30DDAD8-DB0E-4851-9E48-80E4875368A0}"/>
    <cellStyle name="20% - Ênfase6 23 8 2 2" xfId="18157" xr:uid="{E4706FED-8111-4751-B40E-B93F484D8A7F}"/>
    <cellStyle name="20% - Ênfase6 23 8 2 3" xfId="18158" xr:uid="{B71D81CF-3FB1-4E4D-9C87-4826BB63565A}"/>
    <cellStyle name="20% - Ênfase6 23 8 2 4" xfId="18159" xr:uid="{A2AC634A-0660-46CB-B822-A3099B1646F3}"/>
    <cellStyle name="20% - Ênfase6 23 8 3" xfId="18160" xr:uid="{347C249A-D87D-4FE2-A4C3-E5DBFE6EA8A8}"/>
    <cellStyle name="20% - Ênfase6 23 8 4" xfId="18161" xr:uid="{931A9E79-76BC-4798-B428-957235BAE001}"/>
    <cellStyle name="20% - Ênfase6 23 8 5" xfId="18162" xr:uid="{36353902-0273-4657-8723-48193A2D1D6A}"/>
    <cellStyle name="20% - Ênfase6 23 9" xfId="18163" xr:uid="{11CABF26-4EE1-4876-B059-22F3CDCF5206}"/>
    <cellStyle name="20% - Ênfase6 23 9 2" xfId="18164" xr:uid="{F03AF069-4016-4C53-8FA9-BB88F2793776}"/>
    <cellStyle name="20% - Ênfase6 23 9 2 2" xfId="18165" xr:uid="{D2631B91-3506-467A-9441-680C04729FC0}"/>
    <cellStyle name="20% - Ênfase6 23 9 2 3" xfId="18166" xr:uid="{184384D4-7B8B-47AD-B67B-7FE516CFB90E}"/>
    <cellStyle name="20% - Ênfase6 23 9 2 4" xfId="18167" xr:uid="{55C5135D-3139-4B8C-A7CE-FEF91ADADCE3}"/>
    <cellStyle name="20% - Ênfase6 23 9 3" xfId="18168" xr:uid="{F1654C8D-74FE-4A1F-AD9F-08EB17BBCC63}"/>
    <cellStyle name="20% - Ênfase6 23 9 4" xfId="18169" xr:uid="{14416CCE-5454-41C4-95EB-C17D258DA03A}"/>
    <cellStyle name="20% - Ênfase6 23 9 5" xfId="18170" xr:uid="{5F759DA0-3B29-4567-82CF-5238112E1F57}"/>
    <cellStyle name="20% - Ênfase6 24" xfId="1261" xr:uid="{5D7CB406-5673-43E9-B24B-8F47048ADAA9}"/>
    <cellStyle name="20% - Ênfase6 24 10" xfId="18171" xr:uid="{5871D264-295E-4407-8137-B4D47221BCC6}"/>
    <cellStyle name="20% - Ênfase6 24 10 2" xfId="18172" xr:uid="{7E34FA60-C774-4392-AB3F-BBA6900B5928}"/>
    <cellStyle name="20% - Ênfase6 24 10 2 2" xfId="18173" xr:uid="{B667A2E1-D47D-4053-9764-64793789A8C1}"/>
    <cellStyle name="20% - Ênfase6 24 10 2 3" xfId="18174" xr:uid="{8C37CCF5-30A0-4A30-AB6E-F521826300A7}"/>
    <cellStyle name="20% - Ênfase6 24 10 2 4" xfId="18175" xr:uid="{73BC30E3-E767-4CFC-B477-DA1ACFD667E3}"/>
    <cellStyle name="20% - Ênfase6 24 10 3" xfId="18176" xr:uid="{003CF7A4-B967-43B3-A832-D3B2B27789B2}"/>
    <cellStyle name="20% - Ênfase6 24 10 4" xfId="18177" xr:uid="{2036BE2F-A56A-4375-BD1E-9D05DA2C3FB3}"/>
    <cellStyle name="20% - Ênfase6 24 10 5" xfId="18178" xr:uid="{24E4C23F-C3A4-4200-81BC-94B72F3C7E54}"/>
    <cellStyle name="20% - Ênfase6 24 11" xfId="18179" xr:uid="{02FF5E6F-66B7-4FDC-AD04-E9DAA8000D57}"/>
    <cellStyle name="20% - Ênfase6 24 11 2" xfId="18180" xr:uid="{D8C6A6A7-784C-41DB-B44C-67BBD97C2C15}"/>
    <cellStyle name="20% - Ênfase6 24 11 2 2" xfId="18181" xr:uid="{BA300A8D-E003-481B-84EE-FFD368E6FC2E}"/>
    <cellStyle name="20% - Ênfase6 24 11 2 3" xfId="18182" xr:uid="{B64518AD-91CF-4456-8291-A4BE4FA4CE17}"/>
    <cellStyle name="20% - Ênfase6 24 11 2 4" xfId="18183" xr:uid="{361B4BBF-6732-4EEA-901A-D296DBB385E0}"/>
    <cellStyle name="20% - Ênfase6 24 11 3" xfId="18184" xr:uid="{1397C7CF-82BB-44DC-94C5-FE7BD4867711}"/>
    <cellStyle name="20% - Ênfase6 24 11 4" xfId="18185" xr:uid="{DE20A3F4-2577-4B1A-9060-BD965830EEDD}"/>
    <cellStyle name="20% - Ênfase6 24 11 5" xfId="18186" xr:uid="{FDFFEA82-A047-42CE-9492-3BB38C389533}"/>
    <cellStyle name="20% - Ênfase6 24 12" xfId="18187" xr:uid="{8BC8F72D-4B09-4D54-B287-500CAFDEC945}"/>
    <cellStyle name="20% - Ênfase6 24 12 2" xfId="18188" xr:uid="{628B6CE9-6389-4BAD-8C77-25BCC4E0278C}"/>
    <cellStyle name="20% - Ênfase6 24 12 3" xfId="18189" xr:uid="{1507E1FA-2207-40EF-ABD1-872A939E3733}"/>
    <cellStyle name="20% - Ênfase6 24 12 4" xfId="18190" xr:uid="{851CD398-A105-44AE-87E5-09F60D4C53E7}"/>
    <cellStyle name="20% - Ênfase6 24 13" xfId="18191" xr:uid="{BC36750A-81B3-455D-AC12-E1FEDDAFBDB8}"/>
    <cellStyle name="20% - Ênfase6 24 14" xfId="18192" xr:uid="{FA6211EE-258A-4790-B2E6-240BCC136F02}"/>
    <cellStyle name="20% - Ênfase6 24 15" xfId="18193" xr:uid="{D16EE124-F8D4-4509-80A0-E3205C27270B}"/>
    <cellStyle name="20% - Ênfase6 24 16" xfId="48768" xr:uid="{41CED279-5D3A-4F65-AEF6-1AC376F3908D}"/>
    <cellStyle name="20% - Ênfase6 24 2" xfId="1262" xr:uid="{E420D549-EDDA-44EB-B64E-61F37CA8C008}"/>
    <cellStyle name="20% - Ênfase6 24 2 2" xfId="18194" xr:uid="{40B3177A-C262-47D1-9BFB-3E120AC4DB41}"/>
    <cellStyle name="20% - Ênfase6 24 2 2 2" xfId="18195" xr:uid="{5CD05FB3-359F-46B8-9EA9-F332E35A97A8}"/>
    <cellStyle name="20% - Ênfase6 24 2 2 3" xfId="18196" xr:uid="{97645C57-4CC7-4E41-B3AD-AB630C3BE55B}"/>
    <cellStyle name="20% - Ênfase6 24 2 2 4" xfId="18197" xr:uid="{210EB8BF-7287-461C-86E5-F178FF57ED07}"/>
    <cellStyle name="20% - Ênfase6 24 2 3" xfId="18198" xr:uid="{81C3408F-46D5-4C3B-BA6B-F91642F5D98A}"/>
    <cellStyle name="20% - Ênfase6 24 2 4" xfId="18199" xr:uid="{18EE0B7A-ADD0-49D0-A746-CC5E2267EE56}"/>
    <cellStyle name="20% - Ênfase6 24 2 5" xfId="18200" xr:uid="{CA982647-424A-4115-94C0-E03840D30C9F}"/>
    <cellStyle name="20% - Ênfase6 24 3" xfId="18201" xr:uid="{93CD6F90-E592-48EE-BACE-66F07BA6D37F}"/>
    <cellStyle name="20% - Ênfase6 24 3 2" xfId="18202" xr:uid="{094DD992-495F-4E5B-AF2A-EA6986F703F4}"/>
    <cellStyle name="20% - Ênfase6 24 3 2 2" xfId="18203" xr:uid="{DDD601D9-3CB1-4BD1-9DCA-7D8A5B185612}"/>
    <cellStyle name="20% - Ênfase6 24 3 2 3" xfId="18204" xr:uid="{B168C56B-2101-4A3B-8527-D513B478DA42}"/>
    <cellStyle name="20% - Ênfase6 24 3 2 4" xfId="18205" xr:uid="{5F983D6E-0E3A-4C94-BDE5-0FE2BB95ED97}"/>
    <cellStyle name="20% - Ênfase6 24 3 3" xfId="18206" xr:uid="{02490722-5A90-4F5E-B123-499A1DF7C272}"/>
    <cellStyle name="20% - Ênfase6 24 3 4" xfId="18207" xr:uid="{8B52C453-8F73-44C1-BFEE-298A636D6604}"/>
    <cellStyle name="20% - Ênfase6 24 3 5" xfId="18208" xr:uid="{F3AB3912-E0D3-4B19-8297-CD0DBA4E4BD6}"/>
    <cellStyle name="20% - Ênfase6 24 4" xfId="18209" xr:uid="{73E4E200-15B3-48D5-9C90-F89DAB39452C}"/>
    <cellStyle name="20% - Ênfase6 24 4 2" xfId="18210" xr:uid="{152AD816-57C5-416F-A941-4AEE80B60935}"/>
    <cellStyle name="20% - Ênfase6 24 4 2 2" xfId="18211" xr:uid="{BBA71DDC-BAEA-4581-9C6D-D07B0F985928}"/>
    <cellStyle name="20% - Ênfase6 24 4 2 3" xfId="18212" xr:uid="{47C1EC1E-0A4D-40A4-BC99-C1ADD8111A86}"/>
    <cellStyle name="20% - Ênfase6 24 4 2 4" xfId="18213" xr:uid="{F21B32BF-DAB4-40D0-82B9-849A66668738}"/>
    <cellStyle name="20% - Ênfase6 24 4 3" xfId="18214" xr:uid="{E264D2A3-3631-4416-AF3B-515FF53FD22E}"/>
    <cellStyle name="20% - Ênfase6 24 4 4" xfId="18215" xr:uid="{342D616F-21A8-49DD-AFE6-0F9A9E1146D2}"/>
    <cellStyle name="20% - Ênfase6 24 4 5" xfId="18216" xr:uid="{17E528A2-B1DA-421F-AFE4-4FDF7EC6DF0D}"/>
    <cellStyle name="20% - Ênfase6 24 5" xfId="18217" xr:uid="{FB8DE6FD-863A-458E-B3E5-59ABD90F263F}"/>
    <cellStyle name="20% - Ênfase6 24 5 2" xfId="18218" xr:uid="{6AC78725-FF61-4F8C-8BE8-776A947C73F2}"/>
    <cellStyle name="20% - Ênfase6 24 5 2 2" xfId="18219" xr:uid="{79355F6F-E32C-4C7B-8F4B-395D3D8D50A9}"/>
    <cellStyle name="20% - Ênfase6 24 5 2 3" xfId="18220" xr:uid="{27A0CA32-286F-4D6E-BEB5-1B64A9F514ED}"/>
    <cellStyle name="20% - Ênfase6 24 5 2 4" xfId="18221" xr:uid="{C2F5C78C-2E03-4366-AB7D-714980E6FAA0}"/>
    <cellStyle name="20% - Ênfase6 24 5 3" xfId="18222" xr:uid="{9A018A45-8C3B-416F-9095-9B8105FB1637}"/>
    <cellStyle name="20% - Ênfase6 24 5 4" xfId="18223" xr:uid="{4A76FE62-B552-4510-8A24-8AA3563CD594}"/>
    <cellStyle name="20% - Ênfase6 24 5 5" xfId="18224" xr:uid="{4867645C-D8AF-4609-B0F1-A021529C58DD}"/>
    <cellStyle name="20% - Ênfase6 24 6" xfId="18225" xr:uid="{99DF1E7F-72F6-42FD-AF02-89F7A02B1C83}"/>
    <cellStyle name="20% - Ênfase6 24 6 2" xfId="18226" xr:uid="{7B4805CC-CAD3-4B2D-938A-C1AC8CF532C4}"/>
    <cellStyle name="20% - Ênfase6 24 6 2 2" xfId="18227" xr:uid="{48EF432D-108B-497F-82B5-D6F3D5765020}"/>
    <cellStyle name="20% - Ênfase6 24 6 2 3" xfId="18228" xr:uid="{0EC6D048-BC70-4367-B17F-0FFFA4D789D7}"/>
    <cellStyle name="20% - Ênfase6 24 6 2 4" xfId="18229" xr:uid="{D0352BE7-9FDA-42A9-9755-B51B5C9D459C}"/>
    <cellStyle name="20% - Ênfase6 24 6 3" xfId="18230" xr:uid="{1A0445F0-A81E-4D29-8A0D-F686EDCBCBC4}"/>
    <cellStyle name="20% - Ênfase6 24 6 4" xfId="18231" xr:uid="{4BBEB4D9-A86C-4052-858A-BFEFC3155DAF}"/>
    <cellStyle name="20% - Ênfase6 24 6 5" xfId="18232" xr:uid="{50B70EBC-635D-4182-A9EB-B4C559301094}"/>
    <cellStyle name="20% - Ênfase6 24 7" xfId="18233" xr:uid="{FE6B5B3E-DE4B-422A-B3F7-E7A77045BB2C}"/>
    <cellStyle name="20% - Ênfase6 24 7 2" xfId="18234" xr:uid="{6B30CA00-1433-4518-BD9E-BC420AD22582}"/>
    <cellStyle name="20% - Ênfase6 24 7 2 2" xfId="18235" xr:uid="{85B54AC2-B83A-4E9B-B0C7-A481CA2EEC0E}"/>
    <cellStyle name="20% - Ênfase6 24 7 2 3" xfId="18236" xr:uid="{BFE2DEB5-DF85-4189-B1C6-3E3FC08E116A}"/>
    <cellStyle name="20% - Ênfase6 24 7 2 4" xfId="18237" xr:uid="{07AE808A-B225-49F0-AD9C-DB7E21054E3B}"/>
    <cellStyle name="20% - Ênfase6 24 7 3" xfId="18238" xr:uid="{B8636E50-3BC1-437D-8A44-2447DC293F7E}"/>
    <cellStyle name="20% - Ênfase6 24 7 4" xfId="18239" xr:uid="{1A126D2D-334C-4593-A23F-F2A3D4AFFE5A}"/>
    <cellStyle name="20% - Ênfase6 24 7 5" xfId="18240" xr:uid="{497B11B2-DD05-4D93-8DFB-E5E31A648500}"/>
    <cellStyle name="20% - Ênfase6 24 8" xfId="18241" xr:uid="{9B733E32-53D8-460B-BE0D-7B042E8F0AAE}"/>
    <cellStyle name="20% - Ênfase6 24 8 2" xfId="18242" xr:uid="{4DA545BE-C7DE-4FCE-87CC-38F2EECC41FF}"/>
    <cellStyle name="20% - Ênfase6 24 8 2 2" xfId="18243" xr:uid="{92DABB03-28DF-4C9B-897A-9C09BA1B1A1D}"/>
    <cellStyle name="20% - Ênfase6 24 8 2 3" xfId="18244" xr:uid="{509F5879-6FE9-4A2C-A267-372F0DA8A4AB}"/>
    <cellStyle name="20% - Ênfase6 24 8 2 4" xfId="18245" xr:uid="{A2C12538-2302-422F-A72E-73E6CFEB4C14}"/>
    <cellStyle name="20% - Ênfase6 24 8 3" xfId="18246" xr:uid="{CB89506B-4485-4A8E-9FEE-A5AFE7504F99}"/>
    <cellStyle name="20% - Ênfase6 24 8 4" xfId="18247" xr:uid="{5E047BDA-60A7-4548-9B2C-EB3FB1DF19B6}"/>
    <cellStyle name="20% - Ênfase6 24 8 5" xfId="18248" xr:uid="{B7A87CA6-D9C5-4317-93CC-1780BC7A82A2}"/>
    <cellStyle name="20% - Ênfase6 24 9" xfId="18249" xr:uid="{48702B85-049F-43B5-92B0-6B141381F0D5}"/>
    <cellStyle name="20% - Ênfase6 24 9 2" xfId="18250" xr:uid="{B2853982-6E44-4D36-8375-02CEAB0C1BA2}"/>
    <cellStyle name="20% - Ênfase6 24 9 2 2" xfId="18251" xr:uid="{AAABFB46-0F06-43F9-A68F-BF3718363212}"/>
    <cellStyle name="20% - Ênfase6 24 9 2 3" xfId="18252" xr:uid="{360E2261-45B0-416F-A7AA-85F9DF66ADA2}"/>
    <cellStyle name="20% - Ênfase6 24 9 2 4" xfId="18253" xr:uid="{EE834CAB-50FB-48F4-A7FC-31594D31D7C6}"/>
    <cellStyle name="20% - Ênfase6 24 9 3" xfId="18254" xr:uid="{0609E92F-0422-42E5-AC63-4AFE09E28807}"/>
    <cellStyle name="20% - Ênfase6 24 9 4" xfId="18255" xr:uid="{473797D5-23AA-41A6-BEC2-8BEA8439967E}"/>
    <cellStyle name="20% - Ênfase6 24 9 5" xfId="18256" xr:uid="{C493C9CA-7FB6-4002-BEC2-B0BF0CC2631C}"/>
    <cellStyle name="20% - Ênfase6 25" xfId="1263" xr:uid="{7BF3CBF7-43A5-43C5-9508-D001EF996EBF}"/>
    <cellStyle name="20% - Ênfase6 25 10" xfId="18257" xr:uid="{B6279B9C-35FB-48F9-AB7B-B3F89567FA6F}"/>
    <cellStyle name="20% - Ênfase6 25 10 2" xfId="18258" xr:uid="{2DF55BD3-8323-4EA0-9CFF-949196474E3B}"/>
    <cellStyle name="20% - Ênfase6 25 10 2 2" xfId="18259" xr:uid="{83EACF48-2EFC-4EC0-9B66-5D94AFD9F991}"/>
    <cellStyle name="20% - Ênfase6 25 10 2 3" xfId="18260" xr:uid="{FF126168-9DD0-45AC-89D2-46D5A68A476F}"/>
    <cellStyle name="20% - Ênfase6 25 10 2 4" xfId="18261" xr:uid="{27B72FFD-FC0E-4B98-87D6-EB4CEEC76002}"/>
    <cellStyle name="20% - Ênfase6 25 10 3" xfId="18262" xr:uid="{1ED667F8-A128-4DE2-9302-3454D7648AAA}"/>
    <cellStyle name="20% - Ênfase6 25 10 4" xfId="18263" xr:uid="{967FAF1E-9DB4-4236-BD68-5A495373FB7A}"/>
    <cellStyle name="20% - Ênfase6 25 10 5" xfId="18264" xr:uid="{9FD283AE-53D2-47CB-B8B6-A38AA548E776}"/>
    <cellStyle name="20% - Ênfase6 25 11" xfId="18265" xr:uid="{5D9E2945-FF15-494D-AEAE-DE16E9F251EC}"/>
    <cellStyle name="20% - Ênfase6 25 11 2" xfId="18266" xr:uid="{8E10014A-F8FA-4E74-9B6B-43C187740277}"/>
    <cellStyle name="20% - Ênfase6 25 11 2 2" xfId="18267" xr:uid="{70BD45E9-4FBB-44E0-8FA8-C0004CCA7EB9}"/>
    <cellStyle name="20% - Ênfase6 25 11 2 3" xfId="18268" xr:uid="{30DC2036-C5E2-46CF-A2E7-3C1911096D56}"/>
    <cellStyle name="20% - Ênfase6 25 11 2 4" xfId="18269" xr:uid="{3FDAA6A3-F744-4863-8731-314EDC4432CC}"/>
    <cellStyle name="20% - Ênfase6 25 11 3" xfId="18270" xr:uid="{7B3669C5-15B3-4025-8061-9188B23B4558}"/>
    <cellStyle name="20% - Ênfase6 25 11 4" xfId="18271" xr:uid="{D686D60A-17C3-4E82-BA20-739AF66EE388}"/>
    <cellStyle name="20% - Ênfase6 25 11 5" xfId="18272" xr:uid="{91AE24A6-0B9B-47EB-A7DD-1DDE017A1A7A}"/>
    <cellStyle name="20% - Ênfase6 25 12" xfId="18273" xr:uid="{D867F0F7-AB61-4066-9EBB-091A9270D476}"/>
    <cellStyle name="20% - Ênfase6 25 12 2" xfId="18274" xr:uid="{968B5726-1959-4D90-8A21-D98D488E58A2}"/>
    <cellStyle name="20% - Ênfase6 25 12 3" xfId="18275" xr:uid="{C1DCA43D-A226-43C0-B2C9-CA32F3156F2F}"/>
    <cellStyle name="20% - Ênfase6 25 12 4" xfId="18276" xr:uid="{D5D7633F-BD8D-4BBF-A96E-1AF71728DCED}"/>
    <cellStyle name="20% - Ênfase6 25 13" xfId="18277" xr:uid="{4FD53B8A-DF59-459C-968D-C10DB5564721}"/>
    <cellStyle name="20% - Ênfase6 25 14" xfId="18278" xr:uid="{97CF9743-21AB-4C23-86E9-BAA2B010CF6F}"/>
    <cellStyle name="20% - Ênfase6 25 15" xfId="18279" xr:uid="{8751E36D-1493-4076-B8A0-20FEE9D981AB}"/>
    <cellStyle name="20% - Ênfase6 25 16" xfId="48769" xr:uid="{3CDDF00E-DBAD-44CA-B807-18B0C8C03DF8}"/>
    <cellStyle name="20% - Ênfase6 25 2" xfId="1264" xr:uid="{9DFAF56A-28FB-4618-9DBA-B317588410B7}"/>
    <cellStyle name="20% - Ênfase6 25 2 2" xfId="18280" xr:uid="{4CFB0780-F8B8-45C0-98B1-1A47BAABEA45}"/>
    <cellStyle name="20% - Ênfase6 25 2 2 2" xfId="18281" xr:uid="{EF78083D-996F-450E-AB53-D01034A7B1A2}"/>
    <cellStyle name="20% - Ênfase6 25 2 2 3" xfId="18282" xr:uid="{938513B5-417E-4209-BA2D-D46925C61360}"/>
    <cellStyle name="20% - Ênfase6 25 2 2 4" xfId="18283" xr:uid="{1CA327DF-6604-40D4-81BA-23A8EF413688}"/>
    <cellStyle name="20% - Ênfase6 25 2 3" xfId="18284" xr:uid="{3D2837D2-DCB8-42BD-997C-8E895B86D268}"/>
    <cellStyle name="20% - Ênfase6 25 2 4" xfId="18285" xr:uid="{91A5AC4D-E3DD-40C5-801F-745FD103D0C1}"/>
    <cellStyle name="20% - Ênfase6 25 2 5" xfId="18286" xr:uid="{E60C7083-D21C-455F-A3A0-C8AD075CD842}"/>
    <cellStyle name="20% - Ênfase6 25 3" xfId="18287" xr:uid="{8E91CBFA-6EC7-4F26-AB65-6FC6C2D01C2A}"/>
    <cellStyle name="20% - Ênfase6 25 3 2" xfId="18288" xr:uid="{214DC755-826B-4730-A8EB-C5BDBDE91495}"/>
    <cellStyle name="20% - Ênfase6 25 3 2 2" xfId="18289" xr:uid="{EC45466B-AFF3-443A-BFF6-9E968A003A9E}"/>
    <cellStyle name="20% - Ênfase6 25 3 2 3" xfId="18290" xr:uid="{42381C1F-E347-43F7-9EC3-B4E54F23A486}"/>
    <cellStyle name="20% - Ênfase6 25 3 2 4" xfId="18291" xr:uid="{60B0AD0B-F29B-4FED-988C-9BAEB814F80A}"/>
    <cellStyle name="20% - Ênfase6 25 3 3" xfId="18292" xr:uid="{4ED02D6B-9470-404F-947D-B4769FDD40BE}"/>
    <cellStyle name="20% - Ênfase6 25 3 4" xfId="18293" xr:uid="{45E53BD6-0C7B-4A22-A646-1DDE800A4C4F}"/>
    <cellStyle name="20% - Ênfase6 25 3 5" xfId="18294" xr:uid="{11B7C010-C544-492B-AB1C-3C5CF364A8E8}"/>
    <cellStyle name="20% - Ênfase6 25 4" xfId="18295" xr:uid="{E31B66FB-7ECB-4DF3-B507-03AB12F7F144}"/>
    <cellStyle name="20% - Ênfase6 25 4 2" xfId="18296" xr:uid="{14198AAE-0BC7-4726-973A-5BB2409F6B7C}"/>
    <cellStyle name="20% - Ênfase6 25 4 2 2" xfId="18297" xr:uid="{A4FCBD8F-9C5D-46ED-B5AC-CEEE8979510F}"/>
    <cellStyle name="20% - Ênfase6 25 4 2 3" xfId="18298" xr:uid="{613E21C4-7862-4DCA-BA96-40D0BD35C758}"/>
    <cellStyle name="20% - Ênfase6 25 4 2 4" xfId="18299" xr:uid="{966FA595-AF92-4A00-8B43-311E7FB6CFEC}"/>
    <cellStyle name="20% - Ênfase6 25 4 3" xfId="18300" xr:uid="{6B838AE2-717C-4E5B-A443-86045F6E1E45}"/>
    <cellStyle name="20% - Ênfase6 25 4 4" xfId="18301" xr:uid="{D73D1326-AF59-46E5-932D-10BCC06A1C40}"/>
    <cellStyle name="20% - Ênfase6 25 4 5" xfId="18302" xr:uid="{BBC4977C-436C-405D-87D0-B39AD4A08596}"/>
    <cellStyle name="20% - Ênfase6 25 5" xfId="18303" xr:uid="{AE9D6065-49EE-4C4B-BFB2-C4116498CD8B}"/>
    <cellStyle name="20% - Ênfase6 25 5 2" xfId="18304" xr:uid="{9CFEF079-114E-40EB-8237-FE46CD62F32A}"/>
    <cellStyle name="20% - Ênfase6 25 5 2 2" xfId="18305" xr:uid="{C4B1318C-0121-45E0-94ED-DA478E6774CB}"/>
    <cellStyle name="20% - Ênfase6 25 5 2 3" xfId="18306" xr:uid="{FCC517EB-7AF4-4C07-A3A6-0EC74440D46E}"/>
    <cellStyle name="20% - Ênfase6 25 5 2 4" xfId="18307" xr:uid="{759FA2D3-076A-484B-B6F8-1FD0F1F0C4F7}"/>
    <cellStyle name="20% - Ênfase6 25 5 3" xfId="18308" xr:uid="{E6F77B33-A742-4A0F-8D05-9CA453FD63F0}"/>
    <cellStyle name="20% - Ênfase6 25 5 4" xfId="18309" xr:uid="{42B9C78F-01E2-4829-8CF9-B98E13EE36DE}"/>
    <cellStyle name="20% - Ênfase6 25 5 5" xfId="18310" xr:uid="{AA7A2377-DBB1-487F-A927-8BCFBEAC2034}"/>
    <cellStyle name="20% - Ênfase6 25 6" xfId="18311" xr:uid="{C626E4F8-F0C6-4D19-B1DA-F162E25C2A4D}"/>
    <cellStyle name="20% - Ênfase6 25 6 2" xfId="18312" xr:uid="{E9A74B90-3DD7-4745-A243-4B3F63C4B07F}"/>
    <cellStyle name="20% - Ênfase6 25 6 2 2" xfId="18313" xr:uid="{AA8811CA-98FB-4909-A7B0-043FCC7BD125}"/>
    <cellStyle name="20% - Ênfase6 25 6 2 3" xfId="18314" xr:uid="{E49F2310-420D-4983-A71B-E50153FFF1A5}"/>
    <cellStyle name="20% - Ênfase6 25 6 2 4" xfId="18315" xr:uid="{25A77FDF-9921-48CE-818D-8B69C5F52A40}"/>
    <cellStyle name="20% - Ênfase6 25 6 3" xfId="18316" xr:uid="{DDB85304-DAF9-4924-B95B-813AE22FBA1A}"/>
    <cellStyle name="20% - Ênfase6 25 6 4" xfId="18317" xr:uid="{268AF73C-DCF0-4A0F-B7E2-3651A62381F5}"/>
    <cellStyle name="20% - Ênfase6 25 6 5" xfId="18318" xr:uid="{A77412DE-0834-441F-B8BA-44B0812934D3}"/>
    <cellStyle name="20% - Ênfase6 25 7" xfId="18319" xr:uid="{DA7343FF-60A7-4CF6-B0B4-D4297F2C8DAC}"/>
    <cellStyle name="20% - Ênfase6 25 7 2" xfId="18320" xr:uid="{3D335031-2F4A-48FB-8F66-6ABD34065679}"/>
    <cellStyle name="20% - Ênfase6 25 7 2 2" xfId="18321" xr:uid="{1430B264-2F5C-4DB4-A17A-543C5B9800AE}"/>
    <cellStyle name="20% - Ênfase6 25 7 2 3" xfId="18322" xr:uid="{05AA346D-9090-479D-B0C4-886F1B51E946}"/>
    <cellStyle name="20% - Ênfase6 25 7 2 4" xfId="18323" xr:uid="{09A9C972-72DA-49C6-9384-9518AB9940B8}"/>
    <cellStyle name="20% - Ênfase6 25 7 3" xfId="18324" xr:uid="{341AD86B-C65B-4241-A343-96E9DADADC15}"/>
    <cellStyle name="20% - Ênfase6 25 7 4" xfId="18325" xr:uid="{D25E73C3-3B79-4EF5-9A90-7F521F0DEA4D}"/>
    <cellStyle name="20% - Ênfase6 25 7 5" xfId="18326" xr:uid="{115265F8-E02F-4CE3-9F45-356E918C2727}"/>
    <cellStyle name="20% - Ênfase6 25 8" xfId="18327" xr:uid="{EB176554-84EA-4839-A152-01D9DD7DB367}"/>
    <cellStyle name="20% - Ênfase6 25 8 2" xfId="18328" xr:uid="{54F66611-05F4-450C-837A-63CCB5CCF990}"/>
    <cellStyle name="20% - Ênfase6 25 8 2 2" xfId="18329" xr:uid="{BE26D0D4-547F-4B36-B0A5-6210883A78A7}"/>
    <cellStyle name="20% - Ênfase6 25 8 2 3" xfId="18330" xr:uid="{BFFCBECD-D001-4A5F-9D12-035317479F42}"/>
    <cellStyle name="20% - Ênfase6 25 8 2 4" xfId="18331" xr:uid="{D6B5E683-9889-48AB-9BA3-4B9F953C4D2D}"/>
    <cellStyle name="20% - Ênfase6 25 8 3" xfId="18332" xr:uid="{D6FCC9A5-A8C6-411C-9E16-2302DE29F5DE}"/>
    <cellStyle name="20% - Ênfase6 25 8 4" xfId="18333" xr:uid="{6C6CFED2-3552-477A-974B-91DA6934172B}"/>
    <cellStyle name="20% - Ênfase6 25 8 5" xfId="18334" xr:uid="{2F97A3D9-D74A-446D-8985-6DABA64E2119}"/>
    <cellStyle name="20% - Ênfase6 25 9" xfId="18335" xr:uid="{868B9839-0281-4AF7-A44C-4991FDAB7A90}"/>
    <cellStyle name="20% - Ênfase6 25 9 2" xfId="18336" xr:uid="{E138A3C6-4533-44FB-8A70-5609D012DA41}"/>
    <cellStyle name="20% - Ênfase6 25 9 2 2" xfId="18337" xr:uid="{8CF0F144-93B9-423B-883A-0966F550676B}"/>
    <cellStyle name="20% - Ênfase6 25 9 2 3" xfId="18338" xr:uid="{204D544D-4ED8-48B3-93B0-A4A5C71C7F10}"/>
    <cellStyle name="20% - Ênfase6 25 9 2 4" xfId="18339" xr:uid="{EE1DCB81-E9BD-4A1E-BDE7-C0D5966DE52A}"/>
    <cellStyle name="20% - Ênfase6 25 9 3" xfId="18340" xr:uid="{D96D1048-52E7-465F-9E78-98B86565E205}"/>
    <cellStyle name="20% - Ênfase6 25 9 4" xfId="18341" xr:uid="{3520F23F-2382-4EF2-9F05-33133123E2F6}"/>
    <cellStyle name="20% - Ênfase6 25 9 5" xfId="18342" xr:uid="{AEDEE26F-78D6-4DC9-9061-9DFA1ADC41CC}"/>
    <cellStyle name="20% - Ênfase6 26" xfId="1265" xr:uid="{3A0AB491-B952-4D46-B625-37B743845A36}"/>
    <cellStyle name="20% - Ênfase6 26 10" xfId="18343" xr:uid="{DB43FBDD-F99C-47FC-9B20-B3822CBC9A6E}"/>
    <cellStyle name="20% - Ênfase6 26 10 2" xfId="18344" xr:uid="{CDE92D3F-0C9A-4E1E-AB99-F32A88379C09}"/>
    <cellStyle name="20% - Ênfase6 26 10 2 2" xfId="18345" xr:uid="{713ABC7C-70EB-4E07-B825-E3A7FF0641CC}"/>
    <cellStyle name="20% - Ênfase6 26 10 2 3" xfId="18346" xr:uid="{188E4CB1-5811-40E3-B07C-D7C833C5D319}"/>
    <cellStyle name="20% - Ênfase6 26 10 2 4" xfId="18347" xr:uid="{43420E04-4B4D-4AEF-918B-C5FE27DC34DF}"/>
    <cellStyle name="20% - Ênfase6 26 10 3" xfId="18348" xr:uid="{D82C0630-3B08-4111-B797-9118EAC366C8}"/>
    <cellStyle name="20% - Ênfase6 26 10 4" xfId="18349" xr:uid="{AFB6B28A-AE01-46DE-8951-17A94AD5A86E}"/>
    <cellStyle name="20% - Ênfase6 26 10 5" xfId="18350" xr:uid="{235C52F0-D6DD-4DF0-9958-A2DD0A10FE1F}"/>
    <cellStyle name="20% - Ênfase6 26 11" xfId="18351" xr:uid="{8DAB5C9B-4882-4A25-A0B8-432E8717AC0E}"/>
    <cellStyle name="20% - Ênfase6 26 11 2" xfId="18352" xr:uid="{B02E02E2-E109-4ACF-ABA2-87E4264A1860}"/>
    <cellStyle name="20% - Ênfase6 26 11 2 2" xfId="18353" xr:uid="{E22BD2E7-BD45-43B6-A0CE-BE4E287C7EBB}"/>
    <cellStyle name="20% - Ênfase6 26 11 2 3" xfId="18354" xr:uid="{C7D96964-816B-4744-B7E3-F5FF5BC949D9}"/>
    <cellStyle name="20% - Ênfase6 26 11 2 4" xfId="18355" xr:uid="{9530A234-2460-4998-956C-96B1AFDB2486}"/>
    <cellStyle name="20% - Ênfase6 26 11 3" xfId="18356" xr:uid="{BE2B076A-A41C-44C7-8C94-F01F74BB1BD6}"/>
    <cellStyle name="20% - Ênfase6 26 11 4" xfId="18357" xr:uid="{648E1E0B-07B8-41E9-AC78-EF2AD3D36AD2}"/>
    <cellStyle name="20% - Ênfase6 26 11 5" xfId="18358" xr:uid="{E9F9EF0F-9B13-4129-9CA9-A33722CF931D}"/>
    <cellStyle name="20% - Ênfase6 26 12" xfId="18359" xr:uid="{38382042-9222-45D9-91AA-7077E3DD69BA}"/>
    <cellStyle name="20% - Ênfase6 26 12 2" xfId="18360" xr:uid="{4F2F9A35-CD20-49AE-9653-2DD594783369}"/>
    <cellStyle name="20% - Ênfase6 26 12 3" xfId="18361" xr:uid="{C7013D02-285A-4FB5-85BC-DAD9317F8552}"/>
    <cellStyle name="20% - Ênfase6 26 12 4" xfId="18362" xr:uid="{8ECA1FAB-685E-4F31-8771-82A9C81BDA9D}"/>
    <cellStyle name="20% - Ênfase6 26 13" xfId="18363" xr:uid="{67A95C67-6CEF-4A5C-949B-E28D509049C3}"/>
    <cellStyle name="20% - Ênfase6 26 14" xfId="18364" xr:uid="{4E1353A4-C208-4BDF-9720-3F40A72EDBAD}"/>
    <cellStyle name="20% - Ênfase6 26 15" xfId="18365" xr:uid="{EDDDD31D-FBD4-4374-9217-A547D854BEB8}"/>
    <cellStyle name="20% - Ênfase6 26 16" xfId="48770" xr:uid="{270F3F64-23B3-410D-9380-BCE98A57AAB4}"/>
    <cellStyle name="20% - Ênfase6 26 2" xfId="1266" xr:uid="{6656F5E8-681D-4146-AE3B-B6CEA33225CE}"/>
    <cellStyle name="20% - Ênfase6 26 2 2" xfId="18366" xr:uid="{34CF6FB2-8543-4D2A-8990-0AAC574ADED9}"/>
    <cellStyle name="20% - Ênfase6 26 2 2 2" xfId="18367" xr:uid="{EC94D441-2C99-4F24-90C4-6CAB54968E5E}"/>
    <cellStyle name="20% - Ênfase6 26 2 2 3" xfId="18368" xr:uid="{F6277DC6-AB94-4262-AC98-6D010A133320}"/>
    <cellStyle name="20% - Ênfase6 26 2 2 4" xfId="18369" xr:uid="{9FCD9DFA-E2F2-4808-8385-DB57400945B9}"/>
    <cellStyle name="20% - Ênfase6 26 2 3" xfId="18370" xr:uid="{6B67B698-B25E-4C30-A430-648AA0D197E7}"/>
    <cellStyle name="20% - Ênfase6 26 2 4" xfId="18371" xr:uid="{E8B09468-17DC-4154-9743-5D0FAC6DD6FB}"/>
    <cellStyle name="20% - Ênfase6 26 2 5" xfId="18372" xr:uid="{1B903ED3-CF5C-4480-B1A5-ACEE5363DD99}"/>
    <cellStyle name="20% - Ênfase6 26 3" xfId="18373" xr:uid="{E5A334D4-24CF-450B-BCBC-7E044283F8E8}"/>
    <cellStyle name="20% - Ênfase6 26 3 2" xfId="18374" xr:uid="{0DB221C5-0894-4641-BD35-A9A5A59D4951}"/>
    <cellStyle name="20% - Ênfase6 26 3 2 2" xfId="18375" xr:uid="{35D10ABF-B508-4883-AF13-54B35D2F65FF}"/>
    <cellStyle name="20% - Ênfase6 26 3 2 3" xfId="18376" xr:uid="{BADE7098-31E9-4EBF-AF1D-F90D064FE6E9}"/>
    <cellStyle name="20% - Ênfase6 26 3 2 4" xfId="18377" xr:uid="{90503C9E-9E87-4D58-BCE2-335E95C7A9DA}"/>
    <cellStyle name="20% - Ênfase6 26 3 3" xfId="18378" xr:uid="{5CA2A2F5-54EF-4288-87C6-0B05B95D31DA}"/>
    <cellStyle name="20% - Ênfase6 26 3 4" xfId="18379" xr:uid="{FC0F257A-2B23-42A9-A4CD-B03421E301D4}"/>
    <cellStyle name="20% - Ênfase6 26 3 5" xfId="18380" xr:uid="{D5906499-5879-4BDD-934B-72E4FA66B466}"/>
    <cellStyle name="20% - Ênfase6 26 4" xfId="18381" xr:uid="{9774041B-C8EC-49F1-B93F-837103124F9F}"/>
    <cellStyle name="20% - Ênfase6 26 4 2" xfId="18382" xr:uid="{DCE65B07-BBBF-4BFD-9C13-C7CAD64E0727}"/>
    <cellStyle name="20% - Ênfase6 26 4 2 2" xfId="18383" xr:uid="{15374A91-F640-44A2-AF6D-B8C6B44DF18B}"/>
    <cellStyle name="20% - Ênfase6 26 4 2 3" xfId="18384" xr:uid="{4B072FB6-F9DD-4992-AE1B-7071AC5839DF}"/>
    <cellStyle name="20% - Ênfase6 26 4 2 4" xfId="18385" xr:uid="{322FC27C-9DAA-4B14-B3D2-23FFD98DA7E2}"/>
    <cellStyle name="20% - Ênfase6 26 4 3" xfId="18386" xr:uid="{CCDA3DC4-212F-4E81-A713-E2F8B4AE9B3F}"/>
    <cellStyle name="20% - Ênfase6 26 4 4" xfId="18387" xr:uid="{40AC17FF-6B31-421C-AAB9-829E28160B23}"/>
    <cellStyle name="20% - Ênfase6 26 4 5" xfId="18388" xr:uid="{FF80DF64-99FB-45AC-8E9E-D3AB910D8E79}"/>
    <cellStyle name="20% - Ênfase6 26 5" xfId="18389" xr:uid="{11620F61-E98C-4480-8007-830D42AE6D46}"/>
    <cellStyle name="20% - Ênfase6 26 5 2" xfId="18390" xr:uid="{181BBB39-DDC8-4991-A6D0-C2DE54AB2C85}"/>
    <cellStyle name="20% - Ênfase6 26 5 2 2" xfId="18391" xr:uid="{06C1841E-E6F0-4955-9048-7966923554DE}"/>
    <cellStyle name="20% - Ênfase6 26 5 2 3" xfId="18392" xr:uid="{308BA28F-C47E-4753-92D2-6E96969417CB}"/>
    <cellStyle name="20% - Ênfase6 26 5 2 4" xfId="18393" xr:uid="{E4A887C9-A0DB-4CE9-A0AC-36DED418E2EF}"/>
    <cellStyle name="20% - Ênfase6 26 5 3" xfId="18394" xr:uid="{43364290-26AE-4489-9D27-39F754220771}"/>
    <cellStyle name="20% - Ênfase6 26 5 4" xfId="18395" xr:uid="{69255252-F2AC-4469-BC28-C31FA6877AAC}"/>
    <cellStyle name="20% - Ênfase6 26 5 5" xfId="18396" xr:uid="{4B2611FB-883D-4B49-839E-CA5224DA3507}"/>
    <cellStyle name="20% - Ênfase6 26 6" xfId="18397" xr:uid="{7D68F726-E776-4584-94F2-4BA501C6076F}"/>
    <cellStyle name="20% - Ênfase6 26 6 2" xfId="18398" xr:uid="{E8162EC2-3E4D-4ADA-865B-AF4C792120B2}"/>
    <cellStyle name="20% - Ênfase6 26 6 2 2" xfId="18399" xr:uid="{9144219D-C69D-4EA3-9D5A-0A91F808B89A}"/>
    <cellStyle name="20% - Ênfase6 26 6 2 3" xfId="18400" xr:uid="{C0DC9082-AF4F-45C8-B6CE-3B78060064EE}"/>
    <cellStyle name="20% - Ênfase6 26 6 2 4" xfId="18401" xr:uid="{962CAF19-7E85-452B-A9C4-A73C7CF1890D}"/>
    <cellStyle name="20% - Ênfase6 26 6 3" xfId="18402" xr:uid="{8D45FAD6-14B5-4F0E-BF0B-3F03F0F4B1D8}"/>
    <cellStyle name="20% - Ênfase6 26 6 4" xfId="18403" xr:uid="{41487DC9-C8E9-4E06-8638-D324CE242FB5}"/>
    <cellStyle name="20% - Ênfase6 26 6 5" xfId="18404" xr:uid="{11F185A4-644E-46C4-A04C-9259875219AD}"/>
    <cellStyle name="20% - Ênfase6 26 7" xfId="18405" xr:uid="{3FAAA29D-EE35-4CE0-BE42-72E3D241CAA4}"/>
    <cellStyle name="20% - Ênfase6 26 7 2" xfId="18406" xr:uid="{3BF69773-2838-4FCA-83C1-44B68374176A}"/>
    <cellStyle name="20% - Ênfase6 26 7 2 2" xfId="18407" xr:uid="{19DCCA1F-D173-492C-BC6D-AB49BF1FD0F2}"/>
    <cellStyle name="20% - Ênfase6 26 7 2 3" xfId="18408" xr:uid="{5D230AB7-4A27-48DF-B967-879A05CCFB4D}"/>
    <cellStyle name="20% - Ênfase6 26 7 2 4" xfId="18409" xr:uid="{86C3E23E-0E55-4704-861B-B57E27C5FFFE}"/>
    <cellStyle name="20% - Ênfase6 26 7 3" xfId="18410" xr:uid="{770F22DF-9AD9-440E-BC46-D09AD91FA5D2}"/>
    <cellStyle name="20% - Ênfase6 26 7 4" xfId="18411" xr:uid="{4632CBCE-0F65-486A-8755-A38DC7F0A01F}"/>
    <cellStyle name="20% - Ênfase6 26 7 5" xfId="18412" xr:uid="{E7AA16C8-71C8-417C-95CC-966AD7A2E45B}"/>
    <cellStyle name="20% - Ênfase6 26 8" xfId="18413" xr:uid="{79FD982C-0D24-4405-BA98-A8FF3F125EFE}"/>
    <cellStyle name="20% - Ênfase6 26 8 2" xfId="18414" xr:uid="{011C1BA5-F1AA-4F37-83BA-B5294400443A}"/>
    <cellStyle name="20% - Ênfase6 26 8 2 2" xfId="18415" xr:uid="{E7A43703-36FF-4758-9D49-F2732AE7A81A}"/>
    <cellStyle name="20% - Ênfase6 26 8 2 3" xfId="18416" xr:uid="{63B059CA-4FA1-4A21-82A6-93AF7962DEA2}"/>
    <cellStyle name="20% - Ênfase6 26 8 2 4" xfId="18417" xr:uid="{77B4808A-7B49-4B94-B0E6-665601C2EC65}"/>
    <cellStyle name="20% - Ênfase6 26 8 3" xfId="18418" xr:uid="{670415CB-DD73-4C1A-9E68-205878C39EB2}"/>
    <cellStyle name="20% - Ênfase6 26 8 4" xfId="18419" xr:uid="{1CC8E5A9-660B-479B-8B53-CFF2A165CF28}"/>
    <cellStyle name="20% - Ênfase6 26 8 5" xfId="18420" xr:uid="{DBBA4EB9-2959-416E-B00E-8AF3798EC8F2}"/>
    <cellStyle name="20% - Ênfase6 26 9" xfId="18421" xr:uid="{C6D5AFBF-F81E-4683-A95B-F98D15414E82}"/>
    <cellStyle name="20% - Ênfase6 26 9 2" xfId="18422" xr:uid="{74E9FF05-2E81-4EDF-A3E7-C292D6ADBCE3}"/>
    <cellStyle name="20% - Ênfase6 26 9 2 2" xfId="18423" xr:uid="{77C4D53F-53AE-485C-A814-DD672547BF5F}"/>
    <cellStyle name="20% - Ênfase6 26 9 2 3" xfId="18424" xr:uid="{2D55DBEB-B918-45F9-9A42-B31CDFE866FA}"/>
    <cellStyle name="20% - Ênfase6 26 9 2 4" xfId="18425" xr:uid="{69BBDDF4-CE00-4ECD-AB46-2B01D5986A4C}"/>
    <cellStyle name="20% - Ênfase6 26 9 3" xfId="18426" xr:uid="{9633825E-96C7-4840-AFEF-526048E7C389}"/>
    <cellStyle name="20% - Ênfase6 26 9 4" xfId="18427" xr:uid="{8C02C077-B6C5-4336-9304-8DAC4F9AA3EA}"/>
    <cellStyle name="20% - Ênfase6 26 9 5" xfId="18428" xr:uid="{3AB34853-AEC3-409A-B8BF-C8C28CB171EA}"/>
    <cellStyle name="20% - Ênfase6 27" xfId="1267" xr:uid="{9CE5A890-F73B-4991-BDD9-E7D8B8000D4B}"/>
    <cellStyle name="20% - Ênfase6 27 10" xfId="18429" xr:uid="{19C7711A-34E3-4DBD-85EC-AD320A19F756}"/>
    <cellStyle name="20% - Ênfase6 27 10 2" xfId="18430" xr:uid="{26D7E2E9-0408-434D-B29B-6686BAFF4477}"/>
    <cellStyle name="20% - Ênfase6 27 10 2 2" xfId="18431" xr:uid="{4BB8692F-19EB-404C-9D91-566F980A596B}"/>
    <cellStyle name="20% - Ênfase6 27 10 2 3" xfId="18432" xr:uid="{2107FCEF-325E-4B02-8E06-40AFAE5736F5}"/>
    <cellStyle name="20% - Ênfase6 27 10 2 4" xfId="18433" xr:uid="{8B823EEE-EE4D-4406-8A5C-0408E8F565F8}"/>
    <cellStyle name="20% - Ênfase6 27 10 3" xfId="18434" xr:uid="{8DA88F38-D06D-407A-8E88-AF91B3F4BB39}"/>
    <cellStyle name="20% - Ênfase6 27 10 4" xfId="18435" xr:uid="{2F148DB4-A79E-4076-8BB3-6D8BC2CCFB85}"/>
    <cellStyle name="20% - Ênfase6 27 10 5" xfId="18436" xr:uid="{167D144F-4788-47F6-BB1F-623ABF439D25}"/>
    <cellStyle name="20% - Ênfase6 27 11" xfId="18437" xr:uid="{F1083594-DC87-4AB4-B99F-356EE6BC50CC}"/>
    <cellStyle name="20% - Ênfase6 27 11 2" xfId="18438" xr:uid="{ACF3D613-1459-4BE9-BDF9-E133A0D79D2A}"/>
    <cellStyle name="20% - Ênfase6 27 11 2 2" xfId="18439" xr:uid="{AF454D0D-FE86-430A-B7A2-D31CA308FCF2}"/>
    <cellStyle name="20% - Ênfase6 27 11 2 3" xfId="18440" xr:uid="{50355567-5DA9-4C48-8F3A-16E25441DD29}"/>
    <cellStyle name="20% - Ênfase6 27 11 2 4" xfId="18441" xr:uid="{D8F96EDB-6355-4E2E-A8EE-2C9734A35345}"/>
    <cellStyle name="20% - Ênfase6 27 11 3" xfId="18442" xr:uid="{F9D1E12B-DFE6-4188-8EE7-0FC551C157B0}"/>
    <cellStyle name="20% - Ênfase6 27 11 4" xfId="18443" xr:uid="{EF89FAD9-C09F-4553-BCA7-63F8E16ABFB9}"/>
    <cellStyle name="20% - Ênfase6 27 11 5" xfId="18444" xr:uid="{FD0C3DDD-CA5F-4DC9-95D2-88625294F5A4}"/>
    <cellStyle name="20% - Ênfase6 27 12" xfId="18445" xr:uid="{732C6C19-EBB0-43BF-A94B-D7906D17A7F0}"/>
    <cellStyle name="20% - Ênfase6 27 12 2" xfId="18446" xr:uid="{6897DF29-9E8D-41C4-8DEA-EA3D1883FA5D}"/>
    <cellStyle name="20% - Ênfase6 27 12 3" xfId="18447" xr:uid="{A8DB5E02-4015-418A-8424-4EC0315D4548}"/>
    <cellStyle name="20% - Ênfase6 27 12 4" xfId="18448" xr:uid="{C17DD125-A96B-48F6-A239-C8F310233642}"/>
    <cellStyle name="20% - Ênfase6 27 13" xfId="18449" xr:uid="{59E45B1D-3547-4249-8885-7B3EA18122EF}"/>
    <cellStyle name="20% - Ênfase6 27 14" xfId="18450" xr:uid="{10EAE32B-71CC-487C-8C94-C1457810E720}"/>
    <cellStyle name="20% - Ênfase6 27 15" xfId="18451" xr:uid="{9A9600E3-DA97-4A1F-8826-4F89949BF1C6}"/>
    <cellStyle name="20% - Ênfase6 27 16" xfId="48771" xr:uid="{089D06FD-9464-4DAF-B386-98161726EC33}"/>
    <cellStyle name="20% - Ênfase6 27 2" xfId="1268" xr:uid="{411A3F45-E9ED-4BB6-9039-869D08BC994D}"/>
    <cellStyle name="20% - Ênfase6 27 2 2" xfId="18452" xr:uid="{B4018BE7-6677-4F61-B6A0-5F87079D5914}"/>
    <cellStyle name="20% - Ênfase6 27 2 2 2" xfId="18453" xr:uid="{85E5D531-3770-4270-BCED-AF1CBB5DF527}"/>
    <cellStyle name="20% - Ênfase6 27 2 2 3" xfId="18454" xr:uid="{5AF562BD-2EBA-45A1-B07A-F3D73BEE0A09}"/>
    <cellStyle name="20% - Ênfase6 27 2 2 4" xfId="18455" xr:uid="{70415AD7-7915-4B68-885F-F6917594A1C1}"/>
    <cellStyle name="20% - Ênfase6 27 2 3" xfId="18456" xr:uid="{CF7ADFAF-B7A7-4F16-8E35-F57B8A23730E}"/>
    <cellStyle name="20% - Ênfase6 27 2 4" xfId="18457" xr:uid="{2CA3F054-5441-4DD6-B494-6A59FDBEABEC}"/>
    <cellStyle name="20% - Ênfase6 27 2 5" xfId="18458" xr:uid="{F5433DC1-FEFA-4776-9046-C54C1F2F6C61}"/>
    <cellStyle name="20% - Ênfase6 27 3" xfId="18459" xr:uid="{619BC164-067D-4C69-B5A3-3837801AF8FA}"/>
    <cellStyle name="20% - Ênfase6 27 3 2" xfId="18460" xr:uid="{F1CCE452-E21B-485D-860A-A4EB8DDEFAA2}"/>
    <cellStyle name="20% - Ênfase6 27 3 2 2" xfId="18461" xr:uid="{9E0FFFE9-8488-4048-AD3F-66A806C6F01D}"/>
    <cellStyle name="20% - Ênfase6 27 3 2 3" xfId="18462" xr:uid="{5D7CE011-96AA-4532-8296-5E3B250FBF09}"/>
    <cellStyle name="20% - Ênfase6 27 3 2 4" xfId="18463" xr:uid="{7C456603-2445-4467-A556-3E8A3959D72B}"/>
    <cellStyle name="20% - Ênfase6 27 3 3" xfId="18464" xr:uid="{5841BD03-19BA-46C3-917B-FDDD3ABC34B5}"/>
    <cellStyle name="20% - Ênfase6 27 3 4" xfId="18465" xr:uid="{491788A3-DC3D-4B4C-A0E8-752E44C1E5E7}"/>
    <cellStyle name="20% - Ênfase6 27 3 5" xfId="18466" xr:uid="{0E9BC820-2793-46F6-8AED-0927FF84BACB}"/>
    <cellStyle name="20% - Ênfase6 27 4" xfId="18467" xr:uid="{5549B69B-5B41-4391-852F-C575C19521B7}"/>
    <cellStyle name="20% - Ênfase6 27 4 2" xfId="18468" xr:uid="{8CDDFF24-6D65-4D6A-B2A5-5B2FD62AC5F0}"/>
    <cellStyle name="20% - Ênfase6 27 4 2 2" xfId="18469" xr:uid="{72112C22-2405-4E9B-987F-1C2C840E6546}"/>
    <cellStyle name="20% - Ênfase6 27 4 2 3" xfId="18470" xr:uid="{E19BDF07-6FB5-4549-891A-C1171408FF0A}"/>
    <cellStyle name="20% - Ênfase6 27 4 2 4" xfId="18471" xr:uid="{11B4532D-72CC-4FAE-8458-62893134E668}"/>
    <cellStyle name="20% - Ênfase6 27 4 3" xfId="18472" xr:uid="{BDD88AAC-882D-497E-ACE7-36BA4FB5C5A4}"/>
    <cellStyle name="20% - Ênfase6 27 4 4" xfId="18473" xr:uid="{5360EB7D-D57C-40FC-B6CB-B601D7E29241}"/>
    <cellStyle name="20% - Ênfase6 27 4 5" xfId="18474" xr:uid="{48CFFD2F-98DB-436D-BAC9-98E3B20EED62}"/>
    <cellStyle name="20% - Ênfase6 27 5" xfId="18475" xr:uid="{DBADC1CE-6919-4B19-A3D1-75D95F2A52D2}"/>
    <cellStyle name="20% - Ênfase6 27 5 2" xfId="18476" xr:uid="{E227F231-7797-49C1-8B5F-A9936C920C0C}"/>
    <cellStyle name="20% - Ênfase6 27 5 2 2" xfId="18477" xr:uid="{40BA8EFC-F672-4D76-B2D1-162C2A89B59A}"/>
    <cellStyle name="20% - Ênfase6 27 5 2 3" xfId="18478" xr:uid="{FBC90ED1-3B00-4E98-885F-5B327EBDFEAC}"/>
    <cellStyle name="20% - Ênfase6 27 5 2 4" xfId="18479" xr:uid="{575D1697-2609-4632-B2C3-AFE238987B77}"/>
    <cellStyle name="20% - Ênfase6 27 5 3" xfId="18480" xr:uid="{433AFDAF-E551-41FC-83B8-A125B7F88677}"/>
    <cellStyle name="20% - Ênfase6 27 5 4" xfId="18481" xr:uid="{018E7848-6C69-4D9E-9009-563F40A0391C}"/>
    <cellStyle name="20% - Ênfase6 27 5 5" xfId="18482" xr:uid="{BFF1C2F7-47C4-468C-A386-53B947F2ABF1}"/>
    <cellStyle name="20% - Ênfase6 27 6" xfId="18483" xr:uid="{8B890366-1D04-4EA5-8A9B-6DDEF487DC29}"/>
    <cellStyle name="20% - Ênfase6 27 6 2" xfId="18484" xr:uid="{3099458F-AA90-4E21-A431-16D67794E4A5}"/>
    <cellStyle name="20% - Ênfase6 27 6 2 2" xfId="18485" xr:uid="{C2EE9095-C383-4266-B308-F5B859CEEC79}"/>
    <cellStyle name="20% - Ênfase6 27 6 2 3" xfId="18486" xr:uid="{C6B5E4CB-8539-42E8-8F38-67D015C50B27}"/>
    <cellStyle name="20% - Ênfase6 27 6 2 4" xfId="18487" xr:uid="{0CC63283-FB08-4AC1-851D-DC7970DEC35E}"/>
    <cellStyle name="20% - Ênfase6 27 6 3" xfId="18488" xr:uid="{8AB205F7-E3CB-4FB0-A097-82C317B595F1}"/>
    <cellStyle name="20% - Ênfase6 27 6 4" xfId="18489" xr:uid="{C4168F78-9683-44D9-8421-273B98BB5E74}"/>
    <cellStyle name="20% - Ênfase6 27 6 5" xfId="18490" xr:uid="{2235A330-C2CE-4B41-AB66-3B0C47F89210}"/>
    <cellStyle name="20% - Ênfase6 27 7" xfId="18491" xr:uid="{165CB10C-D9BE-41F2-8F96-1B6992FFE9D3}"/>
    <cellStyle name="20% - Ênfase6 27 7 2" xfId="18492" xr:uid="{5ACE2A07-859B-4F25-9A7C-5A47813551D5}"/>
    <cellStyle name="20% - Ênfase6 27 7 2 2" xfId="18493" xr:uid="{269C9525-FEFD-449E-8339-564F7F4C7055}"/>
    <cellStyle name="20% - Ênfase6 27 7 2 3" xfId="18494" xr:uid="{47FFE372-B9AD-4566-AE6A-95CB9E0997C9}"/>
    <cellStyle name="20% - Ênfase6 27 7 2 4" xfId="18495" xr:uid="{EC5D0D0F-2307-4878-BD2A-56FC55271209}"/>
    <cellStyle name="20% - Ênfase6 27 7 3" xfId="18496" xr:uid="{853A810C-797D-41F8-B952-6D170CCC9530}"/>
    <cellStyle name="20% - Ênfase6 27 7 4" xfId="18497" xr:uid="{71DB10BB-E53E-4240-BADE-557F233B83FB}"/>
    <cellStyle name="20% - Ênfase6 27 7 5" xfId="18498" xr:uid="{7BAF10DE-6762-4BDF-BF98-9DB31889D2D0}"/>
    <cellStyle name="20% - Ênfase6 27 8" xfId="18499" xr:uid="{F6AA8A6B-FDFA-425F-86D9-B078A1D648FE}"/>
    <cellStyle name="20% - Ênfase6 27 8 2" xfId="18500" xr:uid="{009C7DAA-B5EC-4686-A67E-4B2BDDCA1D94}"/>
    <cellStyle name="20% - Ênfase6 27 8 2 2" xfId="18501" xr:uid="{C7D68C47-65CC-447A-8646-E8C722BB9C1C}"/>
    <cellStyle name="20% - Ênfase6 27 8 2 3" xfId="18502" xr:uid="{9E25C4BB-0118-4E1D-A346-ACAA81F78B43}"/>
    <cellStyle name="20% - Ênfase6 27 8 2 4" xfId="18503" xr:uid="{0044E84E-0A4B-47F7-B018-C4C81F1C4541}"/>
    <cellStyle name="20% - Ênfase6 27 8 3" xfId="18504" xr:uid="{2CD7BB01-4997-4FEF-B417-A98AA8313A7B}"/>
    <cellStyle name="20% - Ênfase6 27 8 4" xfId="18505" xr:uid="{18CB457A-EB63-4465-874D-4FA2C463C86F}"/>
    <cellStyle name="20% - Ênfase6 27 8 5" xfId="18506" xr:uid="{F19E5166-9449-4DE3-BABD-6653E038448C}"/>
    <cellStyle name="20% - Ênfase6 27 9" xfId="18507" xr:uid="{72357E5B-8A05-43D0-A479-53E3157A925A}"/>
    <cellStyle name="20% - Ênfase6 27 9 2" xfId="18508" xr:uid="{AC4A073A-9EE1-4C1B-8180-5F47BA573560}"/>
    <cellStyle name="20% - Ênfase6 27 9 2 2" xfId="18509" xr:uid="{0FBCCB73-3AEE-4DD6-A361-03F82796B8C9}"/>
    <cellStyle name="20% - Ênfase6 27 9 2 3" xfId="18510" xr:uid="{83E10911-E35F-4F0C-BFA7-621EE0894583}"/>
    <cellStyle name="20% - Ênfase6 27 9 2 4" xfId="18511" xr:uid="{5AE6FC96-7D46-43F2-BC27-73D041F56ACC}"/>
    <cellStyle name="20% - Ênfase6 27 9 3" xfId="18512" xr:uid="{70011AC7-93F3-4E53-9826-DB9ED873B43B}"/>
    <cellStyle name="20% - Ênfase6 27 9 4" xfId="18513" xr:uid="{3A305DB3-9F3A-4F78-9037-5A9C7B35D889}"/>
    <cellStyle name="20% - Ênfase6 27 9 5" xfId="18514" xr:uid="{F773D922-5122-461E-9C54-AA42DC2DD144}"/>
    <cellStyle name="20% - Ênfase6 28" xfId="1269" xr:uid="{E4E284CF-8874-4119-9684-97768C7FFD0A}"/>
    <cellStyle name="20% - Ênfase6 28 10" xfId="18515" xr:uid="{D43E6725-BD02-41BA-AB10-9C841AA20738}"/>
    <cellStyle name="20% - Ênfase6 28 10 2" xfId="18516" xr:uid="{16251639-5A31-41B1-9445-DC851208A4C7}"/>
    <cellStyle name="20% - Ênfase6 28 10 2 2" xfId="18517" xr:uid="{A51AA9FF-15A7-4D2D-9D02-CD4C0EDCE6D8}"/>
    <cellStyle name="20% - Ênfase6 28 10 2 3" xfId="18518" xr:uid="{CA3F4062-57A8-4FDB-B5B3-DDBCAB16DCB2}"/>
    <cellStyle name="20% - Ênfase6 28 10 2 4" xfId="18519" xr:uid="{5E44F5D1-2AEA-4741-BBAB-FA5E14CDF6AC}"/>
    <cellStyle name="20% - Ênfase6 28 10 3" xfId="18520" xr:uid="{A1D91CA7-8C69-400C-BDBB-F7A19E65EF05}"/>
    <cellStyle name="20% - Ênfase6 28 10 4" xfId="18521" xr:uid="{13657E93-1F26-4854-A6DB-11E9FE78750B}"/>
    <cellStyle name="20% - Ênfase6 28 10 5" xfId="18522" xr:uid="{99419547-15DB-4D03-B443-C16F41F2913F}"/>
    <cellStyle name="20% - Ênfase6 28 11" xfId="18523" xr:uid="{89AD89E0-6437-428C-8516-462AD8FC08D7}"/>
    <cellStyle name="20% - Ênfase6 28 11 2" xfId="18524" xr:uid="{CFEB6E9F-1EB1-44B1-8E57-0C26A7B78526}"/>
    <cellStyle name="20% - Ênfase6 28 11 2 2" xfId="18525" xr:uid="{A137FD5E-470E-4B6D-843F-E8DD1F964511}"/>
    <cellStyle name="20% - Ênfase6 28 11 2 3" xfId="18526" xr:uid="{FBAEBE8A-A525-413E-8C8B-04664431A572}"/>
    <cellStyle name="20% - Ênfase6 28 11 2 4" xfId="18527" xr:uid="{4024B3A3-9EC7-4291-8A64-264C68024A2E}"/>
    <cellStyle name="20% - Ênfase6 28 11 3" xfId="18528" xr:uid="{B9A998A7-C563-4D19-B915-E9DAA864D798}"/>
    <cellStyle name="20% - Ênfase6 28 11 4" xfId="18529" xr:uid="{3315816A-9C33-4DF9-9140-495B7B6AF0E3}"/>
    <cellStyle name="20% - Ênfase6 28 11 5" xfId="18530" xr:uid="{6CF108D6-03DD-4B51-ACDE-1F462AFAF7B3}"/>
    <cellStyle name="20% - Ênfase6 28 12" xfId="18531" xr:uid="{4897FB5B-E1C2-4C97-AB24-4E89AEC2E554}"/>
    <cellStyle name="20% - Ênfase6 28 12 2" xfId="18532" xr:uid="{FA88A6DD-6CAB-4BC4-8997-798078347731}"/>
    <cellStyle name="20% - Ênfase6 28 12 3" xfId="18533" xr:uid="{B05C0551-4A51-40C5-95F3-5ADD3A43587C}"/>
    <cellStyle name="20% - Ênfase6 28 12 4" xfId="18534" xr:uid="{61A71557-111C-4280-A335-2CDA605B3EAB}"/>
    <cellStyle name="20% - Ênfase6 28 13" xfId="18535" xr:uid="{F714C51D-C4AC-45FF-B28C-AD348CD74195}"/>
    <cellStyle name="20% - Ênfase6 28 14" xfId="18536" xr:uid="{E40E5E27-0344-4A72-A184-5CE235FA3864}"/>
    <cellStyle name="20% - Ênfase6 28 15" xfId="18537" xr:uid="{8998767A-0ED0-436F-B303-51BE518E1D86}"/>
    <cellStyle name="20% - Ênfase6 28 2" xfId="1270" xr:uid="{817FD045-4D31-4113-822C-6392AA6A86AD}"/>
    <cellStyle name="20% - Ênfase6 28 2 2" xfId="18538" xr:uid="{98976AF5-E585-4D9E-9148-FD2849C5933A}"/>
    <cellStyle name="20% - Ênfase6 28 2 2 2" xfId="18539" xr:uid="{424243E5-1924-4C30-A94F-2630093D4B9A}"/>
    <cellStyle name="20% - Ênfase6 28 2 2 3" xfId="18540" xr:uid="{5EC393A9-2449-4A51-A965-45861A1E53E1}"/>
    <cellStyle name="20% - Ênfase6 28 2 2 4" xfId="18541" xr:uid="{FF05A3F1-04BE-400F-998C-1AD0AEE081DD}"/>
    <cellStyle name="20% - Ênfase6 28 2 3" xfId="18542" xr:uid="{CC0AF366-D06B-48F4-A6F0-2AE6DC6EA02D}"/>
    <cellStyle name="20% - Ênfase6 28 2 4" xfId="18543" xr:uid="{EA1569CC-46C0-4B6E-B7AA-60A5131FE21F}"/>
    <cellStyle name="20% - Ênfase6 28 2 5" xfId="18544" xr:uid="{4BB08D7A-A25E-46FD-946D-7630B447DDF9}"/>
    <cellStyle name="20% - Ênfase6 28 3" xfId="18545" xr:uid="{8B381FB4-C3F8-4D30-9360-70548FBFE5DB}"/>
    <cellStyle name="20% - Ênfase6 28 3 2" xfId="18546" xr:uid="{500DF226-49E6-49C6-A3C2-1759D31FB5C1}"/>
    <cellStyle name="20% - Ênfase6 28 3 2 2" xfId="18547" xr:uid="{F3B92E12-7883-4B4D-8959-41222E14B46B}"/>
    <cellStyle name="20% - Ênfase6 28 3 2 3" xfId="18548" xr:uid="{76D63544-047C-441A-A447-0914B27CB3A8}"/>
    <cellStyle name="20% - Ênfase6 28 3 2 4" xfId="18549" xr:uid="{EAC678E8-D069-4FF4-9346-8DF3B34C1E20}"/>
    <cellStyle name="20% - Ênfase6 28 3 3" xfId="18550" xr:uid="{03330F17-8D15-4930-A6D6-0BC3F7ECD6EC}"/>
    <cellStyle name="20% - Ênfase6 28 3 4" xfId="18551" xr:uid="{FE0D1F80-2AA7-416C-AA80-3A7F3C0B12FC}"/>
    <cellStyle name="20% - Ênfase6 28 3 5" xfId="18552" xr:uid="{47105F06-60EA-43AA-BC2D-C2692C14BE0E}"/>
    <cellStyle name="20% - Ênfase6 28 4" xfId="18553" xr:uid="{BFAF2943-BFB2-4D1A-ADE4-50608D166AED}"/>
    <cellStyle name="20% - Ênfase6 28 4 2" xfId="18554" xr:uid="{40A1F914-E172-432C-BAC1-36B713822C70}"/>
    <cellStyle name="20% - Ênfase6 28 4 2 2" xfId="18555" xr:uid="{FEBC2E9B-D6DE-45EF-904C-BCB6F320E116}"/>
    <cellStyle name="20% - Ênfase6 28 4 2 3" xfId="18556" xr:uid="{72DC23E5-9048-4BFA-AE00-F1C3DCE08B00}"/>
    <cellStyle name="20% - Ênfase6 28 4 2 4" xfId="18557" xr:uid="{D11F1C3E-BC8B-4D43-B523-52CBE4FC8F03}"/>
    <cellStyle name="20% - Ênfase6 28 4 3" xfId="18558" xr:uid="{35379FA2-A101-4267-BE18-833945815970}"/>
    <cellStyle name="20% - Ênfase6 28 4 4" xfId="18559" xr:uid="{82E763A2-A97F-4394-AAD8-4C2E56CDB2E0}"/>
    <cellStyle name="20% - Ênfase6 28 4 5" xfId="18560" xr:uid="{96AFB590-D001-44DE-9AC7-8AA09A0FC2F4}"/>
    <cellStyle name="20% - Ênfase6 28 5" xfId="18561" xr:uid="{A28055F1-FBEB-4E41-968D-5329ADCAAA51}"/>
    <cellStyle name="20% - Ênfase6 28 5 2" xfId="18562" xr:uid="{34E93970-8B7F-4285-82CB-1133533DF673}"/>
    <cellStyle name="20% - Ênfase6 28 5 2 2" xfId="18563" xr:uid="{1988651C-5C15-4F46-B7AF-A1381995DE84}"/>
    <cellStyle name="20% - Ênfase6 28 5 2 3" xfId="18564" xr:uid="{F956E5D4-8AA3-4E9D-9541-34EF6A68E5E9}"/>
    <cellStyle name="20% - Ênfase6 28 5 2 4" xfId="18565" xr:uid="{4D6920D0-A560-4124-9E1B-0BED720C2AF4}"/>
    <cellStyle name="20% - Ênfase6 28 5 3" xfId="18566" xr:uid="{3D0A7FB1-9B61-4FBD-8373-ED6160B29481}"/>
    <cellStyle name="20% - Ênfase6 28 5 4" xfId="18567" xr:uid="{FAF8F45E-1CDE-44AD-925C-E445D2E23BC0}"/>
    <cellStyle name="20% - Ênfase6 28 5 5" xfId="18568" xr:uid="{1AD831B9-1B12-453D-968E-8B3605DBD6BD}"/>
    <cellStyle name="20% - Ênfase6 28 6" xfId="18569" xr:uid="{B7A1826E-6905-479C-8460-D7ECCDAF3AE2}"/>
    <cellStyle name="20% - Ênfase6 28 6 2" xfId="18570" xr:uid="{2A13CACF-8555-46C4-B8D3-650FE6C3CD67}"/>
    <cellStyle name="20% - Ênfase6 28 6 2 2" xfId="18571" xr:uid="{61737EF7-CE21-40F0-9D06-04742C814B8A}"/>
    <cellStyle name="20% - Ênfase6 28 6 2 3" xfId="18572" xr:uid="{5FA88B9D-67D1-489A-A8C6-85C350E83473}"/>
    <cellStyle name="20% - Ênfase6 28 6 2 4" xfId="18573" xr:uid="{9DB17030-E69A-4459-96C8-7D94E839EC0E}"/>
    <cellStyle name="20% - Ênfase6 28 6 3" xfId="18574" xr:uid="{D302FCE8-52E0-4DF2-88D1-EE2253D27D23}"/>
    <cellStyle name="20% - Ênfase6 28 6 4" xfId="18575" xr:uid="{65039D4E-C183-4592-A408-49636BFCFE77}"/>
    <cellStyle name="20% - Ênfase6 28 6 5" xfId="18576" xr:uid="{F36FAFB2-1E7B-4232-95AC-23708444F7B6}"/>
    <cellStyle name="20% - Ênfase6 28 7" xfId="18577" xr:uid="{989F6D87-78B6-465D-8757-F101E9D2FDA3}"/>
    <cellStyle name="20% - Ênfase6 28 7 2" xfId="18578" xr:uid="{20EFF53F-0E2F-4052-BB9B-5B76B4957454}"/>
    <cellStyle name="20% - Ênfase6 28 7 2 2" xfId="18579" xr:uid="{C707C08F-C9C1-444F-B19C-3A8CF10EF7A6}"/>
    <cellStyle name="20% - Ênfase6 28 7 2 3" xfId="18580" xr:uid="{90DFEFB8-E12E-40F1-8DB0-8224FEBA32E4}"/>
    <cellStyle name="20% - Ênfase6 28 7 2 4" xfId="18581" xr:uid="{0D2129C4-22CC-4765-9CED-C053244D866D}"/>
    <cellStyle name="20% - Ênfase6 28 7 3" xfId="18582" xr:uid="{8CB75378-0551-4BB9-9368-13275E5B3D00}"/>
    <cellStyle name="20% - Ênfase6 28 7 4" xfId="18583" xr:uid="{6B738012-7D62-4C88-881E-6FFD72FCBCDA}"/>
    <cellStyle name="20% - Ênfase6 28 7 5" xfId="18584" xr:uid="{15777313-785B-4B9E-BF6B-AD7E38DFE5A6}"/>
    <cellStyle name="20% - Ênfase6 28 8" xfId="18585" xr:uid="{5A07AC9F-B57A-4548-B6A4-64FC1BE9ABDC}"/>
    <cellStyle name="20% - Ênfase6 28 8 2" xfId="18586" xr:uid="{897C6AD7-2143-43B3-A835-3411DE8237F3}"/>
    <cellStyle name="20% - Ênfase6 28 8 2 2" xfId="18587" xr:uid="{A3A508DF-D8A0-44B8-A12E-AE0ABD86436B}"/>
    <cellStyle name="20% - Ênfase6 28 8 2 3" xfId="18588" xr:uid="{874B1449-2743-4512-B682-02B03802582A}"/>
    <cellStyle name="20% - Ênfase6 28 8 2 4" xfId="18589" xr:uid="{23220034-D155-4B3E-91F0-4767287129ED}"/>
    <cellStyle name="20% - Ênfase6 28 8 3" xfId="18590" xr:uid="{E50EEB58-1FED-4540-8413-9D18ACC5D245}"/>
    <cellStyle name="20% - Ênfase6 28 8 4" xfId="18591" xr:uid="{7DE3E066-5236-4943-8625-A58DC390C03E}"/>
    <cellStyle name="20% - Ênfase6 28 8 5" xfId="18592" xr:uid="{6CCA9D0D-50C6-434D-89FF-AB84737BE8CF}"/>
    <cellStyle name="20% - Ênfase6 28 9" xfId="18593" xr:uid="{0E9C52E6-FE91-40BC-A06F-FD5F0F088FEF}"/>
    <cellStyle name="20% - Ênfase6 28 9 2" xfId="18594" xr:uid="{A628B819-3FEE-46F4-B6D3-3E5D842422EA}"/>
    <cellStyle name="20% - Ênfase6 28 9 2 2" xfId="18595" xr:uid="{BD7C1173-4CC8-43D7-970D-0975C124E89D}"/>
    <cellStyle name="20% - Ênfase6 28 9 2 3" xfId="18596" xr:uid="{33CAAF13-0ABC-419C-9D9F-5D840C33B8B4}"/>
    <cellStyle name="20% - Ênfase6 28 9 2 4" xfId="18597" xr:uid="{022F0D28-A58D-4E76-9ED7-F1AD9A939A1D}"/>
    <cellStyle name="20% - Ênfase6 28 9 3" xfId="18598" xr:uid="{13D025B7-4974-42BE-A4B4-913914EC191E}"/>
    <cellStyle name="20% - Ênfase6 28 9 4" xfId="18599" xr:uid="{AE8BEA31-91A1-40D5-BF9B-32783501EA3A}"/>
    <cellStyle name="20% - Ênfase6 28 9 5" xfId="18600" xr:uid="{B59F9E91-2B30-4651-B4C4-85DCB76AFE41}"/>
    <cellStyle name="20% - Ênfase6 29" xfId="1271" xr:uid="{66A3E351-F4A6-4738-B004-54E0B554EC12}"/>
    <cellStyle name="20% - Ênfase6 29 10" xfId="18601" xr:uid="{269884F0-7CF2-4C9A-92D4-327860BB5162}"/>
    <cellStyle name="20% - Ênfase6 29 10 2" xfId="18602" xr:uid="{841B8680-8816-40D8-9C7B-17B590D8FFF6}"/>
    <cellStyle name="20% - Ênfase6 29 10 2 2" xfId="18603" xr:uid="{B47B1F8E-2357-4724-A536-10C1B0C12918}"/>
    <cellStyle name="20% - Ênfase6 29 10 2 3" xfId="18604" xr:uid="{009BE23A-ACE4-4FC7-8A77-49E7E6663916}"/>
    <cellStyle name="20% - Ênfase6 29 10 2 4" xfId="18605" xr:uid="{42783D9E-BFDA-4617-A587-DA2ED1F07568}"/>
    <cellStyle name="20% - Ênfase6 29 10 3" xfId="18606" xr:uid="{73ADAB92-DD33-4AF9-8B21-6205DA27477A}"/>
    <cellStyle name="20% - Ênfase6 29 10 4" xfId="18607" xr:uid="{27217B35-315D-43BC-BFA4-C89F1C016A94}"/>
    <cellStyle name="20% - Ênfase6 29 10 5" xfId="18608" xr:uid="{1E75F881-9919-43CF-9D38-C4903652C113}"/>
    <cellStyle name="20% - Ênfase6 29 11" xfId="18609" xr:uid="{3B07C262-EB7D-41C0-B7C6-7FF1C6F2CFDE}"/>
    <cellStyle name="20% - Ênfase6 29 11 2" xfId="18610" xr:uid="{D09F16B8-DAE0-443B-8B10-C7635C10E945}"/>
    <cellStyle name="20% - Ênfase6 29 11 2 2" xfId="18611" xr:uid="{1E200052-1FE3-4AFA-8B76-E38077710F7C}"/>
    <cellStyle name="20% - Ênfase6 29 11 2 3" xfId="18612" xr:uid="{36DC04E0-8CA0-425B-8C2D-43954C72020D}"/>
    <cellStyle name="20% - Ênfase6 29 11 2 4" xfId="18613" xr:uid="{6D047A5E-86BC-41FD-B68A-592A90C9BF47}"/>
    <cellStyle name="20% - Ênfase6 29 11 3" xfId="18614" xr:uid="{E581BD87-AF9D-44F0-BF43-B42915B75540}"/>
    <cellStyle name="20% - Ênfase6 29 11 4" xfId="18615" xr:uid="{C1333672-DE26-4175-AA50-E97C84165107}"/>
    <cellStyle name="20% - Ênfase6 29 11 5" xfId="18616" xr:uid="{9A4AA554-36FD-4756-8FEB-1399A04E9A56}"/>
    <cellStyle name="20% - Ênfase6 29 12" xfId="18617" xr:uid="{F1C35BCF-3124-4773-B1E5-F8B03E275E71}"/>
    <cellStyle name="20% - Ênfase6 29 12 2" xfId="18618" xr:uid="{97CD0736-25D1-4145-9944-3A6D34E15DAF}"/>
    <cellStyle name="20% - Ênfase6 29 12 3" xfId="18619" xr:uid="{E16E7255-B544-4A7F-AC1C-F860F19290E8}"/>
    <cellStyle name="20% - Ênfase6 29 12 4" xfId="18620" xr:uid="{9FD31B2F-6456-4BE8-866D-923C4D4EA4FC}"/>
    <cellStyle name="20% - Ênfase6 29 13" xfId="18621" xr:uid="{98B3299F-DFFC-439D-BF01-4A35193D4D89}"/>
    <cellStyle name="20% - Ênfase6 29 14" xfId="18622" xr:uid="{0EBCDB25-08D4-4F0C-A55B-8D9C015C4236}"/>
    <cellStyle name="20% - Ênfase6 29 15" xfId="18623" xr:uid="{415261C0-EB99-48D8-9AFD-9C71438A7AA9}"/>
    <cellStyle name="20% - Ênfase6 29 2" xfId="1272" xr:uid="{F66A0924-85A4-45AF-B974-1AD72AEB1483}"/>
    <cellStyle name="20% - Ênfase6 29 2 2" xfId="18624" xr:uid="{531229A9-951A-48D5-9D65-A4058129B985}"/>
    <cellStyle name="20% - Ênfase6 29 2 2 2" xfId="18625" xr:uid="{AE998889-FF9A-4D3D-957A-C5BF7747C550}"/>
    <cellStyle name="20% - Ênfase6 29 2 2 3" xfId="18626" xr:uid="{216B8B1F-669C-4EDD-B972-C7364E085637}"/>
    <cellStyle name="20% - Ênfase6 29 2 2 4" xfId="18627" xr:uid="{0446EE6A-0E1F-4FBE-8346-138913650550}"/>
    <cellStyle name="20% - Ênfase6 29 2 3" xfId="18628" xr:uid="{A1B592CF-58BB-4ADE-A714-A21B2691CC54}"/>
    <cellStyle name="20% - Ênfase6 29 2 4" xfId="18629" xr:uid="{B69492BF-8CBA-4CC0-B3D2-D75B966786EF}"/>
    <cellStyle name="20% - Ênfase6 29 2 5" xfId="18630" xr:uid="{5FA6D21B-ECD8-493A-AA4B-CC5715E897BF}"/>
    <cellStyle name="20% - Ênfase6 29 3" xfId="18631" xr:uid="{9F2EA7DB-825E-410B-BD02-30920FCC2EAF}"/>
    <cellStyle name="20% - Ênfase6 29 3 2" xfId="18632" xr:uid="{36D74B1D-ED06-48EA-ADB4-E59D1E410A21}"/>
    <cellStyle name="20% - Ênfase6 29 3 2 2" xfId="18633" xr:uid="{7F839169-C3C1-4464-9652-15B08CF46D03}"/>
    <cellStyle name="20% - Ênfase6 29 3 2 3" xfId="18634" xr:uid="{02975F40-CCD4-4399-9A38-8D4713F89F10}"/>
    <cellStyle name="20% - Ênfase6 29 3 2 4" xfId="18635" xr:uid="{F5C1B21C-7615-4862-A3ED-D3467D610E9B}"/>
    <cellStyle name="20% - Ênfase6 29 3 3" xfId="18636" xr:uid="{CDC8DC62-6C23-4A62-95AF-7CE4B7A5788C}"/>
    <cellStyle name="20% - Ênfase6 29 3 4" xfId="18637" xr:uid="{60FFBACA-840D-4CA0-9698-3FF4249EC2C4}"/>
    <cellStyle name="20% - Ênfase6 29 3 5" xfId="18638" xr:uid="{6733DDAB-F9DA-481D-B3D6-66AD82381A5E}"/>
    <cellStyle name="20% - Ênfase6 29 4" xfId="18639" xr:uid="{3CCFCC9E-10DD-44AB-8B63-1F645C0E2630}"/>
    <cellStyle name="20% - Ênfase6 29 4 2" xfId="18640" xr:uid="{A40D2B4C-16C3-404E-92B6-A787A8F11610}"/>
    <cellStyle name="20% - Ênfase6 29 4 2 2" xfId="18641" xr:uid="{E1EE8420-8753-41B8-A5F2-4E3773AC2EF0}"/>
    <cellStyle name="20% - Ênfase6 29 4 2 3" xfId="18642" xr:uid="{6B4544C2-E08E-4795-A3B6-633C35952080}"/>
    <cellStyle name="20% - Ênfase6 29 4 2 4" xfId="18643" xr:uid="{B2A38B14-53E8-4374-BC2E-CAE0EDDA7076}"/>
    <cellStyle name="20% - Ênfase6 29 4 3" xfId="18644" xr:uid="{A882F209-4B20-4FE0-BCE7-5D76C9FC5B8F}"/>
    <cellStyle name="20% - Ênfase6 29 4 4" xfId="18645" xr:uid="{1D29DF0A-8A29-4D41-973E-376B7CCC8347}"/>
    <cellStyle name="20% - Ênfase6 29 4 5" xfId="18646" xr:uid="{69B99EB1-48B4-49AC-8998-0758576615A1}"/>
    <cellStyle name="20% - Ênfase6 29 5" xfId="18647" xr:uid="{C24E57F1-091E-44A4-913E-BD8DD3EB91A2}"/>
    <cellStyle name="20% - Ênfase6 29 5 2" xfId="18648" xr:uid="{45A542F9-E876-412A-BA9D-9D53B38F276B}"/>
    <cellStyle name="20% - Ênfase6 29 5 2 2" xfId="18649" xr:uid="{1469786B-A844-4124-ADE7-AAD518FA872D}"/>
    <cellStyle name="20% - Ênfase6 29 5 2 3" xfId="18650" xr:uid="{9F0F10A1-7ABD-4723-B38E-C8BB9C6A605A}"/>
    <cellStyle name="20% - Ênfase6 29 5 2 4" xfId="18651" xr:uid="{17B290AC-24B2-4D33-8A2B-600B0DA0BE64}"/>
    <cellStyle name="20% - Ênfase6 29 5 3" xfId="18652" xr:uid="{505F63EB-B9A4-4106-97CA-1DFACF280887}"/>
    <cellStyle name="20% - Ênfase6 29 5 4" xfId="18653" xr:uid="{B61C19E8-EED7-463E-B383-23E3E1BFB95E}"/>
    <cellStyle name="20% - Ênfase6 29 5 5" xfId="18654" xr:uid="{74C64943-3FD6-48D8-AFA8-19BED5E59498}"/>
    <cellStyle name="20% - Ênfase6 29 6" xfId="18655" xr:uid="{37BBE7B0-1261-4E9D-9DCD-89B6EF14F486}"/>
    <cellStyle name="20% - Ênfase6 29 6 2" xfId="18656" xr:uid="{BD1EC21E-51E2-4A43-A9DC-BFF3CBEB27EA}"/>
    <cellStyle name="20% - Ênfase6 29 6 2 2" xfId="18657" xr:uid="{17CE2A11-9676-4153-9ECD-B265C9226A73}"/>
    <cellStyle name="20% - Ênfase6 29 6 2 3" xfId="18658" xr:uid="{A0C7CA8D-D84B-4271-9D34-37F213E9E77D}"/>
    <cellStyle name="20% - Ênfase6 29 6 2 4" xfId="18659" xr:uid="{6515E164-42BD-401C-9691-D0125431C75A}"/>
    <cellStyle name="20% - Ênfase6 29 6 3" xfId="18660" xr:uid="{CD47E5E4-59A6-42B9-8307-CC600623B02A}"/>
    <cellStyle name="20% - Ênfase6 29 6 4" xfId="18661" xr:uid="{5E4B12F3-28F7-48BE-9AC1-91EC2F312764}"/>
    <cellStyle name="20% - Ênfase6 29 6 5" xfId="18662" xr:uid="{1DB115BE-D7C8-4AF3-BF86-E2A7D42303CF}"/>
    <cellStyle name="20% - Ênfase6 29 7" xfId="18663" xr:uid="{D4455FB7-4268-48E7-995F-3D5A4AEBC988}"/>
    <cellStyle name="20% - Ênfase6 29 7 2" xfId="18664" xr:uid="{A2E27997-0F70-43DA-A2D4-9B4B99396A8E}"/>
    <cellStyle name="20% - Ênfase6 29 7 2 2" xfId="18665" xr:uid="{6065E270-C8C1-4F46-AE47-3EDEC523D084}"/>
    <cellStyle name="20% - Ênfase6 29 7 2 3" xfId="18666" xr:uid="{3C415C5B-72DE-41E8-9970-6BB152893C04}"/>
    <cellStyle name="20% - Ênfase6 29 7 2 4" xfId="18667" xr:uid="{EE6FE1A4-5011-453B-AED2-6B8BA5AF5083}"/>
    <cellStyle name="20% - Ênfase6 29 7 3" xfId="18668" xr:uid="{73786F86-0964-4C81-8FAD-B7E96F0C1FEC}"/>
    <cellStyle name="20% - Ênfase6 29 7 4" xfId="18669" xr:uid="{0C904E8F-470F-49D6-B505-D7D382CFC26C}"/>
    <cellStyle name="20% - Ênfase6 29 7 5" xfId="18670" xr:uid="{AA53473F-370D-4456-8561-2C5725E6BEAF}"/>
    <cellStyle name="20% - Ênfase6 29 8" xfId="18671" xr:uid="{04584A38-EE30-4920-9653-01B10EC42CE6}"/>
    <cellStyle name="20% - Ênfase6 29 8 2" xfId="18672" xr:uid="{3A050E34-8BBF-475F-90EC-CDE907FE0933}"/>
    <cellStyle name="20% - Ênfase6 29 8 2 2" xfId="18673" xr:uid="{950D9CFA-9718-489C-A4F5-A92CD34AC078}"/>
    <cellStyle name="20% - Ênfase6 29 8 2 3" xfId="18674" xr:uid="{0A1BAF80-AA4B-44C9-911B-C208BBFCE675}"/>
    <cellStyle name="20% - Ênfase6 29 8 2 4" xfId="18675" xr:uid="{5A19C036-BE6F-48A5-B934-F59B6BACA94D}"/>
    <cellStyle name="20% - Ênfase6 29 8 3" xfId="18676" xr:uid="{D4D66DBE-4CF3-463C-AEB5-EBEBDCFCC9F4}"/>
    <cellStyle name="20% - Ênfase6 29 8 4" xfId="18677" xr:uid="{207E4957-1F1C-405C-8A74-94B890AC922F}"/>
    <cellStyle name="20% - Ênfase6 29 8 5" xfId="18678" xr:uid="{40839503-28AB-4C53-82E5-561BFBD4D1C6}"/>
    <cellStyle name="20% - Ênfase6 29 9" xfId="18679" xr:uid="{238E1F76-41D2-4268-A1A5-00A8F853D21A}"/>
    <cellStyle name="20% - Ênfase6 29 9 2" xfId="18680" xr:uid="{638B2F54-4D31-428F-BF5B-21C34F76CF36}"/>
    <cellStyle name="20% - Ênfase6 29 9 2 2" xfId="18681" xr:uid="{9EC3079D-ECB5-4089-A8F2-86BB796A5F14}"/>
    <cellStyle name="20% - Ênfase6 29 9 2 3" xfId="18682" xr:uid="{CC3130F4-F253-4691-8562-0F2338C03E9D}"/>
    <cellStyle name="20% - Ênfase6 29 9 2 4" xfId="18683" xr:uid="{E9B4D1B0-09D3-44CB-92CA-775C3E2C0393}"/>
    <cellStyle name="20% - Ênfase6 29 9 3" xfId="18684" xr:uid="{155C96CE-75E6-4CE7-81CA-1BBF8DB2469F}"/>
    <cellStyle name="20% - Ênfase6 29 9 4" xfId="18685" xr:uid="{35E08371-ED0D-4541-A52A-F29451A82354}"/>
    <cellStyle name="20% - Ênfase6 29 9 5" xfId="18686" xr:uid="{9CA154A6-6191-4901-BF28-4A1A384E510C}"/>
    <cellStyle name="20% - Ênfase6 3" xfId="1273" xr:uid="{53D1FC94-C99E-4DEA-915C-D1C1BF7E6C1B}"/>
    <cellStyle name="20% - Ênfase6 3 10" xfId="18687" xr:uid="{9C300F16-D80E-49E7-A36D-155B95B9D58F}"/>
    <cellStyle name="20% - Ênfase6 3 10 2" xfId="18688" xr:uid="{1D598B09-0079-45D0-B8D3-4F863BDE2431}"/>
    <cellStyle name="20% - Ênfase6 3 10 2 2" xfId="18689" xr:uid="{16678D86-25ED-4CC0-9C3E-27EE940BDB41}"/>
    <cellStyle name="20% - Ênfase6 3 10 2 3" xfId="18690" xr:uid="{5CAB1B8C-8D48-44AB-92FB-AF88CCB8B49D}"/>
    <cellStyle name="20% - Ênfase6 3 10 2 4" xfId="18691" xr:uid="{15016B9C-A036-458C-B2EF-C5C40337CB6E}"/>
    <cellStyle name="20% - Ênfase6 3 10 3" xfId="18692" xr:uid="{ABC71D8F-AAF0-49E1-A9A6-1A78A0891AE1}"/>
    <cellStyle name="20% - Ênfase6 3 10 4" xfId="18693" xr:uid="{B9317D23-57CF-42AD-8749-6602DEB35E47}"/>
    <cellStyle name="20% - Ênfase6 3 10 5" xfId="18694" xr:uid="{194AF0BC-29C2-4C67-A06F-679EF73D172C}"/>
    <cellStyle name="20% - Ênfase6 3 10 6" xfId="56255" xr:uid="{AD146209-FE82-4C07-B96B-F0C96DD9D123}"/>
    <cellStyle name="20% - Ênfase6 3 11" xfId="18695" xr:uid="{C0013650-A30C-41C8-8BB2-B198CEBF0B6C}"/>
    <cellStyle name="20% - Ênfase6 3 11 2" xfId="18696" xr:uid="{2EE1A2EA-7559-4E3C-B5A4-B32F08B4CD10}"/>
    <cellStyle name="20% - Ênfase6 3 11 2 2" xfId="18697" xr:uid="{34A3ACF3-6819-40A9-9DAB-B6D368FAF738}"/>
    <cellStyle name="20% - Ênfase6 3 11 2 3" xfId="18698" xr:uid="{F92F3D61-255D-46F3-B1AC-3677CC9995D2}"/>
    <cellStyle name="20% - Ênfase6 3 11 2 4" xfId="18699" xr:uid="{3517B3CF-5310-47FE-8BCD-2A68E97456D6}"/>
    <cellStyle name="20% - Ênfase6 3 11 3" xfId="18700" xr:uid="{293DD288-76C1-4CB6-93C2-AAC016F6140E}"/>
    <cellStyle name="20% - Ênfase6 3 11 4" xfId="18701" xr:uid="{BFC5ABED-3608-40F7-936B-DC7B0736CCF7}"/>
    <cellStyle name="20% - Ênfase6 3 11 5" xfId="18702" xr:uid="{15335CFB-6F67-41BD-BDE2-024B146DE2A3}"/>
    <cellStyle name="20% - Ênfase6 3 11 6" xfId="57772" xr:uid="{6D66F78A-7FCA-49F3-9063-BDF0015133E4}"/>
    <cellStyle name="20% - Ênfase6 3 12" xfId="18703" xr:uid="{C6605194-667B-4F06-A431-A3FFD79C9E6A}"/>
    <cellStyle name="20% - Ênfase6 3 12 2" xfId="18704" xr:uid="{F8516A73-ADB6-4164-8DB7-E7442329267A}"/>
    <cellStyle name="20% - Ênfase6 3 12 2 2" xfId="18705" xr:uid="{5BB6E5BD-A295-403A-944B-6C79FDBC9241}"/>
    <cellStyle name="20% - Ênfase6 3 12 2 3" xfId="18706" xr:uid="{4628B8A3-A22A-4CF7-B2AD-3275620364AC}"/>
    <cellStyle name="20% - Ênfase6 3 12 2 4" xfId="18707" xr:uid="{F6E7D378-2C75-493A-8147-5702D10A052B}"/>
    <cellStyle name="20% - Ênfase6 3 12 3" xfId="18708" xr:uid="{3E85CDC4-E1BA-4C30-9F90-89638ABA08CA}"/>
    <cellStyle name="20% - Ênfase6 3 12 4" xfId="18709" xr:uid="{12CF6A9C-86D5-47C9-81C0-03DD33CF523B}"/>
    <cellStyle name="20% - Ênfase6 3 12 5" xfId="18710" xr:uid="{0045FEA1-0A2F-4DBB-8F84-1D56A17D333B}"/>
    <cellStyle name="20% - Ênfase6 3 12 6" xfId="47193" xr:uid="{64AD7998-27D7-4671-978C-D6A3778F4A15}"/>
    <cellStyle name="20% - Ênfase6 3 13" xfId="18711" xr:uid="{E7BC4E59-D349-406C-9897-443BD2BF7C06}"/>
    <cellStyle name="20% - Ênfase6 3 14" xfId="18712" xr:uid="{35DBD968-E5CD-479A-9E7C-31CF6786691B}"/>
    <cellStyle name="20% - Ênfase6 3 15" xfId="18713" xr:uid="{546D062E-9B86-4987-A111-B9C4FDB4D2D6}"/>
    <cellStyle name="20% - Ênfase6 3 16" xfId="18714" xr:uid="{3974ECDE-2A06-475E-8A84-70A392191F6C}"/>
    <cellStyle name="20% - Ênfase6 3 17" xfId="45163" xr:uid="{D658766B-762E-4550-83E1-C32AA190D4B3}"/>
    <cellStyle name="20% - Ênfase6 3 2" xfId="1274" xr:uid="{8FADE4A5-6619-42E4-BE74-BB57EC31ED44}"/>
    <cellStyle name="20% - Ênfase6 3 2 2" xfId="1275" xr:uid="{FCACB9CD-55D2-4627-A28F-8F08FB298655}"/>
    <cellStyle name="20% - Ênfase6 3 2 2 2" xfId="18715" xr:uid="{7E6AFEC7-090F-4252-885F-58E3F10EAC4A}"/>
    <cellStyle name="20% - Ênfase6 3 2 2 2 2" xfId="57234" xr:uid="{A5FC8D77-6B1D-46D2-A124-F8BEF00E3933}"/>
    <cellStyle name="20% - Ênfase6 3 2 2 2 3" xfId="56676" xr:uid="{7D300230-81C4-44F1-BD82-0149AE2D6C98}"/>
    <cellStyle name="20% - Ênfase6 3 2 2 2 4" xfId="56893" xr:uid="{49F8A8B8-0A87-4560-AC02-693BE428F773}"/>
    <cellStyle name="20% - Ênfase6 3 2 2 3" xfId="18716" xr:uid="{29D8A703-A76F-4940-B33B-F7BA904B4A66}"/>
    <cellStyle name="20% - Ênfase6 3 2 2 3 2" xfId="58160" xr:uid="{71C2EF22-8082-43CE-8E44-A613012EBB1F}"/>
    <cellStyle name="20% - Ênfase6 3 2 2 4" xfId="18717" xr:uid="{807C1FD2-5314-4193-BC22-741150CA823F}"/>
    <cellStyle name="20% - Ênfase6 3 2 2 5" xfId="48772" xr:uid="{57D04A9B-AE78-43DA-98A7-5DF1890D536D}"/>
    <cellStyle name="20% - Ênfase6 3 2 3" xfId="18718" xr:uid="{C76671D6-93DE-409B-91A9-285159EB111B}"/>
    <cellStyle name="20% - Ênfase6 3 2 3 2" xfId="18719" xr:uid="{91D71F02-9F94-454A-AC30-6FDC2FD9D631}"/>
    <cellStyle name="20% - Ênfase6 3 2 3 3" xfId="18720" xr:uid="{D5B49EE4-5993-45E1-A920-0B7CF3291E02}"/>
    <cellStyle name="20% - Ênfase6 3 2 3 4" xfId="18721" xr:uid="{AE3520C2-80BF-422C-AE0F-6821F36DB6C0}"/>
    <cellStyle name="20% - Ênfase6 3 2 3 5" xfId="56517" xr:uid="{07C52D73-12A5-4458-8C7C-8224B24D2D05}"/>
    <cellStyle name="20% - Ênfase6 3 2 4" xfId="58407" xr:uid="{0620E797-FCC2-4BE4-ACF8-1692B78ED5AB}"/>
    <cellStyle name="20% - Ênfase6 3 2 5" xfId="45582" xr:uid="{E6FE5F44-2A81-4B84-9510-0FDCA1D30D3A}"/>
    <cellStyle name="20% - Ênfase6 3 3" xfId="1276" xr:uid="{2EB0A469-37EB-48D4-8F61-22A1550CB0C3}"/>
    <cellStyle name="20% - Ênfase6 3 3 2" xfId="1277" xr:uid="{3BA548E1-9329-4DD0-8B5C-AB156399170B}"/>
    <cellStyle name="20% - Ênfase6 3 3 2 2" xfId="18722" xr:uid="{974CF001-CE4C-45ED-9B1B-7356FD8E61E3}"/>
    <cellStyle name="20% - Ênfase6 3 3 2 3" xfId="18723" xr:uid="{29CF43E9-AB33-4C30-8AC2-E2A7E07BF3A5}"/>
    <cellStyle name="20% - Ênfase6 3 3 2 4" xfId="18724" xr:uid="{E3D8D974-A199-4B03-8618-EE9FE3722B49}"/>
    <cellStyle name="20% - Ênfase6 3 3 2 5" xfId="50191" xr:uid="{E6B05912-62A8-4ECB-AA10-6C290EE1C26B}"/>
    <cellStyle name="20% - Ênfase6 3 3 3" xfId="18725" xr:uid="{82E6C6B7-CA18-47B5-BD1E-BFFD2880A57A}"/>
    <cellStyle name="20% - Ênfase6 3 3 4" xfId="18726" xr:uid="{DA04CD95-55D2-4CC3-97F7-1107EE90A95A}"/>
    <cellStyle name="20% - Ênfase6 3 3 5" xfId="18727" xr:uid="{22296619-4E9C-4881-8705-3E6CFD663D03}"/>
    <cellStyle name="20% - Ênfase6 3 3 6" xfId="45583" xr:uid="{1CE3B374-ACC3-4055-B97F-593F64161251}"/>
    <cellStyle name="20% - Ênfase6 3 4" xfId="1278" xr:uid="{B6222C17-2E88-4176-B3F0-6B15EE3294A4}"/>
    <cellStyle name="20% - Ênfase6 3 4 2" xfId="1279" xr:uid="{137CFD1F-A313-4E32-AD76-4EC9B20DEC9C}"/>
    <cellStyle name="20% - Ênfase6 3 4 2 2" xfId="18728" xr:uid="{58A80264-7869-41E2-8BFE-470C151901F7}"/>
    <cellStyle name="20% - Ênfase6 3 4 2 3" xfId="18729" xr:uid="{9597F871-E657-45C2-A9A4-4D8A79B28059}"/>
    <cellStyle name="20% - Ênfase6 3 4 2 4" xfId="18730" xr:uid="{724DEE4D-00A2-46DA-BBA5-D7EAFCA8E548}"/>
    <cellStyle name="20% - Ênfase6 3 4 3" xfId="18731" xr:uid="{A461B453-1657-4158-8E45-3423137EADB7}"/>
    <cellStyle name="20% - Ênfase6 3 4 4" xfId="18732" xr:uid="{A980A63A-6E7E-4F5F-B2A7-34A74C2484F9}"/>
    <cellStyle name="20% - Ênfase6 3 4 5" xfId="18733" xr:uid="{1DA28E59-2282-42A5-B161-6FDF59D2A793}"/>
    <cellStyle name="20% - Ênfase6 3 4 6" xfId="50865" xr:uid="{6AABF1EE-0D5B-41D3-ABFD-92B88166C34D}"/>
    <cellStyle name="20% - Ênfase6 3 5" xfId="1280" xr:uid="{A39098D6-3EBF-4E13-B444-036B3282DC4D}"/>
    <cellStyle name="20% - Ênfase6 3 5 2" xfId="1281" xr:uid="{0C7C8BC4-7375-4DC8-90A4-482D86366B63}"/>
    <cellStyle name="20% - Ênfase6 3 5 2 2" xfId="18734" xr:uid="{FBEE6042-3338-431F-ACF6-B8E6EFFD0FB6}"/>
    <cellStyle name="20% - Ênfase6 3 5 2 3" xfId="18735" xr:uid="{87508454-3B52-49BC-BB3B-4D53439CE490}"/>
    <cellStyle name="20% - Ênfase6 3 5 2 4" xfId="18736" xr:uid="{A60C4136-A5A8-4FD8-846E-EE291FB728F6}"/>
    <cellStyle name="20% - Ênfase6 3 5 3" xfId="18737" xr:uid="{CF0CA1FE-D276-4BEF-AFBA-B5AD8A08922D}"/>
    <cellStyle name="20% - Ênfase6 3 5 4" xfId="18738" xr:uid="{4CEED7AB-B513-44C5-A6F4-7BA03403B167}"/>
    <cellStyle name="20% - Ênfase6 3 5 5" xfId="18739" xr:uid="{DEB3F3CC-4141-4CC4-9408-53152C5E8255}"/>
    <cellStyle name="20% - Ênfase6 3 5 6" xfId="51750" xr:uid="{94C9ABF1-4B79-476A-AEE1-AD81B21A41B9}"/>
    <cellStyle name="20% - Ênfase6 3 6" xfId="1282" xr:uid="{9995755C-06D1-4AF2-AA69-24331A10EA70}"/>
    <cellStyle name="20% - Ênfase6 3 6 2" xfId="1283" xr:uid="{A44D05C5-58D2-4947-B7E4-2029FB1B2136}"/>
    <cellStyle name="20% - Ênfase6 3 6 2 2" xfId="18740" xr:uid="{20B181BE-9522-4D8B-A245-B5706CBBA6DC}"/>
    <cellStyle name="20% - Ênfase6 3 6 2 3" xfId="18741" xr:uid="{9422E9CE-D8A6-48B1-B62A-707D385C0C01}"/>
    <cellStyle name="20% - Ênfase6 3 6 2 4" xfId="18742" xr:uid="{58202EA5-F4C8-48DC-A72B-AFFFC86D0C3A}"/>
    <cellStyle name="20% - Ênfase6 3 6 3" xfId="18743" xr:uid="{927ACE0F-5906-4641-8365-CBFE896D1476}"/>
    <cellStyle name="20% - Ênfase6 3 6 4" xfId="18744" xr:uid="{4AFE3572-249C-4618-A660-BC2AF265EA18}"/>
    <cellStyle name="20% - Ênfase6 3 6 5" xfId="18745" xr:uid="{794998F1-F394-4C37-812F-A10CF9CE91CF}"/>
    <cellStyle name="20% - Ênfase6 3 6 6" xfId="52626" xr:uid="{4FDA37E7-A520-4EED-AE96-6069411F8D94}"/>
    <cellStyle name="20% - Ênfase6 3 7" xfId="1284" xr:uid="{E48E77BB-E51F-4640-93A8-A149E87FCFAF}"/>
    <cellStyle name="20% - Ênfase6 3 7 2" xfId="18746" xr:uid="{218B568F-B349-43E0-B5DB-0AC5C15F8845}"/>
    <cellStyle name="20% - Ênfase6 3 7 2 2" xfId="18747" xr:uid="{F51216D4-6830-4649-9D5F-C4D16DF607CD}"/>
    <cellStyle name="20% - Ênfase6 3 7 2 3" xfId="18748" xr:uid="{34DBF53F-DDF4-49B1-BC97-E94D0CAC698C}"/>
    <cellStyle name="20% - Ênfase6 3 7 2 4" xfId="18749" xr:uid="{5E9F0A32-33AB-4C52-9055-6D34D8B08E63}"/>
    <cellStyle name="20% - Ênfase6 3 7 3" xfId="18750" xr:uid="{D5DBA9AC-6FA8-490C-8B0A-04E8AB832703}"/>
    <cellStyle name="20% - Ênfase6 3 7 4" xfId="18751" xr:uid="{6E8D037C-026B-48FC-8EAF-9C0D5514266E}"/>
    <cellStyle name="20% - Ênfase6 3 7 5" xfId="18752" xr:uid="{A0B4C244-1881-4B73-90FA-05170D4C830E}"/>
    <cellStyle name="20% - Ênfase6 3 7 6" xfId="53485" xr:uid="{0AD69317-0569-4AA7-BEFD-D75B86286C7B}"/>
    <cellStyle name="20% - Ênfase6 3 8" xfId="18753" xr:uid="{0DAB0A6C-8F40-4A17-8B6E-25F3C4830266}"/>
    <cellStyle name="20% - Ênfase6 3 8 2" xfId="18754" xr:uid="{92D9F36E-7880-436B-9F74-4DA6CDE72D94}"/>
    <cellStyle name="20% - Ênfase6 3 8 2 2" xfId="18755" xr:uid="{3EADCFFA-6093-431A-BCA0-96A137A0302C}"/>
    <cellStyle name="20% - Ênfase6 3 8 2 3" xfId="18756" xr:uid="{67B933FC-8941-44C2-9196-7312FC580F45}"/>
    <cellStyle name="20% - Ênfase6 3 8 2 4" xfId="18757" xr:uid="{2F1080D4-7C54-4024-BF2B-92938B1ED563}"/>
    <cellStyle name="20% - Ênfase6 3 8 3" xfId="18758" xr:uid="{856B14E3-882C-4568-8D31-E03F9B8040EC}"/>
    <cellStyle name="20% - Ênfase6 3 8 4" xfId="18759" xr:uid="{17604F28-3B73-4EBD-9F81-988F18E394C2}"/>
    <cellStyle name="20% - Ênfase6 3 8 5" xfId="18760" xr:uid="{C8BD3B0F-962C-4229-BF92-1F6FFA8D4D89}"/>
    <cellStyle name="20% - Ênfase6 3 8 6" xfId="54320" xr:uid="{7B0443D5-7E34-46F1-A3FC-B2BD71985625}"/>
    <cellStyle name="20% - Ênfase6 3 9" xfId="18761" xr:uid="{937DC72F-FE36-42DD-8454-4D2F8E3B2918}"/>
    <cellStyle name="20% - Ênfase6 3 9 2" xfId="18762" xr:uid="{7867454D-BFC0-4726-B1FF-A7022C8D5984}"/>
    <cellStyle name="20% - Ênfase6 3 9 2 2" xfId="18763" xr:uid="{FAF0774E-F523-43F0-9FCE-871E10E0CA25}"/>
    <cellStyle name="20% - Ênfase6 3 9 2 3" xfId="18764" xr:uid="{D5461C54-4F2A-473D-B366-A63149AB3563}"/>
    <cellStyle name="20% - Ênfase6 3 9 2 4" xfId="18765" xr:uid="{E8D1E61A-2C38-4D03-A159-44A8D7F07AC4}"/>
    <cellStyle name="20% - Ênfase6 3 9 3" xfId="18766" xr:uid="{EA6CB0C6-076D-4C66-B32B-5741EE1EA4A9}"/>
    <cellStyle name="20% - Ênfase6 3 9 4" xfId="18767" xr:uid="{AD491F6D-C6E4-4094-BA62-17FC6F91FAF6}"/>
    <cellStyle name="20% - Ênfase6 3 9 5" xfId="18768" xr:uid="{0FF60D02-6939-4A24-9334-C3820D0D2FFD}"/>
    <cellStyle name="20% - Ênfase6 3 9 6" xfId="55114" xr:uid="{4EFEAE65-231D-4DF9-8F0C-05DCEE083947}"/>
    <cellStyle name="20% - Ênfase6 30" xfId="1285" xr:uid="{9C63AED0-7E08-4946-8398-40EAC7C50F52}"/>
    <cellStyle name="20% - Ênfase6 30 10" xfId="18769" xr:uid="{CD57F448-4D5D-4BFB-834B-7D7FE24EB7EA}"/>
    <cellStyle name="20% - Ênfase6 30 10 2" xfId="18770" xr:uid="{646F196A-5622-413C-851B-2D4258F2F1B9}"/>
    <cellStyle name="20% - Ênfase6 30 10 2 2" xfId="18771" xr:uid="{DB6D9B25-6FC3-488A-B3D4-89A8B681AEA1}"/>
    <cellStyle name="20% - Ênfase6 30 10 2 3" xfId="18772" xr:uid="{B30C8FE0-41A0-4737-851C-06DF47375A34}"/>
    <cellStyle name="20% - Ênfase6 30 10 2 4" xfId="18773" xr:uid="{00181A42-B71E-4C79-A504-F148D309F6A4}"/>
    <cellStyle name="20% - Ênfase6 30 10 3" xfId="18774" xr:uid="{B195C511-AFBA-4A53-BBA4-D7C0D9AF1811}"/>
    <cellStyle name="20% - Ênfase6 30 10 4" xfId="18775" xr:uid="{51D52FF2-6C54-4925-953B-86D6A7476242}"/>
    <cellStyle name="20% - Ênfase6 30 10 5" xfId="18776" xr:uid="{B273EBA5-9951-499D-AFAD-8C8C76088860}"/>
    <cellStyle name="20% - Ênfase6 30 11" xfId="18777" xr:uid="{C274A1A9-3D78-46B1-B266-7DDD4C9899DC}"/>
    <cellStyle name="20% - Ênfase6 30 11 2" xfId="18778" xr:uid="{B86AD85F-5268-4715-82D9-C984D32C3732}"/>
    <cellStyle name="20% - Ênfase6 30 11 2 2" xfId="18779" xr:uid="{F75E74EA-7094-4306-ABC2-D86B5D7C018F}"/>
    <cellStyle name="20% - Ênfase6 30 11 2 3" xfId="18780" xr:uid="{DAA8298D-78F3-4561-AB12-BF25489F0BAF}"/>
    <cellStyle name="20% - Ênfase6 30 11 2 4" xfId="18781" xr:uid="{12B46DED-3A5F-44EE-9DB5-841034B1BFD0}"/>
    <cellStyle name="20% - Ênfase6 30 11 3" xfId="18782" xr:uid="{95450F30-EEAF-4153-B7C8-C87E1F16C530}"/>
    <cellStyle name="20% - Ênfase6 30 11 4" xfId="18783" xr:uid="{1FD58207-28B3-473E-A236-3B6583727C1C}"/>
    <cellStyle name="20% - Ênfase6 30 11 5" xfId="18784" xr:uid="{9B57E3CA-FD39-49B1-BC43-B18EE5DA4156}"/>
    <cellStyle name="20% - Ênfase6 30 12" xfId="18785" xr:uid="{8BB44E40-D63A-426D-B4B0-E415DA4B702C}"/>
    <cellStyle name="20% - Ênfase6 30 12 2" xfId="18786" xr:uid="{EA8A5853-560A-4F40-A520-B25076A58EBE}"/>
    <cellStyle name="20% - Ênfase6 30 12 3" xfId="18787" xr:uid="{1BF1F889-67F6-4E67-9650-008F783BEC61}"/>
    <cellStyle name="20% - Ênfase6 30 12 4" xfId="18788" xr:uid="{304DDC5C-0297-47E8-88A6-F40FB4A0955C}"/>
    <cellStyle name="20% - Ênfase6 30 13" xfId="18789" xr:uid="{4324BFBA-4B97-4F93-8F99-FBE556182ECD}"/>
    <cellStyle name="20% - Ênfase6 30 14" xfId="18790" xr:uid="{63F0CC77-051F-4727-BF71-B50474603CB7}"/>
    <cellStyle name="20% - Ênfase6 30 15" xfId="18791" xr:uid="{645E46FC-0A91-4C5E-9FBE-EEAAFF61C4FC}"/>
    <cellStyle name="20% - Ênfase6 30 2" xfId="1286" xr:uid="{28346ECC-08DE-48A9-B1D4-3DECBB237AD5}"/>
    <cellStyle name="20% - Ênfase6 30 2 2" xfId="18792" xr:uid="{B8F64C9B-E0D3-4418-AE36-FBA08408EA9B}"/>
    <cellStyle name="20% - Ênfase6 30 2 2 2" xfId="18793" xr:uid="{0E357A5D-9E86-406E-8C41-A8C308C280FE}"/>
    <cellStyle name="20% - Ênfase6 30 2 2 3" xfId="18794" xr:uid="{78606778-D636-45C8-918A-50D48A48AF73}"/>
    <cellStyle name="20% - Ênfase6 30 2 2 4" xfId="18795" xr:uid="{F2164CFF-6AA5-4C08-92CC-13BB6594B8D0}"/>
    <cellStyle name="20% - Ênfase6 30 2 3" xfId="18796" xr:uid="{BFACECD8-1205-4C19-A763-1DA1E3A71F52}"/>
    <cellStyle name="20% - Ênfase6 30 2 4" xfId="18797" xr:uid="{2DAB6EB7-885A-4425-9EF4-C70B089AC750}"/>
    <cellStyle name="20% - Ênfase6 30 2 5" xfId="18798" xr:uid="{65C1EE9A-DB09-4DC8-8BA6-0FF20991A41A}"/>
    <cellStyle name="20% - Ênfase6 30 3" xfId="18799" xr:uid="{E5050F9B-6E3A-4F54-8680-75A87DE23D82}"/>
    <cellStyle name="20% - Ênfase6 30 3 2" xfId="18800" xr:uid="{475816C3-CA7B-44F2-9D8B-57B60B8629FD}"/>
    <cellStyle name="20% - Ênfase6 30 3 2 2" xfId="18801" xr:uid="{BD9FD4B6-A448-4652-B594-519C4E84662A}"/>
    <cellStyle name="20% - Ênfase6 30 3 2 3" xfId="18802" xr:uid="{B3FA65E7-5E99-4750-8B4C-54D6C8646874}"/>
    <cellStyle name="20% - Ênfase6 30 3 2 4" xfId="18803" xr:uid="{E83E9F37-5A21-41E7-B582-971C4723DFFA}"/>
    <cellStyle name="20% - Ênfase6 30 3 3" xfId="18804" xr:uid="{D472571A-303C-4DB1-9F27-9820AA0A093C}"/>
    <cellStyle name="20% - Ênfase6 30 3 4" xfId="18805" xr:uid="{2FFF5FCC-4772-473A-A271-A252475A81CD}"/>
    <cellStyle name="20% - Ênfase6 30 3 5" xfId="18806" xr:uid="{CD30B326-1808-452D-9A5B-F530D42320EA}"/>
    <cellStyle name="20% - Ênfase6 30 4" xfId="18807" xr:uid="{F45415DC-E44C-41B8-9609-F965ABCF1BDD}"/>
    <cellStyle name="20% - Ênfase6 30 4 2" xfId="18808" xr:uid="{27D3C2CD-CC4D-460F-89B9-28215664E14A}"/>
    <cellStyle name="20% - Ênfase6 30 4 2 2" xfId="18809" xr:uid="{FDFE444D-7111-4DFC-ACC8-E97E7C79635A}"/>
    <cellStyle name="20% - Ênfase6 30 4 2 3" xfId="18810" xr:uid="{0EB277D2-1D83-4612-8C41-2F2FDE88FEB7}"/>
    <cellStyle name="20% - Ênfase6 30 4 2 4" xfId="18811" xr:uid="{66BBB28D-C734-4E6D-AD94-A6FADF67D6F3}"/>
    <cellStyle name="20% - Ênfase6 30 4 3" xfId="18812" xr:uid="{01EEDA2F-EB1A-4A2B-83CD-DE8936DB3B5D}"/>
    <cellStyle name="20% - Ênfase6 30 4 4" xfId="18813" xr:uid="{31B55260-51BB-47D5-A4CD-A983DAD0ADFF}"/>
    <cellStyle name="20% - Ênfase6 30 4 5" xfId="18814" xr:uid="{4BBD21CC-3757-4D6B-A2BC-8CC4DEEDA2CB}"/>
    <cellStyle name="20% - Ênfase6 30 5" xfId="18815" xr:uid="{4F8260F7-CB93-4985-B9DF-025CD649CCA5}"/>
    <cellStyle name="20% - Ênfase6 30 5 2" xfId="18816" xr:uid="{F943CC14-1E90-4727-B177-24E0064C04A8}"/>
    <cellStyle name="20% - Ênfase6 30 5 2 2" xfId="18817" xr:uid="{BEC5F5E7-BFFC-4B0D-9C91-16BD0B85A82A}"/>
    <cellStyle name="20% - Ênfase6 30 5 2 3" xfId="18818" xr:uid="{4744B50E-1E75-4095-850E-D769EFACC6E9}"/>
    <cellStyle name="20% - Ênfase6 30 5 2 4" xfId="18819" xr:uid="{1240FACD-AA75-4EC1-A545-FE48C791BF2B}"/>
    <cellStyle name="20% - Ênfase6 30 5 3" xfId="18820" xr:uid="{F122900F-FDE0-4FD9-90F6-DE7B3FF08949}"/>
    <cellStyle name="20% - Ênfase6 30 5 4" xfId="18821" xr:uid="{DD92C8A9-D453-42AC-8E03-9F6B2D2057CF}"/>
    <cellStyle name="20% - Ênfase6 30 5 5" xfId="18822" xr:uid="{621F135D-8E55-4259-B17A-A7ED33AE5B22}"/>
    <cellStyle name="20% - Ênfase6 30 6" xfId="18823" xr:uid="{CADBF310-178F-4863-8008-CE5F7138ED52}"/>
    <cellStyle name="20% - Ênfase6 30 6 2" xfId="18824" xr:uid="{0AC8F40E-236B-4029-A1DB-86257A367EFB}"/>
    <cellStyle name="20% - Ênfase6 30 6 2 2" xfId="18825" xr:uid="{3DFF2AD3-486C-41B9-B14C-185D14323BD3}"/>
    <cellStyle name="20% - Ênfase6 30 6 2 3" xfId="18826" xr:uid="{AEF94D7E-3414-40CA-9F9B-AB6E840FF0C9}"/>
    <cellStyle name="20% - Ênfase6 30 6 2 4" xfId="18827" xr:uid="{A2AE1B5E-040B-46A5-9FDA-5FEBD49E6E2E}"/>
    <cellStyle name="20% - Ênfase6 30 6 3" xfId="18828" xr:uid="{4869D64B-54C8-4BFA-A4F7-86DF27EA5E9D}"/>
    <cellStyle name="20% - Ênfase6 30 6 4" xfId="18829" xr:uid="{1C1F42B7-A91A-4808-A60C-673AEDA04565}"/>
    <cellStyle name="20% - Ênfase6 30 6 5" xfId="18830" xr:uid="{4A5470A2-7562-4479-A9F2-6778F4723AE5}"/>
    <cellStyle name="20% - Ênfase6 30 7" xfId="18831" xr:uid="{A8023F79-8B44-4133-A65E-8669FF500976}"/>
    <cellStyle name="20% - Ênfase6 30 7 2" xfId="18832" xr:uid="{805B7B81-F112-4113-AE8F-0F5F3944D8DD}"/>
    <cellStyle name="20% - Ênfase6 30 7 2 2" xfId="18833" xr:uid="{2A826F8A-8027-4056-A60A-6DE133E97CCF}"/>
    <cellStyle name="20% - Ênfase6 30 7 2 3" xfId="18834" xr:uid="{8925CD10-DE69-4E7F-BED0-C3AB7E4AF22C}"/>
    <cellStyle name="20% - Ênfase6 30 7 2 4" xfId="18835" xr:uid="{232EDE81-19D3-4325-BE2E-1AD768B41B4D}"/>
    <cellStyle name="20% - Ênfase6 30 7 3" xfId="18836" xr:uid="{92BEB7A1-73FC-4AC5-A396-DE67C00B67D3}"/>
    <cellStyle name="20% - Ênfase6 30 7 4" xfId="18837" xr:uid="{FFEBB171-DDA3-4A4F-816F-64702F106B12}"/>
    <cellStyle name="20% - Ênfase6 30 7 5" xfId="18838" xr:uid="{D7628850-E9E0-4C29-984F-AE6BD40D3D5C}"/>
    <cellStyle name="20% - Ênfase6 30 8" xfId="18839" xr:uid="{0F601678-B664-4091-ACE7-426F05AC6AD2}"/>
    <cellStyle name="20% - Ênfase6 30 8 2" xfId="18840" xr:uid="{1FCB46F2-B95C-47BB-8694-1A291F4C798D}"/>
    <cellStyle name="20% - Ênfase6 30 8 2 2" xfId="18841" xr:uid="{4B2D509B-EB41-41CD-BB4E-816F8AA455FA}"/>
    <cellStyle name="20% - Ênfase6 30 8 2 3" xfId="18842" xr:uid="{A3AE8412-360E-4D71-B951-C34134615886}"/>
    <cellStyle name="20% - Ênfase6 30 8 2 4" xfId="18843" xr:uid="{956F58B1-AB32-448C-AD03-D193A18AF813}"/>
    <cellStyle name="20% - Ênfase6 30 8 3" xfId="18844" xr:uid="{E4DFF18F-7FEF-44E5-8778-05B50B3E50F8}"/>
    <cellStyle name="20% - Ênfase6 30 8 4" xfId="18845" xr:uid="{A25A574C-59FA-4C93-AC8B-413C9AD83410}"/>
    <cellStyle name="20% - Ênfase6 30 8 5" xfId="18846" xr:uid="{6975BEF0-623A-49C1-B9C5-9BE14E6821CA}"/>
    <cellStyle name="20% - Ênfase6 30 9" xfId="18847" xr:uid="{F93783FD-44D9-44D4-8421-F1C0A92EA640}"/>
    <cellStyle name="20% - Ênfase6 30 9 2" xfId="18848" xr:uid="{865A54AC-5DDC-4240-B882-EA9638C4CF43}"/>
    <cellStyle name="20% - Ênfase6 30 9 2 2" xfId="18849" xr:uid="{9E18BEC8-8F35-4350-BFB6-44039DAFC2AE}"/>
    <cellStyle name="20% - Ênfase6 30 9 2 3" xfId="18850" xr:uid="{598F3D41-EB75-481D-A67E-8D2726EE6387}"/>
    <cellStyle name="20% - Ênfase6 30 9 2 4" xfId="18851" xr:uid="{17C17C9C-0DED-470F-9B79-E102013E48C9}"/>
    <cellStyle name="20% - Ênfase6 30 9 3" xfId="18852" xr:uid="{23F57DA5-E0E7-4804-ACA7-6AB45633A1C0}"/>
    <cellStyle name="20% - Ênfase6 30 9 4" xfId="18853" xr:uid="{E9FFD6FB-655A-4C4F-A98A-901D92BDE8A7}"/>
    <cellStyle name="20% - Ênfase6 30 9 5" xfId="18854" xr:uid="{550E1234-3476-431E-B807-89F49D0CA316}"/>
    <cellStyle name="20% - Ênfase6 31" xfId="1287" xr:uid="{EB85EBDC-847A-45D4-AC17-FD4E166A14AC}"/>
    <cellStyle name="20% - Ênfase6 31 10" xfId="18855" xr:uid="{32D929EA-4266-4452-8716-E081F4932226}"/>
    <cellStyle name="20% - Ênfase6 31 10 2" xfId="18856" xr:uid="{18A6DCC7-54B6-4F61-8854-232BF591BBE4}"/>
    <cellStyle name="20% - Ênfase6 31 10 2 2" xfId="18857" xr:uid="{A4DA14C2-F9CE-4700-B77E-62B2AC51CF43}"/>
    <cellStyle name="20% - Ênfase6 31 10 2 3" xfId="18858" xr:uid="{AC0BBC19-C1EC-4E2E-91DF-E508BE0E9E07}"/>
    <cellStyle name="20% - Ênfase6 31 10 2 4" xfId="18859" xr:uid="{2C7BF380-449F-4EEA-A6CD-702F81C0DC0F}"/>
    <cellStyle name="20% - Ênfase6 31 10 3" xfId="18860" xr:uid="{5CA85FDA-7A29-4C53-9265-059CCEEF61F0}"/>
    <cellStyle name="20% - Ênfase6 31 10 4" xfId="18861" xr:uid="{B821F322-7218-4299-A3F1-4E303D8A62F3}"/>
    <cellStyle name="20% - Ênfase6 31 10 5" xfId="18862" xr:uid="{BA2C67BD-754F-4A2E-A7DF-3C1344BBD073}"/>
    <cellStyle name="20% - Ênfase6 31 11" xfId="18863" xr:uid="{A6FA505B-F06F-4FA3-81BB-3F87EC74F804}"/>
    <cellStyle name="20% - Ênfase6 31 11 2" xfId="18864" xr:uid="{E92CD535-DBA1-4EA9-AA66-4B8A48393355}"/>
    <cellStyle name="20% - Ênfase6 31 11 2 2" xfId="18865" xr:uid="{18757F40-35F4-4705-9A67-262E2273ECE2}"/>
    <cellStyle name="20% - Ênfase6 31 11 2 3" xfId="18866" xr:uid="{FB6C6707-7A17-4A7D-A7F4-AE6E75A6A29C}"/>
    <cellStyle name="20% - Ênfase6 31 11 2 4" xfId="18867" xr:uid="{CC2B5ABA-9600-428F-871C-D3273D98C256}"/>
    <cellStyle name="20% - Ênfase6 31 11 3" xfId="18868" xr:uid="{B6FCE5B6-D3D4-449D-A97F-F48E555487CF}"/>
    <cellStyle name="20% - Ênfase6 31 11 4" xfId="18869" xr:uid="{8F3A7407-8BF9-4D69-BB7E-EC9DE92E2176}"/>
    <cellStyle name="20% - Ênfase6 31 11 5" xfId="18870" xr:uid="{9E385B3A-2315-4AF5-B90D-F3E5EF5F3389}"/>
    <cellStyle name="20% - Ênfase6 31 12" xfId="18871" xr:uid="{62860693-4B86-45D9-882D-D7003E47C5DE}"/>
    <cellStyle name="20% - Ênfase6 31 12 2" xfId="18872" xr:uid="{C2B5BE85-C7A4-4406-B5BE-0970AD863A32}"/>
    <cellStyle name="20% - Ênfase6 31 12 3" xfId="18873" xr:uid="{8E5DAAB2-2362-46A8-B588-331E675EE03D}"/>
    <cellStyle name="20% - Ênfase6 31 12 4" xfId="18874" xr:uid="{D2821555-5F4E-4008-9074-BC401C9EAF3B}"/>
    <cellStyle name="20% - Ênfase6 31 13" xfId="18875" xr:uid="{72E24076-28A5-4930-B0A4-3F7A0D6F68BB}"/>
    <cellStyle name="20% - Ênfase6 31 14" xfId="18876" xr:uid="{ACD5ADEA-E25F-4739-9654-1B3692141F7C}"/>
    <cellStyle name="20% - Ênfase6 31 15" xfId="18877" xr:uid="{1BFB63A9-EA25-4575-9AF2-7F0B89109FAC}"/>
    <cellStyle name="20% - Ênfase6 31 2" xfId="1288" xr:uid="{66EF177D-4C69-4887-9576-8D16C62968C8}"/>
    <cellStyle name="20% - Ênfase6 31 2 2" xfId="18878" xr:uid="{5C52A6BA-CA85-4528-BDC3-963A7918396A}"/>
    <cellStyle name="20% - Ênfase6 31 2 2 2" xfId="18879" xr:uid="{6A70F01D-0681-4DEC-B033-FDB2B91F1D7C}"/>
    <cellStyle name="20% - Ênfase6 31 2 2 3" xfId="18880" xr:uid="{742F71E3-0CEA-4D20-A581-4B9987B8C39C}"/>
    <cellStyle name="20% - Ênfase6 31 2 2 4" xfId="18881" xr:uid="{15F6341A-9A68-4A20-AF64-2079D7A9347E}"/>
    <cellStyle name="20% - Ênfase6 31 2 3" xfId="18882" xr:uid="{440773B8-441F-403C-9ADC-00C43FA24C6A}"/>
    <cellStyle name="20% - Ênfase6 31 2 4" xfId="18883" xr:uid="{8AABFE1E-8851-4AFC-BBEF-B87CE8682A22}"/>
    <cellStyle name="20% - Ênfase6 31 2 5" xfId="18884" xr:uid="{F917577E-CB76-4ACF-8AB1-F17E6AED8E34}"/>
    <cellStyle name="20% - Ênfase6 31 3" xfId="18885" xr:uid="{C4FF4972-A517-436C-A952-B26D1CA0173E}"/>
    <cellStyle name="20% - Ênfase6 31 3 2" xfId="18886" xr:uid="{24E5DFAB-3234-4D39-AC9E-32757C2FC1AC}"/>
    <cellStyle name="20% - Ênfase6 31 3 2 2" xfId="18887" xr:uid="{3D2B1DC4-0D5E-44A4-8C66-FD36069FBA70}"/>
    <cellStyle name="20% - Ênfase6 31 3 2 3" xfId="18888" xr:uid="{581E048D-6A57-465D-BD87-1A53DF432125}"/>
    <cellStyle name="20% - Ênfase6 31 3 2 4" xfId="18889" xr:uid="{578B7864-6FF5-45EE-AF46-5B4790B6BA2D}"/>
    <cellStyle name="20% - Ênfase6 31 3 3" xfId="18890" xr:uid="{74619AB6-0E2A-4C08-A2DF-71FA46BA24BB}"/>
    <cellStyle name="20% - Ênfase6 31 3 4" xfId="18891" xr:uid="{7F841A89-93FD-4FD1-BF70-CC969D7728FF}"/>
    <cellStyle name="20% - Ênfase6 31 3 5" xfId="18892" xr:uid="{2631643D-AF6A-45EE-A063-ED157171F3B3}"/>
    <cellStyle name="20% - Ênfase6 31 4" xfId="18893" xr:uid="{33732F30-B022-45FA-A894-48AE083CF8ED}"/>
    <cellStyle name="20% - Ênfase6 31 4 2" xfId="18894" xr:uid="{49B3D310-A233-45C4-AA36-7A87BF2F8F38}"/>
    <cellStyle name="20% - Ênfase6 31 4 2 2" xfId="18895" xr:uid="{332D6E54-7496-4A14-A6CB-2A843E84E158}"/>
    <cellStyle name="20% - Ênfase6 31 4 2 3" xfId="18896" xr:uid="{29973332-7820-4589-87FA-5703D113F0D1}"/>
    <cellStyle name="20% - Ênfase6 31 4 2 4" xfId="18897" xr:uid="{04CE776A-3709-45A6-B32F-5B1BF0E1A7BB}"/>
    <cellStyle name="20% - Ênfase6 31 4 3" xfId="18898" xr:uid="{207663DD-EC09-45F5-82D6-0FE2A635E82B}"/>
    <cellStyle name="20% - Ênfase6 31 4 4" xfId="18899" xr:uid="{9A3C2534-9EAC-4E39-B693-A6D11A3784F9}"/>
    <cellStyle name="20% - Ênfase6 31 4 5" xfId="18900" xr:uid="{F1A39177-81F4-4D06-9895-8825598812B8}"/>
    <cellStyle name="20% - Ênfase6 31 5" xfId="18901" xr:uid="{40277E30-6DEA-4D32-9B0E-E51689B7CE74}"/>
    <cellStyle name="20% - Ênfase6 31 5 2" xfId="18902" xr:uid="{48D88901-7403-4B91-98F4-06D731A46F1A}"/>
    <cellStyle name="20% - Ênfase6 31 5 2 2" xfId="18903" xr:uid="{9FEF9D88-967A-4DDB-A6A9-D351209E81C4}"/>
    <cellStyle name="20% - Ênfase6 31 5 2 3" xfId="18904" xr:uid="{836E6233-F673-439D-AAEB-D9103179702D}"/>
    <cellStyle name="20% - Ênfase6 31 5 2 4" xfId="18905" xr:uid="{07ABEF31-5C53-4532-9E19-2D5ECE3CAA0E}"/>
    <cellStyle name="20% - Ênfase6 31 5 3" xfId="18906" xr:uid="{D33EA921-E4A2-4099-87B0-208581C44C50}"/>
    <cellStyle name="20% - Ênfase6 31 5 4" xfId="18907" xr:uid="{6515886E-D94D-4DFF-8A12-BA025F95F5AB}"/>
    <cellStyle name="20% - Ênfase6 31 5 5" xfId="18908" xr:uid="{BEB040DE-C51B-4445-9025-88842A2F0D8A}"/>
    <cellStyle name="20% - Ênfase6 31 6" xfId="18909" xr:uid="{8EE2C6EC-D4D1-4112-AB79-2072C8155CE6}"/>
    <cellStyle name="20% - Ênfase6 31 6 2" xfId="18910" xr:uid="{634E08E8-74DE-4EEA-B448-47108682EB64}"/>
    <cellStyle name="20% - Ênfase6 31 6 2 2" xfId="18911" xr:uid="{707E3B71-9B4C-4696-889D-103DF463AAF2}"/>
    <cellStyle name="20% - Ênfase6 31 6 2 3" xfId="18912" xr:uid="{BF131467-333F-47CC-8357-B9AFC65E5AFE}"/>
    <cellStyle name="20% - Ênfase6 31 6 2 4" xfId="18913" xr:uid="{C9867D51-83EB-48F0-9B38-5A33F482F76A}"/>
    <cellStyle name="20% - Ênfase6 31 6 3" xfId="18914" xr:uid="{D7311825-48B3-4B7B-B41A-E7C850FB709E}"/>
    <cellStyle name="20% - Ênfase6 31 6 4" xfId="18915" xr:uid="{05F705B5-20F3-4943-B424-CA56B6E3A183}"/>
    <cellStyle name="20% - Ênfase6 31 6 5" xfId="18916" xr:uid="{2CC43449-7C15-4E69-B5D8-1264AF81F11D}"/>
    <cellStyle name="20% - Ênfase6 31 7" xfId="18917" xr:uid="{E02CB056-367D-4712-BDFE-FC232B9B30B1}"/>
    <cellStyle name="20% - Ênfase6 31 7 2" xfId="18918" xr:uid="{2968132C-F3CA-4531-ACE7-2CAF99C5E17C}"/>
    <cellStyle name="20% - Ênfase6 31 7 2 2" xfId="18919" xr:uid="{CA8C462A-E758-4B54-98D7-388F06FF1190}"/>
    <cellStyle name="20% - Ênfase6 31 7 2 3" xfId="18920" xr:uid="{CF04FCA8-C73D-479B-AC0A-C23100C7FF32}"/>
    <cellStyle name="20% - Ênfase6 31 7 2 4" xfId="18921" xr:uid="{FD7CB6E8-355C-4779-BEC0-AAD6A12EA072}"/>
    <cellStyle name="20% - Ênfase6 31 7 3" xfId="18922" xr:uid="{C3B75149-61F5-474B-9804-00994904F6A8}"/>
    <cellStyle name="20% - Ênfase6 31 7 4" xfId="18923" xr:uid="{A5B367A8-F425-4CC0-9120-A92F268FC95A}"/>
    <cellStyle name="20% - Ênfase6 31 7 5" xfId="18924" xr:uid="{35146C50-C028-4BF1-95E9-FE247F8B4880}"/>
    <cellStyle name="20% - Ênfase6 31 8" xfId="18925" xr:uid="{4DAFD45B-ACE8-42F8-B5AA-4B0D195AA894}"/>
    <cellStyle name="20% - Ênfase6 31 8 2" xfId="18926" xr:uid="{7854D66E-32C2-432B-8AC4-3690DFD30C27}"/>
    <cellStyle name="20% - Ênfase6 31 8 2 2" xfId="18927" xr:uid="{E646EB8E-0B88-48D2-BB87-424AED4D7094}"/>
    <cellStyle name="20% - Ênfase6 31 8 2 3" xfId="18928" xr:uid="{910036AB-8527-4090-9424-E87745700943}"/>
    <cellStyle name="20% - Ênfase6 31 8 2 4" xfId="18929" xr:uid="{54810159-160B-46DF-8FA7-B713ECA1ED0A}"/>
    <cellStyle name="20% - Ênfase6 31 8 3" xfId="18930" xr:uid="{BB521FC0-B449-486F-84FA-C2105EE40CB1}"/>
    <cellStyle name="20% - Ênfase6 31 8 4" xfId="18931" xr:uid="{D5BD0DE7-DCD4-45F9-9482-21A5FF5B191A}"/>
    <cellStyle name="20% - Ênfase6 31 8 5" xfId="18932" xr:uid="{5615F5BC-1A31-4C92-A7F0-9512F1ACC7AC}"/>
    <cellStyle name="20% - Ênfase6 31 9" xfId="18933" xr:uid="{AC9D58FC-2C69-45B7-AEE8-82415D77B394}"/>
    <cellStyle name="20% - Ênfase6 31 9 2" xfId="18934" xr:uid="{DCDC9C67-2786-4934-9A81-6D2D6312FE7A}"/>
    <cellStyle name="20% - Ênfase6 31 9 2 2" xfId="18935" xr:uid="{24F57FCA-7E79-4707-8288-AFF88D605212}"/>
    <cellStyle name="20% - Ênfase6 31 9 2 3" xfId="18936" xr:uid="{FD969564-4268-4C36-A0BD-392A2596C519}"/>
    <cellStyle name="20% - Ênfase6 31 9 2 4" xfId="18937" xr:uid="{C624F76F-1768-4C05-AE5C-AE53D0D39912}"/>
    <cellStyle name="20% - Ênfase6 31 9 3" xfId="18938" xr:uid="{2C2EAF74-E4E5-4057-8E84-CEAC320DC9FE}"/>
    <cellStyle name="20% - Ênfase6 31 9 4" xfId="18939" xr:uid="{614FA8AD-14C4-43BA-B4CB-20BC6C88C89C}"/>
    <cellStyle name="20% - Ênfase6 31 9 5" xfId="18940" xr:uid="{75DEE94C-FBA7-4C2B-9774-AD4F1EEA0BE1}"/>
    <cellStyle name="20% - Ênfase6 32" xfId="1289" xr:uid="{0A32AC59-3B0E-4091-BD90-8BDCA82486FE}"/>
    <cellStyle name="20% - Ênfase6 32 10" xfId="18941" xr:uid="{42F01A59-B599-4754-BF85-4D97FA9EC20A}"/>
    <cellStyle name="20% - Ênfase6 32 10 2" xfId="18942" xr:uid="{5C9DD887-E537-4314-955D-C249CBC7E06C}"/>
    <cellStyle name="20% - Ênfase6 32 10 2 2" xfId="18943" xr:uid="{8271D93F-4150-48AD-B893-39D84DB54D7D}"/>
    <cellStyle name="20% - Ênfase6 32 10 2 3" xfId="18944" xr:uid="{16F3FE73-EF58-40E6-AB17-87D63A66D700}"/>
    <cellStyle name="20% - Ênfase6 32 10 2 4" xfId="18945" xr:uid="{E15FAE27-B8A9-44E9-8DE2-902E242BDF3D}"/>
    <cellStyle name="20% - Ênfase6 32 10 3" xfId="18946" xr:uid="{569A6121-A386-44B6-8A2E-9ABEBF86C5CD}"/>
    <cellStyle name="20% - Ênfase6 32 10 4" xfId="18947" xr:uid="{9358F452-76A6-4156-A7F9-E09A52EE8F46}"/>
    <cellStyle name="20% - Ênfase6 32 10 5" xfId="18948" xr:uid="{DB06AA9C-AAFE-4B8C-AA53-D02FE9E049CE}"/>
    <cellStyle name="20% - Ênfase6 32 11" xfId="18949" xr:uid="{DAC9DFE4-2C69-4AEB-81BD-7DDE14DF0F29}"/>
    <cellStyle name="20% - Ênfase6 32 11 2" xfId="18950" xr:uid="{414F0974-F9F5-4656-A23E-21B9315D66AD}"/>
    <cellStyle name="20% - Ênfase6 32 11 2 2" xfId="18951" xr:uid="{5E29A3AE-9FC2-4C44-8413-2E0BE51C5F7C}"/>
    <cellStyle name="20% - Ênfase6 32 11 2 3" xfId="18952" xr:uid="{25A1506F-7D90-4E69-B462-0C3B09241E6E}"/>
    <cellStyle name="20% - Ênfase6 32 11 2 4" xfId="18953" xr:uid="{D8E42BD7-5DB4-4A5C-9884-60AEE39A0DF0}"/>
    <cellStyle name="20% - Ênfase6 32 11 3" xfId="18954" xr:uid="{90D8CF61-8389-4505-8B20-797F375CFD9E}"/>
    <cellStyle name="20% - Ênfase6 32 11 4" xfId="18955" xr:uid="{25C13BAE-BFCC-4044-B099-CFAC1F65D668}"/>
    <cellStyle name="20% - Ênfase6 32 11 5" xfId="18956" xr:uid="{45BC3345-A9B4-4E24-9ACC-15DA857612F4}"/>
    <cellStyle name="20% - Ênfase6 32 12" xfId="18957" xr:uid="{CDA6C5C2-F7C3-4AC1-839C-29D0F7C5155B}"/>
    <cellStyle name="20% - Ênfase6 32 12 2" xfId="18958" xr:uid="{6712C18B-7BA3-438E-BFE5-E9D1FCB5073F}"/>
    <cellStyle name="20% - Ênfase6 32 12 3" xfId="18959" xr:uid="{B3C77592-BB10-466D-856E-CA7707962563}"/>
    <cellStyle name="20% - Ênfase6 32 12 4" xfId="18960" xr:uid="{6C2BC45D-13A3-4893-8AF6-68A6DC22EA65}"/>
    <cellStyle name="20% - Ênfase6 32 13" xfId="18961" xr:uid="{7B7B9E53-779A-4A4C-B533-631EAE68A7CB}"/>
    <cellStyle name="20% - Ênfase6 32 14" xfId="18962" xr:uid="{0B02007C-8992-48E9-AB31-891D8B5653B3}"/>
    <cellStyle name="20% - Ênfase6 32 15" xfId="18963" xr:uid="{4189C8C4-F96E-47E4-AFAB-6D4FF8ADD046}"/>
    <cellStyle name="20% - Ênfase6 32 2" xfId="1290" xr:uid="{7E4674B8-7E7A-4B67-8854-D5DEF3584A74}"/>
    <cellStyle name="20% - Ênfase6 32 2 2" xfId="18964" xr:uid="{B5A670A9-38C5-4397-B34B-78C99B330719}"/>
    <cellStyle name="20% - Ênfase6 32 2 2 2" xfId="18965" xr:uid="{F6E6DF82-45BF-4164-B8D4-02C84A13AA29}"/>
    <cellStyle name="20% - Ênfase6 32 2 2 3" xfId="18966" xr:uid="{C1995748-C6F8-4766-9381-6F3AAA62EF5D}"/>
    <cellStyle name="20% - Ênfase6 32 2 2 4" xfId="18967" xr:uid="{72F48870-76CC-43A3-83B2-52F2990F60C3}"/>
    <cellStyle name="20% - Ênfase6 32 2 3" xfId="18968" xr:uid="{24A98F18-815D-4598-B0A1-FB0C3F1EB831}"/>
    <cellStyle name="20% - Ênfase6 32 2 4" xfId="18969" xr:uid="{DDB24FE8-86DC-4AF8-8D94-9FB84D885DE3}"/>
    <cellStyle name="20% - Ênfase6 32 2 5" xfId="18970" xr:uid="{971698E6-D2DB-4447-BAC5-F52F37DF7DAE}"/>
    <cellStyle name="20% - Ênfase6 32 3" xfId="18971" xr:uid="{BC93AD0E-1FA9-47A5-ABA5-A600F914CF3B}"/>
    <cellStyle name="20% - Ênfase6 32 3 2" xfId="18972" xr:uid="{D67FAB65-530E-4A84-AF0E-7571DEDD0308}"/>
    <cellStyle name="20% - Ênfase6 32 3 2 2" xfId="18973" xr:uid="{9F13A8A9-B7C0-48FE-88B1-AA7A39B16EDE}"/>
    <cellStyle name="20% - Ênfase6 32 3 2 3" xfId="18974" xr:uid="{886C1BBE-2A8B-4D23-94A7-E838E1E5195F}"/>
    <cellStyle name="20% - Ênfase6 32 3 2 4" xfId="18975" xr:uid="{D66CA1AE-DA29-49DB-90D8-F933A987148B}"/>
    <cellStyle name="20% - Ênfase6 32 3 3" xfId="18976" xr:uid="{9CC41C3D-AE26-43D7-A840-D33C2B5A7AE8}"/>
    <cellStyle name="20% - Ênfase6 32 3 4" xfId="18977" xr:uid="{E09B9F1A-C78C-4EDC-B30C-E7BF8BC8AE88}"/>
    <cellStyle name="20% - Ênfase6 32 3 5" xfId="18978" xr:uid="{42806272-6C73-459F-8BC3-066CE2FAFC2C}"/>
    <cellStyle name="20% - Ênfase6 32 4" xfId="18979" xr:uid="{1EE25BE5-2A7C-4949-B753-05900C24FB0A}"/>
    <cellStyle name="20% - Ênfase6 32 4 2" xfId="18980" xr:uid="{1CAD2320-CA6D-4743-9FC0-D60E5CD207EF}"/>
    <cellStyle name="20% - Ênfase6 32 4 2 2" xfId="18981" xr:uid="{2AAE5151-9A12-4BFF-A93D-820DBE4CC9D0}"/>
    <cellStyle name="20% - Ênfase6 32 4 2 3" xfId="18982" xr:uid="{B65CE36C-2AB1-4274-8825-29A08251FE9D}"/>
    <cellStyle name="20% - Ênfase6 32 4 2 4" xfId="18983" xr:uid="{20B700C3-1641-4575-B6F0-1399B2A1EE3E}"/>
    <cellStyle name="20% - Ênfase6 32 4 3" xfId="18984" xr:uid="{68ACB084-B20F-4E4F-912D-22DDEADA7D84}"/>
    <cellStyle name="20% - Ênfase6 32 4 4" xfId="18985" xr:uid="{CADACBF3-BB5A-437F-AB59-90366A386B7D}"/>
    <cellStyle name="20% - Ênfase6 32 4 5" xfId="18986" xr:uid="{46857A98-BCE3-4D32-9D94-50D27DCA15A8}"/>
    <cellStyle name="20% - Ênfase6 32 5" xfId="18987" xr:uid="{DE84BA1A-A57E-4913-8639-10072A6AC8EF}"/>
    <cellStyle name="20% - Ênfase6 32 5 2" xfId="18988" xr:uid="{C2671FFB-A7DE-4A88-BA20-EC38A335AF2F}"/>
    <cellStyle name="20% - Ênfase6 32 5 2 2" xfId="18989" xr:uid="{8F638A6E-542A-4FE8-829F-B03A4E1D6728}"/>
    <cellStyle name="20% - Ênfase6 32 5 2 3" xfId="18990" xr:uid="{496F8B37-6590-4426-B594-AFF0239F7C44}"/>
    <cellStyle name="20% - Ênfase6 32 5 2 4" xfId="18991" xr:uid="{3D86EF7A-47C4-4EA5-86B5-DCAB6797B62E}"/>
    <cellStyle name="20% - Ênfase6 32 5 3" xfId="18992" xr:uid="{3E1D7C8C-E35C-40C3-9751-0CA9266D7996}"/>
    <cellStyle name="20% - Ênfase6 32 5 4" xfId="18993" xr:uid="{4EAD8338-E064-4AAF-BE13-D5AE86873056}"/>
    <cellStyle name="20% - Ênfase6 32 5 5" xfId="18994" xr:uid="{4483615B-416F-4575-8ECF-4561EABAF053}"/>
    <cellStyle name="20% - Ênfase6 32 6" xfId="18995" xr:uid="{055F97C7-8122-4657-B006-097DED5DA251}"/>
    <cellStyle name="20% - Ênfase6 32 6 2" xfId="18996" xr:uid="{AC3062F9-219D-408D-B246-90D43473677C}"/>
    <cellStyle name="20% - Ênfase6 32 6 2 2" xfId="18997" xr:uid="{BAD14B55-C237-461A-B962-D39082A10EE4}"/>
    <cellStyle name="20% - Ênfase6 32 6 2 3" xfId="18998" xr:uid="{02BB5357-505D-4842-B065-6FCED7FBF466}"/>
    <cellStyle name="20% - Ênfase6 32 6 2 4" xfId="18999" xr:uid="{D4F5A8F1-0395-49BA-A74F-D8166CE997BE}"/>
    <cellStyle name="20% - Ênfase6 32 6 3" xfId="19000" xr:uid="{BBB81E5D-698D-41E9-BE66-E470A2A996ED}"/>
    <cellStyle name="20% - Ênfase6 32 6 4" xfId="19001" xr:uid="{A0A65399-4B42-40A6-8551-90B37DA29ABC}"/>
    <cellStyle name="20% - Ênfase6 32 6 5" xfId="19002" xr:uid="{1986C71D-4644-4459-91C1-D156FEAAA4AA}"/>
    <cellStyle name="20% - Ênfase6 32 7" xfId="19003" xr:uid="{733F882A-0544-409D-A74B-81BAA14E696D}"/>
    <cellStyle name="20% - Ênfase6 32 7 2" xfId="19004" xr:uid="{E8690670-0610-413F-8DC5-19089A75DA10}"/>
    <cellStyle name="20% - Ênfase6 32 7 2 2" xfId="19005" xr:uid="{67324107-9CBE-414F-AC02-05E0072394D4}"/>
    <cellStyle name="20% - Ênfase6 32 7 2 3" xfId="19006" xr:uid="{6859CB51-8B98-446E-BC68-B05510AD7AE6}"/>
    <cellStyle name="20% - Ênfase6 32 7 2 4" xfId="19007" xr:uid="{C04CD212-140E-4F5F-AC25-DAAE4B5DA489}"/>
    <cellStyle name="20% - Ênfase6 32 7 3" xfId="19008" xr:uid="{4D289BF5-985A-463E-BC5A-05F4C783A518}"/>
    <cellStyle name="20% - Ênfase6 32 7 4" xfId="19009" xr:uid="{EB6C7300-7EFA-4A02-ADBE-54F9FDD00CF1}"/>
    <cellStyle name="20% - Ênfase6 32 7 5" xfId="19010" xr:uid="{3E583515-8341-4AAB-8B15-CF60B70D5A31}"/>
    <cellStyle name="20% - Ênfase6 32 8" xfId="19011" xr:uid="{1F799776-D69C-4A14-B22D-64D5A19E6C5D}"/>
    <cellStyle name="20% - Ênfase6 32 8 2" xfId="19012" xr:uid="{DCBFE2D9-0B55-455B-9DB8-7A26573BA6B1}"/>
    <cellStyle name="20% - Ênfase6 32 8 2 2" xfId="19013" xr:uid="{0A18573B-5673-4691-AAF1-261E733BA5CC}"/>
    <cellStyle name="20% - Ênfase6 32 8 2 3" xfId="19014" xr:uid="{A8B00160-4B23-4766-A1A9-63D83D6DA0A6}"/>
    <cellStyle name="20% - Ênfase6 32 8 2 4" xfId="19015" xr:uid="{15DE9FE8-88BD-486C-ACFE-696094C70023}"/>
    <cellStyle name="20% - Ênfase6 32 8 3" xfId="19016" xr:uid="{E2120FC6-DADE-4DC6-81A8-9BEB54A14977}"/>
    <cellStyle name="20% - Ênfase6 32 8 4" xfId="19017" xr:uid="{791AE5EA-49BE-467F-980E-B1C42F5D27E7}"/>
    <cellStyle name="20% - Ênfase6 32 8 5" xfId="19018" xr:uid="{4A519657-4FF2-4434-A6F1-33D75BF41655}"/>
    <cellStyle name="20% - Ênfase6 32 9" xfId="19019" xr:uid="{334DF381-B022-4618-9609-8F5E6E7F2D12}"/>
    <cellStyle name="20% - Ênfase6 32 9 2" xfId="19020" xr:uid="{5369BF79-5EC6-4256-B1E1-7AB627350499}"/>
    <cellStyle name="20% - Ênfase6 32 9 2 2" xfId="19021" xr:uid="{165814ED-6877-49E5-B1CC-29F040CB0089}"/>
    <cellStyle name="20% - Ênfase6 32 9 2 3" xfId="19022" xr:uid="{4DDB2A74-F463-406F-A33A-99184AA960C5}"/>
    <cellStyle name="20% - Ênfase6 32 9 2 4" xfId="19023" xr:uid="{1D7C9BE1-8B80-4164-B6FD-27175CCDBA42}"/>
    <cellStyle name="20% - Ênfase6 32 9 3" xfId="19024" xr:uid="{8ACA20C3-19F6-43C7-8157-DF4CB0B3A9DF}"/>
    <cellStyle name="20% - Ênfase6 32 9 4" xfId="19025" xr:uid="{34E98603-05F2-4360-88FE-28C7E928CDB1}"/>
    <cellStyle name="20% - Ênfase6 32 9 5" xfId="19026" xr:uid="{71E0C003-79CF-45F5-9833-B46F55E028A1}"/>
    <cellStyle name="20% - Ênfase6 33" xfId="1291" xr:uid="{7190B3C4-914C-4806-9C56-E475A915B3C0}"/>
    <cellStyle name="20% - Ênfase6 33 10" xfId="19027" xr:uid="{5246DE9F-9746-4D19-A3AF-BE8EF8F56310}"/>
    <cellStyle name="20% - Ênfase6 33 10 2" xfId="19028" xr:uid="{CCA5DE70-B645-43CF-AA6C-A7386C99B875}"/>
    <cellStyle name="20% - Ênfase6 33 10 2 2" xfId="19029" xr:uid="{BC093C75-2AD5-48B8-BF30-927501391A1D}"/>
    <cellStyle name="20% - Ênfase6 33 10 2 3" xfId="19030" xr:uid="{C9FA7DA5-5620-4699-8736-5D45CEF5D704}"/>
    <cellStyle name="20% - Ênfase6 33 10 2 4" xfId="19031" xr:uid="{0EA3EC3A-4358-456F-9901-6730E15834BB}"/>
    <cellStyle name="20% - Ênfase6 33 10 3" xfId="19032" xr:uid="{E19A46BD-AD41-4564-83C7-BA0324CE0EFC}"/>
    <cellStyle name="20% - Ênfase6 33 10 4" xfId="19033" xr:uid="{2F5B6DC0-7BA4-41B2-919E-01CA33E9B8B3}"/>
    <cellStyle name="20% - Ênfase6 33 10 5" xfId="19034" xr:uid="{69B02C83-E317-4E63-863E-96BE03723F53}"/>
    <cellStyle name="20% - Ênfase6 33 11" xfId="19035" xr:uid="{6A71A1BE-A8AE-4C6F-8F2F-7AE60671C430}"/>
    <cellStyle name="20% - Ênfase6 33 11 2" xfId="19036" xr:uid="{F5EBE17E-7735-4A27-A4A2-4C09ADE34FF7}"/>
    <cellStyle name="20% - Ênfase6 33 11 2 2" xfId="19037" xr:uid="{3F1F3FFB-C9C3-4971-A897-DBAB27BA23D1}"/>
    <cellStyle name="20% - Ênfase6 33 11 2 3" xfId="19038" xr:uid="{19F99984-1014-4105-AF11-19E89A2832C3}"/>
    <cellStyle name="20% - Ênfase6 33 11 2 4" xfId="19039" xr:uid="{EBDA7F5D-0417-4B41-981B-1B964641A480}"/>
    <cellStyle name="20% - Ênfase6 33 11 3" xfId="19040" xr:uid="{2A00680D-BDE5-4B55-841C-430BCDD4B43E}"/>
    <cellStyle name="20% - Ênfase6 33 11 4" xfId="19041" xr:uid="{734FA366-BF8F-4D89-A716-72F78F6142E0}"/>
    <cellStyle name="20% - Ênfase6 33 11 5" xfId="19042" xr:uid="{1414F9E9-3944-4A1B-8D8D-7F4D6C839030}"/>
    <cellStyle name="20% - Ênfase6 33 12" xfId="19043" xr:uid="{0290FDB3-FBBB-40F3-8286-B75827DF5DBE}"/>
    <cellStyle name="20% - Ênfase6 33 12 2" xfId="19044" xr:uid="{70340A7D-7A6C-4674-98DC-C649F856F12C}"/>
    <cellStyle name="20% - Ênfase6 33 12 3" xfId="19045" xr:uid="{7A297BD0-752C-41C9-B344-6CE3F896C165}"/>
    <cellStyle name="20% - Ênfase6 33 12 4" xfId="19046" xr:uid="{89AAFFA8-C519-4474-AD2C-757038CCCCEA}"/>
    <cellStyle name="20% - Ênfase6 33 13" xfId="19047" xr:uid="{4A18EEAF-E8F3-4027-A685-CAB86F474BCE}"/>
    <cellStyle name="20% - Ênfase6 33 14" xfId="19048" xr:uid="{FD4ED813-EFFC-4B9A-A73B-CC354E9CC81A}"/>
    <cellStyle name="20% - Ênfase6 33 15" xfId="19049" xr:uid="{8CEDE6E4-8DFE-484C-87EE-1C4D570AF038}"/>
    <cellStyle name="20% - Ênfase6 33 2" xfId="1292" xr:uid="{2EB504CD-5322-44E9-89D2-25EA8972B576}"/>
    <cellStyle name="20% - Ênfase6 33 2 2" xfId="19050" xr:uid="{E0B8FCF5-CC80-4C85-BD94-127C0E458D8E}"/>
    <cellStyle name="20% - Ênfase6 33 2 2 2" xfId="19051" xr:uid="{80591CF7-6A65-45E6-99EB-4FC90E5D0864}"/>
    <cellStyle name="20% - Ênfase6 33 2 2 3" xfId="19052" xr:uid="{EBD2E044-0E74-45C1-B116-3D4DAD7BC2D6}"/>
    <cellStyle name="20% - Ênfase6 33 2 2 4" xfId="19053" xr:uid="{C2B5A3F6-D517-48F1-ADB5-B7B5F56573CB}"/>
    <cellStyle name="20% - Ênfase6 33 2 3" xfId="19054" xr:uid="{300085E2-D747-4A97-A85F-85ECE7BC6C6E}"/>
    <cellStyle name="20% - Ênfase6 33 2 4" xfId="19055" xr:uid="{9BD40AA8-6AC4-4D99-9318-1C4EAD1685BC}"/>
    <cellStyle name="20% - Ênfase6 33 2 5" xfId="19056" xr:uid="{293A9907-AF53-4133-84CA-86DCF8837051}"/>
    <cellStyle name="20% - Ênfase6 33 3" xfId="19057" xr:uid="{4C63B8DF-8CFF-407C-ACAC-F56F57D6ED4A}"/>
    <cellStyle name="20% - Ênfase6 33 3 2" xfId="19058" xr:uid="{5CF69748-5506-4EA1-B469-DACA995D15FF}"/>
    <cellStyle name="20% - Ênfase6 33 3 2 2" xfId="19059" xr:uid="{EDB53492-B346-4538-929E-C9850F92FB4B}"/>
    <cellStyle name="20% - Ênfase6 33 3 2 3" xfId="19060" xr:uid="{E1AD6CA9-9970-40AD-B549-14257E002F48}"/>
    <cellStyle name="20% - Ênfase6 33 3 2 4" xfId="19061" xr:uid="{B994BFAE-3B9A-417D-80EA-01F6A15600BE}"/>
    <cellStyle name="20% - Ênfase6 33 3 3" xfId="19062" xr:uid="{E0DCA78A-00B7-4B10-87D4-0864A07A8793}"/>
    <cellStyle name="20% - Ênfase6 33 3 4" xfId="19063" xr:uid="{942C4606-24D0-4CD4-A4AE-AD541A81F85F}"/>
    <cellStyle name="20% - Ênfase6 33 3 5" xfId="19064" xr:uid="{21FA0A29-BC69-4801-853E-6E21CC49FB50}"/>
    <cellStyle name="20% - Ênfase6 33 4" xfId="19065" xr:uid="{D248A696-5EA0-4E4A-9DAB-52DF1F53375F}"/>
    <cellStyle name="20% - Ênfase6 33 4 2" xfId="19066" xr:uid="{BC08BC2C-937C-4E6C-A567-72C453C598D9}"/>
    <cellStyle name="20% - Ênfase6 33 4 2 2" xfId="19067" xr:uid="{DD0164F0-F5DC-4172-802B-E774486DDC1B}"/>
    <cellStyle name="20% - Ênfase6 33 4 2 3" xfId="19068" xr:uid="{6E8B0C9B-BCB7-4A1A-8621-DB328A1F67BD}"/>
    <cellStyle name="20% - Ênfase6 33 4 2 4" xfId="19069" xr:uid="{56CFF8E7-38FE-44E7-939B-8A5C4D4161E8}"/>
    <cellStyle name="20% - Ênfase6 33 4 3" xfId="19070" xr:uid="{16FA8F42-B2BA-4A19-8037-E6F136322C75}"/>
    <cellStyle name="20% - Ênfase6 33 4 4" xfId="19071" xr:uid="{DA9B984D-77C9-4158-9FCA-0614E7CC5444}"/>
    <cellStyle name="20% - Ênfase6 33 4 5" xfId="19072" xr:uid="{9C7FBF9E-0C65-42EF-9E95-75E003CD5BDB}"/>
    <cellStyle name="20% - Ênfase6 33 5" xfId="19073" xr:uid="{860197E5-106E-446F-AC3E-E01EB9823FA2}"/>
    <cellStyle name="20% - Ênfase6 33 5 2" xfId="19074" xr:uid="{43603F68-9878-400F-AE47-D87C0991C547}"/>
    <cellStyle name="20% - Ênfase6 33 5 2 2" xfId="19075" xr:uid="{C20665C0-8CA3-47C5-AA57-9ED1EB5E175E}"/>
    <cellStyle name="20% - Ênfase6 33 5 2 3" xfId="19076" xr:uid="{EE298A7F-DC6E-4547-AA3C-906ECC49E486}"/>
    <cellStyle name="20% - Ênfase6 33 5 2 4" xfId="19077" xr:uid="{F1E22F93-0FE3-4ACF-945C-4591307398CE}"/>
    <cellStyle name="20% - Ênfase6 33 5 3" xfId="19078" xr:uid="{308A9900-CABF-4A44-A776-33A1F2798574}"/>
    <cellStyle name="20% - Ênfase6 33 5 4" xfId="19079" xr:uid="{FD39530D-EEC8-4804-98EF-8CDB3901DB70}"/>
    <cellStyle name="20% - Ênfase6 33 5 5" xfId="19080" xr:uid="{7FFCB000-A8CB-4B7D-8857-1AC9E1836705}"/>
    <cellStyle name="20% - Ênfase6 33 6" xfId="19081" xr:uid="{DA50476D-BC8B-49F4-8E03-DAEB56C3D3F6}"/>
    <cellStyle name="20% - Ênfase6 33 6 2" xfId="19082" xr:uid="{0271997B-0E04-4590-A0A1-8E9B00C73CC7}"/>
    <cellStyle name="20% - Ênfase6 33 6 2 2" xfId="19083" xr:uid="{80E3F86E-9ABD-4F3F-AEEA-7F91135C8788}"/>
    <cellStyle name="20% - Ênfase6 33 6 2 3" xfId="19084" xr:uid="{41FAE324-DF7D-4B56-8A77-97046092C032}"/>
    <cellStyle name="20% - Ênfase6 33 6 2 4" xfId="19085" xr:uid="{B3B4B31E-D0A8-4C2B-876C-76338182491E}"/>
    <cellStyle name="20% - Ênfase6 33 6 3" xfId="19086" xr:uid="{34CBF4AC-B0AE-42BC-A248-F4ADF77FF64D}"/>
    <cellStyle name="20% - Ênfase6 33 6 4" xfId="19087" xr:uid="{D32226B9-EB3F-40E7-985F-06C162B14D68}"/>
    <cellStyle name="20% - Ênfase6 33 6 5" xfId="19088" xr:uid="{8ABCC521-758E-4E9B-988D-9F639F232956}"/>
    <cellStyle name="20% - Ênfase6 33 7" xfId="19089" xr:uid="{6A8979A4-F89B-490D-9BDA-91B6ACA59B52}"/>
    <cellStyle name="20% - Ênfase6 33 7 2" xfId="19090" xr:uid="{5441C3E1-8579-4B80-A997-F944129D04D4}"/>
    <cellStyle name="20% - Ênfase6 33 7 2 2" xfId="19091" xr:uid="{E51AE311-3AF5-49F9-9476-8379DFF183F6}"/>
    <cellStyle name="20% - Ênfase6 33 7 2 3" xfId="19092" xr:uid="{8183553D-06AB-4B6A-8A36-931E65D2B85F}"/>
    <cellStyle name="20% - Ênfase6 33 7 2 4" xfId="19093" xr:uid="{B46CCED3-B00E-4276-BCD5-110D5AC40D45}"/>
    <cellStyle name="20% - Ênfase6 33 7 3" xfId="19094" xr:uid="{AB26631C-A20F-467D-82E4-AE75AC512B72}"/>
    <cellStyle name="20% - Ênfase6 33 7 4" xfId="19095" xr:uid="{8EF88B86-EBEE-4A9F-8A6D-635345592A57}"/>
    <cellStyle name="20% - Ênfase6 33 7 5" xfId="19096" xr:uid="{D6F8AE98-4A90-4D9E-BBC8-03DE2BAAECFF}"/>
    <cellStyle name="20% - Ênfase6 33 8" xfId="19097" xr:uid="{1A60FF5B-5FFA-4810-B4D6-22EEF455B8C5}"/>
    <cellStyle name="20% - Ênfase6 33 8 2" xfId="19098" xr:uid="{1D0468F9-2509-4FBB-9986-715105384E23}"/>
    <cellStyle name="20% - Ênfase6 33 8 2 2" xfId="19099" xr:uid="{C6AB3AB9-6E89-4D36-A7F4-450966D5E52F}"/>
    <cellStyle name="20% - Ênfase6 33 8 2 3" xfId="19100" xr:uid="{50DCDD68-B46C-444C-A234-F085C4BA88C2}"/>
    <cellStyle name="20% - Ênfase6 33 8 2 4" xfId="19101" xr:uid="{8ADCBE2E-F6D3-473B-B412-39B82D06923C}"/>
    <cellStyle name="20% - Ênfase6 33 8 3" xfId="19102" xr:uid="{AFF79BCC-8B5F-4CAF-85EA-0667B4CC13F9}"/>
    <cellStyle name="20% - Ênfase6 33 8 4" xfId="19103" xr:uid="{8B587D53-B1C7-4B3E-A2D7-D0158EAA7BE3}"/>
    <cellStyle name="20% - Ênfase6 33 8 5" xfId="19104" xr:uid="{75572C3B-5364-4D85-965B-44476F12770E}"/>
    <cellStyle name="20% - Ênfase6 33 9" xfId="19105" xr:uid="{F7BD4CCD-0FEF-49BC-A729-6F67634781B9}"/>
    <cellStyle name="20% - Ênfase6 33 9 2" xfId="19106" xr:uid="{D3BF1CD7-0623-4F7A-92F4-24F16E6DBE8F}"/>
    <cellStyle name="20% - Ênfase6 33 9 2 2" xfId="19107" xr:uid="{2E38B634-1B0F-401E-B222-6E7D57FBCE7A}"/>
    <cellStyle name="20% - Ênfase6 33 9 2 3" xfId="19108" xr:uid="{CF49FF09-9DE2-4320-B198-FDAC38820A6D}"/>
    <cellStyle name="20% - Ênfase6 33 9 2 4" xfId="19109" xr:uid="{C8F0A9B6-A679-4D2E-B814-C59AD37B3717}"/>
    <cellStyle name="20% - Ênfase6 33 9 3" xfId="19110" xr:uid="{C24F0D84-F2A7-413B-BCE7-5E559430C96D}"/>
    <cellStyle name="20% - Ênfase6 33 9 4" xfId="19111" xr:uid="{1E6F27D8-8B07-498E-AE7A-64DAAE1DF1BC}"/>
    <cellStyle name="20% - Ênfase6 33 9 5" xfId="19112" xr:uid="{09AAC978-B3AE-4978-A2FD-98843A5FEF0D}"/>
    <cellStyle name="20% - Ênfase6 34" xfId="1293" xr:uid="{08E7F686-9F8D-4125-97C6-4BDD153D40A7}"/>
    <cellStyle name="20% - Ênfase6 34 2" xfId="1294" xr:uid="{5CAB24F5-B61A-4CB6-A58D-F9F25ABD047D}"/>
    <cellStyle name="20% - Ênfase6 34 3" xfId="19113" xr:uid="{DE403239-4889-4B01-8ACE-96150741F36B}"/>
    <cellStyle name="20% - Ênfase6 34 4" xfId="19114" xr:uid="{86958B50-DDD9-45AB-A87C-2CC3C1FF90FC}"/>
    <cellStyle name="20% - Ênfase6 34 5" xfId="19115" xr:uid="{ECD82FE1-742E-487A-BC89-3C6E311E9050}"/>
    <cellStyle name="20% - Ênfase6 34 6" xfId="19116" xr:uid="{3F71A2FE-9A20-4ABF-922D-66159AC3DC12}"/>
    <cellStyle name="20% - Ênfase6 35" xfId="1295" xr:uid="{CC5B82BA-3CA0-4944-AA49-047A253B0523}"/>
    <cellStyle name="20% - Ênfase6 35 2" xfId="1296" xr:uid="{5ED84F5B-8954-43A1-8BC4-92B1A007B6DB}"/>
    <cellStyle name="20% - Ênfase6 36" xfId="1297" xr:uid="{D836B7D9-8117-43CD-AF9E-067ACB56CA9C}"/>
    <cellStyle name="20% - Ênfase6 36 2" xfId="1298" xr:uid="{E669DEAD-6642-4677-B7EF-F37C28BB6DEA}"/>
    <cellStyle name="20% - Ênfase6 37" xfId="1299" xr:uid="{229ADC19-4874-47A9-8229-37153EA78CBC}"/>
    <cellStyle name="20% - Ênfase6 37 2" xfId="1300" xr:uid="{F258FD28-774D-46C0-9542-E3A76A27DD56}"/>
    <cellStyle name="20% - Ênfase6 38" xfId="1301" xr:uid="{D3A94FDA-D607-4520-AAE7-E7618959D7EF}"/>
    <cellStyle name="20% - Ênfase6 38 2" xfId="1302" xr:uid="{7115BB9B-1019-47AF-BDA4-73AE85AB60CC}"/>
    <cellStyle name="20% - Ênfase6 39" xfId="1303" xr:uid="{8D2EDEE6-2F3E-4910-ABEF-2EFF027110D6}"/>
    <cellStyle name="20% - Ênfase6 39 2" xfId="1304" xr:uid="{683FA14A-DF9A-4449-B1F8-62EEC491ECCE}"/>
    <cellStyle name="20% - Ênfase6 4" xfId="1305" xr:uid="{A930D454-8370-4FD9-82F9-37D062BD1ACA}"/>
    <cellStyle name="20% - Ênfase6 4 10" xfId="19117" xr:uid="{896B4889-7DFE-4050-9B2C-314A6DFCD32D}"/>
    <cellStyle name="20% - Ênfase6 4 10 2" xfId="19118" xr:uid="{31584C6C-230C-4872-A4F8-2AB29E1905C5}"/>
    <cellStyle name="20% - Ênfase6 4 10 2 2" xfId="19119" xr:uid="{08842364-C090-40DE-81AE-DB4A53652305}"/>
    <cellStyle name="20% - Ênfase6 4 10 2 3" xfId="19120" xr:uid="{5898F5F6-7ADB-473A-BCB1-FFD6E16F4F5A}"/>
    <cellStyle name="20% - Ênfase6 4 10 2 4" xfId="19121" xr:uid="{57F65342-8961-4E86-AA23-FCC9C416F4B0}"/>
    <cellStyle name="20% - Ênfase6 4 10 3" xfId="19122" xr:uid="{477BC4D1-8093-44A9-A8E4-36FCB9413E69}"/>
    <cellStyle name="20% - Ênfase6 4 10 4" xfId="19123" xr:uid="{5BE92E87-CB6C-4B61-9C0F-F7D13D6E029E}"/>
    <cellStyle name="20% - Ênfase6 4 10 5" xfId="19124" xr:uid="{FC31FED9-D278-4FFD-8D85-CFBA64C65F97}"/>
    <cellStyle name="20% - Ênfase6 4 10 6" xfId="56296" xr:uid="{CEBADFF5-72CC-46F4-8CA4-602551F0BFAB}"/>
    <cellStyle name="20% - Ênfase6 4 11" xfId="19125" xr:uid="{61A5B89E-053B-467E-B40C-09A811588A8D}"/>
    <cellStyle name="20% - Ênfase6 4 11 2" xfId="19126" xr:uid="{738D5108-555F-4007-9E98-2940B6B62C4C}"/>
    <cellStyle name="20% - Ênfase6 4 11 2 2" xfId="19127" xr:uid="{26C3DDFB-2F58-41DA-84E2-85208B35740F}"/>
    <cellStyle name="20% - Ênfase6 4 11 2 3" xfId="19128" xr:uid="{13FF459E-E1DA-4418-896B-44B315555836}"/>
    <cellStyle name="20% - Ênfase6 4 11 2 4" xfId="19129" xr:uid="{65ABCF1B-8CB6-4A5F-B2D1-CF7A64A319EB}"/>
    <cellStyle name="20% - Ênfase6 4 11 3" xfId="19130" xr:uid="{88ED026D-14C1-413B-8491-E63CBF814881}"/>
    <cellStyle name="20% - Ênfase6 4 11 4" xfId="19131" xr:uid="{424076FF-05D5-4A92-895F-F12787F68703}"/>
    <cellStyle name="20% - Ênfase6 4 11 5" xfId="19132" xr:uid="{8F13EE5A-1D95-4AAD-A67C-48239CBFE2F3}"/>
    <cellStyle name="20% - Ênfase6 4 11 6" xfId="57642" xr:uid="{0D3DD767-020E-49E5-A62B-A56CAB9081D8}"/>
    <cellStyle name="20% - Ênfase6 4 12" xfId="19133" xr:uid="{0253938F-B624-4C59-955C-453B536D9065}"/>
    <cellStyle name="20% - Ênfase6 4 12 2" xfId="19134" xr:uid="{73CC7721-FF29-4EC2-8B26-747B5CBD9F32}"/>
    <cellStyle name="20% - Ênfase6 4 12 3" xfId="19135" xr:uid="{4C12690C-C52B-4376-80D7-961752996D6E}"/>
    <cellStyle name="20% - Ênfase6 4 12 4" xfId="19136" xr:uid="{ADFD9C2B-5F23-46B4-BA72-6F0661196F2E}"/>
    <cellStyle name="20% - Ênfase6 4 12 5" xfId="47194" xr:uid="{C4F183A6-8FAC-485C-9545-0ED15A75BC46}"/>
    <cellStyle name="20% - Ênfase6 4 13" xfId="19137" xr:uid="{68FB3F80-A107-4300-87A0-3EC4844B4706}"/>
    <cellStyle name="20% - Ênfase6 4 14" xfId="19138" xr:uid="{05119108-60D8-4F6E-A4A4-E380A79DAF2C}"/>
    <cellStyle name="20% - Ênfase6 4 15" xfId="19139" xr:uid="{0FAD036D-D42D-4BB7-9487-D988AB3F43BF}"/>
    <cellStyle name="20% - Ênfase6 4 16" xfId="45164" xr:uid="{C877C642-D8FB-40AE-AC5C-772191064677}"/>
    <cellStyle name="20% - Ênfase6 4 2" xfId="1306" xr:uid="{B1E82B87-C9BE-4E0C-B18D-D0A99C739D75}"/>
    <cellStyle name="20% - Ênfase6 4 2 2" xfId="1307" xr:uid="{46FC4F8E-2F62-4B47-964E-A78177C6681E}"/>
    <cellStyle name="20% - Ênfase6 4 2 2 2" xfId="19140" xr:uid="{514EFCE4-6758-469A-9951-D1622AE1B08C}"/>
    <cellStyle name="20% - Ênfase6 4 2 2 2 2" xfId="57235" xr:uid="{D4D7413D-AE6E-486F-B8E0-CCD67319218E}"/>
    <cellStyle name="20% - Ênfase6 4 2 2 2 3" xfId="58247" xr:uid="{2C0FDEE9-D448-44A0-B9B2-859D9CB66DE5}"/>
    <cellStyle name="20% - Ênfase6 4 2 2 2 4" xfId="56894" xr:uid="{C9EFAC62-2590-4779-9742-CE949DCF5381}"/>
    <cellStyle name="20% - Ênfase6 4 2 2 3" xfId="19141" xr:uid="{B7788D90-7B31-4785-AB48-A7157B2E41B0}"/>
    <cellStyle name="20% - Ênfase6 4 2 2 3 2" xfId="58052" xr:uid="{DE8E9B54-5118-4379-8EC9-EFCAB720FBFF}"/>
    <cellStyle name="20% - Ênfase6 4 2 2 4" xfId="19142" xr:uid="{64D6D404-6B6A-4ACD-B074-B84B8399DAD5}"/>
    <cellStyle name="20% - Ênfase6 4 2 2 5" xfId="48774" xr:uid="{22AF3DC6-61B3-4639-8226-66DDAB77BBE5}"/>
    <cellStyle name="20% - Ênfase6 4 2 3" xfId="19143" xr:uid="{6631F314-DC26-4EDD-AD81-4DBD6DCFB74B}"/>
    <cellStyle name="20% - Ênfase6 4 2 3 2" xfId="56518" xr:uid="{1A9C7663-4363-47B2-8DAD-A4923EDA20B2}"/>
    <cellStyle name="20% - Ênfase6 4 2 4" xfId="19144" xr:uid="{A203C65D-9912-44DD-BA72-B1E412C736F8}"/>
    <cellStyle name="20% - Ênfase6 4 2 4 2" xfId="58293" xr:uid="{48598794-EE46-4DF7-A5B5-30B8D36B1E9A}"/>
    <cellStyle name="20% - Ênfase6 4 2 5" xfId="19145" xr:uid="{99A0BE26-F7D9-4B99-A44E-83813B2BF593}"/>
    <cellStyle name="20% - Ênfase6 4 2 6" xfId="45584" xr:uid="{6E0AA0C7-DAE5-45B3-80AE-235D4A13775B}"/>
    <cellStyle name="20% - Ênfase6 4 3" xfId="1308" xr:uid="{A57270F4-D094-4334-965D-231FDCD91E8A}"/>
    <cellStyle name="20% - Ênfase6 4 3 2" xfId="1309" xr:uid="{AE1EA124-7766-4AAD-880C-3B0B5867E9A5}"/>
    <cellStyle name="20% - Ênfase6 4 3 2 2" xfId="19146" xr:uid="{C36EEF24-702E-47C8-8A5A-53650B49A800}"/>
    <cellStyle name="20% - Ênfase6 4 3 2 3" xfId="19147" xr:uid="{2A290B39-5864-4590-8986-0E1F71392FCA}"/>
    <cellStyle name="20% - Ênfase6 4 3 2 4" xfId="19148" xr:uid="{E7DFDEF7-750C-4070-AE50-200691C8FBFD}"/>
    <cellStyle name="20% - Ênfase6 4 3 2 5" xfId="50193" xr:uid="{9FF80360-B950-49B3-B3F5-87B3C32D4AF5}"/>
    <cellStyle name="20% - Ênfase6 4 3 3" xfId="19149" xr:uid="{DF8EA0FF-2B54-4C88-AA69-146B4C43B494}"/>
    <cellStyle name="20% - Ênfase6 4 3 4" xfId="19150" xr:uid="{A43A935B-B908-410E-A1CE-E1F7E150BA5C}"/>
    <cellStyle name="20% - Ênfase6 4 3 5" xfId="19151" xr:uid="{55B13179-B0FB-41A0-80DD-7E5AE9B35099}"/>
    <cellStyle name="20% - Ênfase6 4 3 6" xfId="45585" xr:uid="{CE3BC37B-2276-4CF6-8390-551FA32F5350}"/>
    <cellStyle name="20% - Ênfase6 4 4" xfId="1310" xr:uid="{17FB478D-945E-47D2-802D-D6032E0DAC76}"/>
    <cellStyle name="20% - Ênfase6 4 4 2" xfId="1311" xr:uid="{D55E03D8-6B4A-4FC3-9CC3-82F1E7B24ED9}"/>
    <cellStyle name="20% - Ênfase6 4 4 2 2" xfId="19152" xr:uid="{91540E4D-B493-49E6-A303-87C382031433}"/>
    <cellStyle name="20% - Ênfase6 4 4 2 3" xfId="19153" xr:uid="{A1806595-C366-4BDD-A4D6-C8D3C0A847F3}"/>
    <cellStyle name="20% - Ênfase6 4 4 2 4" xfId="19154" xr:uid="{0927980A-C337-4C15-A6CA-EDC4CBC48D58}"/>
    <cellStyle name="20% - Ênfase6 4 4 3" xfId="19155" xr:uid="{8699ECF8-E88C-49E5-8ED0-52887769B237}"/>
    <cellStyle name="20% - Ênfase6 4 4 4" xfId="19156" xr:uid="{B3682365-2778-4485-AD72-720E8BFABF59}"/>
    <cellStyle name="20% - Ênfase6 4 4 5" xfId="19157" xr:uid="{C348DFDA-7AEC-41B6-A985-44D550BE89EF}"/>
    <cellStyle name="20% - Ênfase6 4 4 6" xfId="50840" xr:uid="{BA6215B5-CC76-4D7A-A6AC-2B65C43F2EA4}"/>
    <cellStyle name="20% - Ênfase6 4 5" xfId="1312" xr:uid="{03545745-5A70-4DDA-B7E5-F73502F6BCA2}"/>
    <cellStyle name="20% - Ênfase6 4 5 2" xfId="1313" xr:uid="{7D5E7F8D-AB4A-44C0-9919-0340219985A7}"/>
    <cellStyle name="20% - Ênfase6 4 5 2 2" xfId="19158" xr:uid="{D2712F23-6F95-46AA-BEBB-F869906639AE}"/>
    <cellStyle name="20% - Ênfase6 4 5 2 3" xfId="19159" xr:uid="{DE71DB25-F0EA-4371-88EC-7C891F8F99F7}"/>
    <cellStyle name="20% - Ênfase6 4 5 2 4" xfId="19160" xr:uid="{74ADE0F9-0710-4043-8487-2BE9653BE0F2}"/>
    <cellStyle name="20% - Ênfase6 4 5 3" xfId="19161" xr:uid="{7B76C033-99D7-4015-B426-E3B3BE6A733A}"/>
    <cellStyle name="20% - Ênfase6 4 5 4" xfId="19162" xr:uid="{78ABFA62-BB5D-4A79-874C-59461A8E7A85}"/>
    <cellStyle name="20% - Ênfase6 4 5 5" xfId="19163" xr:uid="{6018B43E-E8CD-4D21-BEB4-7F78CC6A4CB5}"/>
    <cellStyle name="20% - Ênfase6 4 5 6" xfId="51725" xr:uid="{3D3D0F8D-7BBD-4226-819D-C4E423D470CE}"/>
    <cellStyle name="20% - Ênfase6 4 6" xfId="1314" xr:uid="{F65CE985-A362-445F-8B34-A3FF724D0648}"/>
    <cellStyle name="20% - Ênfase6 4 6 2" xfId="1315" xr:uid="{3EA9BE44-D150-48DA-AAC1-7BD11B1C890A}"/>
    <cellStyle name="20% - Ênfase6 4 6 2 2" xfId="19164" xr:uid="{11A3EEB5-A216-483F-B0AB-116DA7036294}"/>
    <cellStyle name="20% - Ênfase6 4 6 2 3" xfId="19165" xr:uid="{F55D2F31-C2E7-46CD-A127-A484CAED56E5}"/>
    <cellStyle name="20% - Ênfase6 4 6 2 4" xfId="19166" xr:uid="{92FD6F83-94AA-4CF0-9B64-51FB5F0FD0C6}"/>
    <cellStyle name="20% - Ênfase6 4 6 3" xfId="19167" xr:uid="{577D137B-E2C0-4B6A-A142-79FBE05AA85F}"/>
    <cellStyle name="20% - Ênfase6 4 6 4" xfId="19168" xr:uid="{F7AE28A1-912A-4558-9431-223AB483633A}"/>
    <cellStyle name="20% - Ênfase6 4 6 5" xfId="19169" xr:uid="{96C40223-1D6D-4D3A-A57E-DA5EAA9F770B}"/>
    <cellStyle name="20% - Ênfase6 4 6 6" xfId="52601" xr:uid="{0DA29E4D-59E5-4F93-A26C-6362E8B87CB8}"/>
    <cellStyle name="20% - Ênfase6 4 7" xfId="1316" xr:uid="{B9BE2CE2-7587-4C61-AF78-8FA2D3149E69}"/>
    <cellStyle name="20% - Ênfase6 4 7 2" xfId="19170" xr:uid="{BC07AD3D-05D2-4F2F-80B3-03FC545ED85E}"/>
    <cellStyle name="20% - Ênfase6 4 7 2 2" xfId="19171" xr:uid="{A29DEA13-97E2-4137-A0F1-AB23D6961030}"/>
    <cellStyle name="20% - Ênfase6 4 7 2 3" xfId="19172" xr:uid="{5D073235-5FC5-4F95-83C6-78F24DA91126}"/>
    <cellStyle name="20% - Ênfase6 4 7 2 4" xfId="19173" xr:uid="{5BEAA9CC-875B-4508-8464-0CD3C409A53F}"/>
    <cellStyle name="20% - Ênfase6 4 7 3" xfId="19174" xr:uid="{063CCABA-FFCE-405C-B760-C0C521F46D63}"/>
    <cellStyle name="20% - Ênfase6 4 7 4" xfId="19175" xr:uid="{C30E0688-6F61-47B9-BC4E-95BAF4E2A6BF}"/>
    <cellStyle name="20% - Ênfase6 4 7 5" xfId="19176" xr:uid="{A99099CB-82A4-4706-89F8-5715FCDAA25F}"/>
    <cellStyle name="20% - Ênfase6 4 7 6" xfId="53460" xr:uid="{6228B976-A98A-4F92-9C84-08514A831330}"/>
    <cellStyle name="20% - Ênfase6 4 8" xfId="19177" xr:uid="{2FB429CA-F608-4F8C-979F-B0136537A288}"/>
    <cellStyle name="20% - Ênfase6 4 8 2" xfId="19178" xr:uid="{95E76653-A0F3-40D8-83C8-93D78D488B40}"/>
    <cellStyle name="20% - Ênfase6 4 8 2 2" xfId="19179" xr:uid="{63E04241-A5B6-4154-BA27-D1F424FD0EFD}"/>
    <cellStyle name="20% - Ênfase6 4 8 2 3" xfId="19180" xr:uid="{E802BDA6-B4B3-4727-ACBD-D5902BDC444F}"/>
    <cellStyle name="20% - Ênfase6 4 8 2 4" xfId="19181" xr:uid="{47332848-F9B1-466A-A79C-37C7A8BE0E9F}"/>
    <cellStyle name="20% - Ênfase6 4 8 3" xfId="19182" xr:uid="{8A8AAAEA-8CA4-4713-AA68-084E6297A874}"/>
    <cellStyle name="20% - Ênfase6 4 8 4" xfId="19183" xr:uid="{DD14A073-A589-4363-8F47-A3119A7165F7}"/>
    <cellStyle name="20% - Ênfase6 4 8 5" xfId="19184" xr:uid="{18E58C89-D0F2-45BB-AAF2-399238EFA287}"/>
    <cellStyle name="20% - Ênfase6 4 8 6" xfId="54295" xr:uid="{F2C6A6CA-E9CC-436F-B372-5B84FBDFC78D}"/>
    <cellStyle name="20% - Ênfase6 4 9" xfId="19185" xr:uid="{50435C0C-241C-4C7B-8FD4-05578073C4A1}"/>
    <cellStyle name="20% - Ênfase6 4 9 2" xfId="19186" xr:uid="{8296585C-19AD-472D-9855-422A2544E625}"/>
    <cellStyle name="20% - Ênfase6 4 9 2 2" xfId="19187" xr:uid="{DE9AEFE0-8F52-45E8-8642-67BD3C885340}"/>
    <cellStyle name="20% - Ênfase6 4 9 2 3" xfId="19188" xr:uid="{BCF3AEBC-EE92-4858-BA11-71A4A849B02B}"/>
    <cellStyle name="20% - Ênfase6 4 9 2 4" xfId="19189" xr:uid="{A060AE60-FCD4-4241-A985-10CBFEDC0302}"/>
    <cellStyle name="20% - Ênfase6 4 9 3" xfId="19190" xr:uid="{79A7CC8F-FD09-4165-846C-E1D02CD9850B}"/>
    <cellStyle name="20% - Ênfase6 4 9 4" xfId="19191" xr:uid="{22CF2CC3-898B-403B-8BD6-2E76BABEC24E}"/>
    <cellStyle name="20% - Ênfase6 4 9 5" xfId="19192" xr:uid="{17EA15E6-662B-4C6B-83AD-DEC810F6473F}"/>
    <cellStyle name="20% - Ênfase6 4 9 6" xfId="55090" xr:uid="{5201FCBC-4F8A-4ABE-A5CF-DAC15F7922EA}"/>
    <cellStyle name="20% - Ênfase6 40" xfId="1317" xr:uid="{E7F7C62A-45E1-4D16-BC14-9C7C2B635912}"/>
    <cellStyle name="20% - Ênfase6 40 2" xfId="1318" xr:uid="{5A3D38F5-804A-4187-884A-D38A678083FD}"/>
    <cellStyle name="20% - Ênfase6 41" xfId="1319" xr:uid="{A05292E7-F6CF-48ED-AABA-DE3C1ED9312B}"/>
    <cellStyle name="20% - Ênfase6 41 2" xfId="1320" xr:uid="{48DA880E-F757-45D6-BD49-7EB7EAEFFBBA}"/>
    <cellStyle name="20% - Ênfase6 42" xfId="1321" xr:uid="{88BD09F1-1ADF-452F-A48D-63441C4CEF62}"/>
    <cellStyle name="20% - Ênfase6 42 2" xfId="1322" xr:uid="{396D0990-9DC0-40E3-B1F7-D77FC050C827}"/>
    <cellStyle name="20% - Ênfase6 43" xfId="1323" xr:uid="{03088E1A-3B56-43DA-983B-75FECC46E8C1}"/>
    <cellStyle name="20% - Ênfase6 43 2" xfId="1324" xr:uid="{C71EEA4B-0A5D-40B8-A99B-9954DE052962}"/>
    <cellStyle name="20% - Ênfase6 44" xfId="1325" xr:uid="{2E1567EE-CD77-4E66-A794-74648B24CB37}"/>
    <cellStyle name="20% - Ênfase6 44 2" xfId="1326" xr:uid="{6634F48B-7B01-4275-8E04-5784D80A4292}"/>
    <cellStyle name="20% - Ênfase6 44 3" xfId="19193" xr:uid="{08F8EA9C-CDC9-46DD-8576-783ECF2DC7C6}"/>
    <cellStyle name="20% - Ênfase6 44 4" xfId="19194" xr:uid="{C6E06A2C-6AAA-40E5-A6E8-999355ACC446}"/>
    <cellStyle name="20% - Ênfase6 45" xfId="1327" xr:uid="{60193681-6E3A-430F-B7E4-87CC7EDEBD61}"/>
    <cellStyle name="20% - Ênfase6 45 2" xfId="1328" xr:uid="{E6E14992-2246-48B3-A5AD-4BE1F13B563B}"/>
    <cellStyle name="20% - Ênfase6 46" xfId="1329" xr:uid="{5975A78C-D1D6-4A0B-88E5-C8784459556E}"/>
    <cellStyle name="20% - Ênfase6 46 2" xfId="1330" xr:uid="{23921CB4-6879-43BA-98DC-D488C1FCCA5F}"/>
    <cellStyle name="20% - Ênfase6 47" xfId="1331" xr:uid="{2100CCC1-6745-4ABD-BDFA-796F88A333EE}"/>
    <cellStyle name="20% - Ênfase6 47 2" xfId="1332" xr:uid="{6A1335A4-E3D7-416E-8373-5A1932427E82}"/>
    <cellStyle name="20% - Ênfase6 48" xfId="1333" xr:uid="{589664A8-7908-4E12-8865-02B63039178E}"/>
    <cellStyle name="20% - Ênfase6 48 2" xfId="1334" xr:uid="{656C40B3-666B-4F7D-B4C8-6372AC160818}"/>
    <cellStyle name="20% - Ênfase6 49" xfId="1335" xr:uid="{61EF5E29-DD32-46AF-829E-25335504B554}"/>
    <cellStyle name="20% - Ênfase6 49 2" xfId="1336" xr:uid="{2F2DC0D5-CBF3-48B8-ADCE-C6053ED86592}"/>
    <cellStyle name="20% - Ênfase6 5" xfId="1337" xr:uid="{EAA78034-8B8F-47B5-B9C1-CC5A4C342F57}"/>
    <cellStyle name="20% - Ênfase6 5 10" xfId="19195" xr:uid="{590DCEEF-DF0F-4209-9CF7-524097B151BD}"/>
    <cellStyle name="20% - Ênfase6 5 10 2" xfId="19196" xr:uid="{592C7C05-80D9-481C-8977-3EA79C9D55DF}"/>
    <cellStyle name="20% - Ênfase6 5 10 2 2" xfId="19197" xr:uid="{8EB267A0-5BC9-4859-933F-1469C7A36E45}"/>
    <cellStyle name="20% - Ênfase6 5 10 2 3" xfId="19198" xr:uid="{498202A4-22D6-450D-8E60-29589C16494B}"/>
    <cellStyle name="20% - Ênfase6 5 10 2 4" xfId="19199" xr:uid="{091C7B76-9D7F-4C41-A234-98B341A12299}"/>
    <cellStyle name="20% - Ênfase6 5 10 3" xfId="19200" xr:uid="{BF6E9D58-6C45-4F0B-A57C-25CCC6607E6A}"/>
    <cellStyle name="20% - Ênfase6 5 10 4" xfId="19201" xr:uid="{04BD8E1D-E2B8-4FC1-AE64-3B485AD79581}"/>
    <cellStyle name="20% - Ênfase6 5 10 5" xfId="19202" xr:uid="{B78E6C88-96B3-4D85-96B1-7634FA14A99B}"/>
    <cellStyle name="20% - Ênfase6 5 10 6" xfId="56337" xr:uid="{11CD96E8-29B5-4A85-B317-DAB4938A2AF1}"/>
    <cellStyle name="20% - Ênfase6 5 11" xfId="19203" xr:uid="{C6EF66AB-EA2E-4628-9788-1633A30A302F}"/>
    <cellStyle name="20% - Ênfase6 5 11 2" xfId="19204" xr:uid="{D6407C94-BB33-47C8-A5D0-C2511E2ACF8E}"/>
    <cellStyle name="20% - Ênfase6 5 11 2 2" xfId="19205" xr:uid="{C8E18D0E-C479-49C2-BD2E-0D7ADD5FC6CD}"/>
    <cellStyle name="20% - Ênfase6 5 11 2 3" xfId="19206" xr:uid="{DA586D59-24BC-4465-8FED-429AB0464E6E}"/>
    <cellStyle name="20% - Ênfase6 5 11 2 4" xfId="19207" xr:uid="{7C4C67E9-0576-4F7E-B8F8-D37880EC7776}"/>
    <cellStyle name="20% - Ênfase6 5 11 3" xfId="19208" xr:uid="{F82B449F-D30F-49A4-B976-12DE0C9E577D}"/>
    <cellStyle name="20% - Ênfase6 5 11 4" xfId="19209" xr:uid="{863DE5C5-B150-4514-9D4D-1BB2AFFAC223}"/>
    <cellStyle name="20% - Ênfase6 5 11 5" xfId="19210" xr:uid="{EA522ED1-A59E-4C0D-ADB6-7B84B05AE8F1}"/>
    <cellStyle name="20% - Ênfase6 5 11 6" xfId="57983" xr:uid="{BF237248-3F51-4106-8D0A-26612980BAFA}"/>
    <cellStyle name="20% - Ênfase6 5 12" xfId="19211" xr:uid="{B60E3F78-EF5A-44AF-8295-65AF57AEBF7F}"/>
    <cellStyle name="20% - Ênfase6 5 12 2" xfId="19212" xr:uid="{A98FFF32-C1E7-4E97-8823-ABB78B640380}"/>
    <cellStyle name="20% - Ênfase6 5 12 3" xfId="19213" xr:uid="{A716AC51-49D6-4C79-94DE-14C7C61DBCD0}"/>
    <cellStyle name="20% - Ênfase6 5 12 4" xfId="19214" xr:uid="{F4122CC1-F5F2-40BA-AD8E-E1416EB97D8F}"/>
    <cellStyle name="20% - Ênfase6 5 12 5" xfId="47195" xr:uid="{953D7890-9222-4816-8976-7E642ED338B8}"/>
    <cellStyle name="20% - Ênfase6 5 13" xfId="19215" xr:uid="{7E4BF334-772E-4A9F-B8BC-C42F80B03F3C}"/>
    <cellStyle name="20% - Ênfase6 5 14" xfId="19216" xr:uid="{820B46F0-F52C-4409-9E72-244E026C1EE3}"/>
    <cellStyle name="20% - Ênfase6 5 15" xfId="19217" xr:uid="{7CD59F5C-28B1-420A-B973-983D6FFB9AA4}"/>
    <cellStyle name="20% - Ênfase6 5 16" xfId="45165" xr:uid="{F2883059-B8FB-4A56-97FD-47813AEAB771}"/>
    <cellStyle name="20% - Ênfase6 5 2" xfId="1338" xr:uid="{26E55448-95E3-473B-BC25-653CCF09F367}"/>
    <cellStyle name="20% - Ênfase6 5 2 2" xfId="1339" xr:uid="{CF46278E-5A1C-43A1-BE3B-69558AB9C8F1}"/>
    <cellStyle name="20% - Ênfase6 5 2 2 2" xfId="19218" xr:uid="{23FBCC07-FF49-4206-8D20-CB0A239F91B9}"/>
    <cellStyle name="20% - Ênfase6 5 2 2 2 2" xfId="57236" xr:uid="{A16AE230-C861-42B6-A09B-0DEEA2F2DF92}"/>
    <cellStyle name="20% - Ênfase6 5 2 2 2 3" xfId="58033" xr:uid="{5C2F79CE-871F-4D60-9189-4C3E2AAF0B14}"/>
    <cellStyle name="20% - Ênfase6 5 2 2 2 4" xfId="56895" xr:uid="{90210396-CF55-4DD4-BE68-61171FF0216F}"/>
    <cellStyle name="20% - Ênfase6 5 2 2 3" xfId="19219" xr:uid="{6ED1300F-FBA2-4F9E-B451-DAA914262318}"/>
    <cellStyle name="20% - Ênfase6 5 2 2 3 2" xfId="57944" xr:uid="{5285C8C0-759B-4251-8957-BB07DB4B544B}"/>
    <cellStyle name="20% - Ênfase6 5 2 2 4" xfId="19220" xr:uid="{99DDB4E8-C3F2-46BB-BC2F-594E8EA7E88F}"/>
    <cellStyle name="20% - Ênfase6 5 2 2 5" xfId="48776" xr:uid="{AA172971-A51A-492C-8542-EA69DFA72EE4}"/>
    <cellStyle name="20% - Ênfase6 5 2 3" xfId="19221" xr:uid="{A1A001FA-88A0-4FA8-A89F-03BEF002060B}"/>
    <cellStyle name="20% - Ênfase6 5 2 3 2" xfId="56519" xr:uid="{EE673895-D139-4F9D-BECC-2649F60E6431}"/>
    <cellStyle name="20% - Ênfase6 5 2 4" xfId="19222" xr:uid="{00D2BE80-B661-488B-B1C2-4F0166E2092D}"/>
    <cellStyle name="20% - Ênfase6 5 2 4 2" xfId="58188" xr:uid="{2953C665-CB70-49EE-A56C-B41CC8CD3A71}"/>
    <cellStyle name="20% - Ênfase6 5 2 5" xfId="19223" xr:uid="{734710BF-D840-44B5-9AB8-396A12FC837C}"/>
    <cellStyle name="20% - Ênfase6 5 2 6" xfId="47947" xr:uid="{80D445F0-BCAE-41F7-A4F8-8214DF0557A2}"/>
    <cellStyle name="20% - Ênfase6 5 3" xfId="1340" xr:uid="{37F01415-700F-480F-9FEB-D616703B9A41}"/>
    <cellStyle name="20% - Ênfase6 5 3 2" xfId="1341" xr:uid="{A602D07C-034C-4E41-ADB0-BA77BAC6FC24}"/>
    <cellStyle name="20% - Ênfase6 5 3 2 2" xfId="19224" xr:uid="{50B4659B-4490-42F8-9C8E-3F1354A23BD4}"/>
    <cellStyle name="20% - Ênfase6 5 3 2 3" xfId="19225" xr:uid="{B71B0949-74A0-41CA-8774-B0CF8414815A}"/>
    <cellStyle name="20% - Ênfase6 5 3 2 4" xfId="19226" xr:uid="{B88A3462-FF97-4134-9968-62EAE3C21206}"/>
    <cellStyle name="20% - Ênfase6 5 3 3" xfId="19227" xr:uid="{B2BD0473-102B-4482-9540-1A0A1D83CD42}"/>
    <cellStyle name="20% - Ênfase6 5 3 4" xfId="19228" xr:uid="{5F2D534F-29C5-424D-AB47-ABB7EDC3E75F}"/>
    <cellStyle name="20% - Ênfase6 5 3 5" xfId="19229" xr:uid="{686A7A53-2715-45F5-BE5D-EEB19839EA7E}"/>
    <cellStyle name="20% - Ênfase6 5 3 6" xfId="50195" xr:uid="{AF4DD8FA-E285-4B18-A7AA-5AEF56956AD7}"/>
    <cellStyle name="20% - Ênfase6 5 4" xfId="1342" xr:uid="{8AF689A2-2E29-41E9-98FF-D41F3616BD60}"/>
    <cellStyle name="20% - Ênfase6 5 4 2" xfId="1343" xr:uid="{8340EC78-41DA-4DED-AA29-94A7C20745D1}"/>
    <cellStyle name="20% - Ênfase6 5 4 2 2" xfId="19230" xr:uid="{D6D9C1FB-7F5A-45F3-BD2B-0A6CBACA8A04}"/>
    <cellStyle name="20% - Ênfase6 5 4 2 3" xfId="19231" xr:uid="{9730B9F3-E3FE-47DE-9AA7-EA2730381182}"/>
    <cellStyle name="20% - Ênfase6 5 4 2 4" xfId="19232" xr:uid="{0D5593EA-EB4C-4C17-9DE8-27B1CBFA3D48}"/>
    <cellStyle name="20% - Ênfase6 5 4 3" xfId="19233" xr:uid="{37B47FDF-9970-4331-B62E-28513C1A31F1}"/>
    <cellStyle name="20% - Ênfase6 5 4 4" xfId="19234" xr:uid="{B4FC9C9A-EB23-4B56-B04E-101777596754}"/>
    <cellStyle name="20% - Ênfase6 5 4 5" xfId="19235" xr:uid="{A93F84B5-CA9C-4813-AD22-318B7431AA41}"/>
    <cellStyle name="20% - Ênfase6 5 4 6" xfId="50838" xr:uid="{EE8F5280-841B-43D8-BFBF-4DFA67D6C937}"/>
    <cellStyle name="20% - Ênfase6 5 5" xfId="1344" xr:uid="{F20F475A-3799-4C87-838C-D0C7C2751D9B}"/>
    <cellStyle name="20% - Ênfase6 5 5 2" xfId="1345" xr:uid="{664DF304-D30D-423E-93BA-5540485219B1}"/>
    <cellStyle name="20% - Ênfase6 5 5 2 2" xfId="19236" xr:uid="{FB8BFF35-BFB2-43A4-BABC-5DB496DE19C1}"/>
    <cellStyle name="20% - Ênfase6 5 5 2 3" xfId="19237" xr:uid="{C801BC85-BBDD-4681-B26A-D731A9DAB5A3}"/>
    <cellStyle name="20% - Ênfase6 5 5 2 4" xfId="19238" xr:uid="{4DF9CE3F-AF6E-4A47-B8AA-A00B186F1233}"/>
    <cellStyle name="20% - Ênfase6 5 5 3" xfId="19239" xr:uid="{DB51CDC1-1718-491B-9FC1-6E18C9A20EA1}"/>
    <cellStyle name="20% - Ênfase6 5 5 4" xfId="19240" xr:uid="{A09A6B0C-C645-4BE6-9099-BB19C8E3ED05}"/>
    <cellStyle name="20% - Ênfase6 5 5 5" xfId="19241" xr:uid="{D6FB78BA-3A67-40B4-AE8A-997A2489D316}"/>
    <cellStyle name="20% - Ênfase6 5 5 6" xfId="51723" xr:uid="{3A9809DA-1F7D-4D99-B661-837B64E10469}"/>
    <cellStyle name="20% - Ênfase6 5 6" xfId="1346" xr:uid="{57373515-5E89-405E-B3D7-ABC73EC0A1AA}"/>
    <cellStyle name="20% - Ênfase6 5 6 2" xfId="1347" xr:uid="{5EBF32F0-A096-4839-8420-C8353E035CD0}"/>
    <cellStyle name="20% - Ênfase6 5 6 2 2" xfId="19242" xr:uid="{69BABAA2-B660-4FB6-8377-3C5E5648606C}"/>
    <cellStyle name="20% - Ênfase6 5 6 2 3" xfId="19243" xr:uid="{07A2E4B8-4292-4693-B71B-95B83B5DC00A}"/>
    <cellStyle name="20% - Ênfase6 5 6 2 4" xfId="19244" xr:uid="{0948D9ED-6CFE-4630-8880-D51B13E22E0C}"/>
    <cellStyle name="20% - Ênfase6 5 6 3" xfId="19245" xr:uid="{EAA32788-3F9D-47B3-BDDE-111977EA2E0A}"/>
    <cellStyle name="20% - Ênfase6 5 6 4" xfId="19246" xr:uid="{F8884A76-4426-4F83-83CB-1247B39CFC71}"/>
    <cellStyle name="20% - Ênfase6 5 6 5" xfId="19247" xr:uid="{85F316D3-1BF9-4742-9B4D-1F0D29322317}"/>
    <cellStyle name="20% - Ênfase6 5 6 6" xfId="52599" xr:uid="{D1B34490-AB18-4F09-93EB-C402D1038AD9}"/>
    <cellStyle name="20% - Ênfase6 5 7" xfId="1348" xr:uid="{8FF590D7-279D-4C24-9663-D0DE1AB00F1C}"/>
    <cellStyle name="20% - Ênfase6 5 7 2" xfId="19248" xr:uid="{6E105443-FC07-46D3-A3A9-78BD3DCED959}"/>
    <cellStyle name="20% - Ênfase6 5 7 2 2" xfId="19249" xr:uid="{C730FE7D-3DC4-421F-A74C-B9DF16BC46AF}"/>
    <cellStyle name="20% - Ênfase6 5 7 2 3" xfId="19250" xr:uid="{1EE8DC8A-94E0-44E6-A99E-ADAE8FF4EFB9}"/>
    <cellStyle name="20% - Ênfase6 5 7 2 4" xfId="19251" xr:uid="{B62510C8-857F-49C6-AC64-C777DC675DE0}"/>
    <cellStyle name="20% - Ênfase6 5 7 3" xfId="19252" xr:uid="{02C60531-EEBB-406C-9CB6-5F12005AF56F}"/>
    <cellStyle name="20% - Ênfase6 5 7 4" xfId="19253" xr:uid="{8935A058-BD5C-430C-910E-A03B26246579}"/>
    <cellStyle name="20% - Ênfase6 5 7 5" xfId="19254" xr:uid="{764C94E8-0F85-4437-A27B-65F7C82AC31F}"/>
    <cellStyle name="20% - Ênfase6 5 7 6" xfId="53458" xr:uid="{5739DC51-F044-4FF0-AA19-77D089EA8104}"/>
    <cellStyle name="20% - Ênfase6 5 8" xfId="19255" xr:uid="{4D32CED6-26A7-4B56-A630-3D62E34CC60E}"/>
    <cellStyle name="20% - Ênfase6 5 8 2" xfId="19256" xr:uid="{F1E5ABE7-49DC-4238-87E3-32BB4010E044}"/>
    <cellStyle name="20% - Ênfase6 5 8 2 2" xfId="19257" xr:uid="{BCA47308-DF23-44DB-9163-E90D1348B960}"/>
    <cellStyle name="20% - Ênfase6 5 8 2 3" xfId="19258" xr:uid="{CCB61196-A0ED-4DE2-A228-4A57A6B5F3B1}"/>
    <cellStyle name="20% - Ênfase6 5 8 2 4" xfId="19259" xr:uid="{62D44D22-5F4A-44D4-B58D-298B5DBB582F}"/>
    <cellStyle name="20% - Ênfase6 5 8 3" xfId="19260" xr:uid="{2087A8D6-9A53-4E4A-AB18-2045FB45AED5}"/>
    <cellStyle name="20% - Ênfase6 5 8 4" xfId="19261" xr:uid="{76CCE4CB-0158-48BD-8742-8041F2505B90}"/>
    <cellStyle name="20% - Ênfase6 5 8 5" xfId="19262" xr:uid="{3B02C2F3-A131-4847-9B0A-6B2EB14BE130}"/>
    <cellStyle name="20% - Ênfase6 5 8 6" xfId="54294" xr:uid="{1CA3EA15-EC4E-4D8E-98FD-625BDE769E8E}"/>
    <cellStyle name="20% - Ênfase6 5 9" xfId="19263" xr:uid="{FCD2D377-251E-4A77-A459-53C6C0F9F74E}"/>
    <cellStyle name="20% - Ênfase6 5 9 2" xfId="19264" xr:uid="{9035B311-E9A4-4E5E-A396-5FCC23BAD3DE}"/>
    <cellStyle name="20% - Ênfase6 5 9 2 2" xfId="19265" xr:uid="{44AF51D9-7D14-40AA-929B-8D70ED4BE553}"/>
    <cellStyle name="20% - Ênfase6 5 9 2 3" xfId="19266" xr:uid="{B25E7646-9A55-42E9-A5ED-7B67054FA8DB}"/>
    <cellStyle name="20% - Ênfase6 5 9 2 4" xfId="19267" xr:uid="{0560830D-DDDA-4EA1-A925-FC2885AFA69A}"/>
    <cellStyle name="20% - Ênfase6 5 9 3" xfId="19268" xr:uid="{47637B70-2C23-4956-956D-D9E94DE3A9BB}"/>
    <cellStyle name="20% - Ênfase6 5 9 4" xfId="19269" xr:uid="{33D31363-0C85-4CD0-94C8-B54FDBD00EEC}"/>
    <cellStyle name="20% - Ênfase6 5 9 5" xfId="19270" xr:uid="{FCCA3457-44E3-41DC-8667-1387C9C4E3E5}"/>
    <cellStyle name="20% - Ênfase6 5 9 6" xfId="55089" xr:uid="{B5629D2D-7659-4002-85DD-DF5517829FA7}"/>
    <cellStyle name="20% - Ênfase6 50" xfId="1349" xr:uid="{1FC2EA7B-3514-4718-AD16-C252C9966672}"/>
    <cellStyle name="20% - Ênfase6 50 2" xfId="1350" xr:uid="{C7295E99-04C2-4CDA-B252-FC6A8BA7AACF}"/>
    <cellStyle name="20% - Ênfase6 51" xfId="1351" xr:uid="{2BC8591E-9AE6-4F1F-AD46-F1B1A0B1AE23}"/>
    <cellStyle name="20% - Ênfase6 51 2" xfId="1352" xr:uid="{3C60B6E4-0B2E-4867-B95C-98BB9877F377}"/>
    <cellStyle name="20% - Ênfase6 52" xfId="1353" xr:uid="{8D38D51B-5D73-491D-A10A-FE66A297AD3A}"/>
    <cellStyle name="20% - Ênfase6 52 2" xfId="1354" xr:uid="{9F7823AE-EEDB-49A3-9426-A56E93257BCE}"/>
    <cellStyle name="20% - Ênfase6 53" xfId="1355" xr:uid="{F7FB355F-5BE3-48A3-9929-74D8889FA637}"/>
    <cellStyle name="20% - Ênfase6 53 2" xfId="1356" xr:uid="{8F39E1AC-4A69-4826-B555-A6B7794A5A3E}"/>
    <cellStyle name="20% - Ênfase6 54" xfId="1357" xr:uid="{7C83B532-F992-4255-9264-2FEF03E31D46}"/>
    <cellStyle name="20% - Ênfase6 54 2" xfId="1358" xr:uid="{4D3D23A7-2534-4E50-BDED-0CD95CAAC990}"/>
    <cellStyle name="20% - Ênfase6 55" xfId="1359" xr:uid="{E37CC2DD-4966-4A6A-9AE5-D9CF23B4A92D}"/>
    <cellStyle name="20% - Ênfase6 55 2" xfId="1360" xr:uid="{58B83174-3812-4C72-AE50-5790F9E3E672}"/>
    <cellStyle name="20% - Ênfase6 56" xfId="1361" xr:uid="{E62D0115-3607-4987-AE87-21EE8E450422}"/>
    <cellStyle name="20% - Ênfase6 56 2" xfId="1362" xr:uid="{796B0A17-03DC-43DE-B5CB-9A1C26DD089A}"/>
    <cellStyle name="20% - Ênfase6 57" xfId="1363" xr:uid="{2D42729C-1CC2-4A72-8E5F-A299897AA1E8}"/>
    <cellStyle name="20% - Ênfase6 57 2" xfId="1364" xr:uid="{C7D1529F-540D-4A11-BA3C-BF0BBA5F4430}"/>
    <cellStyle name="20% - Ênfase6 58" xfId="1365" xr:uid="{0A2961C0-0C70-4F11-A76F-CB654C12BC2B}"/>
    <cellStyle name="20% - Ênfase6 58 2" xfId="1366" xr:uid="{FE47370B-8E8E-4E90-928B-E84558348332}"/>
    <cellStyle name="20% - Ênfase6 59" xfId="1367" xr:uid="{8DE946FF-13BF-431F-853A-6F4DB3875F33}"/>
    <cellStyle name="20% - Ênfase6 59 2" xfId="1368" xr:uid="{DF930038-4AEF-4F8A-9F1F-9F1B68C4A66A}"/>
    <cellStyle name="20% - Ênfase6 6" xfId="1369" xr:uid="{D6C18267-1B7F-419E-9B80-28A3DCC2A871}"/>
    <cellStyle name="20% - Ênfase6 6 10" xfId="19271" xr:uid="{66708C9A-5E34-471A-831F-26D17946023A}"/>
    <cellStyle name="20% - Ênfase6 6 10 2" xfId="19272" xr:uid="{2D7185FD-5E0F-4D76-992C-DAD327610F7D}"/>
    <cellStyle name="20% - Ênfase6 6 10 2 2" xfId="19273" xr:uid="{97F93144-17AE-4D4F-868F-2CB3F564E523}"/>
    <cellStyle name="20% - Ênfase6 6 10 2 3" xfId="19274" xr:uid="{91476BC5-4EE2-482D-AD99-991FE7ABEB16}"/>
    <cellStyle name="20% - Ênfase6 6 10 2 4" xfId="19275" xr:uid="{6193BC8F-6D1D-4E71-881B-DB1A4C2AF8E8}"/>
    <cellStyle name="20% - Ênfase6 6 10 3" xfId="19276" xr:uid="{CC7C7199-9622-48B7-8CFE-09D56350A17F}"/>
    <cellStyle name="20% - Ênfase6 6 10 4" xfId="19277" xr:uid="{B74BEBDE-E23E-4558-AF59-441498C1E349}"/>
    <cellStyle name="20% - Ênfase6 6 10 5" xfId="19278" xr:uid="{7A6CBF69-6E21-4A23-BD53-46B2719095FF}"/>
    <cellStyle name="20% - Ênfase6 6 10 6" xfId="56377" xr:uid="{5994EAAF-11F3-44A8-AF2F-4B1599256C2B}"/>
    <cellStyle name="20% - Ênfase6 6 11" xfId="19279" xr:uid="{12DA6ABE-6B04-45F9-97A9-CF6D142D93C9}"/>
    <cellStyle name="20% - Ênfase6 6 11 2" xfId="19280" xr:uid="{1032E72C-97CA-48B2-B580-392F5773DE9D}"/>
    <cellStyle name="20% - Ênfase6 6 11 2 2" xfId="19281" xr:uid="{C1CBD237-92A9-4816-9630-226D0EA1D274}"/>
    <cellStyle name="20% - Ênfase6 6 11 2 3" xfId="19282" xr:uid="{373AA893-5C47-480A-85AB-FAF438841B0B}"/>
    <cellStyle name="20% - Ênfase6 6 11 2 4" xfId="19283" xr:uid="{A25828A2-C84B-4023-93AD-597A7EAB14CA}"/>
    <cellStyle name="20% - Ênfase6 6 11 3" xfId="19284" xr:uid="{2F308070-DCE5-46BC-A1C0-BBAF72083940}"/>
    <cellStyle name="20% - Ênfase6 6 11 4" xfId="19285" xr:uid="{8D2118E8-95EA-4853-A23C-414A816F4078}"/>
    <cellStyle name="20% - Ênfase6 6 11 5" xfId="19286" xr:uid="{44D03FE6-16C9-474A-ADD5-DBA25D37254B}"/>
    <cellStyle name="20% - Ênfase6 6 11 6" xfId="58419" xr:uid="{E2BB89E5-68B3-4103-9A46-DEBAF6366A47}"/>
    <cellStyle name="20% - Ênfase6 6 12" xfId="19287" xr:uid="{1CE0B700-1C93-42D5-88B0-430DC8893D37}"/>
    <cellStyle name="20% - Ênfase6 6 12 2" xfId="19288" xr:uid="{730A1ECF-5BE1-4F27-8972-8185347DEF97}"/>
    <cellStyle name="20% - Ênfase6 6 12 3" xfId="19289" xr:uid="{113CC804-FEEE-4B65-BE69-1CE33A7436FF}"/>
    <cellStyle name="20% - Ênfase6 6 12 4" xfId="19290" xr:uid="{30C4DDC7-F4D6-43A8-9E3A-2A9456630E5A}"/>
    <cellStyle name="20% - Ênfase6 6 12 5" xfId="47196" xr:uid="{577AE902-71FF-4B01-B7F5-50DA83BA2A17}"/>
    <cellStyle name="20% - Ênfase6 6 13" xfId="19291" xr:uid="{F274B2ED-5487-4C07-A153-A7963C301CE3}"/>
    <cellStyle name="20% - Ênfase6 6 14" xfId="19292" xr:uid="{EC775787-5243-43C9-8EC8-6C6A338522A8}"/>
    <cellStyle name="20% - Ênfase6 6 15" xfId="19293" xr:uid="{3C34BFFC-DF85-452E-B539-06A306F03393}"/>
    <cellStyle name="20% - Ênfase6 6 16" xfId="45166" xr:uid="{E9246BAE-E982-4CD4-A975-D2A0310060CF}"/>
    <cellStyle name="20% - Ênfase6 6 2" xfId="1370" xr:uid="{666B8EC9-05AA-424D-BAF2-AFC42682059E}"/>
    <cellStyle name="20% - Ênfase6 6 2 2" xfId="1371" xr:uid="{09EB7143-830D-4F60-9468-FF614A6F757D}"/>
    <cellStyle name="20% - Ênfase6 6 2 2 2" xfId="19294" xr:uid="{9A1659A9-255E-4B92-A2C9-0269F2522EE1}"/>
    <cellStyle name="20% - Ênfase6 6 2 2 2 2" xfId="57237" xr:uid="{56EA02AD-E091-4A88-8D72-6782930979BB}"/>
    <cellStyle name="20% - Ênfase6 6 2 2 2 3" xfId="57812" xr:uid="{DE513060-FBFA-4631-931E-C16500AAA82A}"/>
    <cellStyle name="20% - Ênfase6 6 2 2 2 4" xfId="56896" xr:uid="{D1EB4FFC-A207-40F3-97D6-40F6ACE36DC9}"/>
    <cellStyle name="20% - Ênfase6 6 2 2 3" xfId="19295" xr:uid="{5C403DD9-2A08-4472-8191-8DEB0AA996B4}"/>
    <cellStyle name="20% - Ênfase6 6 2 2 3 2" xfId="57833" xr:uid="{0E16BB59-75FA-45E4-9A88-5D5AE4DB8047}"/>
    <cellStyle name="20% - Ênfase6 6 2 2 4" xfId="19296" xr:uid="{48607E15-9F95-4CA3-AEB4-897C7105AADB}"/>
    <cellStyle name="20% - Ênfase6 6 2 2 5" xfId="48778" xr:uid="{9D9C6E34-CBFA-4594-B2D8-85BA513AE56A}"/>
    <cellStyle name="20% - Ênfase6 6 2 3" xfId="19297" xr:uid="{17306A90-190E-4D30-99A6-0D11E95A3F94}"/>
    <cellStyle name="20% - Ênfase6 6 2 3 2" xfId="56520" xr:uid="{1B19A497-9613-4F43-9A3B-20FBC5ABDD17}"/>
    <cellStyle name="20% - Ênfase6 6 2 4" xfId="19298" xr:uid="{0CC8E737-582D-4258-9D86-394117C8CA3F}"/>
    <cellStyle name="20% - Ênfase6 6 2 4 2" xfId="58084" xr:uid="{B6B78A84-8E5B-4CD6-9330-BF59967E1609}"/>
    <cellStyle name="20% - Ênfase6 6 2 5" xfId="19299" xr:uid="{BC12B6E4-6C47-4ABB-8E33-E5899FE3D607}"/>
    <cellStyle name="20% - Ênfase6 6 2 6" xfId="47948" xr:uid="{3C5CCCC3-2E57-4014-857C-06683DBEDCBD}"/>
    <cellStyle name="20% - Ênfase6 6 3" xfId="1372" xr:uid="{0A6CAB82-7071-4ECA-B942-922B50CF05EF}"/>
    <cellStyle name="20% - Ênfase6 6 3 2" xfId="1373" xr:uid="{EA329B82-873D-4B59-9123-2025815789AE}"/>
    <cellStyle name="20% - Ênfase6 6 3 2 2" xfId="19300" xr:uid="{647452E5-A38A-48FA-86D9-E9DC67B1B017}"/>
    <cellStyle name="20% - Ênfase6 6 3 2 3" xfId="19301" xr:uid="{AE78AE09-D752-4468-9AF0-C2D9D33DC72C}"/>
    <cellStyle name="20% - Ênfase6 6 3 2 4" xfId="19302" xr:uid="{DF179BB2-3AD4-4ACB-910F-9F953BA42E4E}"/>
    <cellStyle name="20% - Ênfase6 6 3 3" xfId="19303" xr:uid="{C655765F-0C87-4D00-8A4E-2AA862E329A0}"/>
    <cellStyle name="20% - Ênfase6 6 3 4" xfId="19304" xr:uid="{520B5156-757B-48FF-BBBA-EFF800D9BA28}"/>
    <cellStyle name="20% - Ênfase6 6 3 5" xfId="19305" xr:uid="{2706AA2B-ED73-4D6E-B74A-ABD00ADB180C}"/>
    <cellStyle name="20% - Ênfase6 6 3 6" xfId="50197" xr:uid="{052F3BD8-A4B6-430C-AB1D-19DB4C3EF556}"/>
    <cellStyle name="20% - Ênfase6 6 4" xfId="1374" xr:uid="{77064B4E-B103-4DBD-A2BF-8B96BDC36218}"/>
    <cellStyle name="20% - Ênfase6 6 4 2" xfId="1375" xr:uid="{18851C6C-C0FC-4C18-B74B-761AACF23339}"/>
    <cellStyle name="20% - Ênfase6 6 4 2 2" xfId="19306" xr:uid="{443B92BF-E0C7-408C-B0CB-9817572089DF}"/>
    <cellStyle name="20% - Ênfase6 6 4 2 3" xfId="19307" xr:uid="{01905AEE-2ABB-45A1-AA66-A5AAA5750099}"/>
    <cellStyle name="20% - Ênfase6 6 4 2 4" xfId="19308" xr:uid="{4E75142C-D4B0-471C-AE7E-95AA0ACDF46F}"/>
    <cellStyle name="20% - Ênfase6 6 4 3" xfId="19309" xr:uid="{5596C529-D6B5-40DB-A766-ED858EAF0F61}"/>
    <cellStyle name="20% - Ênfase6 6 4 4" xfId="19310" xr:uid="{A3FBC95D-521D-4544-8417-C86D2DDA47F0}"/>
    <cellStyle name="20% - Ênfase6 6 4 5" xfId="19311" xr:uid="{CCFB00DB-B988-457A-947B-CD8927DBCAF8}"/>
    <cellStyle name="20% - Ênfase6 6 4 6" xfId="50836" xr:uid="{B698C2D0-F5FF-4557-83F0-E91F625ED220}"/>
    <cellStyle name="20% - Ênfase6 6 5" xfId="1376" xr:uid="{2D421F06-4E20-47B9-B906-A6A6C2288FBF}"/>
    <cellStyle name="20% - Ênfase6 6 5 2" xfId="1377" xr:uid="{02873F01-452A-4FEC-8015-1575DCF98C7D}"/>
    <cellStyle name="20% - Ênfase6 6 5 2 2" xfId="19312" xr:uid="{7E27B5DF-C761-4288-8CAE-09083413EF45}"/>
    <cellStyle name="20% - Ênfase6 6 5 2 3" xfId="19313" xr:uid="{202801DB-02C0-412D-82D6-FCF4ED5AB85D}"/>
    <cellStyle name="20% - Ênfase6 6 5 2 4" xfId="19314" xr:uid="{217CC7BD-A6F3-43C0-86AF-1D3C0FE76991}"/>
    <cellStyle name="20% - Ênfase6 6 5 3" xfId="19315" xr:uid="{3154BC7F-8F35-4DEF-8A06-D650A0C96567}"/>
    <cellStyle name="20% - Ênfase6 6 5 4" xfId="19316" xr:uid="{E08B3457-12BD-4E1A-ABD9-17EC7053A8AA}"/>
    <cellStyle name="20% - Ênfase6 6 5 5" xfId="19317" xr:uid="{CB3D7FB5-A85D-4B99-9F55-80B2E679F4A6}"/>
    <cellStyle name="20% - Ênfase6 6 5 6" xfId="51721" xr:uid="{522B930C-EEBD-4605-A5E1-E99A01069523}"/>
    <cellStyle name="20% - Ênfase6 6 6" xfId="1378" xr:uid="{5BD003F2-CD71-4044-9744-A747A106590C}"/>
    <cellStyle name="20% - Ênfase6 6 6 2" xfId="1379" xr:uid="{5585EC5F-36BC-41CC-9346-C93B6DCA32A7}"/>
    <cellStyle name="20% - Ênfase6 6 6 2 2" xfId="19318" xr:uid="{F6B3A1C3-3343-4970-B97C-F04342BD8AEE}"/>
    <cellStyle name="20% - Ênfase6 6 6 2 3" xfId="19319" xr:uid="{7A319D1D-A90D-4BD2-9B8A-01BD273D895B}"/>
    <cellStyle name="20% - Ênfase6 6 6 2 4" xfId="19320" xr:uid="{49FA7214-33DC-4574-8E4F-FA22291270F0}"/>
    <cellStyle name="20% - Ênfase6 6 6 3" xfId="19321" xr:uid="{9949FC35-C6A5-4FFB-8E98-19457D97B987}"/>
    <cellStyle name="20% - Ênfase6 6 6 4" xfId="19322" xr:uid="{A2B5D8CB-64DA-4E99-A614-9EE39F16FFE8}"/>
    <cellStyle name="20% - Ênfase6 6 6 5" xfId="19323" xr:uid="{86D626D3-2979-4F6F-94D9-021100C72DD7}"/>
    <cellStyle name="20% - Ênfase6 6 6 6" xfId="52597" xr:uid="{5A486A97-D6D7-4EB0-A87C-771C37064976}"/>
    <cellStyle name="20% - Ênfase6 6 7" xfId="1380" xr:uid="{C6D60261-1570-40E4-AA3B-222AF3FF1B0D}"/>
    <cellStyle name="20% - Ênfase6 6 7 2" xfId="19324" xr:uid="{199B8B96-09C7-4650-B788-F1C536DEFB00}"/>
    <cellStyle name="20% - Ênfase6 6 7 2 2" xfId="19325" xr:uid="{1260FD47-E8C3-4386-8E30-C63B478FD090}"/>
    <cellStyle name="20% - Ênfase6 6 7 2 3" xfId="19326" xr:uid="{4B3EAEDF-5632-40E6-9EA4-365AE40B217F}"/>
    <cellStyle name="20% - Ênfase6 6 7 2 4" xfId="19327" xr:uid="{2E77ADCA-1348-41C6-AE09-FE73FD8FD2F4}"/>
    <cellStyle name="20% - Ênfase6 6 7 3" xfId="19328" xr:uid="{D343C25D-039E-4065-B9AA-78D639CAC29F}"/>
    <cellStyle name="20% - Ênfase6 6 7 4" xfId="19329" xr:uid="{97666B5A-B38F-462C-8594-8299770C0D6B}"/>
    <cellStyle name="20% - Ênfase6 6 7 5" xfId="19330" xr:uid="{1CEB874C-DD31-477A-A7B4-33F04FFE38EE}"/>
    <cellStyle name="20% - Ênfase6 6 7 6" xfId="53456" xr:uid="{BD343BE8-AA1F-4C34-96E9-18D330CC17E7}"/>
    <cellStyle name="20% - Ênfase6 6 8" xfId="19331" xr:uid="{F8F29725-F621-41F4-8FAC-326B5E18B207}"/>
    <cellStyle name="20% - Ênfase6 6 8 2" xfId="19332" xr:uid="{9BA62F18-3829-43CB-B53B-4C3933DCF386}"/>
    <cellStyle name="20% - Ênfase6 6 8 2 2" xfId="19333" xr:uid="{AA4A0A34-E38D-4A61-8527-13B01A144A9D}"/>
    <cellStyle name="20% - Ênfase6 6 8 2 3" xfId="19334" xr:uid="{36136FC0-C46A-4196-82D9-8DA7CDC5815D}"/>
    <cellStyle name="20% - Ênfase6 6 8 2 4" xfId="19335" xr:uid="{D83FA068-D9CC-4C40-A521-4FEF32A202F4}"/>
    <cellStyle name="20% - Ênfase6 6 8 3" xfId="19336" xr:uid="{460D2F0E-FA10-417C-B74B-0A17ABAF55C0}"/>
    <cellStyle name="20% - Ênfase6 6 8 4" xfId="19337" xr:uid="{18C332CD-CB71-470F-ABE0-2606972687D7}"/>
    <cellStyle name="20% - Ênfase6 6 8 5" xfId="19338" xr:uid="{1CA634D1-6599-421D-9681-0723ACFB9816}"/>
    <cellStyle name="20% - Ênfase6 6 8 6" xfId="54292" xr:uid="{7B1C2F78-902C-4D4A-8A15-780025F1D55A}"/>
    <cellStyle name="20% - Ênfase6 6 9" xfId="19339" xr:uid="{AC463F8B-7DAB-425D-A8CC-D08D0CD747F9}"/>
    <cellStyle name="20% - Ênfase6 6 9 2" xfId="19340" xr:uid="{77D39FCD-99A8-4433-8EE0-7C32B576219F}"/>
    <cellStyle name="20% - Ênfase6 6 9 2 2" xfId="19341" xr:uid="{2DBDCCB6-6510-4331-8043-9FE8F982A8AD}"/>
    <cellStyle name="20% - Ênfase6 6 9 2 3" xfId="19342" xr:uid="{D215C58D-773D-44E2-A660-B45467578BE2}"/>
    <cellStyle name="20% - Ênfase6 6 9 2 4" xfId="19343" xr:uid="{D6EE17CD-D2C6-44FA-B8BA-1B3ECD3B1C44}"/>
    <cellStyle name="20% - Ênfase6 6 9 3" xfId="19344" xr:uid="{BFD65D3A-1F9A-4989-BEEA-66DF7DF5146B}"/>
    <cellStyle name="20% - Ênfase6 6 9 4" xfId="19345" xr:uid="{DCDE2183-15B7-405E-975C-98C8AE467294}"/>
    <cellStyle name="20% - Ênfase6 6 9 5" xfId="19346" xr:uid="{D7C2EB2E-2AD2-4587-8454-83B3B2DBFE6A}"/>
    <cellStyle name="20% - Ênfase6 6 9 6" xfId="55088" xr:uid="{23CE03A4-FA2E-4CCA-91D1-0C5C1A28EF7D}"/>
    <cellStyle name="20% - Ênfase6 60" xfId="1381" xr:uid="{BBE45554-7923-4F8D-88D0-93CC2CACD18E}"/>
    <cellStyle name="20% - Ênfase6 60 2" xfId="1382" xr:uid="{EBBAB52D-6860-47F9-BED8-D860B7F94EEE}"/>
    <cellStyle name="20% - Ênfase6 61" xfId="1383" xr:uid="{0E356310-CBCB-406C-A4CB-F76917EAC987}"/>
    <cellStyle name="20% - Ênfase6 61 2" xfId="1384" xr:uid="{80E4E2CF-DAC1-4DEE-A444-73180AD58C7C}"/>
    <cellStyle name="20% - Ênfase6 62" xfId="1385" xr:uid="{1098606F-AE94-4FA4-9C50-34B1FFF5FFCF}"/>
    <cellStyle name="20% - Ênfase6 62 2" xfId="1386" xr:uid="{53673663-6005-41EE-84DE-4A45788EC67E}"/>
    <cellStyle name="20% - Ênfase6 63" xfId="1387" xr:uid="{F6E1765B-CDDE-49EF-A0ED-CA70DD5085F9}"/>
    <cellStyle name="20% - Ênfase6 63 2" xfId="1388" xr:uid="{B107EAF7-5DB0-492C-A7B9-9147E3DBA806}"/>
    <cellStyle name="20% - Ênfase6 64" xfId="1389" xr:uid="{87E26D5A-5985-461D-9D2B-597268A46A21}"/>
    <cellStyle name="20% - Ênfase6 65" xfId="19347" xr:uid="{46936EF4-90B5-402B-AA99-19CAA4CA7EBE}"/>
    <cellStyle name="20% - Ênfase6 66" xfId="19348" xr:uid="{E31EBA69-2B54-4A64-A289-6F96D4703BA5}"/>
    <cellStyle name="20% - Ênfase6 67" xfId="19349" xr:uid="{0AB41A42-22A7-440D-98CE-C2E426E4D8E5}"/>
    <cellStyle name="20% - Ênfase6 68" xfId="19350" xr:uid="{2FE9C2A3-A146-4726-917A-B2C79FFAD6BA}"/>
    <cellStyle name="20% - Ênfase6 69" xfId="19351" xr:uid="{E02F496C-AEE9-4733-8F5F-95F43D4890DC}"/>
    <cellStyle name="20% - Ênfase6 7" xfId="1390" xr:uid="{C22FE945-007B-4B59-B702-5B0A1FEB65B0}"/>
    <cellStyle name="20% - Ênfase6 7 10" xfId="19352" xr:uid="{65E7B8DD-B0B1-4C33-8C4D-CAD45A5BCCF4}"/>
    <cellStyle name="20% - Ênfase6 7 10 2" xfId="19353" xr:uid="{C9A6241A-5A9B-4CB2-8CAA-748E53D9C5E2}"/>
    <cellStyle name="20% - Ênfase6 7 10 2 2" xfId="19354" xr:uid="{645D6439-3D29-4641-81F9-ED955E22BFA1}"/>
    <cellStyle name="20% - Ênfase6 7 10 2 3" xfId="19355" xr:uid="{4E1BF4B4-7C5D-4C0B-882D-EE14E3C47DBC}"/>
    <cellStyle name="20% - Ênfase6 7 10 2 4" xfId="19356" xr:uid="{A284AB9D-CB80-43B5-898F-33897FDABFF6}"/>
    <cellStyle name="20% - Ênfase6 7 10 3" xfId="19357" xr:uid="{C5539EC4-7C23-4AD7-8DBD-703ADD26BFA2}"/>
    <cellStyle name="20% - Ênfase6 7 10 4" xfId="19358" xr:uid="{F6B982F3-8F97-41D7-8A0C-E01A60F3E5BE}"/>
    <cellStyle name="20% - Ênfase6 7 10 5" xfId="19359" xr:uid="{E774C9A6-8AE8-4515-BC4C-D9D2EE92D695}"/>
    <cellStyle name="20% - Ênfase6 7 11" xfId="19360" xr:uid="{A0CB7DDF-8E0E-42D9-97F5-7691AD3291E9}"/>
    <cellStyle name="20% - Ênfase6 7 11 2" xfId="19361" xr:uid="{2DF3F9EB-678D-4368-823B-15C205576B75}"/>
    <cellStyle name="20% - Ênfase6 7 11 2 2" xfId="19362" xr:uid="{3F3E5120-F436-48A7-A00D-BCE971896519}"/>
    <cellStyle name="20% - Ênfase6 7 11 2 3" xfId="19363" xr:uid="{A4AEC83E-260F-4DCA-9F7A-AD440E5F948F}"/>
    <cellStyle name="20% - Ênfase6 7 11 2 4" xfId="19364" xr:uid="{ED3AA9DB-FE38-42B6-A80E-05C3BD532359}"/>
    <cellStyle name="20% - Ênfase6 7 11 3" xfId="19365" xr:uid="{3847B771-0F05-42F9-B63D-304944526A41}"/>
    <cellStyle name="20% - Ênfase6 7 11 4" xfId="19366" xr:uid="{46453933-7CAC-495E-8F65-9A8AFE0E0FA1}"/>
    <cellStyle name="20% - Ênfase6 7 11 5" xfId="19367" xr:uid="{0CF55300-F6E9-4CC5-BE20-8CEB9AEA0395}"/>
    <cellStyle name="20% - Ênfase6 7 12" xfId="19368" xr:uid="{13D50412-4EAA-4EA6-89CD-71F7AB75F86F}"/>
    <cellStyle name="20% - Ênfase6 7 12 2" xfId="19369" xr:uid="{0AE3FEDC-361D-495E-8DE6-41BE086191C2}"/>
    <cellStyle name="20% - Ênfase6 7 12 3" xfId="19370" xr:uid="{9CF050E2-EBB0-4DCF-9EC1-817FE5B5F0CD}"/>
    <cellStyle name="20% - Ênfase6 7 12 4" xfId="19371" xr:uid="{B1984688-6504-4605-ABF2-5375BAC30A12}"/>
    <cellStyle name="20% - Ênfase6 7 12 5" xfId="47197" xr:uid="{14E72D7A-F8EC-46F0-AB07-D6174B96F346}"/>
    <cellStyle name="20% - Ênfase6 7 13" xfId="19372" xr:uid="{4D35BFB5-26BB-47D7-9E0D-0CAD3C8BD9B3}"/>
    <cellStyle name="20% - Ênfase6 7 14" xfId="19373" xr:uid="{87EB49DB-90EA-4B47-B104-CE21A1D2A13A}"/>
    <cellStyle name="20% - Ênfase6 7 15" xfId="19374" xr:uid="{4162C121-6166-4030-89A2-776F293705A9}"/>
    <cellStyle name="20% - Ênfase6 7 16" xfId="45167" xr:uid="{C5B50A68-0910-4093-9DC9-21C2C9686077}"/>
    <cellStyle name="20% - Ênfase6 7 2" xfId="1391" xr:uid="{B76554EA-9B5F-4698-8906-4C4EE42ADB96}"/>
    <cellStyle name="20% - Ênfase6 7 2 2" xfId="1392" xr:uid="{929C225A-974E-409D-AECD-F812F7A0B13D}"/>
    <cellStyle name="20% - Ênfase6 7 2 2 2" xfId="19375" xr:uid="{FF5759C9-2DAE-4410-8B35-9D53DDE6617E}"/>
    <cellStyle name="20% - Ênfase6 7 2 2 2 2" xfId="57238" xr:uid="{B38182C1-9339-45CE-9A91-C9F1450D1A02}"/>
    <cellStyle name="20% - Ênfase6 7 2 2 2 3" xfId="57464" xr:uid="{DDB68997-E150-4690-AA21-B32A249E5C66}"/>
    <cellStyle name="20% - Ênfase6 7 2 2 2 4" xfId="56897" xr:uid="{6F7BA4F4-69C6-4D24-84B2-24609379682A}"/>
    <cellStyle name="20% - Ênfase6 7 2 2 3" xfId="19376" xr:uid="{D85798F0-9629-41D8-8988-04E4525C7123}"/>
    <cellStyle name="20% - Ênfase6 7 2 2 3 2" xfId="57725" xr:uid="{92ABECDC-710C-439B-A9DB-AA604C1C11DC}"/>
    <cellStyle name="20% - Ênfase6 7 2 2 4" xfId="19377" xr:uid="{6AEDB25D-5995-43E9-A7E0-72E9A0C4E13B}"/>
    <cellStyle name="20% - Ênfase6 7 2 2 5" xfId="48780" xr:uid="{28219CB1-FB97-47D7-A575-44F5C996F31D}"/>
    <cellStyle name="20% - Ênfase6 7 2 3" xfId="19378" xr:uid="{70033D32-400B-4268-9F1E-6A7F8208A30E}"/>
    <cellStyle name="20% - Ênfase6 7 2 3 2" xfId="56521" xr:uid="{B35267DB-614F-4208-990F-1EBCCF3D14A4}"/>
    <cellStyle name="20% - Ênfase6 7 2 4" xfId="19379" xr:uid="{8C8D7DAB-F873-4FA7-B398-02D0FF004012}"/>
    <cellStyle name="20% - Ênfase6 7 2 4 2" xfId="57970" xr:uid="{A60BFA5A-959C-4AC9-80EF-59B13F4ED1E9}"/>
    <cellStyle name="20% - Ênfase6 7 2 5" xfId="19380" xr:uid="{94CAE0F4-A020-4514-8A8B-BDC36FB93236}"/>
    <cellStyle name="20% - Ênfase6 7 2 6" xfId="47949" xr:uid="{56A95734-D298-4BC8-8D9C-3A1A9C4D8BA1}"/>
    <cellStyle name="20% - Ênfase6 7 3" xfId="1393" xr:uid="{2C957E4D-D340-49B2-AC8B-EAEEE06791D0}"/>
    <cellStyle name="20% - Ênfase6 7 3 2" xfId="1394" xr:uid="{393816E3-7C1C-4CD7-8E8B-DC7BEB3A8B66}"/>
    <cellStyle name="20% - Ênfase6 7 3 2 2" xfId="19381" xr:uid="{283DF4B5-4060-47C7-81F4-F08EF593271D}"/>
    <cellStyle name="20% - Ênfase6 7 3 2 3" xfId="19382" xr:uid="{A5405594-4BA8-4E08-AC6F-90189D992000}"/>
    <cellStyle name="20% - Ênfase6 7 3 2 4" xfId="19383" xr:uid="{DA76B594-B530-4FD6-ABD9-63327AED4AAD}"/>
    <cellStyle name="20% - Ênfase6 7 3 3" xfId="19384" xr:uid="{50CDF498-5ACB-4955-97D8-AA16049B4C7E}"/>
    <cellStyle name="20% - Ênfase6 7 3 4" xfId="19385" xr:uid="{E28E9D8C-91EB-4D77-99D2-0EF605EABD06}"/>
    <cellStyle name="20% - Ênfase6 7 3 5" xfId="19386" xr:uid="{55B56EEF-5D02-4A36-9E1C-5B7E77F9E3EB}"/>
    <cellStyle name="20% - Ênfase6 7 3 6" xfId="50199" xr:uid="{7C4EC130-5B3F-4220-ABEA-BB70E7766F00}"/>
    <cellStyle name="20% - Ênfase6 7 4" xfId="1395" xr:uid="{0B40D361-3FA2-4098-A06B-1D01D156E393}"/>
    <cellStyle name="20% - Ênfase6 7 4 2" xfId="1396" xr:uid="{9356399B-E7ED-4E8C-8FF8-ACB78D2731F8}"/>
    <cellStyle name="20% - Ênfase6 7 4 2 2" xfId="19387" xr:uid="{3D313BD5-B7EE-466A-9C6A-A1D16AE9B1EF}"/>
    <cellStyle name="20% - Ênfase6 7 4 2 3" xfId="19388" xr:uid="{238C337B-4C8D-4653-BE70-BD9EC853A053}"/>
    <cellStyle name="20% - Ênfase6 7 4 2 4" xfId="19389" xr:uid="{57D3C8C5-1587-44D6-9703-DC20B5285B7E}"/>
    <cellStyle name="20% - Ênfase6 7 4 3" xfId="19390" xr:uid="{A927E36B-0AFB-410D-ACAD-8D621D09499E}"/>
    <cellStyle name="20% - Ênfase6 7 4 4" xfId="19391" xr:uid="{AE7620FC-78AC-4F90-8AE2-45D1E97BD606}"/>
    <cellStyle name="20% - Ênfase6 7 4 5" xfId="19392" xr:uid="{A97724A0-C7C0-470E-9A60-1575EAF5C863}"/>
    <cellStyle name="20% - Ênfase6 7 4 6" xfId="50834" xr:uid="{22639229-E841-4661-B04D-17080DFF64F3}"/>
    <cellStyle name="20% - Ênfase6 7 5" xfId="1397" xr:uid="{729B57BF-6813-4EB7-B290-E292881F52E5}"/>
    <cellStyle name="20% - Ênfase6 7 5 2" xfId="1398" xr:uid="{3B452820-2653-40D6-B055-25D9FD5F2964}"/>
    <cellStyle name="20% - Ênfase6 7 5 2 2" xfId="19393" xr:uid="{4EDBD92D-349D-4489-8F74-DE12F63800E0}"/>
    <cellStyle name="20% - Ênfase6 7 5 2 3" xfId="19394" xr:uid="{8E24DE56-D845-4D87-9877-E51C06F53853}"/>
    <cellStyle name="20% - Ênfase6 7 5 2 4" xfId="19395" xr:uid="{A04CCC87-614D-4C09-B139-EA1C1AF8AA66}"/>
    <cellStyle name="20% - Ênfase6 7 5 3" xfId="19396" xr:uid="{516C616F-CA72-4C4E-B6E4-F6E6570C6CF0}"/>
    <cellStyle name="20% - Ênfase6 7 5 4" xfId="19397" xr:uid="{4C3CD9E8-F074-4EBD-877D-30A2F4D01F31}"/>
    <cellStyle name="20% - Ênfase6 7 5 5" xfId="19398" xr:uid="{81DA9745-A4EB-40E8-8AE1-03FD5D2D65AE}"/>
    <cellStyle name="20% - Ênfase6 7 5 6" xfId="51719" xr:uid="{0BA61702-0567-4815-BC44-DB50F755710B}"/>
    <cellStyle name="20% - Ênfase6 7 6" xfId="1399" xr:uid="{596F2097-9BD6-402C-9518-957E2AB62181}"/>
    <cellStyle name="20% - Ênfase6 7 6 2" xfId="1400" xr:uid="{DB3DDFF1-3C14-4561-863A-CEDCCE5DD926}"/>
    <cellStyle name="20% - Ênfase6 7 6 2 2" xfId="19399" xr:uid="{5F0968A7-AC08-4959-BCFC-F329B4A19701}"/>
    <cellStyle name="20% - Ênfase6 7 6 2 3" xfId="19400" xr:uid="{739C61DC-DDCA-44DE-B95E-A301685033D6}"/>
    <cellStyle name="20% - Ênfase6 7 6 2 4" xfId="19401" xr:uid="{D2EF9F11-2047-4D07-AA1B-DFB459BB69E0}"/>
    <cellStyle name="20% - Ênfase6 7 6 3" xfId="19402" xr:uid="{73ABD960-DB1F-4A09-92E4-E209193693B2}"/>
    <cellStyle name="20% - Ênfase6 7 6 4" xfId="19403" xr:uid="{7B7BDD47-AD08-4D2C-8F25-3372222E2D91}"/>
    <cellStyle name="20% - Ênfase6 7 6 5" xfId="19404" xr:uid="{6DF44A75-29A0-4076-8736-54B3DC689182}"/>
    <cellStyle name="20% - Ênfase6 7 6 6" xfId="52595" xr:uid="{79A5E13A-D3D5-4366-80AD-48978069E1DE}"/>
    <cellStyle name="20% - Ênfase6 7 7" xfId="1401" xr:uid="{48966E07-D827-4058-86D8-EB33D69B6474}"/>
    <cellStyle name="20% - Ênfase6 7 7 2" xfId="19405" xr:uid="{3F69471C-117E-4E90-BB00-D9E5E290F514}"/>
    <cellStyle name="20% - Ênfase6 7 7 2 2" xfId="19406" xr:uid="{7D482ACE-F552-433A-B5DA-C8950A5B4872}"/>
    <cellStyle name="20% - Ênfase6 7 7 2 3" xfId="19407" xr:uid="{8B6D63EB-4020-497B-999A-31EDE61A54E0}"/>
    <cellStyle name="20% - Ênfase6 7 7 2 4" xfId="19408" xr:uid="{8159C871-B600-44B4-8AE2-004C30155F72}"/>
    <cellStyle name="20% - Ênfase6 7 7 3" xfId="19409" xr:uid="{39CA5068-362A-484C-B526-BFAE991B864C}"/>
    <cellStyle name="20% - Ênfase6 7 7 4" xfId="19410" xr:uid="{85F5DCFF-1D13-422E-97B6-391786004A12}"/>
    <cellStyle name="20% - Ênfase6 7 7 5" xfId="19411" xr:uid="{41BFA693-CD86-498B-BB24-45E711DFB1AC}"/>
    <cellStyle name="20% - Ênfase6 7 7 6" xfId="53455" xr:uid="{580736E7-9123-4F73-9DC4-5572FCDB952D}"/>
    <cellStyle name="20% - Ênfase6 7 8" xfId="19412" xr:uid="{5DAEF08B-FD90-4CB7-938B-8B26EAA0E42A}"/>
    <cellStyle name="20% - Ênfase6 7 8 2" xfId="19413" xr:uid="{D58D33A5-0AE0-41FD-980A-268D4A4FCF92}"/>
    <cellStyle name="20% - Ênfase6 7 8 2 2" xfId="19414" xr:uid="{E0F43464-2323-4541-8C1E-BA1F133216D4}"/>
    <cellStyle name="20% - Ênfase6 7 8 2 3" xfId="19415" xr:uid="{7ED10A82-78EE-4D27-8EEC-8455F22B48EF}"/>
    <cellStyle name="20% - Ênfase6 7 8 2 4" xfId="19416" xr:uid="{2DFC49A6-0190-48B1-B492-CEEC730DE56E}"/>
    <cellStyle name="20% - Ênfase6 7 8 3" xfId="19417" xr:uid="{A06C6D79-F935-4178-A981-F2A50E6BF792}"/>
    <cellStyle name="20% - Ênfase6 7 8 4" xfId="19418" xr:uid="{1EF85FB8-8DDD-4824-8B4B-48EA361793A3}"/>
    <cellStyle name="20% - Ênfase6 7 8 5" xfId="19419" xr:uid="{E95C3A0D-07C0-4CE2-83D5-E987CA5685CD}"/>
    <cellStyle name="20% - Ênfase6 7 8 6" xfId="54291" xr:uid="{EB55ABB9-95CB-4FB6-A879-7BC08C6A6795}"/>
    <cellStyle name="20% - Ênfase6 7 9" xfId="19420" xr:uid="{19F1AC2A-34FA-46E8-9C40-825ABE19C5AC}"/>
    <cellStyle name="20% - Ênfase6 7 9 2" xfId="19421" xr:uid="{333F716C-5287-4C89-A269-7E20AE107F25}"/>
    <cellStyle name="20% - Ênfase6 7 9 2 2" xfId="19422" xr:uid="{34A79B7F-8663-427F-8D72-4F63A8C4185B}"/>
    <cellStyle name="20% - Ênfase6 7 9 2 3" xfId="19423" xr:uid="{9A055F67-0A7C-4D1D-B0CC-2C8DD874C5CE}"/>
    <cellStyle name="20% - Ênfase6 7 9 2 4" xfId="19424" xr:uid="{1F3264A4-4160-4FC8-B981-C8028F180018}"/>
    <cellStyle name="20% - Ênfase6 7 9 3" xfId="19425" xr:uid="{CEE3FC03-466E-49C6-81D9-5DE60825EBBB}"/>
    <cellStyle name="20% - Ênfase6 7 9 4" xfId="19426" xr:uid="{F447E1B4-84BF-45E4-B03D-495BDCD2BE0D}"/>
    <cellStyle name="20% - Ênfase6 7 9 5" xfId="19427" xr:uid="{1C3523F8-DF0B-46C5-9DCF-079F5606F981}"/>
    <cellStyle name="20% - Ênfase6 7 9 6" xfId="55087" xr:uid="{4C394447-759A-46DF-81B5-A81C39B691C6}"/>
    <cellStyle name="20% - Ênfase6 70" xfId="19428" xr:uid="{03F9D9D7-20B9-4545-A918-87D7AE78C20E}"/>
    <cellStyle name="20% - Ênfase6 71" xfId="19429" xr:uid="{73F077CC-CA90-42E8-B2A4-93C0CC77EB2E}"/>
    <cellStyle name="20% - Ênfase6 72" xfId="19430" xr:uid="{C0A2236D-3B01-485F-9A6B-CA53380F68F3}"/>
    <cellStyle name="20% - Ênfase6 73" xfId="19431" xr:uid="{672AE241-6422-4EA4-A72D-99C283D5E2A3}"/>
    <cellStyle name="20% - Ênfase6 74" xfId="19432" xr:uid="{613CDE24-D75E-41D4-82B6-96275C3EDF7C}"/>
    <cellStyle name="20% - Ênfase6 75" xfId="19433" xr:uid="{090DA169-67C4-4F5F-AA95-8CA8B9EB6B7D}"/>
    <cellStyle name="20% - Ênfase6 76" xfId="19434" xr:uid="{DB536FD6-B5B1-4727-B69C-47054596A04B}"/>
    <cellStyle name="20% - Ênfase6 77" xfId="19435" xr:uid="{3CA1DBE2-7DDF-4B95-8E7F-EC228EA85E07}"/>
    <cellStyle name="20% - Ênfase6 78" xfId="19436" xr:uid="{021F5241-B58C-4B61-8A60-92118636FDDD}"/>
    <cellStyle name="20% - Ênfase6 79" xfId="19437" xr:uid="{17150F06-8CFF-436C-A40D-4912BB92ECC9}"/>
    <cellStyle name="20% - Ênfase6 8" xfId="1402" xr:uid="{7F1B92C9-B3AD-47F1-9DE6-75B2487AF5E9}"/>
    <cellStyle name="20% - Ênfase6 8 10" xfId="19438" xr:uid="{5B218ACA-E1EC-4298-8A88-D06B84D73713}"/>
    <cellStyle name="20% - Ênfase6 8 10 2" xfId="19439" xr:uid="{1CD7E5DE-BE60-410D-9217-67126C7946B6}"/>
    <cellStyle name="20% - Ênfase6 8 10 2 2" xfId="19440" xr:uid="{04D2A11A-C7A4-42CA-8846-22F25547BEE1}"/>
    <cellStyle name="20% - Ênfase6 8 10 2 3" xfId="19441" xr:uid="{04038EEE-AFAA-47AC-9C6E-AE0FD3CE0D9D}"/>
    <cellStyle name="20% - Ênfase6 8 10 2 4" xfId="19442" xr:uid="{6C214DB1-B49A-452E-AB5E-E7A58B664318}"/>
    <cellStyle name="20% - Ênfase6 8 10 3" xfId="19443" xr:uid="{33CED972-AF43-40EC-A114-A32D67F5F6CB}"/>
    <cellStyle name="20% - Ênfase6 8 10 4" xfId="19444" xr:uid="{BC096CFC-1F0F-402E-B950-06B0FEFB09BC}"/>
    <cellStyle name="20% - Ênfase6 8 10 5" xfId="19445" xr:uid="{76F66B86-B41F-4BBF-911C-F58AE24248AB}"/>
    <cellStyle name="20% - Ênfase6 8 11" xfId="19446" xr:uid="{FB2AE644-A4C1-4C7A-972B-3B6618CD86AC}"/>
    <cellStyle name="20% - Ênfase6 8 11 2" xfId="19447" xr:uid="{6EB0AD3A-4771-46DA-954E-DEE42C9E0C2E}"/>
    <cellStyle name="20% - Ênfase6 8 11 2 2" xfId="19448" xr:uid="{E0B975B4-2F3B-4553-8AF1-7AD31076D871}"/>
    <cellStyle name="20% - Ênfase6 8 11 2 3" xfId="19449" xr:uid="{5A75115D-AD83-4921-BACC-32E50AB9764F}"/>
    <cellStyle name="20% - Ênfase6 8 11 2 4" xfId="19450" xr:uid="{4BF966B8-F03E-43BF-B002-6740100CE2A4}"/>
    <cellStyle name="20% - Ênfase6 8 11 3" xfId="19451" xr:uid="{80701ED8-26F9-44DF-92EB-1A557DFF69FE}"/>
    <cellStyle name="20% - Ênfase6 8 11 4" xfId="19452" xr:uid="{5A941C83-50CF-4476-8E79-88BEF1860D53}"/>
    <cellStyle name="20% - Ênfase6 8 11 5" xfId="19453" xr:uid="{D3C56D10-5156-4198-8A87-F9276C6C3ABD}"/>
    <cellStyle name="20% - Ênfase6 8 12" xfId="19454" xr:uid="{37CF5DC0-ECCB-4758-9A3A-2F63378709A5}"/>
    <cellStyle name="20% - Ênfase6 8 12 2" xfId="19455" xr:uid="{60F17399-365D-4767-B07C-02771D6DE291}"/>
    <cellStyle name="20% - Ênfase6 8 12 3" xfId="19456" xr:uid="{B314DE34-BE06-4AA7-81E2-CE6F5B3E75EE}"/>
    <cellStyle name="20% - Ênfase6 8 12 4" xfId="19457" xr:uid="{408CE338-E9C0-4873-9B95-A45FE48196A5}"/>
    <cellStyle name="20% - Ênfase6 8 12 5" xfId="47198" xr:uid="{148D2559-7BE5-4B37-B27B-83D3BCB7F200}"/>
    <cellStyle name="20% - Ênfase6 8 13" xfId="19458" xr:uid="{1904D70F-B516-49DC-B6C7-E1EF2F10DACF}"/>
    <cellStyle name="20% - Ênfase6 8 14" xfId="19459" xr:uid="{C2C6F027-3726-4EC0-9BE6-E1D067B32F34}"/>
    <cellStyle name="20% - Ênfase6 8 15" xfId="19460" xr:uid="{A1F27809-B900-4E85-A043-93CA22E5C21B}"/>
    <cellStyle name="20% - Ênfase6 8 16" xfId="45586" xr:uid="{F85A53BF-685D-4307-A540-844AE9882B73}"/>
    <cellStyle name="20% - Ênfase6 8 2" xfId="1403" xr:uid="{F60ACAB1-2BBF-4011-A522-1C5EA0A51243}"/>
    <cellStyle name="20% - Ênfase6 8 2 2" xfId="1404" xr:uid="{D2B2A631-35FC-4268-8AD0-5A34AF07CB96}"/>
    <cellStyle name="20% - Ênfase6 8 2 2 2" xfId="19461" xr:uid="{F5E98088-03B9-426F-9ADA-079668F84F3F}"/>
    <cellStyle name="20% - Ênfase6 8 2 2 2 2" xfId="57239" xr:uid="{7C26EBBF-41D0-4447-80F8-1DA1CE79A4C0}"/>
    <cellStyle name="20% - Ênfase6 8 2 2 2 3" xfId="56675" xr:uid="{8DE2D424-1DB7-4345-B0AA-147CB32C69BD}"/>
    <cellStyle name="20% - Ênfase6 8 2 2 2 4" xfId="56898" xr:uid="{F5347DB1-DE67-495B-9A93-5F01A1F0EA18}"/>
    <cellStyle name="20% - Ênfase6 8 2 2 3" xfId="19462" xr:uid="{5AA2F23C-90E2-4A1F-A14D-555D408F6A43}"/>
    <cellStyle name="20% - Ênfase6 8 2 2 3 2" xfId="57528" xr:uid="{6AD75359-835C-46D3-B420-4822F93CAABB}"/>
    <cellStyle name="20% - Ênfase6 8 2 2 4" xfId="19463" xr:uid="{82895109-58A4-4BF7-981E-D09367DE0D84}"/>
    <cellStyle name="20% - Ênfase6 8 2 2 5" xfId="48782" xr:uid="{30630DCD-BCDE-4022-8F01-141036D76407}"/>
    <cellStyle name="20% - Ênfase6 8 2 3" xfId="19464" xr:uid="{98B39DF1-06A3-4B7F-BCC9-0322CA7C149E}"/>
    <cellStyle name="20% - Ênfase6 8 2 3 2" xfId="56522" xr:uid="{31A5C7F9-89F9-4F07-BAD4-4E0DC800FB3B}"/>
    <cellStyle name="20% - Ênfase6 8 2 4" xfId="19465" xr:uid="{E0A5CD7D-2031-4DBE-9899-FD030A5B14B9}"/>
    <cellStyle name="20% - Ênfase6 8 2 4 2" xfId="57861" xr:uid="{409C21AE-D2B2-4857-A306-46BC7E358017}"/>
    <cellStyle name="20% - Ênfase6 8 2 5" xfId="19466" xr:uid="{C0C99C64-045D-420B-9AD7-3BC55DB5320B}"/>
    <cellStyle name="20% - Ênfase6 8 2 6" xfId="47950" xr:uid="{70660436-4B04-4996-8A90-778CB2C522A6}"/>
    <cellStyle name="20% - Ênfase6 8 3" xfId="1405" xr:uid="{451B821D-3D40-48CB-B7BC-97EB736EE343}"/>
    <cellStyle name="20% - Ênfase6 8 3 2" xfId="1406" xr:uid="{467F1B04-24F0-4C60-99B7-CB367D1FCA73}"/>
    <cellStyle name="20% - Ênfase6 8 3 2 2" xfId="19467" xr:uid="{E0B83D26-57A4-49E5-B396-921AD2877346}"/>
    <cellStyle name="20% - Ênfase6 8 3 2 3" xfId="19468" xr:uid="{33FFD93F-A5C4-41A9-8CDA-AF67380AF4B2}"/>
    <cellStyle name="20% - Ênfase6 8 3 2 4" xfId="19469" xr:uid="{84FC8EE3-7AC5-4891-816B-54C016ECA674}"/>
    <cellStyle name="20% - Ênfase6 8 3 3" xfId="19470" xr:uid="{DE9AABE8-BEA7-417C-AF1D-176C828C9B8F}"/>
    <cellStyle name="20% - Ênfase6 8 3 4" xfId="19471" xr:uid="{4FAFEB80-F84E-4B16-9BC7-73939FE4FCB5}"/>
    <cellStyle name="20% - Ênfase6 8 3 5" xfId="19472" xr:uid="{4D293987-24EC-42A6-ACB8-0CDBE5AD05A1}"/>
    <cellStyle name="20% - Ênfase6 8 3 6" xfId="50201" xr:uid="{9902FD98-86FB-4162-8159-912D33225E50}"/>
    <cellStyle name="20% - Ênfase6 8 4" xfId="1407" xr:uid="{480564D5-6316-454B-8C45-77371AAB860E}"/>
    <cellStyle name="20% - Ênfase6 8 4 2" xfId="1408" xr:uid="{9FDBFA23-2078-4A45-9BFE-010A4FEDEBCC}"/>
    <cellStyle name="20% - Ênfase6 8 4 2 2" xfId="19473" xr:uid="{ECC7126C-14A0-4AF6-BAA5-386034971E2B}"/>
    <cellStyle name="20% - Ênfase6 8 4 2 3" xfId="19474" xr:uid="{8AB1E5CA-98B8-4181-A777-0E6DF48B5A26}"/>
    <cellStyle name="20% - Ênfase6 8 4 2 4" xfId="19475" xr:uid="{42B8837E-33E1-4AD8-86FE-02D812D6C1BF}"/>
    <cellStyle name="20% - Ênfase6 8 4 3" xfId="19476" xr:uid="{B57BFC19-405A-43AA-8E8D-3A1A60D11DC3}"/>
    <cellStyle name="20% - Ênfase6 8 4 4" xfId="19477" xr:uid="{1CF92CB1-99F7-46B4-97C4-5AC4CB93BE1B}"/>
    <cellStyle name="20% - Ênfase6 8 4 5" xfId="19478" xr:uid="{4246C710-2EFA-4118-9280-42746A070BD4}"/>
    <cellStyle name="20% - Ênfase6 8 4 6" xfId="50831" xr:uid="{198AA3B7-119D-4707-A920-935711D23155}"/>
    <cellStyle name="20% - Ênfase6 8 5" xfId="1409" xr:uid="{15D57402-7F54-4046-AE55-7B42BBBE9F38}"/>
    <cellStyle name="20% - Ênfase6 8 5 2" xfId="1410" xr:uid="{7FC264E3-B337-4760-89C6-6CDBEA3E3BA1}"/>
    <cellStyle name="20% - Ênfase6 8 5 2 2" xfId="19479" xr:uid="{FAC3CB3B-9B73-4E5F-957F-F72CEEF34594}"/>
    <cellStyle name="20% - Ênfase6 8 5 2 3" xfId="19480" xr:uid="{656175E3-E369-4125-8755-B8F32663FD27}"/>
    <cellStyle name="20% - Ênfase6 8 5 2 4" xfId="19481" xr:uid="{4954AA44-F7BE-4968-836F-22CF8FE64FA8}"/>
    <cellStyle name="20% - Ênfase6 8 5 3" xfId="19482" xr:uid="{660D5CA6-362C-4022-9978-F850EC90C0CE}"/>
    <cellStyle name="20% - Ênfase6 8 5 4" xfId="19483" xr:uid="{318BF3B4-DE78-49E9-BBE3-B6DBADC20CFB}"/>
    <cellStyle name="20% - Ênfase6 8 5 5" xfId="19484" xr:uid="{96549AF7-D309-4A91-A611-64C2195BB2C6}"/>
    <cellStyle name="20% - Ênfase6 8 5 6" xfId="51716" xr:uid="{14D87B50-1DDB-4708-8581-7F1393D49D78}"/>
    <cellStyle name="20% - Ênfase6 8 6" xfId="1411" xr:uid="{9AE2563E-CEE1-499E-BBA7-DAC1B1844DD8}"/>
    <cellStyle name="20% - Ênfase6 8 6 2" xfId="1412" xr:uid="{B80BDB6D-B9AE-4931-9C65-5177208FDDD8}"/>
    <cellStyle name="20% - Ênfase6 8 6 2 2" xfId="19485" xr:uid="{F1EBFB18-0763-411F-8E5F-CDA889F7007E}"/>
    <cellStyle name="20% - Ênfase6 8 6 2 3" xfId="19486" xr:uid="{174E770B-DAA3-4DBD-832A-F39AE2CB0872}"/>
    <cellStyle name="20% - Ênfase6 8 6 2 4" xfId="19487" xr:uid="{83B6D2A0-202F-4BD3-9096-BBE1B5FCE5B2}"/>
    <cellStyle name="20% - Ênfase6 8 6 3" xfId="19488" xr:uid="{3A73A31C-4960-423B-8482-F8E4DD75242B}"/>
    <cellStyle name="20% - Ênfase6 8 6 4" xfId="19489" xr:uid="{CA6B2FE1-DF57-4DEC-9B91-50CE5D147319}"/>
    <cellStyle name="20% - Ênfase6 8 6 5" xfId="19490" xr:uid="{303B3E02-90CB-4120-ACF6-F848529B52B7}"/>
    <cellStyle name="20% - Ênfase6 8 6 6" xfId="52592" xr:uid="{AF3CC83E-9611-451A-BE9D-420B0A73FA58}"/>
    <cellStyle name="20% - Ênfase6 8 7" xfId="1413" xr:uid="{ACECBD0D-43B9-4918-B65F-C192CDFC51A2}"/>
    <cellStyle name="20% - Ênfase6 8 7 2" xfId="19491" xr:uid="{90E8AA06-6EE6-4104-B40B-7C2961CBBE08}"/>
    <cellStyle name="20% - Ênfase6 8 7 2 2" xfId="19492" xr:uid="{72E5C678-8B11-45D2-9C56-41E992D162B8}"/>
    <cellStyle name="20% - Ênfase6 8 7 2 3" xfId="19493" xr:uid="{3088CF75-973D-47ED-A1B1-E55A3D3B8D58}"/>
    <cellStyle name="20% - Ênfase6 8 7 2 4" xfId="19494" xr:uid="{03F0F13D-5034-4DDD-BB47-EA8A2407C9CD}"/>
    <cellStyle name="20% - Ênfase6 8 7 3" xfId="19495" xr:uid="{71825D1C-6703-4FEB-98FE-2CFA5C15E874}"/>
    <cellStyle name="20% - Ênfase6 8 7 4" xfId="19496" xr:uid="{FBB6D8A6-F1AD-41CE-A744-271ACD25FC19}"/>
    <cellStyle name="20% - Ênfase6 8 7 5" xfId="19497" xr:uid="{DF7377DB-B8B9-4A7A-9097-B25204CE3F81}"/>
    <cellStyle name="20% - Ênfase6 8 7 6" xfId="53452" xr:uid="{26909E99-4D62-4F92-A55E-BC6B97C4093C}"/>
    <cellStyle name="20% - Ênfase6 8 8" xfId="19498" xr:uid="{320BAFEB-8ADB-40C7-9208-D5CDCFE57969}"/>
    <cellStyle name="20% - Ênfase6 8 8 2" xfId="19499" xr:uid="{52B1CDF8-D3C2-4C26-9BDB-3EA5D646DE7E}"/>
    <cellStyle name="20% - Ênfase6 8 8 2 2" xfId="19500" xr:uid="{AF2A2E46-84FC-4136-BFD2-E02A746429A9}"/>
    <cellStyle name="20% - Ênfase6 8 8 2 3" xfId="19501" xr:uid="{F6A5D5F1-58D1-4A23-B62C-E030080FCDD2}"/>
    <cellStyle name="20% - Ênfase6 8 8 2 4" xfId="19502" xr:uid="{9801493A-ED2B-4A32-AA19-ED14B10732A8}"/>
    <cellStyle name="20% - Ênfase6 8 8 3" xfId="19503" xr:uid="{F9C2E83C-0931-4505-8323-1CD387650E03}"/>
    <cellStyle name="20% - Ênfase6 8 8 4" xfId="19504" xr:uid="{A80251F3-9D66-4DCE-82F6-995ECB52860F}"/>
    <cellStyle name="20% - Ênfase6 8 8 5" xfId="19505" xr:uid="{175F3892-355F-4E32-86E0-940E6BF53B62}"/>
    <cellStyle name="20% - Ênfase6 8 8 6" xfId="54289" xr:uid="{4967253F-0171-414A-AE27-2B734853B4E9}"/>
    <cellStyle name="20% - Ênfase6 8 9" xfId="19506" xr:uid="{DBF8899D-7602-419C-88B6-022FD45DD2BD}"/>
    <cellStyle name="20% - Ênfase6 8 9 2" xfId="19507" xr:uid="{E4491A8B-7592-4BAD-B9C8-C6F4FE9D5AF5}"/>
    <cellStyle name="20% - Ênfase6 8 9 2 2" xfId="19508" xr:uid="{887C1FDD-B066-437E-93EF-44F67437C04A}"/>
    <cellStyle name="20% - Ênfase6 8 9 2 3" xfId="19509" xr:uid="{48CA9AAF-F1CC-4FA7-9311-FB4B44A135BB}"/>
    <cellStyle name="20% - Ênfase6 8 9 2 4" xfId="19510" xr:uid="{033D5A73-E88D-4156-9110-BE7954012DAB}"/>
    <cellStyle name="20% - Ênfase6 8 9 3" xfId="19511" xr:uid="{F0B56BAE-6DE5-4C52-AE59-77C2030526A9}"/>
    <cellStyle name="20% - Ênfase6 8 9 4" xfId="19512" xr:uid="{7088FA06-EE68-45EB-9B69-345FE000216A}"/>
    <cellStyle name="20% - Ênfase6 8 9 5" xfId="19513" xr:uid="{F9438524-5651-4A50-AD7B-D6F5E845E6D0}"/>
    <cellStyle name="20% - Ênfase6 8 9 6" xfId="55085" xr:uid="{E155D427-A010-47E4-A7EC-4FCD9CBB32D9}"/>
    <cellStyle name="20% - Ênfase6 80" xfId="19514" xr:uid="{67D82C8F-E5EE-4A5E-B9A6-3BF94AF4374B}"/>
    <cellStyle name="20% - Ênfase6 81" xfId="19515" xr:uid="{C036EEA9-7D20-42E9-A44B-0FE2F768EBD8}"/>
    <cellStyle name="20% - Ênfase6 82" xfId="19516" xr:uid="{7396DA7C-221B-4C33-9890-B79F7BDEA7A3}"/>
    <cellStyle name="20% - Ênfase6 83" xfId="19517" xr:uid="{7C61F9FA-98C5-4FB7-8C9C-E7DFA0F903C3}"/>
    <cellStyle name="20% - Ênfase6 84" xfId="19518" xr:uid="{ECD48FED-C9E9-4129-AE1B-D3B97B51839D}"/>
    <cellStyle name="20% - Ênfase6 85" xfId="19519" xr:uid="{C9205AC4-AE2D-4D98-9EE6-568DB21FD67D}"/>
    <cellStyle name="20% - Ênfase6 86" xfId="19520" xr:uid="{B2617313-342D-4A13-9668-0BA0D1E7CE4F}"/>
    <cellStyle name="20% - Ênfase6 87" xfId="19521" xr:uid="{A192833A-60AF-4101-B031-2C135FF36371}"/>
    <cellStyle name="20% - Ênfase6 88" xfId="19522" xr:uid="{644FEFE6-908B-47F2-9AB9-15A3F15B9DBF}"/>
    <cellStyle name="20% - Ênfase6 89" xfId="19523" xr:uid="{A7743917-D194-4F0E-B732-12FD73FE739A}"/>
    <cellStyle name="20% - Ênfase6 9" xfId="1414" xr:uid="{7E77C1A7-6B0E-4378-9E72-EE0B1EAB360A}"/>
    <cellStyle name="20% - Ênfase6 9 10" xfId="19524" xr:uid="{2DC5C3D3-CE4F-4D40-854C-AB504DA7AFE5}"/>
    <cellStyle name="20% - Ênfase6 9 10 2" xfId="19525" xr:uid="{26DEE69A-2FD3-4F09-86C6-4E8EFE1E01FA}"/>
    <cellStyle name="20% - Ênfase6 9 10 2 2" xfId="19526" xr:uid="{B487E554-0B26-4498-8BE7-54974F81BB77}"/>
    <cellStyle name="20% - Ênfase6 9 10 2 3" xfId="19527" xr:uid="{C35A0891-819D-4017-95C0-38FF889A33F3}"/>
    <cellStyle name="20% - Ênfase6 9 10 2 4" xfId="19528" xr:uid="{D9225DFF-82D4-4E7A-B68B-0E0945B4E9E7}"/>
    <cellStyle name="20% - Ênfase6 9 10 3" xfId="19529" xr:uid="{2E62069A-E6C7-4CA1-9D34-8C9E6A42852C}"/>
    <cellStyle name="20% - Ênfase6 9 10 4" xfId="19530" xr:uid="{A7B5C639-76B7-4B03-87BA-ACFDC9A8783D}"/>
    <cellStyle name="20% - Ênfase6 9 10 5" xfId="19531" xr:uid="{CE737207-B5D1-468A-80C8-E51BD4528EB0}"/>
    <cellStyle name="20% - Ênfase6 9 10 6" xfId="47199" xr:uid="{C0405FE9-3AB7-4230-87FE-79DAF16618BC}"/>
    <cellStyle name="20% - Ênfase6 9 11" xfId="19532" xr:uid="{DDBCF69C-32A3-420C-8968-ECA78E9DC2EB}"/>
    <cellStyle name="20% - Ênfase6 9 11 2" xfId="19533" xr:uid="{EE44C32E-DFDB-4AA1-ABB6-5180C603AD39}"/>
    <cellStyle name="20% - Ênfase6 9 11 2 2" xfId="19534" xr:uid="{E38AB00E-1165-4B00-BC72-37ED2AEE0802}"/>
    <cellStyle name="20% - Ênfase6 9 11 2 3" xfId="19535" xr:uid="{9529C2C3-E65F-41BD-A7AA-A403FC872BAD}"/>
    <cellStyle name="20% - Ênfase6 9 11 2 4" xfId="19536" xr:uid="{97DCFC27-1125-4C8B-9F99-55015D605049}"/>
    <cellStyle name="20% - Ênfase6 9 11 3" xfId="19537" xr:uid="{094EA40E-8A1B-44BF-8FFB-53D5F7B5C815}"/>
    <cellStyle name="20% - Ênfase6 9 11 4" xfId="19538" xr:uid="{22071309-78D1-49DB-8A92-8482A64E5BED}"/>
    <cellStyle name="20% - Ênfase6 9 11 5" xfId="19539" xr:uid="{532AB1CB-88C6-4A21-9629-BE22F24F78AA}"/>
    <cellStyle name="20% - Ênfase6 9 12" xfId="19540" xr:uid="{227DAA4B-98A5-47ED-B520-6F0BF52774DD}"/>
    <cellStyle name="20% - Ênfase6 9 12 2" xfId="19541" xr:uid="{F0B8A018-F073-4994-B59B-452E239BEBA1}"/>
    <cellStyle name="20% - Ênfase6 9 12 3" xfId="19542" xr:uid="{002F6239-453A-4DAB-9362-5C3914FAD385}"/>
    <cellStyle name="20% - Ênfase6 9 12 4" xfId="19543" xr:uid="{4627E1A9-D8D8-4D57-A9BF-0D115C5683B9}"/>
    <cellStyle name="20% - Ênfase6 9 13" xfId="19544" xr:uid="{68D1049F-AEC0-4B1F-A6EB-4F87B21BFBBE}"/>
    <cellStyle name="20% - Ênfase6 9 14" xfId="19545" xr:uid="{DB512840-B384-450F-96B3-660F3ADDD257}"/>
    <cellStyle name="20% - Ênfase6 9 15" xfId="19546" xr:uid="{ABA2F3F7-535A-4E96-993B-D68847B190F4}"/>
    <cellStyle name="20% - Ênfase6 9 16" xfId="45587" xr:uid="{A624EE24-CA1E-4C46-8B14-004510A4B371}"/>
    <cellStyle name="20% - Ênfase6 9 2" xfId="1415" xr:uid="{F9EB15A3-9C57-4BF6-9A6C-0C585E3969D0}"/>
    <cellStyle name="20% - Ênfase6 9 2 2" xfId="19547" xr:uid="{C65AB5C6-5E13-4A16-9134-F16E89A19A01}"/>
    <cellStyle name="20% - Ênfase6 9 2 2 2" xfId="19548" xr:uid="{D4E94FED-B0DB-4FE1-90D4-250EBC8602C0}"/>
    <cellStyle name="20% - Ênfase6 9 2 2 3" xfId="19549" xr:uid="{CAFA429F-DEEA-40FB-BAC9-6B8EF4B3BA6A}"/>
    <cellStyle name="20% - Ênfase6 9 2 2 4" xfId="19550" xr:uid="{85B9F569-39BD-40BB-92EE-AE211AA1DA70}"/>
    <cellStyle name="20% - Ênfase6 9 2 2 5" xfId="48784" xr:uid="{0DFF1E96-FA7C-4F08-8556-A01928554C81}"/>
    <cellStyle name="20% - Ênfase6 9 2 3" xfId="19551" xr:uid="{B9AEEFB7-D0A3-43DB-AE2D-127BAA51EB5B}"/>
    <cellStyle name="20% - Ênfase6 9 2 4" xfId="19552" xr:uid="{7B4F3252-761E-404B-8391-D91333370635}"/>
    <cellStyle name="20% - Ênfase6 9 2 5" xfId="19553" xr:uid="{4425A153-3709-45EA-9DEF-7AF80721E4F0}"/>
    <cellStyle name="20% - Ênfase6 9 2 6" xfId="47951" xr:uid="{0DB4BA3D-660E-4C43-83EE-F79C19955DDE}"/>
    <cellStyle name="20% - Ênfase6 9 3" xfId="19554" xr:uid="{A323F7EF-B5B3-47E1-86B2-B3A79C409CDE}"/>
    <cellStyle name="20% - Ênfase6 9 3 2" xfId="19555" xr:uid="{74A203D4-8643-4083-8483-4A084D2D773C}"/>
    <cellStyle name="20% - Ênfase6 9 3 2 2" xfId="19556" xr:uid="{5ABCC2F3-2F7B-4A45-A2F8-E07DE8E6CAF5}"/>
    <cellStyle name="20% - Ênfase6 9 3 2 3" xfId="19557" xr:uid="{573DD540-B56C-4796-8508-A14EE62730C4}"/>
    <cellStyle name="20% - Ênfase6 9 3 2 4" xfId="19558" xr:uid="{6F257F03-116F-4947-B7D3-5769D048F550}"/>
    <cellStyle name="20% - Ênfase6 9 3 3" xfId="19559" xr:uid="{932C3B02-81FA-4D5F-ABCB-AF243D1BE3CB}"/>
    <cellStyle name="20% - Ênfase6 9 3 4" xfId="19560" xr:uid="{FE0E2CA4-2904-4272-8D8D-C30F9A8E61FD}"/>
    <cellStyle name="20% - Ênfase6 9 3 5" xfId="19561" xr:uid="{847E6F1F-8BFF-4D95-9BC2-8F8FBF536776}"/>
    <cellStyle name="20% - Ênfase6 9 3 6" xfId="50203" xr:uid="{495C1DC8-013D-4A77-BB04-24D31E5067B9}"/>
    <cellStyle name="20% - Ênfase6 9 4" xfId="19562" xr:uid="{78184D7D-0E3C-4C49-897D-68AC6A85EE1A}"/>
    <cellStyle name="20% - Ênfase6 9 4 2" xfId="19563" xr:uid="{013DCDFE-26A3-4E42-A087-B6ACA2A65516}"/>
    <cellStyle name="20% - Ênfase6 9 4 2 2" xfId="19564" xr:uid="{8EDFEC9A-8871-4A36-8726-C6BFF73759D6}"/>
    <cellStyle name="20% - Ênfase6 9 4 2 3" xfId="19565" xr:uid="{21E41D73-CFAA-48C5-A326-1176B3AAC6F8}"/>
    <cellStyle name="20% - Ênfase6 9 4 2 4" xfId="19566" xr:uid="{E0656BF7-AACC-4E98-A2AE-0655389414A0}"/>
    <cellStyle name="20% - Ênfase6 9 4 3" xfId="19567" xr:uid="{1F0198ED-FB59-4CBA-8448-5EEF8653D317}"/>
    <cellStyle name="20% - Ênfase6 9 4 4" xfId="19568" xr:uid="{4113846C-AC33-4258-A1D0-05F51F3F61E7}"/>
    <cellStyle name="20% - Ênfase6 9 4 5" xfId="19569" xr:uid="{51BCFB06-7BDA-4F62-83FE-21AB02EEA27B}"/>
    <cellStyle name="20% - Ênfase6 9 4 6" xfId="50829" xr:uid="{49EF85F2-E5F3-4AD3-8738-E20E221DD772}"/>
    <cellStyle name="20% - Ênfase6 9 5" xfId="19570" xr:uid="{2D34017F-52A9-46E0-A696-BA32BF5D1218}"/>
    <cellStyle name="20% - Ênfase6 9 5 2" xfId="19571" xr:uid="{EB6DEC2C-92F6-41BB-B14D-AA923226184F}"/>
    <cellStyle name="20% - Ênfase6 9 5 2 2" xfId="19572" xr:uid="{902145D4-D1EE-4019-8917-5911D1994DD7}"/>
    <cellStyle name="20% - Ênfase6 9 5 2 3" xfId="19573" xr:uid="{B74F7E5E-7A82-4FB5-B54F-FD541336781C}"/>
    <cellStyle name="20% - Ênfase6 9 5 2 4" xfId="19574" xr:uid="{DE45238A-F956-4187-B18B-8978291316CA}"/>
    <cellStyle name="20% - Ênfase6 9 5 3" xfId="19575" xr:uid="{9302E32F-8B38-4B91-9A5A-4AC8F07AE75B}"/>
    <cellStyle name="20% - Ênfase6 9 5 4" xfId="19576" xr:uid="{F533FB6A-7147-4AD8-953A-97F7405B9548}"/>
    <cellStyle name="20% - Ênfase6 9 5 5" xfId="19577" xr:uid="{E8AC350B-4546-4134-8D6E-8944997AA3F4}"/>
    <cellStyle name="20% - Ênfase6 9 5 6" xfId="51715" xr:uid="{60D83EDB-A8DD-4E79-8F66-FED4DB8173E5}"/>
    <cellStyle name="20% - Ênfase6 9 6" xfId="19578" xr:uid="{0382AC85-1FD1-4529-B878-BABD2C56D3C6}"/>
    <cellStyle name="20% - Ênfase6 9 6 2" xfId="19579" xr:uid="{83175C07-3E32-4BDD-BD8D-16295D5D1927}"/>
    <cellStyle name="20% - Ênfase6 9 6 2 2" xfId="19580" xr:uid="{FCC2C573-0F9A-4E5A-8A4C-7FBF07100A85}"/>
    <cellStyle name="20% - Ênfase6 9 6 2 3" xfId="19581" xr:uid="{91767DBD-04D0-4A69-89BD-5DFFD2D16A6C}"/>
    <cellStyle name="20% - Ênfase6 9 6 2 4" xfId="19582" xr:uid="{606B366A-7909-4036-BFEB-57DE43B8952B}"/>
    <cellStyle name="20% - Ênfase6 9 6 3" xfId="19583" xr:uid="{AABF15EE-A14B-4C89-BF86-F121FC3170ED}"/>
    <cellStyle name="20% - Ênfase6 9 6 4" xfId="19584" xr:uid="{32B6B1F2-2F1C-48A6-9569-97417F6A8E63}"/>
    <cellStyle name="20% - Ênfase6 9 6 5" xfId="19585" xr:uid="{E7B87704-4C8E-4CE1-A7F8-B640BF6BFBBB}"/>
    <cellStyle name="20% - Ênfase6 9 6 6" xfId="52591" xr:uid="{B75C088D-9C9A-4F7C-9CDC-1394BEC90DFB}"/>
    <cellStyle name="20% - Ênfase6 9 7" xfId="19586" xr:uid="{8AD3A57D-D45F-44D9-9850-10397059273F}"/>
    <cellStyle name="20% - Ênfase6 9 7 2" xfId="19587" xr:uid="{3D6C87E1-2ADB-45B4-91A5-95CF50331B48}"/>
    <cellStyle name="20% - Ênfase6 9 7 2 2" xfId="19588" xr:uid="{8123FCA1-F873-45B5-8A62-2C724D1774F2}"/>
    <cellStyle name="20% - Ênfase6 9 7 2 3" xfId="19589" xr:uid="{B4541F63-3680-4F80-8293-EE3CD4291A40}"/>
    <cellStyle name="20% - Ênfase6 9 7 2 4" xfId="19590" xr:uid="{47267E23-B24F-409F-BD15-244ED605F728}"/>
    <cellStyle name="20% - Ênfase6 9 7 3" xfId="19591" xr:uid="{F984B683-C84A-4867-8F07-1D7CEC5F9884}"/>
    <cellStyle name="20% - Ênfase6 9 7 4" xfId="19592" xr:uid="{99FE5138-AE0A-42B1-AF5F-44F129219110}"/>
    <cellStyle name="20% - Ênfase6 9 7 5" xfId="19593" xr:uid="{E4E05C7E-76AA-4F9B-B7DA-473303E0219B}"/>
    <cellStyle name="20% - Ênfase6 9 7 6" xfId="53451" xr:uid="{A66D41BE-1AD6-42CD-AE4D-480DBD9B6C27}"/>
    <cellStyle name="20% - Ênfase6 9 8" xfId="19594" xr:uid="{50E5A3DE-23CC-4F30-B645-645A673B9879}"/>
    <cellStyle name="20% - Ênfase6 9 8 2" xfId="19595" xr:uid="{1D1D1731-1C2F-4B98-97E7-81E0D13F14FB}"/>
    <cellStyle name="20% - Ênfase6 9 8 2 2" xfId="19596" xr:uid="{369CB2B7-782D-49E8-9B6A-A214C2225F61}"/>
    <cellStyle name="20% - Ênfase6 9 8 2 3" xfId="19597" xr:uid="{15A038A5-6B9C-44C6-8CF2-03B067ECF805}"/>
    <cellStyle name="20% - Ênfase6 9 8 2 4" xfId="19598" xr:uid="{7BB1729A-7345-4032-B064-F58A166C3B5A}"/>
    <cellStyle name="20% - Ênfase6 9 8 3" xfId="19599" xr:uid="{8780DA37-3680-43BA-91E0-517B510A477B}"/>
    <cellStyle name="20% - Ênfase6 9 8 4" xfId="19600" xr:uid="{9C5A3924-DE88-432F-8021-580F0BFFAB1F}"/>
    <cellStyle name="20% - Ênfase6 9 8 5" xfId="19601" xr:uid="{04CD32F0-2DF1-4892-9544-6EB3CE5FE9C0}"/>
    <cellStyle name="20% - Ênfase6 9 8 6" xfId="54288" xr:uid="{7E0759B7-6999-4020-9574-FFC72DDEDA6F}"/>
    <cellStyle name="20% - Ênfase6 9 9" xfId="19602" xr:uid="{2A45F101-0F91-4C52-818B-04E8E240FB6B}"/>
    <cellStyle name="20% - Ênfase6 9 9 2" xfId="19603" xr:uid="{AAF20FBF-0790-40FF-B030-82FCA62FD212}"/>
    <cellStyle name="20% - Ênfase6 9 9 2 2" xfId="19604" xr:uid="{ED0D9D07-6D0C-487B-A55C-B6B01EE7AACA}"/>
    <cellStyle name="20% - Ênfase6 9 9 2 3" xfId="19605" xr:uid="{332B725E-C714-4EFD-8433-BA4F9AA5B100}"/>
    <cellStyle name="20% - Ênfase6 9 9 2 4" xfId="19606" xr:uid="{06F19ED1-38FF-4190-A25C-6C48943E178E}"/>
    <cellStyle name="20% - Ênfase6 9 9 3" xfId="19607" xr:uid="{542C36F0-ADFF-41F8-8A82-2D8C8E595D1B}"/>
    <cellStyle name="20% - Ênfase6 9 9 4" xfId="19608" xr:uid="{A32A755C-228D-460D-95DF-B4A54D08FB30}"/>
    <cellStyle name="20% - Ênfase6 9 9 5" xfId="19609" xr:uid="{967C3CF2-F7EB-4875-A25E-935027C07B9C}"/>
    <cellStyle name="20% - Ênfase6 9 9 6" xfId="55084" xr:uid="{2732711E-08CE-4DCA-BD32-1F6066852660}"/>
    <cellStyle name="20% - Ênfase6 90" xfId="19610" xr:uid="{ACEF6B9C-C697-488B-B7BE-1A1F724E4736}"/>
    <cellStyle name="20% - Ênfase6 91" xfId="19611" xr:uid="{FDA3F7BA-F138-4D4D-9E1F-4F27522929ED}"/>
    <cellStyle name="20% - Ênfase6 92" xfId="19612" xr:uid="{96DE4BC2-C544-4333-9D5E-EA3C75BCE975}"/>
    <cellStyle name="20% - Ênfase6 93" xfId="19613" xr:uid="{CE77F049-FB0B-467E-83BF-DD584C002833}"/>
    <cellStyle name="20% - Ênfase6 94" xfId="19614" xr:uid="{21D5CC12-E29B-431E-A79D-6B47208252DC}"/>
    <cellStyle name="20% - Ênfase6 95" xfId="19615" xr:uid="{A9BA4609-2997-43C9-B7C9-BB76442740FB}"/>
    <cellStyle name="20% - Ênfase6 96" xfId="19616" xr:uid="{5EB1BDA6-B626-478D-A718-E85E8908E246}"/>
    <cellStyle name="20% - Ênfase6 97" xfId="19617" xr:uid="{B4CAB624-E407-4013-9B0F-3C82F6229F9C}"/>
    <cellStyle name="20% - Ênfase6 98" xfId="19618" xr:uid="{262BC1BA-32BC-41FC-A634-2F7866AAB466}"/>
    <cellStyle name="20% - Ênfase6 99" xfId="19619" xr:uid="{8CCF3665-BEFD-4871-A0E3-1C3999A00D68}"/>
    <cellStyle name="2o.nível" xfId="45168" xr:uid="{26035DF3-78FF-4875-BEF1-D22204000AD1}"/>
    <cellStyle name="2o.nível 2" xfId="45588" xr:uid="{F3A9EA6D-4235-4965-B57F-36DFAD983A62}"/>
    <cellStyle name="40% - Accent1" xfId="16" xr:uid="{BD82ED89-4316-4BE2-9A59-EDB86DCE9E9D}"/>
    <cellStyle name="40% - Accent1 2" xfId="45098" xr:uid="{E56214B6-2913-4E8D-B939-EA4EA018FBAC}"/>
    <cellStyle name="40% - Accent2" xfId="19" xr:uid="{B53603A7-FC7E-4975-9805-D897EFE840B8}"/>
    <cellStyle name="40% - Accent2 2" xfId="45102" xr:uid="{4BD988BC-77E1-48AD-BEEA-B52859C19E9A}"/>
    <cellStyle name="40% - Accent3" xfId="22" xr:uid="{2C48F7D9-914F-4E25-8783-1D93FA5C2642}"/>
    <cellStyle name="40% - Accent3 2" xfId="45106" xr:uid="{C4D2C34E-CF4F-4CE5-A7A8-65D096EE1300}"/>
    <cellStyle name="40% - Accent4" xfId="25" xr:uid="{2C08EE36-0FA3-45DF-BF4A-6A3131F9B764}"/>
    <cellStyle name="40% - Accent4 2" xfId="45110" xr:uid="{CC83B048-AC10-4F03-959E-D5FB2AFB746E}"/>
    <cellStyle name="40% - Accent5" xfId="28" xr:uid="{4FABF1C4-9DE2-49E9-B151-7BFA87B9E89A}"/>
    <cellStyle name="40% - Accent5 2" xfId="45114" xr:uid="{128D1F2E-5593-4752-9FF6-1F3BFABB92DD}"/>
    <cellStyle name="40% - Accent6" xfId="31" xr:uid="{CD3808E1-E142-4524-BA78-63E8A5A197F1}"/>
    <cellStyle name="40% - Accent6 2" xfId="45118" xr:uid="{E3C21627-E488-467A-B605-329E227978CE}"/>
    <cellStyle name="40% - Ênfase1 10" xfId="1416" xr:uid="{16986C25-1FC8-49F6-B5AC-AF07FC351511}"/>
    <cellStyle name="40% - Ênfase1 10 10" xfId="19620" xr:uid="{F262DC83-39DE-40AE-ACD1-91812162B84C}"/>
    <cellStyle name="40% - Ênfase1 10 10 2" xfId="19621" xr:uid="{8FF89DBE-A4EB-4CB6-B5EF-A62A4ECEDD4B}"/>
    <cellStyle name="40% - Ênfase1 10 10 2 2" xfId="19622" xr:uid="{B1786710-9EB5-4BE3-9BA3-64482C16E14D}"/>
    <cellStyle name="40% - Ênfase1 10 10 2 3" xfId="19623" xr:uid="{A914B6B6-4750-4F46-B058-36C37C08D42C}"/>
    <cellStyle name="40% - Ênfase1 10 10 2 4" xfId="19624" xr:uid="{760D73E7-0A28-4B6B-A87C-D08292500F2A}"/>
    <cellStyle name="40% - Ênfase1 10 10 3" xfId="19625" xr:uid="{B9CCFE19-E013-4FEE-9888-B7B0D6C808F0}"/>
    <cellStyle name="40% - Ênfase1 10 10 4" xfId="19626" xr:uid="{4A91F8F1-B7A1-4647-BA3B-794EEA881471}"/>
    <cellStyle name="40% - Ênfase1 10 10 5" xfId="19627" xr:uid="{DA5EF4C6-BE0E-4E74-BFCE-6EE5E54414EA}"/>
    <cellStyle name="40% - Ênfase1 10 10 6" xfId="47200" xr:uid="{4F597A26-11B8-4EA9-A4A4-95D104AF7FEA}"/>
    <cellStyle name="40% - Ênfase1 10 11" xfId="19628" xr:uid="{AC5CC313-34D8-4A35-BDF3-037F875A20F5}"/>
    <cellStyle name="40% - Ênfase1 10 11 2" xfId="19629" xr:uid="{F2F1CD28-D713-4426-BCA0-0E6BFE5BA22A}"/>
    <cellStyle name="40% - Ênfase1 10 11 2 2" xfId="19630" xr:uid="{B0E1A4F4-64AD-4925-9C32-E9070787F9A7}"/>
    <cellStyle name="40% - Ênfase1 10 11 2 3" xfId="19631" xr:uid="{3FDAA54C-28B1-4057-9944-D143CD90F537}"/>
    <cellStyle name="40% - Ênfase1 10 11 2 4" xfId="19632" xr:uid="{9D333789-29F5-43DC-86FD-578684E7DDAE}"/>
    <cellStyle name="40% - Ênfase1 10 11 3" xfId="19633" xr:uid="{7210D2D2-3FF9-4840-8964-1053CACCA5BF}"/>
    <cellStyle name="40% - Ênfase1 10 11 4" xfId="19634" xr:uid="{8C3AA092-BEE6-4592-BF06-51BC49B22133}"/>
    <cellStyle name="40% - Ênfase1 10 11 5" xfId="19635" xr:uid="{914D5A77-22B2-4F69-88B4-54A969E743C5}"/>
    <cellStyle name="40% - Ênfase1 10 12" xfId="19636" xr:uid="{660CEEB7-A92E-410C-AE20-9672FDBADF73}"/>
    <cellStyle name="40% - Ênfase1 10 12 2" xfId="19637" xr:uid="{0F249F81-D3C7-4CC5-8DF0-8C2F18936EC9}"/>
    <cellStyle name="40% - Ênfase1 10 12 3" xfId="19638" xr:uid="{99D30EC2-75A5-4461-8AE8-98ED3078D029}"/>
    <cellStyle name="40% - Ênfase1 10 12 4" xfId="19639" xr:uid="{C71DAF26-D4EB-448D-986C-1D742E660F80}"/>
    <cellStyle name="40% - Ênfase1 10 13" xfId="19640" xr:uid="{90D6C7DC-1E2D-456F-9029-C56CC9470252}"/>
    <cellStyle name="40% - Ênfase1 10 14" xfId="19641" xr:uid="{9F2521EA-10DE-4DC7-B6F5-9606EC78CAE5}"/>
    <cellStyle name="40% - Ênfase1 10 15" xfId="19642" xr:uid="{4E687238-BDF3-4989-A22F-D7B2ED9731C3}"/>
    <cellStyle name="40% - Ênfase1 10 16" xfId="45589" xr:uid="{A98FAC24-72A8-44CE-AB8A-A2FE7AA00397}"/>
    <cellStyle name="40% - Ênfase1 10 2" xfId="1417" xr:uid="{F80C31C4-1EFE-4011-8913-244DA4B8EE51}"/>
    <cellStyle name="40% - Ênfase1 10 2 2" xfId="19643" xr:uid="{C1A64105-CE1E-4B9D-80A6-99605EC9A34D}"/>
    <cellStyle name="40% - Ênfase1 10 2 2 2" xfId="19644" xr:uid="{A0BDEEAC-0725-4528-8D1E-D8F24263EF8D}"/>
    <cellStyle name="40% - Ênfase1 10 2 2 3" xfId="19645" xr:uid="{73C46489-EA80-4824-8357-8A12414CA335}"/>
    <cellStyle name="40% - Ênfase1 10 2 2 4" xfId="19646" xr:uid="{4848EEF4-D546-41C7-A2B2-E241842C7A83}"/>
    <cellStyle name="40% - Ênfase1 10 2 2 5" xfId="48786" xr:uid="{B6FECE5E-6397-4294-8E8D-F6560B9F0094}"/>
    <cellStyle name="40% - Ênfase1 10 2 3" xfId="19647" xr:uid="{610B53CC-AAD3-45EE-A968-7E19532A7854}"/>
    <cellStyle name="40% - Ênfase1 10 2 4" xfId="19648" xr:uid="{E6C72C8D-B7B1-490F-924D-A6A06E4B151B}"/>
    <cellStyle name="40% - Ênfase1 10 2 5" xfId="19649" xr:uid="{B062D698-B73B-4203-B425-ACA75A46C1DE}"/>
    <cellStyle name="40% - Ênfase1 10 2 6" xfId="47952" xr:uid="{A8F663B8-FAF6-4DD6-8B90-91933BBB3DCE}"/>
    <cellStyle name="40% - Ênfase1 10 3" xfId="19650" xr:uid="{334DA207-5489-4D17-917F-D921E57D7874}"/>
    <cellStyle name="40% - Ênfase1 10 3 2" xfId="19651" xr:uid="{3277FDE6-D93D-45D9-8355-75285D269E5B}"/>
    <cellStyle name="40% - Ênfase1 10 3 2 2" xfId="19652" xr:uid="{3F689932-5178-4498-9BDF-B0D4FF60EC03}"/>
    <cellStyle name="40% - Ênfase1 10 3 2 3" xfId="19653" xr:uid="{1141B1E6-3453-4FDB-9EAB-B26CCAB0274F}"/>
    <cellStyle name="40% - Ênfase1 10 3 2 4" xfId="19654" xr:uid="{9032650C-7DA0-4646-A2C8-754E4A5957AD}"/>
    <cellStyle name="40% - Ênfase1 10 3 3" xfId="19655" xr:uid="{325F2024-BC2D-4369-A1D7-C7B6B183B99E}"/>
    <cellStyle name="40% - Ênfase1 10 3 4" xfId="19656" xr:uid="{77C695A1-B483-4EEA-915B-3774503E170E}"/>
    <cellStyle name="40% - Ênfase1 10 3 5" xfId="19657" xr:uid="{BA60732D-5A0A-4A9D-AE9A-20C8E390B71E}"/>
    <cellStyle name="40% - Ênfase1 10 3 6" xfId="50205" xr:uid="{F2A2608A-1833-4750-B9A1-9514DF3A3D2A}"/>
    <cellStyle name="40% - Ênfase1 10 4" xfId="19658" xr:uid="{AA059CA1-BB5E-4973-8270-753D2FDA03C3}"/>
    <cellStyle name="40% - Ênfase1 10 4 2" xfId="19659" xr:uid="{2141D510-1640-4B10-801D-D5B1B0562598}"/>
    <cellStyle name="40% - Ênfase1 10 4 2 2" xfId="19660" xr:uid="{AAB5636F-B659-4F31-A582-4F79C2C0C7FF}"/>
    <cellStyle name="40% - Ênfase1 10 4 2 3" xfId="19661" xr:uid="{6C522F49-D2F1-4A9F-84A0-4CC63441BB07}"/>
    <cellStyle name="40% - Ênfase1 10 4 2 4" xfId="19662" xr:uid="{46E7FA4D-4CA6-4971-A904-B4A2AC5F4E74}"/>
    <cellStyle name="40% - Ênfase1 10 4 3" xfId="19663" xr:uid="{1A923556-96CB-41FF-9C8B-7B843761B649}"/>
    <cellStyle name="40% - Ênfase1 10 4 4" xfId="19664" xr:uid="{482D1CAF-EB2D-4892-BDC0-D7156E601008}"/>
    <cellStyle name="40% - Ênfase1 10 4 5" xfId="19665" xr:uid="{77EA3F8A-8F90-4144-87F0-A83E97F999AF}"/>
    <cellStyle name="40% - Ênfase1 10 4 6" xfId="50807" xr:uid="{643FF606-D67F-4B96-9B75-00A877DF9CA1}"/>
    <cellStyle name="40% - Ênfase1 10 5" xfId="19666" xr:uid="{563CB8C7-F13F-47A0-904B-51D645999C48}"/>
    <cellStyle name="40% - Ênfase1 10 5 2" xfId="19667" xr:uid="{B07C1B8B-0DC4-403A-9328-0F4EADB42D18}"/>
    <cellStyle name="40% - Ênfase1 10 5 2 2" xfId="19668" xr:uid="{CCFDBBF8-CDCB-4715-99D4-6CD4DD9820D6}"/>
    <cellStyle name="40% - Ênfase1 10 5 2 3" xfId="19669" xr:uid="{80F7E7AE-0920-4894-BB81-294F5562FDB1}"/>
    <cellStyle name="40% - Ênfase1 10 5 2 4" xfId="19670" xr:uid="{BE4144DF-B43E-4D11-A7A4-60A3A4BFEA48}"/>
    <cellStyle name="40% - Ênfase1 10 5 3" xfId="19671" xr:uid="{EB1208E5-CDC6-490B-AAE8-0029A1FAB0A7}"/>
    <cellStyle name="40% - Ênfase1 10 5 4" xfId="19672" xr:uid="{8E2332D5-2FA7-456E-B923-C842AA194DCB}"/>
    <cellStyle name="40% - Ênfase1 10 5 5" xfId="19673" xr:uid="{0ED1233C-5BB7-4AC0-AA0E-F2F080A88385}"/>
    <cellStyle name="40% - Ênfase1 10 5 6" xfId="51693" xr:uid="{BD9BC53C-2A9F-41BD-91F4-8C6A6D275F17}"/>
    <cellStyle name="40% - Ênfase1 10 6" xfId="19674" xr:uid="{10021A85-C54E-46F1-957C-3337F2828DFF}"/>
    <cellStyle name="40% - Ênfase1 10 6 2" xfId="19675" xr:uid="{78456A6C-F6E1-4D9C-9DC7-5C90E14FB372}"/>
    <cellStyle name="40% - Ênfase1 10 6 2 2" xfId="19676" xr:uid="{EEA1F6A5-D072-49B6-A590-1B2653EF5566}"/>
    <cellStyle name="40% - Ênfase1 10 6 2 3" xfId="19677" xr:uid="{8C994134-19B5-436D-A42E-2D35D7DBADEA}"/>
    <cellStyle name="40% - Ênfase1 10 6 2 4" xfId="19678" xr:uid="{637656AA-D3A3-4505-9A7E-94EA21BA1CBD}"/>
    <cellStyle name="40% - Ênfase1 10 6 3" xfId="19679" xr:uid="{078FEB45-2B5A-45FF-87C2-02F75A17BA30}"/>
    <cellStyle name="40% - Ênfase1 10 6 4" xfId="19680" xr:uid="{40D6EC2B-8FCF-4C48-9708-89ACED8BC9E5}"/>
    <cellStyle name="40% - Ênfase1 10 6 5" xfId="19681" xr:uid="{C93F5D00-4953-413D-83F4-A54B3F6B27AC}"/>
    <cellStyle name="40% - Ênfase1 10 6 6" xfId="52569" xr:uid="{99D24A41-F806-44AB-A3D6-5B8363768E9A}"/>
    <cellStyle name="40% - Ênfase1 10 7" xfId="19682" xr:uid="{6C96376B-D0A5-4015-B857-8DFA2D89BB36}"/>
    <cellStyle name="40% - Ênfase1 10 7 2" xfId="19683" xr:uid="{18B89795-4262-47AD-A38C-37277599187D}"/>
    <cellStyle name="40% - Ênfase1 10 7 2 2" xfId="19684" xr:uid="{FB9FD8A8-BB39-46ED-B317-16F9081E1349}"/>
    <cellStyle name="40% - Ênfase1 10 7 2 3" xfId="19685" xr:uid="{4603947C-8701-4B14-A8B3-86E31B50104F}"/>
    <cellStyle name="40% - Ênfase1 10 7 2 4" xfId="19686" xr:uid="{DA827C70-6153-465F-ABF7-702F01E04A87}"/>
    <cellStyle name="40% - Ênfase1 10 7 3" xfId="19687" xr:uid="{136805F1-4A44-4604-871F-8E977A549377}"/>
    <cellStyle name="40% - Ênfase1 10 7 4" xfId="19688" xr:uid="{46C43EA0-D192-4EC4-B711-F797B22EC500}"/>
    <cellStyle name="40% - Ênfase1 10 7 5" xfId="19689" xr:uid="{354DFC7E-5E9E-4420-A061-B5A3209D7228}"/>
    <cellStyle name="40% - Ênfase1 10 7 6" xfId="53429" xr:uid="{B8A89AB5-61CF-452F-BDFE-1598390C3ED3}"/>
    <cellStyle name="40% - Ênfase1 10 8" xfId="19690" xr:uid="{623DEF73-3CF2-4B3F-9628-88F82A3E8DDF}"/>
    <cellStyle name="40% - Ênfase1 10 8 2" xfId="19691" xr:uid="{9B84A883-7141-4715-BECD-F008DF35A417}"/>
    <cellStyle name="40% - Ênfase1 10 8 2 2" xfId="19692" xr:uid="{E782F35D-0565-4E2F-AB25-5F4F076D0173}"/>
    <cellStyle name="40% - Ênfase1 10 8 2 3" xfId="19693" xr:uid="{6A33978E-D74A-4E76-9745-3D143BB68F71}"/>
    <cellStyle name="40% - Ênfase1 10 8 2 4" xfId="19694" xr:uid="{F7797421-3461-400C-B1C3-2EE8E678F42D}"/>
    <cellStyle name="40% - Ênfase1 10 8 3" xfId="19695" xr:uid="{FB4D42DD-16D6-4F8C-9F2F-A79889EC4B33}"/>
    <cellStyle name="40% - Ênfase1 10 8 4" xfId="19696" xr:uid="{3E47D91B-3180-45FB-9FA2-E390660F3680}"/>
    <cellStyle name="40% - Ênfase1 10 8 5" xfId="19697" xr:uid="{BC6C4B75-A905-445F-8561-7BD42B4F7E03}"/>
    <cellStyle name="40% - Ênfase1 10 8 6" xfId="54267" xr:uid="{D1DC9769-2994-47C2-80AA-1D746317C60F}"/>
    <cellStyle name="40% - Ênfase1 10 9" xfId="19698" xr:uid="{8AD920C1-7222-4A27-8437-53AF0AB4CBBA}"/>
    <cellStyle name="40% - Ênfase1 10 9 2" xfId="19699" xr:uid="{F6E9EFD5-DB6F-4403-A43B-4B5B39E52222}"/>
    <cellStyle name="40% - Ênfase1 10 9 2 2" xfId="19700" xr:uid="{BA4A32EE-00B9-48C3-BBF4-4AEF54EEF83F}"/>
    <cellStyle name="40% - Ênfase1 10 9 2 3" xfId="19701" xr:uid="{0CE79FE1-F413-484C-BDFF-2CD163504C28}"/>
    <cellStyle name="40% - Ênfase1 10 9 2 4" xfId="19702" xr:uid="{DBDCA5CC-61EC-4E55-8410-0971880C01AE}"/>
    <cellStyle name="40% - Ênfase1 10 9 3" xfId="19703" xr:uid="{01D53732-A47B-4FFA-A2E5-8E377C85BA1D}"/>
    <cellStyle name="40% - Ênfase1 10 9 4" xfId="19704" xr:uid="{3496E32F-BD0D-4044-8E9C-318B7CE3799B}"/>
    <cellStyle name="40% - Ênfase1 10 9 5" xfId="19705" xr:uid="{5A663831-C523-4C43-A91C-C0A84684F212}"/>
    <cellStyle name="40% - Ênfase1 10 9 6" xfId="55063" xr:uid="{B98D764C-1A4A-48A8-A99A-44B09C28BF15}"/>
    <cellStyle name="40% - Ênfase1 100" xfId="19706" xr:uid="{CDF1176E-9F59-4170-877B-366346E37DE6}"/>
    <cellStyle name="40% - Ênfase1 101" xfId="19707" xr:uid="{E5CF6BBF-CFCF-4CA3-B8E5-EDFB88E30ED7}"/>
    <cellStyle name="40% - Ênfase1 102" xfId="19708" xr:uid="{FEB48533-B477-46E6-A75A-185E23D6BCBB}"/>
    <cellStyle name="40% - Ênfase1 103" xfId="19709" xr:uid="{86BA576F-0A74-4B3A-98EC-6944D7DC38CA}"/>
    <cellStyle name="40% - Ênfase1 104" xfId="19710" xr:uid="{0233B131-96BB-4325-B489-B413842429F5}"/>
    <cellStyle name="40% - Ênfase1 105" xfId="19711" xr:uid="{EAC1DCF8-78BE-4877-87F4-BC66A8BCD0BA}"/>
    <cellStyle name="40% - Ênfase1 106" xfId="19712" xr:uid="{C67CE5F0-93B1-4E88-B395-58C28D735256}"/>
    <cellStyle name="40% - Ênfase1 107" xfId="19713" xr:uid="{98C939A3-C1B0-4356-8881-998455D60C91}"/>
    <cellStyle name="40% - Ênfase1 108" xfId="19714" xr:uid="{60D72C4A-F2BA-4EB0-8292-7F2CAA38F0BC}"/>
    <cellStyle name="40% - Ênfase1 109" xfId="19715" xr:uid="{A0ACC59A-81D2-44A5-8370-6140436E4F1C}"/>
    <cellStyle name="40% - Ênfase1 11" xfId="1418" xr:uid="{B31ACA14-6067-480C-9385-0BAD60BD8EC7}"/>
    <cellStyle name="40% - Ênfase1 11 10" xfId="19716" xr:uid="{E37CDA0D-C800-4E9B-A53D-1B3645C96A85}"/>
    <cellStyle name="40% - Ênfase1 11 10 2" xfId="19717" xr:uid="{7B8B9BEB-49C5-4498-901E-6DD35BBFF697}"/>
    <cellStyle name="40% - Ênfase1 11 10 2 2" xfId="19718" xr:uid="{29CF2311-F2FC-4676-AEF2-4BF41ED40B5B}"/>
    <cellStyle name="40% - Ênfase1 11 10 2 3" xfId="19719" xr:uid="{7180833F-A410-4DB8-AAB1-4C4E016B57CE}"/>
    <cellStyle name="40% - Ênfase1 11 10 2 4" xfId="19720" xr:uid="{7E37C8A6-0A71-4F2B-8ABD-848A3F3D95D2}"/>
    <cellStyle name="40% - Ênfase1 11 10 3" xfId="19721" xr:uid="{1EBDC832-B286-48BA-AE6C-B49C6FDAC64C}"/>
    <cellStyle name="40% - Ênfase1 11 10 4" xfId="19722" xr:uid="{82310057-768A-431D-B9A0-ECC4BFDDD35B}"/>
    <cellStyle name="40% - Ênfase1 11 10 5" xfId="19723" xr:uid="{901C0FEE-6433-47E7-BF37-74576C14631A}"/>
    <cellStyle name="40% - Ênfase1 11 10 6" xfId="47201" xr:uid="{EB7F09F2-AA66-42CC-B73F-2698C58704A9}"/>
    <cellStyle name="40% - Ênfase1 11 11" xfId="19724" xr:uid="{23B55264-89A9-4EBB-87CA-597BE146E368}"/>
    <cellStyle name="40% - Ênfase1 11 11 2" xfId="19725" xr:uid="{1E8A226A-2FBA-4A54-883F-0D4D09015BFC}"/>
    <cellStyle name="40% - Ênfase1 11 11 2 2" xfId="19726" xr:uid="{CFF64371-FCAB-4D03-9540-E022A6F4C305}"/>
    <cellStyle name="40% - Ênfase1 11 11 2 3" xfId="19727" xr:uid="{BB7CFF63-ED23-44CC-8849-9037EB55B93A}"/>
    <cellStyle name="40% - Ênfase1 11 11 2 4" xfId="19728" xr:uid="{CBD86526-5194-4AE3-8C45-0F4DF6C56197}"/>
    <cellStyle name="40% - Ênfase1 11 11 3" xfId="19729" xr:uid="{ABDC31DD-C3C7-452F-88E5-8356EBDB817F}"/>
    <cellStyle name="40% - Ênfase1 11 11 4" xfId="19730" xr:uid="{DF80A5C2-6385-461C-B802-855B17BBD237}"/>
    <cellStyle name="40% - Ênfase1 11 11 5" xfId="19731" xr:uid="{CC2F76F6-4F11-4A65-BAD7-CEBFA253BCD1}"/>
    <cellStyle name="40% - Ênfase1 11 12" xfId="19732" xr:uid="{3B7BE02B-2F8A-40B1-9BFC-55BEA96D2F13}"/>
    <cellStyle name="40% - Ênfase1 11 12 2" xfId="19733" xr:uid="{139CC06F-7207-4CBC-9FFE-39FDF90BBB7B}"/>
    <cellStyle name="40% - Ênfase1 11 12 3" xfId="19734" xr:uid="{0B43E203-7E9C-42B1-A079-914FFBA6F4E2}"/>
    <cellStyle name="40% - Ênfase1 11 12 4" xfId="19735" xr:uid="{E56AAC0D-A6A1-44C9-BF66-985F7C9C2E91}"/>
    <cellStyle name="40% - Ênfase1 11 13" xfId="19736" xr:uid="{5576BBFD-F732-453D-B2A4-967966866590}"/>
    <cellStyle name="40% - Ênfase1 11 14" xfId="19737" xr:uid="{997DD957-EC5C-4297-8C15-0F50E6C7206F}"/>
    <cellStyle name="40% - Ênfase1 11 15" xfId="19738" xr:uid="{050D7405-258B-491E-AFEB-6FEB9BC81056}"/>
    <cellStyle name="40% - Ênfase1 11 16" xfId="45590" xr:uid="{F370E1F4-37BC-40DD-9E96-BD11105F9078}"/>
    <cellStyle name="40% - Ênfase1 11 2" xfId="1419" xr:uid="{BEB3A515-FB4F-4EEC-B484-E7EB7C716835}"/>
    <cellStyle name="40% - Ênfase1 11 2 2" xfId="19739" xr:uid="{3463E481-0E2A-49D0-96F1-2DED9BF976B8}"/>
    <cellStyle name="40% - Ênfase1 11 2 2 2" xfId="19740" xr:uid="{0A7DC099-836B-4628-8B8E-7479FCDF6C00}"/>
    <cellStyle name="40% - Ênfase1 11 2 2 3" xfId="19741" xr:uid="{EC1F6935-C76A-4CE5-B6BA-B086BA307E54}"/>
    <cellStyle name="40% - Ênfase1 11 2 2 4" xfId="19742" xr:uid="{6AACAF43-E98D-4268-80A2-1FBCC2C421C6}"/>
    <cellStyle name="40% - Ênfase1 11 2 2 5" xfId="48788" xr:uid="{E333DA28-1685-4B9E-82FD-9170CAB2DD25}"/>
    <cellStyle name="40% - Ênfase1 11 2 3" xfId="19743" xr:uid="{043746B7-C7B6-4AE9-865C-8318FB4BB787}"/>
    <cellStyle name="40% - Ênfase1 11 2 4" xfId="19744" xr:uid="{144D15DE-458E-4D77-A665-CE2B12CC1713}"/>
    <cellStyle name="40% - Ênfase1 11 2 5" xfId="19745" xr:uid="{A8D96FE4-5C05-403C-A636-F2E28F09E0C2}"/>
    <cellStyle name="40% - Ênfase1 11 2 6" xfId="47953" xr:uid="{EAC52017-5EB2-4545-B07F-A5903EB423EA}"/>
    <cellStyle name="40% - Ênfase1 11 3" xfId="19746" xr:uid="{6B6E0043-FC9A-4990-8A52-0D68AF973E82}"/>
    <cellStyle name="40% - Ênfase1 11 3 2" xfId="19747" xr:uid="{7705809A-3165-4364-905F-694A77C708E0}"/>
    <cellStyle name="40% - Ênfase1 11 3 2 2" xfId="19748" xr:uid="{2BF19DC9-423E-4A79-A3F7-BF6129614F72}"/>
    <cellStyle name="40% - Ênfase1 11 3 2 3" xfId="19749" xr:uid="{7DBF9BE8-54AA-474E-BFC1-F8154C81EC4D}"/>
    <cellStyle name="40% - Ênfase1 11 3 2 4" xfId="19750" xr:uid="{9BBB21F4-DDB0-4701-A7F6-B9B6914072AC}"/>
    <cellStyle name="40% - Ênfase1 11 3 3" xfId="19751" xr:uid="{8A572755-9091-4F88-9345-271D3551ACF1}"/>
    <cellStyle name="40% - Ênfase1 11 3 4" xfId="19752" xr:uid="{8400415D-AF88-4BAA-881B-EC86AAA28067}"/>
    <cellStyle name="40% - Ênfase1 11 3 5" xfId="19753" xr:uid="{4E0D7E9B-EC16-4C06-A47C-B6C531C1661E}"/>
    <cellStyle name="40% - Ênfase1 11 3 6" xfId="50207" xr:uid="{89CAA267-1069-4B8E-BA9F-D5E5D2B5F6F4}"/>
    <cellStyle name="40% - Ênfase1 11 4" xfId="19754" xr:uid="{5007B508-7E0B-40C8-9B45-BA2701C29AFE}"/>
    <cellStyle name="40% - Ênfase1 11 4 2" xfId="19755" xr:uid="{4CF2EB6B-14A9-421B-9023-B50FB716A01E}"/>
    <cellStyle name="40% - Ênfase1 11 4 2 2" xfId="19756" xr:uid="{BFC2A9DB-25D7-4758-95EA-2A685F521207}"/>
    <cellStyle name="40% - Ênfase1 11 4 2 3" xfId="19757" xr:uid="{E2C54A3F-468F-474C-BC8C-271D9CA732BD}"/>
    <cellStyle name="40% - Ênfase1 11 4 2 4" xfId="19758" xr:uid="{EA21919B-514F-4696-A83B-920FDB492775}"/>
    <cellStyle name="40% - Ênfase1 11 4 3" xfId="19759" xr:uid="{3ED72B8B-1DDC-4FBB-A326-34B132EF00AE}"/>
    <cellStyle name="40% - Ênfase1 11 4 4" xfId="19760" xr:uid="{8906C27B-DBEB-489A-8232-80E2851427F7}"/>
    <cellStyle name="40% - Ênfase1 11 4 5" xfId="19761" xr:uid="{7C7BA120-FAD0-49EC-B499-26C388966675}"/>
    <cellStyle name="40% - Ênfase1 11 4 6" xfId="50805" xr:uid="{F1020C9E-3EB3-45D1-AD32-5DB7D261268E}"/>
    <cellStyle name="40% - Ênfase1 11 5" xfId="19762" xr:uid="{861DB745-5CDD-4F7E-B844-5CBE97BA902B}"/>
    <cellStyle name="40% - Ênfase1 11 5 2" xfId="19763" xr:uid="{867D5FF0-52FC-4AF8-9C82-E4BEE469DB6E}"/>
    <cellStyle name="40% - Ênfase1 11 5 2 2" xfId="19764" xr:uid="{A08AE2D7-B685-4E11-9A4F-D60B808285AF}"/>
    <cellStyle name="40% - Ênfase1 11 5 2 3" xfId="19765" xr:uid="{B1A21954-F911-4B1A-8C2F-60C9C6781C8A}"/>
    <cellStyle name="40% - Ênfase1 11 5 2 4" xfId="19766" xr:uid="{81705BBC-E398-4995-9853-930E3E77EAB3}"/>
    <cellStyle name="40% - Ênfase1 11 5 3" xfId="19767" xr:uid="{75D1DE5A-3FCB-49C9-992C-659253F1130E}"/>
    <cellStyle name="40% - Ênfase1 11 5 4" xfId="19768" xr:uid="{F6381E1E-EE33-4706-B8C7-4F3C4D01A970}"/>
    <cellStyle name="40% - Ênfase1 11 5 5" xfId="19769" xr:uid="{0D8AA442-3DC2-4266-9FDA-ECC6E944AC8F}"/>
    <cellStyle name="40% - Ênfase1 11 5 6" xfId="51691" xr:uid="{B62BE6A6-497C-4C79-8ED0-A6AD27A355F8}"/>
    <cellStyle name="40% - Ênfase1 11 6" xfId="19770" xr:uid="{B9AA397B-7761-4D86-8BA1-556A052DEA47}"/>
    <cellStyle name="40% - Ênfase1 11 6 2" xfId="19771" xr:uid="{2C6B1D39-A468-4C61-8929-8E7A7C44C8BC}"/>
    <cellStyle name="40% - Ênfase1 11 6 2 2" xfId="19772" xr:uid="{9C7D60B4-DCA2-40B9-9DF1-70680FDA6AC7}"/>
    <cellStyle name="40% - Ênfase1 11 6 2 3" xfId="19773" xr:uid="{D8B7C512-BC7E-480C-B860-D434522587C9}"/>
    <cellStyle name="40% - Ênfase1 11 6 2 4" xfId="19774" xr:uid="{FC2A6226-097D-4868-81F8-D0DC567B3D30}"/>
    <cellStyle name="40% - Ênfase1 11 6 3" xfId="19775" xr:uid="{09F50663-2A4D-437C-841D-80BC776BA2B9}"/>
    <cellStyle name="40% - Ênfase1 11 6 4" xfId="19776" xr:uid="{A41F7130-CEB1-45A1-8BF5-4127BBBAAB0C}"/>
    <cellStyle name="40% - Ênfase1 11 6 5" xfId="19777" xr:uid="{905AA2BC-74A1-46F4-9C01-F415BAFD53AE}"/>
    <cellStyle name="40% - Ênfase1 11 6 6" xfId="52567" xr:uid="{C3F165FC-458E-4A51-B8C9-8792E842C044}"/>
    <cellStyle name="40% - Ênfase1 11 7" xfId="19778" xr:uid="{E06FB91D-D156-4ADD-9734-3B96BEFECB97}"/>
    <cellStyle name="40% - Ênfase1 11 7 2" xfId="19779" xr:uid="{B1BE9F47-39C6-42CD-B82F-69D1AF0876CA}"/>
    <cellStyle name="40% - Ênfase1 11 7 2 2" xfId="19780" xr:uid="{76302B06-6DD9-49A4-970A-BF19D9797234}"/>
    <cellStyle name="40% - Ênfase1 11 7 2 3" xfId="19781" xr:uid="{CDFDC505-C590-42BB-B4FE-01C2ED9E8BB3}"/>
    <cellStyle name="40% - Ênfase1 11 7 2 4" xfId="19782" xr:uid="{91903487-5C53-42A5-A08E-EBF80EC7AD0B}"/>
    <cellStyle name="40% - Ênfase1 11 7 3" xfId="19783" xr:uid="{C59585D6-54E9-41A6-BC77-9C9E48AC02B3}"/>
    <cellStyle name="40% - Ênfase1 11 7 4" xfId="19784" xr:uid="{3A2DEB63-85C5-4E80-9A8A-D7B6A3EEEC79}"/>
    <cellStyle name="40% - Ênfase1 11 7 5" xfId="19785" xr:uid="{DD1926B8-9E8A-41E2-9935-D0AEEA7B0B9C}"/>
    <cellStyle name="40% - Ênfase1 11 7 6" xfId="53428" xr:uid="{CC9DF9E0-B902-4ADD-BA18-A023B132869F}"/>
    <cellStyle name="40% - Ênfase1 11 8" xfId="19786" xr:uid="{326E5E72-5BCF-4CE8-89D9-68E2C490300A}"/>
    <cellStyle name="40% - Ênfase1 11 8 2" xfId="19787" xr:uid="{26892081-F271-4D76-AC19-A4513DBE92D6}"/>
    <cellStyle name="40% - Ênfase1 11 8 2 2" xfId="19788" xr:uid="{99F13EBD-B88A-49D0-A43A-05F9BA40D692}"/>
    <cellStyle name="40% - Ênfase1 11 8 2 3" xfId="19789" xr:uid="{27801451-9D25-4C39-AD31-C00E43D86C60}"/>
    <cellStyle name="40% - Ênfase1 11 8 2 4" xfId="19790" xr:uid="{242DFAFD-0CF6-4CD0-8803-E0BB8EC492F7}"/>
    <cellStyle name="40% - Ênfase1 11 8 3" xfId="19791" xr:uid="{50CE8382-5AFA-44F0-ABC6-BE0A383577BA}"/>
    <cellStyle name="40% - Ênfase1 11 8 4" xfId="19792" xr:uid="{B47995FB-CDAE-4D05-AAB2-7416D3A33636}"/>
    <cellStyle name="40% - Ênfase1 11 8 5" xfId="19793" xr:uid="{78DF6BA4-3A81-46B7-830B-4BC6E3FEB2E7}"/>
    <cellStyle name="40% - Ênfase1 11 8 6" xfId="54266" xr:uid="{E1C5BC57-6579-48E9-B3B8-B855DB78314F}"/>
    <cellStyle name="40% - Ênfase1 11 9" xfId="19794" xr:uid="{4E707AA0-BAF9-4405-856E-D7B83429A269}"/>
    <cellStyle name="40% - Ênfase1 11 9 2" xfId="19795" xr:uid="{A2123E81-F9A9-49A4-BC0B-7AC96F01AF5D}"/>
    <cellStyle name="40% - Ênfase1 11 9 2 2" xfId="19796" xr:uid="{274071B7-DCB8-4981-A929-C008F78C95B5}"/>
    <cellStyle name="40% - Ênfase1 11 9 2 3" xfId="19797" xr:uid="{1D008606-E953-4C5B-B13F-4338E6D65D12}"/>
    <cellStyle name="40% - Ênfase1 11 9 2 4" xfId="19798" xr:uid="{7BBEAB03-0CC5-4CDC-9497-FADD3453CAB0}"/>
    <cellStyle name="40% - Ênfase1 11 9 3" xfId="19799" xr:uid="{6188375C-34E0-487C-B539-28E5B76CE350}"/>
    <cellStyle name="40% - Ênfase1 11 9 4" xfId="19800" xr:uid="{F35A2AD6-D45C-4862-BE58-AFBECEDEE397}"/>
    <cellStyle name="40% - Ênfase1 11 9 5" xfId="19801" xr:uid="{87810498-08B9-416B-91C0-34A6FAE8312D}"/>
    <cellStyle name="40% - Ênfase1 11 9 6" xfId="55062" xr:uid="{9EDDC26C-1B22-4AA2-85FC-291EC901B877}"/>
    <cellStyle name="40% - Ênfase1 110" xfId="19802" xr:uid="{B6AEEBE9-904A-4F09-BA8D-2CBB3AF24832}"/>
    <cellStyle name="40% - Ênfase1 111" xfId="19803" xr:uid="{64901C1C-7B5A-4562-B6E5-5D9A1803C40C}"/>
    <cellStyle name="40% - Ênfase1 112" xfId="19804" xr:uid="{229D2D27-74DC-4BB0-A9E9-50D7FE6E4ACD}"/>
    <cellStyle name="40% - Ênfase1 113" xfId="19805" xr:uid="{01A8498A-F993-411F-8232-A68E50837B81}"/>
    <cellStyle name="40% - Ênfase1 114" xfId="19806" xr:uid="{3C54864B-9E93-4C1C-B955-E04B64522B00}"/>
    <cellStyle name="40% - Ênfase1 115" xfId="19807" xr:uid="{8A22EC2D-77F7-456F-AB19-7CA74830E45A}"/>
    <cellStyle name="40% - Ênfase1 116" xfId="19808" xr:uid="{047F5253-FCFB-4DFA-9C9B-55F8A2696B2B}"/>
    <cellStyle name="40% - Ênfase1 117" xfId="19809" xr:uid="{6747C566-048E-4B4C-8F36-D3D9EDBEBF93}"/>
    <cellStyle name="40% - Ênfase1 118" xfId="19810" xr:uid="{D97D42C6-1B54-4C1C-9E43-55BC46B5B83A}"/>
    <cellStyle name="40% - Ênfase1 119" xfId="19811" xr:uid="{38C7D33E-E855-4111-A7CB-59144DAF07B8}"/>
    <cellStyle name="40% - Ênfase1 12" xfId="1420" xr:uid="{345FDC02-080D-421D-BE1F-0E563FEDD1EE}"/>
    <cellStyle name="40% - Ênfase1 12 10" xfId="19812" xr:uid="{40F85387-C2D4-45EB-9D52-24031077BE21}"/>
    <cellStyle name="40% - Ênfase1 12 10 2" xfId="19813" xr:uid="{F4679880-59AE-43AB-805B-78968E13DDC0}"/>
    <cellStyle name="40% - Ênfase1 12 10 2 2" xfId="19814" xr:uid="{AABA6D39-36DF-4B53-BFED-1B01BD37B3FF}"/>
    <cellStyle name="40% - Ênfase1 12 10 2 3" xfId="19815" xr:uid="{36AEE4FE-0DAE-4362-AD60-40DA7872426D}"/>
    <cellStyle name="40% - Ênfase1 12 10 2 4" xfId="19816" xr:uid="{1139F857-989F-43CC-B541-ECF0A71244FA}"/>
    <cellStyle name="40% - Ênfase1 12 10 3" xfId="19817" xr:uid="{7EA15DD6-F64B-40B8-B16D-988821FFB230}"/>
    <cellStyle name="40% - Ênfase1 12 10 4" xfId="19818" xr:uid="{C13E4630-6CB5-4FDB-A393-84AE76837439}"/>
    <cellStyle name="40% - Ênfase1 12 10 5" xfId="19819" xr:uid="{DBD22CDF-62B1-427A-B71C-C64D52EA5C5A}"/>
    <cellStyle name="40% - Ênfase1 12 10 6" xfId="47202" xr:uid="{15FB4BC6-E7FF-4DBF-A942-7D94296A960A}"/>
    <cellStyle name="40% - Ênfase1 12 11" xfId="19820" xr:uid="{C01FC858-3C92-4A85-9392-77EAE1F84682}"/>
    <cellStyle name="40% - Ênfase1 12 11 2" xfId="19821" xr:uid="{51FFC4DA-919F-4FAF-951E-9B9EE10CFDDB}"/>
    <cellStyle name="40% - Ênfase1 12 11 2 2" xfId="19822" xr:uid="{2083D509-8DFC-417C-A7DF-55F7D9FC3961}"/>
    <cellStyle name="40% - Ênfase1 12 11 2 3" xfId="19823" xr:uid="{27F926C1-1B57-4C9D-A7C0-CA2D90DC724D}"/>
    <cellStyle name="40% - Ênfase1 12 11 2 4" xfId="19824" xr:uid="{DFA09D98-B848-41E3-8D0D-B32CC9192958}"/>
    <cellStyle name="40% - Ênfase1 12 11 3" xfId="19825" xr:uid="{F3EBA99C-BB78-47C9-B909-BE0728B64839}"/>
    <cellStyle name="40% - Ênfase1 12 11 4" xfId="19826" xr:uid="{E3D20B1C-DF47-4311-8D02-B8D9DB384A68}"/>
    <cellStyle name="40% - Ênfase1 12 11 5" xfId="19827" xr:uid="{CFF3B9AC-2912-4281-825B-5F399E1071B7}"/>
    <cellStyle name="40% - Ênfase1 12 12" xfId="19828" xr:uid="{B81938C5-83C8-4C59-8AB6-131F2106C54B}"/>
    <cellStyle name="40% - Ênfase1 12 12 2" xfId="19829" xr:uid="{7FE1EADA-01C4-43AD-B3AF-F00E08004C0C}"/>
    <cellStyle name="40% - Ênfase1 12 12 3" xfId="19830" xr:uid="{DAB2A68B-8E49-4ED6-ABCB-9973D22D2B4C}"/>
    <cellStyle name="40% - Ênfase1 12 12 4" xfId="19831" xr:uid="{EF408E98-1CDE-42A6-8024-6BDA3AE2C4D2}"/>
    <cellStyle name="40% - Ênfase1 12 13" xfId="19832" xr:uid="{7E213A89-15E0-457D-B620-FC442104EEE4}"/>
    <cellStyle name="40% - Ênfase1 12 14" xfId="19833" xr:uid="{C17E2242-5717-4113-81E0-885660BABA7C}"/>
    <cellStyle name="40% - Ênfase1 12 15" xfId="19834" xr:uid="{CC13EDFF-2359-4567-8F6F-22AD84168F3C}"/>
    <cellStyle name="40% - Ênfase1 12 16" xfId="45591" xr:uid="{497F9A5A-0D58-473C-B8AC-65CD4F860EA0}"/>
    <cellStyle name="40% - Ênfase1 12 2" xfId="1421" xr:uid="{060E17F1-534E-44CA-9597-1CCA4EF8E4BB}"/>
    <cellStyle name="40% - Ênfase1 12 2 2" xfId="19835" xr:uid="{1E243A9F-AFDA-42F2-97BF-ABCFA81C0C28}"/>
    <cellStyle name="40% - Ênfase1 12 2 2 2" xfId="19836" xr:uid="{2406F7C9-7E5A-4622-90C6-59393CF300B6}"/>
    <cellStyle name="40% - Ênfase1 12 2 2 3" xfId="19837" xr:uid="{D9D5F6C8-ED64-4D91-95D6-2603835DFA60}"/>
    <cellStyle name="40% - Ênfase1 12 2 2 4" xfId="19838" xr:uid="{82896702-B338-4143-B25C-B1BE7471D5C3}"/>
    <cellStyle name="40% - Ênfase1 12 2 2 5" xfId="48790" xr:uid="{8DFDF67A-2B5C-4F58-866C-32A7B32C8324}"/>
    <cellStyle name="40% - Ênfase1 12 2 3" xfId="19839" xr:uid="{C2E916D5-2C33-46C8-B45A-DFD8EAE7ECD7}"/>
    <cellStyle name="40% - Ênfase1 12 2 4" xfId="19840" xr:uid="{3E932417-0CAA-4161-9A14-8CBA578074DC}"/>
    <cellStyle name="40% - Ênfase1 12 2 5" xfId="19841" xr:uid="{CCD1C5EA-631E-443B-8109-54C0F23F0E96}"/>
    <cellStyle name="40% - Ênfase1 12 2 6" xfId="47954" xr:uid="{D15E4376-A57F-4813-9F04-4246041558BD}"/>
    <cellStyle name="40% - Ênfase1 12 3" xfId="19842" xr:uid="{2CC49684-59A3-46F7-9E30-0F39B4D2E7B3}"/>
    <cellStyle name="40% - Ênfase1 12 3 2" xfId="19843" xr:uid="{50579898-2408-4A51-9993-03472E794F25}"/>
    <cellStyle name="40% - Ênfase1 12 3 2 2" xfId="19844" xr:uid="{6ECF0D39-1613-4EE8-951D-03424DDD4E71}"/>
    <cellStyle name="40% - Ênfase1 12 3 2 3" xfId="19845" xr:uid="{4C774BAE-2AC5-416F-9CB3-F26D543281D9}"/>
    <cellStyle name="40% - Ênfase1 12 3 2 4" xfId="19846" xr:uid="{90175580-D36B-4BAC-8356-6AE3CA3815ED}"/>
    <cellStyle name="40% - Ênfase1 12 3 3" xfId="19847" xr:uid="{89F9A97D-ABDD-4317-84D3-E15F76049EA7}"/>
    <cellStyle name="40% - Ênfase1 12 3 4" xfId="19848" xr:uid="{0212DDC8-D7C3-4419-B452-D72AA2319F0D}"/>
    <cellStyle name="40% - Ênfase1 12 3 5" xfId="19849" xr:uid="{97B4817D-35F8-4D65-AD92-B513EE23B0E6}"/>
    <cellStyle name="40% - Ênfase1 12 3 6" xfId="50209" xr:uid="{5A4F726B-A405-4C5A-B155-6EED5B5A126D}"/>
    <cellStyle name="40% - Ênfase1 12 4" xfId="19850" xr:uid="{F93C4B91-D8B5-440E-932F-5178B444FD50}"/>
    <cellStyle name="40% - Ênfase1 12 4 2" xfId="19851" xr:uid="{4A4801FB-9719-4D38-A2C1-FE6E1CCE8B6C}"/>
    <cellStyle name="40% - Ênfase1 12 4 2 2" xfId="19852" xr:uid="{46B9A4D5-552B-4124-B0E9-4EE62F01288E}"/>
    <cellStyle name="40% - Ênfase1 12 4 2 3" xfId="19853" xr:uid="{BA352C77-B04B-4173-AE8F-737B9AB21520}"/>
    <cellStyle name="40% - Ênfase1 12 4 2 4" xfId="19854" xr:uid="{28210CDC-ACA4-4F92-82B9-DB40A564AE00}"/>
    <cellStyle name="40% - Ênfase1 12 4 3" xfId="19855" xr:uid="{6AA18D17-A320-4DA6-B545-0A5501FB8B25}"/>
    <cellStyle name="40% - Ênfase1 12 4 4" xfId="19856" xr:uid="{E3B49D8F-F6A2-44B9-A7CC-16A38A899589}"/>
    <cellStyle name="40% - Ênfase1 12 4 5" xfId="19857" xr:uid="{8FF6A709-1DC4-4E4A-91AF-01EE5BEDFD73}"/>
    <cellStyle name="40% - Ênfase1 12 4 6" xfId="50803" xr:uid="{F6171E65-0863-4F21-837A-7AD17BC781BC}"/>
    <cellStyle name="40% - Ênfase1 12 5" xfId="19858" xr:uid="{85467ACD-D636-4181-AEA6-AA7292DB3665}"/>
    <cellStyle name="40% - Ênfase1 12 5 2" xfId="19859" xr:uid="{D8054E9B-0C0E-4539-8203-80EF00731D7B}"/>
    <cellStyle name="40% - Ênfase1 12 5 2 2" xfId="19860" xr:uid="{67454C1A-4024-4C96-AE04-66F1C953B38A}"/>
    <cellStyle name="40% - Ênfase1 12 5 2 3" xfId="19861" xr:uid="{99F7B2AC-6E9B-4A15-8EFC-876884E12C31}"/>
    <cellStyle name="40% - Ênfase1 12 5 2 4" xfId="19862" xr:uid="{F7CAF330-C95D-4F5F-B511-E8FE3BC933AB}"/>
    <cellStyle name="40% - Ênfase1 12 5 3" xfId="19863" xr:uid="{1CB30100-8856-418D-AECE-74FBED5404A2}"/>
    <cellStyle name="40% - Ênfase1 12 5 4" xfId="19864" xr:uid="{C0E142FD-7A10-489E-BF97-7235663799F5}"/>
    <cellStyle name="40% - Ênfase1 12 5 5" xfId="19865" xr:uid="{1818E0C9-004B-4DC8-B8D8-DF18CD0A89C7}"/>
    <cellStyle name="40% - Ênfase1 12 5 6" xfId="51689" xr:uid="{E9A0DD92-28A4-4D5B-AC00-16D14499B741}"/>
    <cellStyle name="40% - Ênfase1 12 6" xfId="19866" xr:uid="{90B85E12-DC0B-4147-8314-AE3C5BACBA14}"/>
    <cellStyle name="40% - Ênfase1 12 6 2" xfId="19867" xr:uid="{E3078206-2D5D-4308-8D72-B07E7B18BE1A}"/>
    <cellStyle name="40% - Ênfase1 12 6 2 2" xfId="19868" xr:uid="{04A08E06-FCDC-4BD4-A133-2ED35C8B775D}"/>
    <cellStyle name="40% - Ênfase1 12 6 2 3" xfId="19869" xr:uid="{317A5057-4623-44AF-A5C4-9750AB514B3E}"/>
    <cellStyle name="40% - Ênfase1 12 6 2 4" xfId="19870" xr:uid="{18805D61-F432-4498-8162-9BB239970A31}"/>
    <cellStyle name="40% - Ênfase1 12 6 3" xfId="19871" xr:uid="{5355AA6F-54BD-4979-BBB5-FDFB25688071}"/>
    <cellStyle name="40% - Ênfase1 12 6 4" xfId="19872" xr:uid="{793331AF-0AC4-4B7E-8ACD-443344F29502}"/>
    <cellStyle name="40% - Ênfase1 12 6 5" xfId="19873" xr:uid="{0752EB9D-69F3-4EFC-8BC3-9D6E4CCCF2F4}"/>
    <cellStyle name="40% - Ênfase1 12 6 6" xfId="52565" xr:uid="{1012EDE6-A5B4-44A5-A4AD-BE90BC73F886}"/>
    <cellStyle name="40% - Ênfase1 12 7" xfId="19874" xr:uid="{59A4CDA4-E139-4F9A-8D97-FD250FB9EAD2}"/>
    <cellStyle name="40% - Ênfase1 12 7 2" xfId="19875" xr:uid="{ECA52B18-9552-4DC3-95EF-6533B30E963C}"/>
    <cellStyle name="40% - Ênfase1 12 7 2 2" xfId="19876" xr:uid="{BB380830-9017-420F-B77E-3F73907C1E61}"/>
    <cellStyle name="40% - Ênfase1 12 7 2 3" xfId="19877" xr:uid="{8FE0CC19-9D7E-401E-B36B-0E5DBFD8AB24}"/>
    <cellStyle name="40% - Ênfase1 12 7 2 4" xfId="19878" xr:uid="{0AB9772F-399D-4FC9-83FA-630FF15A17E1}"/>
    <cellStyle name="40% - Ênfase1 12 7 3" xfId="19879" xr:uid="{2C272476-F196-4B3F-BFB7-B4E912A1103E}"/>
    <cellStyle name="40% - Ênfase1 12 7 4" xfId="19880" xr:uid="{95681102-FA3D-434B-ACE9-E873C93623DA}"/>
    <cellStyle name="40% - Ênfase1 12 7 5" xfId="19881" xr:uid="{81E0E102-ABF2-4252-A8E1-C821E9D5C7EE}"/>
    <cellStyle name="40% - Ênfase1 12 7 6" xfId="53426" xr:uid="{AD06B62F-55BB-489E-B1F3-F00F44A90F6E}"/>
    <cellStyle name="40% - Ênfase1 12 8" xfId="19882" xr:uid="{E6DB70B2-0180-47F5-BF32-91917F2B4516}"/>
    <cellStyle name="40% - Ênfase1 12 8 2" xfId="19883" xr:uid="{499E0DE0-3201-4C80-8C26-5AF0983B3DBC}"/>
    <cellStyle name="40% - Ênfase1 12 8 2 2" xfId="19884" xr:uid="{A361A0BE-46CE-447B-AC6E-9FF905E732A6}"/>
    <cellStyle name="40% - Ênfase1 12 8 2 3" xfId="19885" xr:uid="{E49DB173-4C7D-4974-ABE1-68318BC029A8}"/>
    <cellStyle name="40% - Ênfase1 12 8 2 4" xfId="19886" xr:uid="{1DE264C7-27F3-4F9A-A25B-665E892A75A9}"/>
    <cellStyle name="40% - Ênfase1 12 8 3" xfId="19887" xr:uid="{2F204E8D-ED20-471E-871C-B67E065374CB}"/>
    <cellStyle name="40% - Ênfase1 12 8 4" xfId="19888" xr:uid="{2731CEF8-4A7E-4BFC-A648-423A5B4E2D82}"/>
    <cellStyle name="40% - Ênfase1 12 8 5" xfId="19889" xr:uid="{C25145D2-4A14-4C85-96F0-B0391AEB12E9}"/>
    <cellStyle name="40% - Ênfase1 12 8 6" xfId="54265" xr:uid="{D3A51D18-00E6-4264-93B4-2913340E2EBB}"/>
    <cellStyle name="40% - Ênfase1 12 9" xfId="19890" xr:uid="{F3C26AFB-2A5F-464A-9F7D-A98C5A9CFE13}"/>
    <cellStyle name="40% - Ênfase1 12 9 2" xfId="19891" xr:uid="{943DED5A-3859-4FBB-8411-A60FBF44D27B}"/>
    <cellStyle name="40% - Ênfase1 12 9 2 2" xfId="19892" xr:uid="{F51EB438-7106-4F73-B494-AA6D38F24ADD}"/>
    <cellStyle name="40% - Ênfase1 12 9 2 3" xfId="19893" xr:uid="{23BBBA50-98C0-4A48-9D34-0ABBA6C12871}"/>
    <cellStyle name="40% - Ênfase1 12 9 2 4" xfId="19894" xr:uid="{E7B885E1-AF62-46E5-8ED6-D597819ACEAC}"/>
    <cellStyle name="40% - Ênfase1 12 9 3" xfId="19895" xr:uid="{4BF9D751-0527-4F16-BCE7-E3D4E142AF55}"/>
    <cellStyle name="40% - Ênfase1 12 9 4" xfId="19896" xr:uid="{46D2B85B-8DCA-4B80-8234-EC828039A8AC}"/>
    <cellStyle name="40% - Ênfase1 12 9 5" xfId="19897" xr:uid="{AC457BD8-F514-4132-90FA-26939D2BA216}"/>
    <cellStyle name="40% - Ênfase1 12 9 6" xfId="55061" xr:uid="{A1E47FA9-6B91-4418-ACFC-A10B2B2877A3}"/>
    <cellStyle name="40% - Ênfase1 120" xfId="19898" xr:uid="{2E6CFB2C-58AE-42C8-A957-9F020C6EE97C}"/>
    <cellStyle name="40% - Ênfase1 121" xfId="19899" xr:uid="{68710C17-011E-4E4A-BB45-981E3BE5E884}"/>
    <cellStyle name="40% - Ênfase1 13" xfId="1422" xr:uid="{27EC5354-8F0E-4709-8AE7-D25A627C7C04}"/>
    <cellStyle name="40% - Ênfase1 13 10" xfId="19900" xr:uid="{78CE717A-8252-4C45-8465-278A9073C188}"/>
    <cellStyle name="40% - Ênfase1 13 10 2" xfId="19901" xr:uid="{6E6B057D-F039-4F8E-BB70-824B4141EE06}"/>
    <cellStyle name="40% - Ênfase1 13 10 2 2" xfId="19902" xr:uid="{2116AB79-6AF8-4F45-8325-878780E4FC92}"/>
    <cellStyle name="40% - Ênfase1 13 10 2 3" xfId="19903" xr:uid="{BE683878-1F30-418C-BEEC-07E14FEBEFF9}"/>
    <cellStyle name="40% - Ênfase1 13 10 2 4" xfId="19904" xr:uid="{39B45AC2-9431-4FBD-A5B1-00D4D2F6D20E}"/>
    <cellStyle name="40% - Ênfase1 13 10 3" xfId="19905" xr:uid="{51048806-7829-4A06-98D3-11AE780896A1}"/>
    <cellStyle name="40% - Ênfase1 13 10 4" xfId="19906" xr:uid="{7EBEEA49-1606-4C00-9DC4-60A8E3C1ED1D}"/>
    <cellStyle name="40% - Ênfase1 13 10 5" xfId="19907" xr:uid="{95F8AADB-9B59-456D-8E45-0748BE0190DA}"/>
    <cellStyle name="40% - Ênfase1 13 10 6" xfId="47203" xr:uid="{C47FE309-2941-4F7D-BF7F-276B0C3C154F}"/>
    <cellStyle name="40% - Ênfase1 13 11" xfId="19908" xr:uid="{95A2E17B-D282-4026-A3A7-8EEC0F8713E6}"/>
    <cellStyle name="40% - Ênfase1 13 11 2" xfId="19909" xr:uid="{D0BA3766-7084-47D5-9072-E617F858058E}"/>
    <cellStyle name="40% - Ênfase1 13 11 2 2" xfId="19910" xr:uid="{FE4590C9-B92F-429C-A039-74864514C99E}"/>
    <cellStyle name="40% - Ênfase1 13 11 2 3" xfId="19911" xr:uid="{4EF32EE6-1195-4BB0-8C3D-079BA4E8CC43}"/>
    <cellStyle name="40% - Ênfase1 13 11 2 4" xfId="19912" xr:uid="{3A547532-FF54-457D-95A4-62A3158B5979}"/>
    <cellStyle name="40% - Ênfase1 13 11 3" xfId="19913" xr:uid="{F4B51026-F0F9-41CB-A1E5-D5566B6A7774}"/>
    <cellStyle name="40% - Ênfase1 13 11 4" xfId="19914" xr:uid="{BDDE8812-3C02-4343-8096-04D085819B4C}"/>
    <cellStyle name="40% - Ênfase1 13 11 5" xfId="19915" xr:uid="{1299AEBF-3ACD-4C34-B481-32FE35D73806}"/>
    <cellStyle name="40% - Ênfase1 13 12" xfId="19916" xr:uid="{689483E1-C2E3-459B-BD29-31B1740B5388}"/>
    <cellStyle name="40% - Ênfase1 13 12 2" xfId="19917" xr:uid="{6CB9D996-3245-4D74-9339-32E8399BB2EB}"/>
    <cellStyle name="40% - Ênfase1 13 12 3" xfId="19918" xr:uid="{E444AB94-F094-4806-923B-3839D9DBB19D}"/>
    <cellStyle name="40% - Ênfase1 13 12 4" xfId="19919" xr:uid="{B336DBC9-5708-431D-B9D9-B91982A00CC4}"/>
    <cellStyle name="40% - Ênfase1 13 13" xfId="19920" xr:uid="{A5B2280D-AE23-45F7-A8E5-62791B7C2790}"/>
    <cellStyle name="40% - Ênfase1 13 14" xfId="19921" xr:uid="{5DCB5488-9797-4297-9BFD-9D4786CD39C2}"/>
    <cellStyle name="40% - Ênfase1 13 15" xfId="19922" xr:uid="{16485BE2-675D-4980-8CB9-9A17AFBCEBD7}"/>
    <cellStyle name="40% - Ênfase1 13 16" xfId="45592" xr:uid="{F2A78B18-1BB3-410D-A08E-F6A25DEA3228}"/>
    <cellStyle name="40% - Ênfase1 13 2" xfId="1423" xr:uid="{AD3C6855-C770-4D18-88E1-33C846E3C5EB}"/>
    <cellStyle name="40% - Ênfase1 13 2 2" xfId="19923" xr:uid="{3BE28B55-51C5-4BF7-BA65-43F37A419BAA}"/>
    <cellStyle name="40% - Ênfase1 13 2 2 2" xfId="19924" xr:uid="{D662FABC-7B24-4A0C-8904-948716A4AB75}"/>
    <cellStyle name="40% - Ênfase1 13 2 2 3" xfId="19925" xr:uid="{D0987DD4-96B8-4DC8-B179-28289503CFD7}"/>
    <cellStyle name="40% - Ênfase1 13 2 2 4" xfId="19926" xr:uid="{F3CB9120-37E4-4CFB-B471-E9463BF9F94B}"/>
    <cellStyle name="40% - Ênfase1 13 2 2 5" xfId="48792" xr:uid="{75BE279D-2E4F-43B0-A1E7-A955995B7444}"/>
    <cellStyle name="40% - Ênfase1 13 2 3" xfId="19927" xr:uid="{E139782A-384C-41E0-AEAB-CF9F64444214}"/>
    <cellStyle name="40% - Ênfase1 13 2 4" xfId="19928" xr:uid="{441E10B4-F57E-492D-9E59-1ADE406D99AF}"/>
    <cellStyle name="40% - Ênfase1 13 2 5" xfId="19929" xr:uid="{112A16D3-09F5-4B28-88E9-65754FA8C363}"/>
    <cellStyle name="40% - Ênfase1 13 2 6" xfId="47955" xr:uid="{0A2D7005-2516-45FF-9618-9F7DBBEC818E}"/>
    <cellStyle name="40% - Ênfase1 13 3" xfId="19930" xr:uid="{44FF1CDD-922E-465A-8808-AC7F526866A7}"/>
    <cellStyle name="40% - Ênfase1 13 3 2" xfId="19931" xr:uid="{CF65327A-ECF4-4117-BFD0-47726E22A0A3}"/>
    <cellStyle name="40% - Ênfase1 13 3 2 2" xfId="19932" xr:uid="{9C44EE21-38C9-4B4A-BFA6-00B07F3DDFA1}"/>
    <cellStyle name="40% - Ênfase1 13 3 2 3" xfId="19933" xr:uid="{E5A02941-78F4-45C5-8064-DF0BFEC6894A}"/>
    <cellStyle name="40% - Ênfase1 13 3 2 4" xfId="19934" xr:uid="{69950265-A727-406E-8633-A9C0FCEFF13A}"/>
    <cellStyle name="40% - Ênfase1 13 3 3" xfId="19935" xr:uid="{EDDA918B-BAA5-4CE2-874A-12D63A9C3EBE}"/>
    <cellStyle name="40% - Ênfase1 13 3 4" xfId="19936" xr:uid="{0BC93218-D811-4FBA-944F-681F2DB2BFBB}"/>
    <cellStyle name="40% - Ênfase1 13 3 5" xfId="19937" xr:uid="{E0365A1A-4043-45CF-81FD-FD52107DEECC}"/>
    <cellStyle name="40% - Ênfase1 13 3 6" xfId="50211" xr:uid="{768F6205-C7CE-41D2-BBE6-7B447D920867}"/>
    <cellStyle name="40% - Ênfase1 13 4" xfId="19938" xr:uid="{CA2933EA-A44A-4632-BF4D-31AB0714B08C}"/>
    <cellStyle name="40% - Ênfase1 13 4 2" xfId="19939" xr:uid="{B17DFE34-232C-4A8D-9DBA-2C10488EFEDF}"/>
    <cellStyle name="40% - Ênfase1 13 4 2 2" xfId="19940" xr:uid="{3ED2C325-4E91-4EE8-A9CA-562CA275B4AE}"/>
    <cellStyle name="40% - Ênfase1 13 4 2 3" xfId="19941" xr:uid="{174E0FEE-E08C-4FBC-8E90-D51D58165E15}"/>
    <cellStyle name="40% - Ênfase1 13 4 2 4" xfId="19942" xr:uid="{D052650D-9E2F-43A6-8479-1063CF931448}"/>
    <cellStyle name="40% - Ênfase1 13 4 3" xfId="19943" xr:uid="{229C9FB0-BE2B-427F-8DA6-14064F6396C0}"/>
    <cellStyle name="40% - Ênfase1 13 4 4" xfId="19944" xr:uid="{60488CFB-219C-44E8-BB10-FBA8B2AB29BB}"/>
    <cellStyle name="40% - Ênfase1 13 4 5" xfId="19945" xr:uid="{07962CEB-9949-492A-A1DC-C07CA740C338}"/>
    <cellStyle name="40% - Ênfase1 13 4 6" xfId="50801" xr:uid="{62F99529-409B-4BA0-9618-E8B35C6EBBDB}"/>
    <cellStyle name="40% - Ênfase1 13 5" xfId="19946" xr:uid="{2B5AA9D7-F57F-4BB1-889C-EE2445B5057A}"/>
    <cellStyle name="40% - Ênfase1 13 5 2" xfId="19947" xr:uid="{4B5DC065-4DCA-492D-A404-6197848E2F7F}"/>
    <cellStyle name="40% - Ênfase1 13 5 2 2" xfId="19948" xr:uid="{B52AA18E-9E93-4256-89E0-767E1CE3ED98}"/>
    <cellStyle name="40% - Ênfase1 13 5 2 3" xfId="19949" xr:uid="{9E133989-0DA6-4884-9D8C-4081D9C8ABEE}"/>
    <cellStyle name="40% - Ênfase1 13 5 2 4" xfId="19950" xr:uid="{56DCD4B5-67D9-45FE-A12C-762FAD5B3107}"/>
    <cellStyle name="40% - Ênfase1 13 5 3" xfId="19951" xr:uid="{061455F2-4081-4A33-A2E7-8D5514DA6EE9}"/>
    <cellStyle name="40% - Ênfase1 13 5 4" xfId="19952" xr:uid="{E2959B0D-9550-4328-BC7F-0E6FEFB7B67B}"/>
    <cellStyle name="40% - Ênfase1 13 5 5" xfId="19953" xr:uid="{301CAE1B-77EF-4D29-9950-F8E842A6DA87}"/>
    <cellStyle name="40% - Ênfase1 13 5 6" xfId="51687" xr:uid="{6EB2A202-2186-43A6-9045-0829F7AB66C4}"/>
    <cellStyle name="40% - Ênfase1 13 6" xfId="19954" xr:uid="{42E20649-31B5-41BB-89D5-F5185EE424F2}"/>
    <cellStyle name="40% - Ênfase1 13 6 2" xfId="19955" xr:uid="{BBCA938F-2A46-4FCF-8FEC-709FEFDE7627}"/>
    <cellStyle name="40% - Ênfase1 13 6 2 2" xfId="19956" xr:uid="{585C39F6-D1D7-4D5D-9895-CED2CFE2FC4E}"/>
    <cellStyle name="40% - Ênfase1 13 6 2 3" xfId="19957" xr:uid="{7838229B-4D3D-4166-91C0-AF79138EDEFB}"/>
    <cellStyle name="40% - Ênfase1 13 6 2 4" xfId="19958" xr:uid="{76AB36BE-E0FB-47F3-BB5F-93BA1EC85618}"/>
    <cellStyle name="40% - Ênfase1 13 6 3" xfId="19959" xr:uid="{83F8EBEE-F38F-4E10-BC03-A52AF85F15CC}"/>
    <cellStyle name="40% - Ênfase1 13 6 4" xfId="19960" xr:uid="{4A5E8F16-9184-4E92-A5EB-1ED387405503}"/>
    <cellStyle name="40% - Ênfase1 13 6 5" xfId="19961" xr:uid="{871352F7-D26D-4201-AF37-8BE8224437F2}"/>
    <cellStyle name="40% - Ênfase1 13 6 6" xfId="52564" xr:uid="{985901EE-0BBB-45C9-BDED-34367D5CFAA6}"/>
    <cellStyle name="40% - Ênfase1 13 7" xfId="19962" xr:uid="{A0FB5753-99C3-46AA-9653-5F9D27023C5A}"/>
    <cellStyle name="40% - Ênfase1 13 7 2" xfId="19963" xr:uid="{145305A7-EFB6-4A1C-8106-C3A75D1259F2}"/>
    <cellStyle name="40% - Ênfase1 13 7 2 2" xfId="19964" xr:uid="{CB82C829-D858-4BDC-8925-8B049D116BDF}"/>
    <cellStyle name="40% - Ênfase1 13 7 2 3" xfId="19965" xr:uid="{C7881E00-1279-4AE3-889A-15700DBD445B}"/>
    <cellStyle name="40% - Ênfase1 13 7 2 4" xfId="19966" xr:uid="{5800035E-5D8F-4B88-B6DF-2D69058D055C}"/>
    <cellStyle name="40% - Ênfase1 13 7 3" xfId="19967" xr:uid="{B60CC016-4D14-40D9-B286-0CC486DF9EBD}"/>
    <cellStyle name="40% - Ênfase1 13 7 4" xfId="19968" xr:uid="{6522FD73-AF15-4129-82CD-A77FE735AB49}"/>
    <cellStyle name="40% - Ênfase1 13 7 5" xfId="19969" xr:uid="{BADFBEC9-76C4-4108-B766-48E6150B3148}"/>
    <cellStyle name="40% - Ênfase1 13 7 6" xfId="53425" xr:uid="{05091981-C8D2-454D-9BA9-5AD75E087939}"/>
    <cellStyle name="40% - Ênfase1 13 8" xfId="19970" xr:uid="{65F8A619-8A78-4052-88CC-D520DFBF3375}"/>
    <cellStyle name="40% - Ênfase1 13 8 2" xfId="19971" xr:uid="{8DA1A79F-4D3B-4658-9249-CD5589723A16}"/>
    <cellStyle name="40% - Ênfase1 13 8 2 2" xfId="19972" xr:uid="{2AB80D3C-E546-4EF9-B444-4DE33300504F}"/>
    <cellStyle name="40% - Ênfase1 13 8 2 3" xfId="19973" xr:uid="{5C72C018-6D85-4EA0-979B-593374F07498}"/>
    <cellStyle name="40% - Ênfase1 13 8 2 4" xfId="19974" xr:uid="{37AA8D86-6E61-4226-B86B-0B0F5E285534}"/>
    <cellStyle name="40% - Ênfase1 13 8 3" xfId="19975" xr:uid="{C75CCE42-BD6B-4F23-A2F8-C7403745F718}"/>
    <cellStyle name="40% - Ênfase1 13 8 4" xfId="19976" xr:uid="{E424F01E-9D37-4D94-B51F-3FF40A1B6349}"/>
    <cellStyle name="40% - Ênfase1 13 8 5" xfId="19977" xr:uid="{89DFA6EA-0FFC-4485-9CE3-025E52A13460}"/>
    <cellStyle name="40% - Ênfase1 13 8 6" xfId="54264" xr:uid="{CF138CF4-CFE1-4321-B0F0-A98DD1C27EDB}"/>
    <cellStyle name="40% - Ênfase1 13 9" xfId="19978" xr:uid="{73310B70-53E2-4CDC-91D0-8BA468915596}"/>
    <cellStyle name="40% - Ênfase1 13 9 2" xfId="19979" xr:uid="{94FFF822-D12C-4E7A-8DBB-D498B50C0CD4}"/>
    <cellStyle name="40% - Ênfase1 13 9 2 2" xfId="19980" xr:uid="{ED5ECF73-CC6F-47FF-9A31-3723CF869288}"/>
    <cellStyle name="40% - Ênfase1 13 9 2 3" xfId="19981" xr:uid="{12E3D59D-7702-458A-AA34-AD387F44D55B}"/>
    <cellStyle name="40% - Ênfase1 13 9 2 4" xfId="19982" xr:uid="{2D8C5C29-7E84-4FD1-9B54-69512BBE5966}"/>
    <cellStyle name="40% - Ênfase1 13 9 3" xfId="19983" xr:uid="{99E2B62E-A71A-4B66-B7F2-4913D657C121}"/>
    <cellStyle name="40% - Ênfase1 13 9 4" xfId="19984" xr:uid="{9C741543-78C6-4AB6-8BB8-987EAA07115C}"/>
    <cellStyle name="40% - Ênfase1 13 9 5" xfId="19985" xr:uid="{6FA298CB-FC29-43DD-910B-8BBB6A3F8139}"/>
    <cellStyle name="40% - Ênfase1 13 9 6" xfId="55060" xr:uid="{0BBF4EBC-3F4B-4E64-B924-B8A3D269795A}"/>
    <cellStyle name="40% - Ênfase1 14" xfId="1424" xr:uid="{59DDDFE9-34B8-4C4A-BE47-37E8538D11B2}"/>
    <cellStyle name="40% - Ênfase1 14 10" xfId="19986" xr:uid="{165D6243-6C68-474C-B34D-C16D6DD294B8}"/>
    <cellStyle name="40% - Ênfase1 14 10 2" xfId="19987" xr:uid="{8EDD5EC8-211F-43AC-9BEB-962C9A1C8E72}"/>
    <cellStyle name="40% - Ênfase1 14 10 2 2" xfId="19988" xr:uid="{23F3274A-78C0-4A51-91EC-8C2F537A2826}"/>
    <cellStyle name="40% - Ênfase1 14 10 2 3" xfId="19989" xr:uid="{227033CF-6EA0-406D-9503-A04356A4EFE7}"/>
    <cellStyle name="40% - Ênfase1 14 10 2 4" xfId="19990" xr:uid="{24CBDD9F-AA3C-4CDE-8895-0656B81D43D0}"/>
    <cellStyle name="40% - Ênfase1 14 10 3" xfId="19991" xr:uid="{550E7585-4D67-4286-90DD-BCD766267859}"/>
    <cellStyle name="40% - Ênfase1 14 10 4" xfId="19992" xr:uid="{A0F9368F-9765-4FA2-8E93-83903142BADE}"/>
    <cellStyle name="40% - Ênfase1 14 10 5" xfId="19993" xr:uid="{5556C532-9587-4128-A5D7-B55B7B347538}"/>
    <cellStyle name="40% - Ênfase1 14 10 6" xfId="47204" xr:uid="{A243D864-2D8F-49BF-942F-290988434A80}"/>
    <cellStyle name="40% - Ênfase1 14 11" xfId="19994" xr:uid="{80BB79C3-225D-4DF7-B50B-A2089E8A56F3}"/>
    <cellStyle name="40% - Ênfase1 14 11 2" xfId="19995" xr:uid="{78844DAF-2233-43C6-8A00-7AE64EE9E22A}"/>
    <cellStyle name="40% - Ênfase1 14 11 2 2" xfId="19996" xr:uid="{38B142C4-DB42-421D-AD13-020B11EC6CE5}"/>
    <cellStyle name="40% - Ênfase1 14 11 2 3" xfId="19997" xr:uid="{ECF1DF95-695A-479F-9578-DCD7D05092F9}"/>
    <cellStyle name="40% - Ênfase1 14 11 2 4" xfId="19998" xr:uid="{910960C0-AE31-455B-8579-DEC7D41F3F45}"/>
    <cellStyle name="40% - Ênfase1 14 11 3" xfId="19999" xr:uid="{8585207B-BBB0-4E18-8E74-71B5145552F2}"/>
    <cellStyle name="40% - Ênfase1 14 11 4" xfId="20000" xr:uid="{9DDC4350-F939-49FC-AF29-1620C464D89C}"/>
    <cellStyle name="40% - Ênfase1 14 11 5" xfId="20001" xr:uid="{FF8BE978-0851-41F9-98E6-5820337ED15F}"/>
    <cellStyle name="40% - Ênfase1 14 12" xfId="20002" xr:uid="{C1FA73EF-01A9-4236-97D4-30A81C4EA80A}"/>
    <cellStyle name="40% - Ênfase1 14 12 2" xfId="20003" xr:uid="{94DDE59D-54C9-4AE9-A513-465088545322}"/>
    <cellStyle name="40% - Ênfase1 14 12 3" xfId="20004" xr:uid="{D0524990-7211-4ABF-8DF0-0CB79F83C082}"/>
    <cellStyle name="40% - Ênfase1 14 12 4" xfId="20005" xr:uid="{EFD24828-4E18-471A-B6C9-434DE0BC1C03}"/>
    <cellStyle name="40% - Ênfase1 14 13" xfId="20006" xr:uid="{588A30DF-1787-4E7B-A9E1-BA61EF5CD676}"/>
    <cellStyle name="40% - Ênfase1 14 14" xfId="20007" xr:uid="{B5FE8AD6-965C-4BA4-A797-EF4A77EBC2F5}"/>
    <cellStyle name="40% - Ênfase1 14 15" xfId="20008" xr:uid="{70002242-F880-4B08-83DF-6A4F974954D7}"/>
    <cellStyle name="40% - Ênfase1 14 16" xfId="45593" xr:uid="{A06CA47F-5373-4B88-9C73-A817640BEB7B}"/>
    <cellStyle name="40% - Ênfase1 14 2" xfId="1425" xr:uid="{8F24164B-0483-4AFA-8E32-599FE7B998EB}"/>
    <cellStyle name="40% - Ênfase1 14 2 2" xfId="20009" xr:uid="{9216F9C9-3FD4-4152-B635-CA2E15350B9D}"/>
    <cellStyle name="40% - Ênfase1 14 2 2 2" xfId="20010" xr:uid="{1B813D70-8266-4CE7-9F6E-0728C2D439A7}"/>
    <cellStyle name="40% - Ênfase1 14 2 2 3" xfId="20011" xr:uid="{F61D2F1C-468D-4B89-B783-AD02624E1EAF}"/>
    <cellStyle name="40% - Ênfase1 14 2 2 4" xfId="20012" xr:uid="{39172F55-918D-4D0D-BFEF-23C27B90C047}"/>
    <cellStyle name="40% - Ênfase1 14 2 2 5" xfId="48794" xr:uid="{5E336943-515F-479B-A82F-92D57D6DC486}"/>
    <cellStyle name="40% - Ênfase1 14 2 3" xfId="20013" xr:uid="{9BD949D5-DDC6-4FF5-84C7-BB1D0386398C}"/>
    <cellStyle name="40% - Ênfase1 14 2 4" xfId="20014" xr:uid="{4491F6F1-823E-433E-A68A-4C3E968B5FD2}"/>
    <cellStyle name="40% - Ênfase1 14 2 5" xfId="20015" xr:uid="{29170DD1-36A4-4041-A32A-F30B25487A41}"/>
    <cellStyle name="40% - Ênfase1 14 2 6" xfId="47956" xr:uid="{9703EF99-0802-4301-B8E6-45641166033A}"/>
    <cellStyle name="40% - Ênfase1 14 3" xfId="20016" xr:uid="{745F8ED5-CC9E-4D2D-9E11-BC5C0F8772B7}"/>
    <cellStyle name="40% - Ênfase1 14 3 2" xfId="20017" xr:uid="{23C95515-B0AD-40B6-BF57-83317554B0CA}"/>
    <cellStyle name="40% - Ênfase1 14 3 2 2" xfId="20018" xr:uid="{14CC28D0-8777-4F2E-AD8C-5E67F6C6D7C0}"/>
    <cellStyle name="40% - Ênfase1 14 3 2 3" xfId="20019" xr:uid="{82465A61-3977-408D-BB1F-8E4102F6D210}"/>
    <cellStyle name="40% - Ênfase1 14 3 2 4" xfId="20020" xr:uid="{7800B918-0DA5-4ED8-9A8F-7AF8A97B9AA8}"/>
    <cellStyle name="40% - Ênfase1 14 3 3" xfId="20021" xr:uid="{CAF92444-EA09-4822-A0B8-656E43DDB384}"/>
    <cellStyle name="40% - Ênfase1 14 3 4" xfId="20022" xr:uid="{BF3C3E06-0013-4E76-9EDF-274971D37C4B}"/>
    <cellStyle name="40% - Ênfase1 14 3 5" xfId="20023" xr:uid="{E9C74E91-6FCB-4876-8D0A-A1709AC05C01}"/>
    <cellStyle name="40% - Ênfase1 14 3 6" xfId="50213" xr:uid="{8D54C82D-F25B-44FB-87A0-0EAC54275EB1}"/>
    <cellStyle name="40% - Ênfase1 14 4" xfId="20024" xr:uid="{68D3021A-7A2A-4DFE-825C-2FFA532C31DD}"/>
    <cellStyle name="40% - Ênfase1 14 4 2" xfId="20025" xr:uid="{9FA5A616-6B6E-4EBC-962E-3E0370295C10}"/>
    <cellStyle name="40% - Ênfase1 14 4 2 2" xfId="20026" xr:uid="{3FF163AA-E882-4929-B2B4-26409513E8BE}"/>
    <cellStyle name="40% - Ênfase1 14 4 2 3" xfId="20027" xr:uid="{8F52B487-E423-4AA6-9867-1DFB299449E3}"/>
    <cellStyle name="40% - Ênfase1 14 4 2 4" xfId="20028" xr:uid="{BE97F39B-3153-427B-BA4A-96CF2AF93C73}"/>
    <cellStyle name="40% - Ênfase1 14 4 3" xfId="20029" xr:uid="{76839634-C168-4CB9-8056-A2AAA2854342}"/>
    <cellStyle name="40% - Ênfase1 14 4 4" xfId="20030" xr:uid="{80E10CE9-4590-4B80-BA3B-684CEA845D5F}"/>
    <cellStyle name="40% - Ênfase1 14 4 5" xfId="20031" xr:uid="{B9B22C6A-8F77-48DE-9930-735EB977EAB8}"/>
    <cellStyle name="40% - Ênfase1 14 4 6" xfId="50798" xr:uid="{B67D4640-B0C3-400E-AFD4-F66657089245}"/>
    <cellStyle name="40% - Ênfase1 14 5" xfId="20032" xr:uid="{A0CF3D14-C926-431D-A14E-8973C8D832EC}"/>
    <cellStyle name="40% - Ênfase1 14 5 2" xfId="20033" xr:uid="{9573D2FD-2D96-41ED-88F9-79D591E30093}"/>
    <cellStyle name="40% - Ênfase1 14 5 2 2" xfId="20034" xr:uid="{2583F00E-9EA8-488F-B3B1-C3238D13C653}"/>
    <cellStyle name="40% - Ênfase1 14 5 2 3" xfId="20035" xr:uid="{0CDAB5C7-819A-42F9-821D-9E29132D0410}"/>
    <cellStyle name="40% - Ênfase1 14 5 2 4" xfId="20036" xr:uid="{749719E6-3E11-4B9F-969F-FDAE2E543AC3}"/>
    <cellStyle name="40% - Ênfase1 14 5 3" xfId="20037" xr:uid="{A89031D1-F2CF-4F3C-91BB-D20370646510}"/>
    <cellStyle name="40% - Ênfase1 14 5 4" xfId="20038" xr:uid="{11CB6FDA-6882-48D4-AD78-E63626BBD36A}"/>
    <cellStyle name="40% - Ênfase1 14 5 5" xfId="20039" xr:uid="{A9D6011B-F3A4-4F54-9DBD-A49D0F0E026E}"/>
    <cellStyle name="40% - Ênfase1 14 5 6" xfId="51684" xr:uid="{1E60BD5E-8552-451E-AAA3-9DC29F8A3D6F}"/>
    <cellStyle name="40% - Ênfase1 14 6" xfId="20040" xr:uid="{15001193-A5B1-4A14-A3B3-D6E1C5306434}"/>
    <cellStyle name="40% - Ênfase1 14 6 2" xfId="20041" xr:uid="{45E90DBC-C090-4DC3-B852-64986243B7C8}"/>
    <cellStyle name="40% - Ênfase1 14 6 2 2" xfId="20042" xr:uid="{BF03F301-D5D4-494A-8CE6-D1D8EEBD0FB2}"/>
    <cellStyle name="40% - Ênfase1 14 6 2 3" xfId="20043" xr:uid="{C8848CE3-8002-4BE0-9F65-009443087F0D}"/>
    <cellStyle name="40% - Ênfase1 14 6 2 4" xfId="20044" xr:uid="{9754D9FF-1C90-40DB-99C0-2398948A1792}"/>
    <cellStyle name="40% - Ênfase1 14 6 3" xfId="20045" xr:uid="{23D36DC9-9575-4E97-A493-AE5943172ACE}"/>
    <cellStyle name="40% - Ênfase1 14 6 4" xfId="20046" xr:uid="{01449393-3E79-4114-97AD-B30A8E9CB4FC}"/>
    <cellStyle name="40% - Ênfase1 14 6 5" xfId="20047" xr:uid="{2D0E53E9-56B3-487C-896D-806C9519C06B}"/>
    <cellStyle name="40% - Ênfase1 14 6 6" xfId="52561" xr:uid="{5BFC19B5-FA0B-4335-9345-D31B1319B839}"/>
    <cellStyle name="40% - Ênfase1 14 7" xfId="20048" xr:uid="{30E49DDB-DD99-4A83-A980-B8BE3BC2CB08}"/>
    <cellStyle name="40% - Ênfase1 14 7 2" xfId="20049" xr:uid="{A1C15BEF-34E9-4B51-98A5-56CB07DD04D9}"/>
    <cellStyle name="40% - Ênfase1 14 7 2 2" xfId="20050" xr:uid="{00A23BFF-D953-4FE9-94BB-90E9E182BD56}"/>
    <cellStyle name="40% - Ênfase1 14 7 2 3" xfId="20051" xr:uid="{5AC48E9C-38CC-4BE1-8F5F-1F643B20692E}"/>
    <cellStyle name="40% - Ênfase1 14 7 2 4" xfId="20052" xr:uid="{80D9D75E-C0E9-4347-B799-B69401CCC4CD}"/>
    <cellStyle name="40% - Ênfase1 14 7 3" xfId="20053" xr:uid="{DDD5F8BF-84A5-4687-A45B-B824303C0C00}"/>
    <cellStyle name="40% - Ênfase1 14 7 4" xfId="20054" xr:uid="{CAC6E0D8-D8D1-4C26-86BA-ABE4297CB87F}"/>
    <cellStyle name="40% - Ênfase1 14 7 5" xfId="20055" xr:uid="{CDE6A064-A5AE-41A0-BC36-44EF6D12581C}"/>
    <cellStyle name="40% - Ênfase1 14 7 6" xfId="53422" xr:uid="{025ECE1C-7692-4FD4-9C15-98957B15F2E3}"/>
    <cellStyle name="40% - Ênfase1 14 8" xfId="20056" xr:uid="{28E1FF46-5DCA-438E-8834-607C4765F19D}"/>
    <cellStyle name="40% - Ênfase1 14 8 2" xfId="20057" xr:uid="{9619BD29-2496-4E2E-A17D-894FAA0CF1A2}"/>
    <cellStyle name="40% - Ênfase1 14 8 2 2" xfId="20058" xr:uid="{EC4F2F66-D737-4C8E-BE01-07AA2BEDE845}"/>
    <cellStyle name="40% - Ênfase1 14 8 2 3" xfId="20059" xr:uid="{73AEF303-CE74-4E21-94E6-DFB390FBECA1}"/>
    <cellStyle name="40% - Ênfase1 14 8 2 4" xfId="20060" xr:uid="{CD6F60F2-9B1C-4250-AA4F-22664CF84734}"/>
    <cellStyle name="40% - Ênfase1 14 8 3" xfId="20061" xr:uid="{6A890DD9-CB14-40CB-A2B3-9C6CEB467D25}"/>
    <cellStyle name="40% - Ênfase1 14 8 4" xfId="20062" xr:uid="{AFA3860E-3864-437E-BF32-5F4B5C7DD9FA}"/>
    <cellStyle name="40% - Ênfase1 14 8 5" xfId="20063" xr:uid="{CC6FFA65-94D6-4563-9614-1F9B7A3A57CF}"/>
    <cellStyle name="40% - Ênfase1 14 8 6" xfId="54262" xr:uid="{D76DEF7B-18C4-4449-9612-DD5248354DD1}"/>
    <cellStyle name="40% - Ênfase1 14 9" xfId="20064" xr:uid="{F1FE0DB9-82CE-42D1-82A7-0EAE31C1CC53}"/>
    <cellStyle name="40% - Ênfase1 14 9 2" xfId="20065" xr:uid="{A9F9178D-85E3-4575-BFCA-0990EDFC4612}"/>
    <cellStyle name="40% - Ênfase1 14 9 2 2" xfId="20066" xr:uid="{100DC71F-3AF9-431C-A8D3-F171EBFDEA4A}"/>
    <cellStyle name="40% - Ênfase1 14 9 2 3" xfId="20067" xr:uid="{564E1F7B-D5AE-4D6F-9DB0-65401C4E8212}"/>
    <cellStyle name="40% - Ênfase1 14 9 2 4" xfId="20068" xr:uid="{C2EF375B-B2A5-4D5D-9F8C-A3C570A09275}"/>
    <cellStyle name="40% - Ênfase1 14 9 3" xfId="20069" xr:uid="{9710766E-5F96-4FD6-9202-E40792C785DA}"/>
    <cellStyle name="40% - Ênfase1 14 9 4" xfId="20070" xr:uid="{D4DC65BB-40F4-4C14-9DDB-66AE230E27D8}"/>
    <cellStyle name="40% - Ênfase1 14 9 5" xfId="20071" xr:uid="{594CF524-0FFB-478D-B791-CB39945BFD71}"/>
    <cellStyle name="40% - Ênfase1 14 9 6" xfId="55058" xr:uid="{B62C13A9-AFED-4A6F-9AEC-95CFB1A3BA09}"/>
    <cellStyle name="40% - Ênfase1 15" xfId="1426" xr:uid="{664A69F7-B816-4E33-BD72-0CB37DCE065A}"/>
    <cellStyle name="40% - Ênfase1 15 10" xfId="20072" xr:uid="{384ACA49-E171-4098-876F-6B10F7E9ED73}"/>
    <cellStyle name="40% - Ênfase1 15 10 2" xfId="20073" xr:uid="{DCD32D4F-AF8D-4435-A9F8-A09034F537FE}"/>
    <cellStyle name="40% - Ênfase1 15 10 2 2" xfId="20074" xr:uid="{AFDFFCB9-C9FD-48AA-A29A-575FF5D5B37B}"/>
    <cellStyle name="40% - Ênfase1 15 10 2 3" xfId="20075" xr:uid="{AE1D7DC3-107A-4A8F-9F8E-5C582C8742BB}"/>
    <cellStyle name="40% - Ênfase1 15 10 2 4" xfId="20076" xr:uid="{2158B131-F1F9-416D-A9C4-ED8EF000BF83}"/>
    <cellStyle name="40% - Ênfase1 15 10 3" xfId="20077" xr:uid="{E646D47B-3F97-4224-A85B-D8510314A863}"/>
    <cellStyle name="40% - Ênfase1 15 10 4" xfId="20078" xr:uid="{DB4AB703-18EF-4C3C-B98A-45A481058D3A}"/>
    <cellStyle name="40% - Ênfase1 15 10 5" xfId="20079" xr:uid="{0B71C9BF-E624-4B26-9AFE-B02F08996D58}"/>
    <cellStyle name="40% - Ênfase1 15 10 6" xfId="47205" xr:uid="{BAE83C80-2623-4A64-8D9F-0D0BFB4475A3}"/>
    <cellStyle name="40% - Ênfase1 15 11" xfId="20080" xr:uid="{0785FC5C-D3F8-40D0-B71C-BBD5E086C296}"/>
    <cellStyle name="40% - Ênfase1 15 11 2" xfId="20081" xr:uid="{4FCBC6B6-E167-41DD-B3E9-C5087F17AEEF}"/>
    <cellStyle name="40% - Ênfase1 15 11 2 2" xfId="20082" xr:uid="{BD471E9E-CC5D-4D1C-B273-3219BDD8F388}"/>
    <cellStyle name="40% - Ênfase1 15 11 2 3" xfId="20083" xr:uid="{9906B6EF-DD2F-46B3-B5FF-8640349C8835}"/>
    <cellStyle name="40% - Ênfase1 15 11 2 4" xfId="20084" xr:uid="{1D8BB26A-A4AD-4711-B46A-663BD9DCD65C}"/>
    <cellStyle name="40% - Ênfase1 15 11 3" xfId="20085" xr:uid="{AFA1FA8D-0EC1-49FB-B83B-167E284EB03C}"/>
    <cellStyle name="40% - Ênfase1 15 11 4" xfId="20086" xr:uid="{71AC7414-588E-45A5-A421-2EB5D337CBCE}"/>
    <cellStyle name="40% - Ênfase1 15 11 5" xfId="20087" xr:uid="{82C16E16-D4D1-42DD-9908-62A3F1063A86}"/>
    <cellStyle name="40% - Ênfase1 15 12" xfId="20088" xr:uid="{6E72A8AA-09E2-421B-8BC5-18A628E51B31}"/>
    <cellStyle name="40% - Ênfase1 15 12 2" xfId="20089" xr:uid="{1DED9A75-621D-4054-886A-E0FA16B18AC5}"/>
    <cellStyle name="40% - Ênfase1 15 12 3" xfId="20090" xr:uid="{D1776E66-18FB-49A5-A521-01FB298A55A4}"/>
    <cellStyle name="40% - Ênfase1 15 12 4" xfId="20091" xr:uid="{C661A700-7CCA-4C08-8F93-894A50167084}"/>
    <cellStyle name="40% - Ênfase1 15 13" xfId="20092" xr:uid="{6FFCC69D-2C97-44A6-8E14-77ED2B3C0F71}"/>
    <cellStyle name="40% - Ênfase1 15 14" xfId="20093" xr:uid="{AD397A2A-6B61-4F01-94E4-7CF280856E71}"/>
    <cellStyle name="40% - Ênfase1 15 15" xfId="20094" xr:uid="{0B30C99D-A645-4F2F-9012-0F9661117B55}"/>
    <cellStyle name="40% - Ênfase1 15 16" xfId="45594" xr:uid="{32F98656-AD9B-434A-9B8A-3B268768670A}"/>
    <cellStyle name="40% - Ênfase1 15 2" xfId="1427" xr:uid="{53229DC5-B3AC-4E79-8CB8-69999EA2BAB1}"/>
    <cellStyle name="40% - Ênfase1 15 2 2" xfId="20095" xr:uid="{FD65404B-E2F2-4847-9C5D-DE018F0FC076}"/>
    <cellStyle name="40% - Ênfase1 15 2 2 2" xfId="20096" xr:uid="{E7C8C8E5-C12D-4F89-8B12-EB00A1E968A8}"/>
    <cellStyle name="40% - Ênfase1 15 2 2 3" xfId="20097" xr:uid="{46E8906D-92B2-4D03-B476-1D23C6607C67}"/>
    <cellStyle name="40% - Ênfase1 15 2 2 4" xfId="20098" xr:uid="{497CFD82-5B54-48A5-BB7F-6D810419B302}"/>
    <cellStyle name="40% - Ênfase1 15 2 2 5" xfId="48796" xr:uid="{80181EEC-D81E-47EF-9C09-8F2A64CA54D6}"/>
    <cellStyle name="40% - Ênfase1 15 2 3" xfId="20099" xr:uid="{442C6447-6088-47CB-9A55-F046C539EC6A}"/>
    <cellStyle name="40% - Ênfase1 15 2 4" xfId="20100" xr:uid="{B39B2389-BE38-4CCE-AD4F-C875267FECED}"/>
    <cellStyle name="40% - Ênfase1 15 2 5" xfId="20101" xr:uid="{99375968-55F8-4C96-862C-D3751AA6B951}"/>
    <cellStyle name="40% - Ênfase1 15 2 6" xfId="47957" xr:uid="{E7C9C71A-C218-4F4B-B6BF-7B0EEEDA9C21}"/>
    <cellStyle name="40% - Ênfase1 15 3" xfId="20102" xr:uid="{EEC0B2F8-E856-4115-A1EA-4E4A4131D4B2}"/>
    <cellStyle name="40% - Ênfase1 15 3 2" xfId="20103" xr:uid="{D693A131-3BB6-4B61-8F2E-86E3CF11DBF9}"/>
    <cellStyle name="40% - Ênfase1 15 3 2 2" xfId="20104" xr:uid="{C8EBE134-6BFA-42CB-B480-67035C58D5A6}"/>
    <cellStyle name="40% - Ênfase1 15 3 2 3" xfId="20105" xr:uid="{24C52C6D-1168-4FD5-A90D-539436FA1E63}"/>
    <cellStyle name="40% - Ênfase1 15 3 2 4" xfId="20106" xr:uid="{E8D770BE-AEFB-4A4B-A0D2-0787A1159E69}"/>
    <cellStyle name="40% - Ênfase1 15 3 3" xfId="20107" xr:uid="{48B9B657-6D4B-4796-84E5-43CD2ECBEBE9}"/>
    <cellStyle name="40% - Ênfase1 15 3 4" xfId="20108" xr:uid="{2F409A36-9CBE-46E4-B4B7-341EF36DB4E8}"/>
    <cellStyle name="40% - Ênfase1 15 3 5" xfId="20109" xr:uid="{2C8B3892-45CA-417E-A32F-99CEE05661D3}"/>
    <cellStyle name="40% - Ênfase1 15 3 6" xfId="50215" xr:uid="{E72469F1-D38C-4371-968C-9228A1E83D15}"/>
    <cellStyle name="40% - Ênfase1 15 4" xfId="20110" xr:uid="{3065CB34-4BCC-4B16-858B-5C222E758B85}"/>
    <cellStyle name="40% - Ênfase1 15 4 2" xfId="20111" xr:uid="{C92BC1FF-2A92-4E6E-B0D0-EE46814743B2}"/>
    <cellStyle name="40% - Ênfase1 15 4 2 2" xfId="20112" xr:uid="{C14A9F9E-CB92-4E05-A413-E8185E7D419E}"/>
    <cellStyle name="40% - Ênfase1 15 4 2 3" xfId="20113" xr:uid="{ADA6F458-2AA1-4AB8-BA2D-74F618F9EF56}"/>
    <cellStyle name="40% - Ênfase1 15 4 2 4" xfId="20114" xr:uid="{6AA2D742-9C2D-435E-BD9F-0EC4B2A83F40}"/>
    <cellStyle name="40% - Ênfase1 15 4 3" xfId="20115" xr:uid="{71A3F3DC-49BA-4911-9CEF-A0C633E3FC30}"/>
    <cellStyle name="40% - Ênfase1 15 4 4" xfId="20116" xr:uid="{ED5F2279-E096-44A2-BA0E-655C930FDFBA}"/>
    <cellStyle name="40% - Ênfase1 15 4 5" xfId="20117" xr:uid="{49129A76-EFB0-4908-AEE1-F8D058A5961A}"/>
    <cellStyle name="40% - Ênfase1 15 4 6" xfId="50796" xr:uid="{A1B0C7B5-C973-40FB-966E-423F49577FE0}"/>
    <cellStyle name="40% - Ênfase1 15 5" xfId="20118" xr:uid="{02C39AE5-F6A4-4321-B08E-2248097AFD75}"/>
    <cellStyle name="40% - Ênfase1 15 5 2" xfId="20119" xr:uid="{BB52460E-7FEC-4132-9359-9526C4EC6A1A}"/>
    <cellStyle name="40% - Ênfase1 15 5 2 2" xfId="20120" xr:uid="{284AB7DF-3814-46E9-A20D-B6DC960D78A5}"/>
    <cellStyle name="40% - Ênfase1 15 5 2 3" xfId="20121" xr:uid="{B9EF739F-D04E-41D4-9BE5-6A1FA4A9975F}"/>
    <cellStyle name="40% - Ênfase1 15 5 2 4" xfId="20122" xr:uid="{0C31D4C1-8FAB-461C-B97C-8C073F992CA5}"/>
    <cellStyle name="40% - Ênfase1 15 5 3" xfId="20123" xr:uid="{B99A152F-EB78-420A-AD50-C3676A34780B}"/>
    <cellStyle name="40% - Ênfase1 15 5 4" xfId="20124" xr:uid="{E92467BB-A501-4B5F-A573-8A5CE9320E27}"/>
    <cellStyle name="40% - Ênfase1 15 5 5" xfId="20125" xr:uid="{89302FCB-94E4-4D97-9332-552269C0EA34}"/>
    <cellStyle name="40% - Ênfase1 15 5 6" xfId="51682" xr:uid="{B08258FD-BCEA-4145-8202-5CFDB4BD565E}"/>
    <cellStyle name="40% - Ênfase1 15 6" xfId="20126" xr:uid="{A3451FE1-ACC4-4E12-8D50-6AC541883680}"/>
    <cellStyle name="40% - Ênfase1 15 6 2" xfId="20127" xr:uid="{82B4212C-2459-4A8F-9E6F-62423F41B9DE}"/>
    <cellStyle name="40% - Ênfase1 15 6 2 2" xfId="20128" xr:uid="{48E6CE55-224F-4376-AEAD-599921AAC88A}"/>
    <cellStyle name="40% - Ênfase1 15 6 2 3" xfId="20129" xr:uid="{AE71C942-5B0F-48FB-ACCF-9C029F25A493}"/>
    <cellStyle name="40% - Ênfase1 15 6 2 4" xfId="20130" xr:uid="{802DA688-B590-44F3-9B55-00E9BAD627BE}"/>
    <cellStyle name="40% - Ênfase1 15 6 3" xfId="20131" xr:uid="{A6470496-7120-40FD-AACB-F0D31F12104B}"/>
    <cellStyle name="40% - Ênfase1 15 6 4" xfId="20132" xr:uid="{4CFD9598-AEAF-4CF7-8E73-08497C39D6E8}"/>
    <cellStyle name="40% - Ênfase1 15 6 5" xfId="20133" xr:uid="{D4050A53-E08E-4AD7-8C84-08AA330CF586}"/>
    <cellStyle name="40% - Ênfase1 15 6 6" xfId="52559" xr:uid="{C3273EAF-1E7C-4336-9DBF-D217734AFBF5}"/>
    <cellStyle name="40% - Ênfase1 15 7" xfId="20134" xr:uid="{694653A6-3FD8-4625-A1F8-446ECF97E97B}"/>
    <cellStyle name="40% - Ênfase1 15 7 2" xfId="20135" xr:uid="{5D91970D-BC43-4C80-A1FD-D14A06E86F9C}"/>
    <cellStyle name="40% - Ênfase1 15 7 2 2" xfId="20136" xr:uid="{6AE24648-5D63-4A81-924F-EAC3F023F436}"/>
    <cellStyle name="40% - Ênfase1 15 7 2 3" xfId="20137" xr:uid="{1628BD34-1870-4CFA-8129-56F0941FEB1C}"/>
    <cellStyle name="40% - Ênfase1 15 7 2 4" xfId="20138" xr:uid="{D02EE3BA-A303-4316-A060-8742A4C673C3}"/>
    <cellStyle name="40% - Ênfase1 15 7 3" xfId="20139" xr:uid="{0ABE4AC1-7EF1-45C0-9138-6CA4CD1F0349}"/>
    <cellStyle name="40% - Ênfase1 15 7 4" xfId="20140" xr:uid="{832F351B-830C-4457-84A6-59653C3A9467}"/>
    <cellStyle name="40% - Ênfase1 15 7 5" xfId="20141" xr:uid="{837193EC-3C10-4C07-8542-D021E204A245}"/>
    <cellStyle name="40% - Ênfase1 15 7 6" xfId="53421" xr:uid="{A7BF7DA1-3BFC-4631-AD24-F8373C3EBC58}"/>
    <cellStyle name="40% - Ênfase1 15 8" xfId="20142" xr:uid="{761609EE-9498-408F-B302-A5F7EB4D8CB5}"/>
    <cellStyle name="40% - Ênfase1 15 8 2" xfId="20143" xr:uid="{D5A924CE-FB1A-41EA-A84E-70953F1A2C86}"/>
    <cellStyle name="40% - Ênfase1 15 8 2 2" xfId="20144" xr:uid="{AA50E4FE-A5FE-4D83-9808-705D4BAF7254}"/>
    <cellStyle name="40% - Ênfase1 15 8 2 3" xfId="20145" xr:uid="{D39CE9FB-6459-4B9B-BA1C-B8DFE31A1CD4}"/>
    <cellStyle name="40% - Ênfase1 15 8 2 4" xfId="20146" xr:uid="{EE75F528-8F86-4087-9A7B-F9F78A32648B}"/>
    <cellStyle name="40% - Ênfase1 15 8 3" xfId="20147" xr:uid="{34199276-C03B-42C4-B732-5608225E2846}"/>
    <cellStyle name="40% - Ênfase1 15 8 4" xfId="20148" xr:uid="{B70E7F55-BE75-4604-ADDB-091697DA5A6B}"/>
    <cellStyle name="40% - Ênfase1 15 8 5" xfId="20149" xr:uid="{010C74AE-48EA-4C66-A87F-CE5BA523952B}"/>
    <cellStyle name="40% - Ênfase1 15 8 6" xfId="54261" xr:uid="{1B4ACDC3-F7DC-4858-9F5D-5ED6819FD6B9}"/>
    <cellStyle name="40% - Ênfase1 15 9" xfId="20150" xr:uid="{F8C1F9B7-A5C1-4975-8C4E-4834FF540C31}"/>
    <cellStyle name="40% - Ênfase1 15 9 2" xfId="20151" xr:uid="{D58EF0E2-69AE-4201-A45B-B054E7171D9A}"/>
    <cellStyle name="40% - Ênfase1 15 9 2 2" xfId="20152" xr:uid="{C62CD3FB-D420-4CA5-9E17-CB8FF6DEC023}"/>
    <cellStyle name="40% - Ênfase1 15 9 2 3" xfId="20153" xr:uid="{C9B32545-EDB0-4CCE-B9FD-FA13EAFCB277}"/>
    <cellStyle name="40% - Ênfase1 15 9 2 4" xfId="20154" xr:uid="{1C7F237A-BAEF-4DBF-8E0B-356BA0298F2A}"/>
    <cellStyle name="40% - Ênfase1 15 9 3" xfId="20155" xr:uid="{CC275BDC-C52D-4C28-8A30-F166F60BA61E}"/>
    <cellStyle name="40% - Ênfase1 15 9 4" xfId="20156" xr:uid="{F9E49E78-CD55-4D72-AAFA-5363349DE635}"/>
    <cellStyle name="40% - Ênfase1 15 9 5" xfId="20157" xr:uid="{120B5309-BA69-4459-B071-1DEF762717A2}"/>
    <cellStyle name="40% - Ênfase1 15 9 6" xfId="55057" xr:uid="{D8AC3E75-D7C1-412B-BDBD-2DFA56FEB98A}"/>
    <cellStyle name="40% - Ênfase1 16" xfId="1428" xr:uid="{C9A900C3-C523-48F6-977A-899993D0344E}"/>
    <cellStyle name="40% - Ênfase1 16 10" xfId="20158" xr:uid="{C0053747-5C64-423F-B8BF-45143FF499FE}"/>
    <cellStyle name="40% - Ênfase1 16 10 2" xfId="20159" xr:uid="{5976A361-EC00-4353-A467-BC3ECE13BF53}"/>
    <cellStyle name="40% - Ênfase1 16 10 2 2" xfId="20160" xr:uid="{6112742B-F0C8-4F68-82E7-04F7758C89D5}"/>
    <cellStyle name="40% - Ênfase1 16 10 2 3" xfId="20161" xr:uid="{6BD75BF5-E2B9-43DE-9D87-96526A8BF028}"/>
    <cellStyle name="40% - Ênfase1 16 10 2 4" xfId="20162" xr:uid="{80C16B0E-C7D3-46AA-9511-B406B3AC16A0}"/>
    <cellStyle name="40% - Ênfase1 16 10 3" xfId="20163" xr:uid="{ADA9222F-85FB-40B9-A072-E1BA1871AE42}"/>
    <cellStyle name="40% - Ênfase1 16 10 4" xfId="20164" xr:uid="{8F73B459-3521-40A0-8C97-ABE40E96F0EF}"/>
    <cellStyle name="40% - Ênfase1 16 10 5" xfId="20165" xr:uid="{48A47962-1F04-438B-9978-3542E23D6CE8}"/>
    <cellStyle name="40% - Ênfase1 16 10 6" xfId="47206" xr:uid="{F552AB3B-7BF8-4E36-9218-5055E2690181}"/>
    <cellStyle name="40% - Ênfase1 16 11" xfId="20166" xr:uid="{82318512-7DF2-4E00-9BF1-78A23B0D1E73}"/>
    <cellStyle name="40% - Ênfase1 16 11 2" xfId="20167" xr:uid="{FB0A0676-BA52-4EE9-90BE-27DAD685295D}"/>
    <cellStyle name="40% - Ênfase1 16 11 2 2" xfId="20168" xr:uid="{F458BDC5-9B81-4577-8544-043DD7D8B3CC}"/>
    <cellStyle name="40% - Ênfase1 16 11 2 3" xfId="20169" xr:uid="{1468FF46-3466-4B63-AF69-6B932E2AD9FE}"/>
    <cellStyle name="40% - Ênfase1 16 11 2 4" xfId="20170" xr:uid="{A24D5D89-53EE-4490-B668-8782C31E9A7E}"/>
    <cellStyle name="40% - Ênfase1 16 11 3" xfId="20171" xr:uid="{3453D9D6-01FF-4634-B239-CD086998BF3A}"/>
    <cellStyle name="40% - Ênfase1 16 11 4" xfId="20172" xr:uid="{AA69B170-9B99-4CF9-BC14-4B4064CFF0D8}"/>
    <cellStyle name="40% - Ênfase1 16 11 5" xfId="20173" xr:uid="{01AD835F-07B1-49F6-926D-55E4701CB89C}"/>
    <cellStyle name="40% - Ênfase1 16 12" xfId="20174" xr:uid="{6DE5F6BA-DC5B-4B0C-84C6-1C0ACD162691}"/>
    <cellStyle name="40% - Ênfase1 16 12 2" xfId="20175" xr:uid="{FC2C1C3B-263A-41C7-BD7F-E3454B361F8B}"/>
    <cellStyle name="40% - Ênfase1 16 12 3" xfId="20176" xr:uid="{9B909D18-BC59-4558-96FA-7A50482EEA6E}"/>
    <cellStyle name="40% - Ênfase1 16 12 4" xfId="20177" xr:uid="{B4CC2799-AC9B-4CA1-A8D3-0F16FD08A730}"/>
    <cellStyle name="40% - Ênfase1 16 13" xfId="20178" xr:uid="{8E69DC97-09F4-42C9-990C-8D561B3A73AC}"/>
    <cellStyle name="40% - Ênfase1 16 14" xfId="20179" xr:uid="{37E89B4B-7CF2-4879-A1DC-47B9BA496E80}"/>
    <cellStyle name="40% - Ênfase1 16 15" xfId="20180" xr:uid="{FC2CAFA4-64D1-4661-AC0E-6BB8AF82DEE8}"/>
    <cellStyle name="40% - Ênfase1 16 16" xfId="45595" xr:uid="{E6939EF3-89C0-4F1C-B183-B9073050FB54}"/>
    <cellStyle name="40% - Ênfase1 16 2" xfId="1429" xr:uid="{3E731C15-F7C6-4E33-80C9-89E934F5DED1}"/>
    <cellStyle name="40% - Ênfase1 16 2 2" xfId="20181" xr:uid="{79D5186D-E577-40A8-A048-B42ECBD4D459}"/>
    <cellStyle name="40% - Ênfase1 16 2 2 2" xfId="20182" xr:uid="{053FCB19-0522-44E3-82E7-91FA2F7A92EA}"/>
    <cellStyle name="40% - Ênfase1 16 2 2 3" xfId="20183" xr:uid="{8361B733-E485-4371-9739-5F6B8B91A342}"/>
    <cellStyle name="40% - Ênfase1 16 2 2 4" xfId="20184" xr:uid="{34FE0CE0-D29B-46FA-AA76-74D8EF6ACFE2}"/>
    <cellStyle name="40% - Ênfase1 16 2 2 5" xfId="48798" xr:uid="{813F3D4E-8D55-42E7-ADEF-7AA4E6BCD921}"/>
    <cellStyle name="40% - Ênfase1 16 2 3" xfId="20185" xr:uid="{D557009B-7C26-4FE0-ACB5-565F834AB1AD}"/>
    <cellStyle name="40% - Ênfase1 16 2 4" xfId="20186" xr:uid="{120A6017-EEA2-4611-A314-C05F50A471F0}"/>
    <cellStyle name="40% - Ênfase1 16 2 5" xfId="20187" xr:uid="{027049FA-051E-47B6-82AC-F8BC6AEA001E}"/>
    <cellStyle name="40% - Ênfase1 16 2 6" xfId="47958" xr:uid="{5DE4EEBF-4A44-45A1-BD11-E75532475E5E}"/>
    <cellStyle name="40% - Ênfase1 16 3" xfId="20188" xr:uid="{68A9CBF4-3A28-4B83-9899-D0C0C2700293}"/>
    <cellStyle name="40% - Ênfase1 16 3 2" xfId="20189" xr:uid="{39619742-BDC8-4342-89C9-FDE55775C92A}"/>
    <cellStyle name="40% - Ênfase1 16 3 2 2" xfId="20190" xr:uid="{2625D962-9332-4081-AE39-A370E15AC16E}"/>
    <cellStyle name="40% - Ênfase1 16 3 2 3" xfId="20191" xr:uid="{9A1F788D-6B1D-445F-AA9F-FFE1C3DDC354}"/>
    <cellStyle name="40% - Ênfase1 16 3 2 4" xfId="20192" xr:uid="{56E9908C-D114-4F4B-ABC2-E60BDAEB2DB4}"/>
    <cellStyle name="40% - Ênfase1 16 3 3" xfId="20193" xr:uid="{62E34AAC-D660-459C-8191-9F222ACA314C}"/>
    <cellStyle name="40% - Ênfase1 16 3 4" xfId="20194" xr:uid="{19C1DCCB-2278-43F5-B3AD-AF0867681F73}"/>
    <cellStyle name="40% - Ênfase1 16 3 5" xfId="20195" xr:uid="{5E3DFFB9-F10C-4066-8B25-25123D823465}"/>
    <cellStyle name="40% - Ênfase1 16 3 6" xfId="50217" xr:uid="{26CB1121-554B-4009-855C-D05E7D245D79}"/>
    <cellStyle name="40% - Ênfase1 16 4" xfId="20196" xr:uid="{07645660-9334-4956-8E89-D1CAF62A387A}"/>
    <cellStyle name="40% - Ênfase1 16 4 2" xfId="20197" xr:uid="{80D20FA0-52CE-4CA9-AC9A-1088D75A998C}"/>
    <cellStyle name="40% - Ênfase1 16 4 2 2" xfId="20198" xr:uid="{314F0D34-A0CF-4022-81D0-1C96F7A85E9B}"/>
    <cellStyle name="40% - Ênfase1 16 4 2 3" xfId="20199" xr:uid="{B9438864-1121-4CA3-B8E0-3B8D948621DD}"/>
    <cellStyle name="40% - Ênfase1 16 4 2 4" xfId="20200" xr:uid="{DF1CEC13-C92B-4FC5-B1CB-F38D6B6888C6}"/>
    <cellStyle name="40% - Ênfase1 16 4 3" xfId="20201" xr:uid="{D21D4241-3E62-4823-A86B-7A9E31534C98}"/>
    <cellStyle name="40% - Ênfase1 16 4 4" xfId="20202" xr:uid="{70CA6B4E-78AD-42D8-A72A-60EF991DB28B}"/>
    <cellStyle name="40% - Ênfase1 16 4 5" xfId="20203" xr:uid="{D8517358-073E-4C67-80B6-DD8CCA991DB3}"/>
    <cellStyle name="40% - Ênfase1 16 4 6" xfId="50774" xr:uid="{31998B52-34C4-42D7-8C19-D582903EB7F3}"/>
    <cellStyle name="40% - Ênfase1 16 5" xfId="20204" xr:uid="{1A3E515D-F5F3-4D97-B1DF-6E3E016C24DB}"/>
    <cellStyle name="40% - Ênfase1 16 5 2" xfId="20205" xr:uid="{5043FB5C-ADF9-4172-97C8-AA14F068D82A}"/>
    <cellStyle name="40% - Ênfase1 16 5 2 2" xfId="20206" xr:uid="{255D2EE0-3EB7-4DBE-8DFE-3D646F54A3D2}"/>
    <cellStyle name="40% - Ênfase1 16 5 2 3" xfId="20207" xr:uid="{35B1D6CD-EEF7-4044-85CD-F403603428C8}"/>
    <cellStyle name="40% - Ênfase1 16 5 2 4" xfId="20208" xr:uid="{DE2B2B87-48E6-4C3D-9AF1-4C778E5C157F}"/>
    <cellStyle name="40% - Ênfase1 16 5 3" xfId="20209" xr:uid="{945AEBE7-8D22-467D-8F85-B3744D88D19E}"/>
    <cellStyle name="40% - Ênfase1 16 5 4" xfId="20210" xr:uid="{2A246515-65F9-4E5F-B2D0-D2954BA02710}"/>
    <cellStyle name="40% - Ênfase1 16 5 5" xfId="20211" xr:uid="{1EC2FBF5-D250-42AE-8B3A-24E9E927A83E}"/>
    <cellStyle name="40% - Ênfase1 16 5 6" xfId="51660" xr:uid="{25E8286C-5F93-4A44-8330-70EA0E9AC89E}"/>
    <cellStyle name="40% - Ênfase1 16 6" xfId="20212" xr:uid="{28F2A60F-F80B-4DBD-A26A-77383932702C}"/>
    <cellStyle name="40% - Ênfase1 16 6 2" xfId="20213" xr:uid="{EDE06E83-522B-451F-9046-54C2C447665B}"/>
    <cellStyle name="40% - Ênfase1 16 6 2 2" xfId="20214" xr:uid="{951F528E-263A-4815-B086-F1DB25C5C340}"/>
    <cellStyle name="40% - Ênfase1 16 6 2 3" xfId="20215" xr:uid="{5F3A385B-87C2-4721-B5D3-68A9DA03BB66}"/>
    <cellStyle name="40% - Ênfase1 16 6 2 4" xfId="20216" xr:uid="{8BA94779-3C0C-4356-B199-AC478E013F5A}"/>
    <cellStyle name="40% - Ênfase1 16 6 3" xfId="20217" xr:uid="{4F09E274-49D5-40B9-8729-480BA7C04AAD}"/>
    <cellStyle name="40% - Ênfase1 16 6 4" xfId="20218" xr:uid="{CC1589D8-8CFA-4054-B5E0-3266012403CA}"/>
    <cellStyle name="40% - Ênfase1 16 6 5" xfId="20219" xr:uid="{B6E18AA5-B3B0-4F89-858A-4165240665A1}"/>
    <cellStyle name="40% - Ênfase1 16 6 6" xfId="52537" xr:uid="{B2770057-CE52-4AF4-97C5-ED547F720669}"/>
    <cellStyle name="40% - Ênfase1 16 7" xfId="20220" xr:uid="{FE2BDB90-0BDF-4232-8768-13437CD4F36A}"/>
    <cellStyle name="40% - Ênfase1 16 7 2" xfId="20221" xr:uid="{A8ACA140-6EB5-4B9F-9FDD-345AA1EEB418}"/>
    <cellStyle name="40% - Ênfase1 16 7 2 2" xfId="20222" xr:uid="{9706C487-CB64-44BB-AA8A-B9FCFA1AF54B}"/>
    <cellStyle name="40% - Ênfase1 16 7 2 3" xfId="20223" xr:uid="{CEFB4438-EABE-4A3D-9B80-DA7B60E109A0}"/>
    <cellStyle name="40% - Ênfase1 16 7 2 4" xfId="20224" xr:uid="{495A2C7F-B8B4-46DF-9552-B56546B68A40}"/>
    <cellStyle name="40% - Ênfase1 16 7 3" xfId="20225" xr:uid="{D5670F7D-A902-4F16-A705-2692C253A17E}"/>
    <cellStyle name="40% - Ênfase1 16 7 4" xfId="20226" xr:uid="{8A9DAD7F-B41A-416C-A7BC-A38A85475309}"/>
    <cellStyle name="40% - Ênfase1 16 7 5" xfId="20227" xr:uid="{DED3F5BA-D03A-471D-8330-22A5C7F422B7}"/>
    <cellStyle name="40% - Ênfase1 16 7 6" xfId="53399" xr:uid="{09FD2BF7-0AA0-440F-B9F5-08E52501A21F}"/>
    <cellStyle name="40% - Ênfase1 16 8" xfId="20228" xr:uid="{4CE8D16C-41C0-420B-883A-C347A64BD939}"/>
    <cellStyle name="40% - Ênfase1 16 8 2" xfId="20229" xr:uid="{96117BAC-BFC0-4404-B79D-85129CA4C3DD}"/>
    <cellStyle name="40% - Ênfase1 16 8 2 2" xfId="20230" xr:uid="{5D4920C8-E141-49D5-9967-1219CB0B9BF8}"/>
    <cellStyle name="40% - Ênfase1 16 8 2 3" xfId="20231" xr:uid="{D9AEE9BD-D0E0-4B3F-8BD6-56591E359D34}"/>
    <cellStyle name="40% - Ênfase1 16 8 2 4" xfId="20232" xr:uid="{841B7788-479C-4B0A-A2C5-C77382985381}"/>
    <cellStyle name="40% - Ênfase1 16 8 3" xfId="20233" xr:uid="{308CB5CC-A3D1-47ED-A953-0AA251BAE0E4}"/>
    <cellStyle name="40% - Ênfase1 16 8 4" xfId="20234" xr:uid="{9F67CBA8-F1C3-4B89-83F3-3C49AFB3CCBD}"/>
    <cellStyle name="40% - Ênfase1 16 8 5" xfId="20235" xr:uid="{5CF9FDB3-0943-4EB0-A53D-059D3828BC1A}"/>
    <cellStyle name="40% - Ênfase1 16 8 6" xfId="54239" xr:uid="{85FF1470-AEEE-42DA-B946-1FD1A9EE34C1}"/>
    <cellStyle name="40% - Ênfase1 16 9" xfId="20236" xr:uid="{4CF96508-1F9C-4B92-B967-99955073F4DA}"/>
    <cellStyle name="40% - Ênfase1 16 9 2" xfId="20237" xr:uid="{298A69EE-C8F0-4FEA-B9D6-D1A447741A24}"/>
    <cellStyle name="40% - Ênfase1 16 9 2 2" xfId="20238" xr:uid="{F0FDBF85-8857-40A9-B523-8836AD1F2739}"/>
    <cellStyle name="40% - Ênfase1 16 9 2 3" xfId="20239" xr:uid="{A13B97C8-9478-401C-A2E6-4D0C00556AD7}"/>
    <cellStyle name="40% - Ênfase1 16 9 2 4" xfId="20240" xr:uid="{443DB815-E361-4AF7-BF29-A5E1F9480D30}"/>
    <cellStyle name="40% - Ênfase1 16 9 3" xfId="20241" xr:uid="{999E1CCF-DA92-4AE2-A048-49D180D8B11F}"/>
    <cellStyle name="40% - Ênfase1 16 9 4" xfId="20242" xr:uid="{EEF8D964-EFC3-4DA2-A4C3-48966117C6C5}"/>
    <cellStyle name="40% - Ênfase1 16 9 5" xfId="20243" xr:uid="{B1225B3B-7177-4CFF-8A3E-0D281896780E}"/>
    <cellStyle name="40% - Ênfase1 16 9 6" xfId="55036" xr:uid="{54401DAF-62D0-4F18-BFF3-7EB99E48FF93}"/>
    <cellStyle name="40% - Ênfase1 17" xfId="1430" xr:uid="{EBEB21B4-0AAE-4366-B906-4CB250F3C854}"/>
    <cellStyle name="40% - Ênfase1 17 10" xfId="20244" xr:uid="{4171600F-22C3-40CE-A1D1-C0B7E9DE8150}"/>
    <cellStyle name="40% - Ênfase1 17 10 2" xfId="20245" xr:uid="{BD09B6B6-3BBB-4565-A6C8-EA59CF27108C}"/>
    <cellStyle name="40% - Ênfase1 17 10 2 2" xfId="20246" xr:uid="{03FBD503-0042-4AC7-A9CF-DB4AF537F481}"/>
    <cellStyle name="40% - Ênfase1 17 10 2 3" xfId="20247" xr:uid="{E27A34FB-CD70-4FDF-A189-90E07C09A5E2}"/>
    <cellStyle name="40% - Ênfase1 17 10 2 4" xfId="20248" xr:uid="{92C5C858-2559-4880-A1EA-21AE38283EEF}"/>
    <cellStyle name="40% - Ênfase1 17 10 3" xfId="20249" xr:uid="{0D14D237-B2E4-4D9F-9D97-ECB67F5303E4}"/>
    <cellStyle name="40% - Ênfase1 17 10 4" xfId="20250" xr:uid="{9F60D181-C75D-40A4-963D-CED170F9F135}"/>
    <cellStyle name="40% - Ênfase1 17 10 5" xfId="20251" xr:uid="{EA9D1D6D-6B9A-4186-B522-F657F9447919}"/>
    <cellStyle name="40% - Ênfase1 17 11" xfId="20252" xr:uid="{420D35A2-A206-4E3C-979B-2CB7E8A548CB}"/>
    <cellStyle name="40% - Ênfase1 17 11 2" xfId="20253" xr:uid="{E559DC08-4DE8-4F28-B576-EAFE7ACC0310}"/>
    <cellStyle name="40% - Ênfase1 17 11 2 2" xfId="20254" xr:uid="{7FEAD717-8B2D-4F17-9B2A-13EE32111F90}"/>
    <cellStyle name="40% - Ênfase1 17 11 2 3" xfId="20255" xr:uid="{04560F67-380A-471B-AC8C-B6D8D6BADA90}"/>
    <cellStyle name="40% - Ênfase1 17 11 2 4" xfId="20256" xr:uid="{A3681ACB-A724-421C-A5BA-6C3A791AB956}"/>
    <cellStyle name="40% - Ênfase1 17 11 3" xfId="20257" xr:uid="{80785754-5C4E-41EB-A839-D251906BF91A}"/>
    <cellStyle name="40% - Ênfase1 17 11 4" xfId="20258" xr:uid="{1CA93ABB-78E9-4A32-A51D-2FC06A3628D9}"/>
    <cellStyle name="40% - Ênfase1 17 11 5" xfId="20259" xr:uid="{7F02130A-6429-44BF-BD39-90BB9C6EA5E6}"/>
    <cellStyle name="40% - Ênfase1 17 12" xfId="20260" xr:uid="{6D3BAE19-FD3C-40D3-91DD-EAA7CEF13121}"/>
    <cellStyle name="40% - Ênfase1 17 12 2" xfId="20261" xr:uid="{FCA84D94-C8FF-4194-89BB-2CD54D5A1D21}"/>
    <cellStyle name="40% - Ênfase1 17 12 3" xfId="20262" xr:uid="{13AC9182-B4ED-4DE9-B0D2-6FD4DE392516}"/>
    <cellStyle name="40% - Ênfase1 17 12 4" xfId="20263" xr:uid="{0D7A4E0E-4031-4D8A-BDAC-3E394E7FBB20}"/>
    <cellStyle name="40% - Ênfase1 17 13" xfId="20264" xr:uid="{5F498084-E268-4085-8E7C-501D08E0AB90}"/>
    <cellStyle name="40% - Ênfase1 17 14" xfId="20265" xr:uid="{1880FE8F-13B6-42CC-A124-1D6D2D9B2C15}"/>
    <cellStyle name="40% - Ênfase1 17 15" xfId="20266" xr:uid="{54E9495C-F1A1-4862-BA1C-B0DBB08AADE7}"/>
    <cellStyle name="40% - Ênfase1 17 2" xfId="1431" xr:uid="{823B0CD0-4A60-4FFE-BFD6-335466DE5D2C}"/>
    <cellStyle name="40% - Ênfase1 17 2 2" xfId="20267" xr:uid="{578A054B-E639-4F3A-BF8B-5946574B8F41}"/>
    <cellStyle name="40% - Ênfase1 17 2 2 2" xfId="20268" xr:uid="{E4992133-8A4A-49FD-BFFB-720B30CEBC3E}"/>
    <cellStyle name="40% - Ênfase1 17 2 2 3" xfId="20269" xr:uid="{5A29C53B-616E-4248-A3DE-3E1CB976164C}"/>
    <cellStyle name="40% - Ênfase1 17 2 2 4" xfId="20270" xr:uid="{F19CD878-08C6-46CD-9891-2F7E82D4D8EB}"/>
    <cellStyle name="40% - Ênfase1 17 2 3" xfId="20271" xr:uid="{A0FED6BE-E57D-46F5-9DEB-22148AD5FE1E}"/>
    <cellStyle name="40% - Ênfase1 17 2 4" xfId="20272" xr:uid="{91118DAB-B8DC-4BD9-BB09-47E448C70AD7}"/>
    <cellStyle name="40% - Ênfase1 17 2 5" xfId="20273" xr:uid="{371E3312-B523-4F1E-A57D-B3583642F285}"/>
    <cellStyle name="40% - Ênfase1 17 2 6" xfId="48800" xr:uid="{DF6C56C9-1349-4239-8EF7-825428899EF4}"/>
    <cellStyle name="40% - Ênfase1 17 3" xfId="20274" xr:uid="{FD713CBD-5C3E-4C27-88F5-5253C0C17F33}"/>
    <cellStyle name="40% - Ênfase1 17 3 2" xfId="20275" xr:uid="{5D4D8676-8D31-4132-84C9-7F7347DD7E01}"/>
    <cellStyle name="40% - Ênfase1 17 3 2 2" xfId="20276" xr:uid="{35EA16F3-925C-489E-B5A7-DD92CED23BAD}"/>
    <cellStyle name="40% - Ênfase1 17 3 2 3" xfId="20277" xr:uid="{C70EF2D3-AA35-4729-9258-D5270E9C2587}"/>
    <cellStyle name="40% - Ênfase1 17 3 2 4" xfId="20278" xr:uid="{82DB12C4-E96D-43F6-BF1F-519500357494}"/>
    <cellStyle name="40% - Ênfase1 17 3 3" xfId="20279" xr:uid="{B000458E-633B-4F6A-8B6B-09CD5537BDB0}"/>
    <cellStyle name="40% - Ênfase1 17 3 4" xfId="20280" xr:uid="{BA1ACA95-8FEE-4B42-AA07-F1081E7382F6}"/>
    <cellStyle name="40% - Ênfase1 17 3 5" xfId="20281" xr:uid="{40EAFD0C-1469-422E-B440-7FAD074A2248}"/>
    <cellStyle name="40% - Ênfase1 17 3 6" xfId="50219" xr:uid="{C8DD5F53-6B35-4B4C-8A79-193AC8352C70}"/>
    <cellStyle name="40% - Ênfase1 17 4" xfId="20282" xr:uid="{A32D84A3-EF6B-425B-BA86-FC9EF6D502AF}"/>
    <cellStyle name="40% - Ênfase1 17 4 2" xfId="20283" xr:uid="{46E9D415-80E1-4046-A04E-E79F13E096D5}"/>
    <cellStyle name="40% - Ênfase1 17 4 2 2" xfId="20284" xr:uid="{D744BBCB-7628-4524-B3C9-960A31DF9A6A}"/>
    <cellStyle name="40% - Ênfase1 17 4 2 3" xfId="20285" xr:uid="{16CCD53E-DF7E-4F8E-89F9-CABB1E0A4442}"/>
    <cellStyle name="40% - Ênfase1 17 4 2 4" xfId="20286" xr:uid="{2932296B-40B1-4D1E-B710-00AA2FEE199A}"/>
    <cellStyle name="40% - Ênfase1 17 4 3" xfId="20287" xr:uid="{1A50A89C-BAFF-4547-83A9-68BCAA16A975}"/>
    <cellStyle name="40% - Ênfase1 17 4 4" xfId="20288" xr:uid="{83909C52-0178-4D8E-9B6B-BF9793F2F068}"/>
    <cellStyle name="40% - Ênfase1 17 4 5" xfId="20289" xr:uid="{583DBF24-8BB3-46C7-8248-5D9AB9CA20F4}"/>
    <cellStyle name="40% - Ênfase1 17 4 6" xfId="50772" xr:uid="{1C553064-9A30-409F-AC1F-CF98D7519D0E}"/>
    <cellStyle name="40% - Ênfase1 17 5" xfId="20290" xr:uid="{5D01675D-0EB7-48D7-B8BD-D7D0A76479EF}"/>
    <cellStyle name="40% - Ênfase1 17 5 2" xfId="20291" xr:uid="{BA0AD24F-12CB-40BB-B2E4-28268E025FEA}"/>
    <cellStyle name="40% - Ênfase1 17 5 2 2" xfId="20292" xr:uid="{7B661C0B-0883-4437-90CB-BB96817EB00F}"/>
    <cellStyle name="40% - Ênfase1 17 5 2 3" xfId="20293" xr:uid="{657DA1D7-06A7-47B5-BDD6-8BB8E49D120F}"/>
    <cellStyle name="40% - Ênfase1 17 5 2 4" xfId="20294" xr:uid="{D90E8FB0-88F5-4CBB-A430-D1D25547238B}"/>
    <cellStyle name="40% - Ênfase1 17 5 3" xfId="20295" xr:uid="{846337F2-A3BF-453B-B178-5D097B31C70E}"/>
    <cellStyle name="40% - Ênfase1 17 5 4" xfId="20296" xr:uid="{E07A5955-42B7-4983-8FE4-4D52B159EEFB}"/>
    <cellStyle name="40% - Ênfase1 17 5 5" xfId="20297" xr:uid="{A2257421-6002-4836-B1D3-70AA17972BA9}"/>
    <cellStyle name="40% - Ênfase1 17 5 6" xfId="51658" xr:uid="{3748445F-5F4D-4A1C-B91F-33F3F86BB9DD}"/>
    <cellStyle name="40% - Ênfase1 17 6" xfId="20298" xr:uid="{9E21C22D-5655-44F1-80F1-ED813D287918}"/>
    <cellStyle name="40% - Ênfase1 17 6 2" xfId="20299" xr:uid="{48871989-FB28-49F3-BB52-50626D4FE7FE}"/>
    <cellStyle name="40% - Ênfase1 17 6 2 2" xfId="20300" xr:uid="{134DCF17-BC8C-41AF-94A5-51539D9DBC88}"/>
    <cellStyle name="40% - Ênfase1 17 6 2 3" xfId="20301" xr:uid="{E7C88E43-5DFD-48B1-8C0B-EE3F65681D99}"/>
    <cellStyle name="40% - Ênfase1 17 6 2 4" xfId="20302" xr:uid="{17240C25-EFBA-4161-AD8B-2B096391358B}"/>
    <cellStyle name="40% - Ênfase1 17 6 3" xfId="20303" xr:uid="{6D264444-A946-4D3D-81A4-871299241B69}"/>
    <cellStyle name="40% - Ênfase1 17 6 4" xfId="20304" xr:uid="{435C40FF-7AE7-4996-84E2-AB1D7DD801E4}"/>
    <cellStyle name="40% - Ênfase1 17 6 5" xfId="20305" xr:uid="{A7D5F03F-9F22-4388-9626-59ED5BFF2DE9}"/>
    <cellStyle name="40% - Ênfase1 17 6 6" xfId="52535" xr:uid="{2948492E-BD77-4281-B404-0DF784A8ACF5}"/>
    <cellStyle name="40% - Ênfase1 17 7" xfId="20306" xr:uid="{C5CB842F-F666-4263-93EE-F4A4A9AE15E5}"/>
    <cellStyle name="40% - Ênfase1 17 7 2" xfId="20307" xr:uid="{F9FCBFE4-ABD9-47EB-A46B-C78BEE315FA4}"/>
    <cellStyle name="40% - Ênfase1 17 7 2 2" xfId="20308" xr:uid="{54663DDB-761F-4322-AE67-9D6B2054DA71}"/>
    <cellStyle name="40% - Ênfase1 17 7 2 3" xfId="20309" xr:uid="{5651644E-1C96-420E-9513-DC3C6D805BFD}"/>
    <cellStyle name="40% - Ênfase1 17 7 2 4" xfId="20310" xr:uid="{D1FE7741-2867-46DB-BEA9-B0715BDC950E}"/>
    <cellStyle name="40% - Ênfase1 17 7 3" xfId="20311" xr:uid="{502F2097-9146-4F18-A565-A12E6ADA7D2E}"/>
    <cellStyle name="40% - Ênfase1 17 7 4" xfId="20312" xr:uid="{47BBEFF3-04E0-4032-AEF1-23024D0DC44D}"/>
    <cellStyle name="40% - Ênfase1 17 7 5" xfId="20313" xr:uid="{6CD9BEE1-B8B4-4D04-9B76-AD37346AFEF4}"/>
    <cellStyle name="40% - Ênfase1 17 7 6" xfId="53397" xr:uid="{55852879-DEDD-4212-810C-3F2925F92510}"/>
    <cellStyle name="40% - Ênfase1 17 8" xfId="20314" xr:uid="{114C5DC7-D1F7-4B25-AB70-798F7DFE25B4}"/>
    <cellStyle name="40% - Ênfase1 17 8 2" xfId="20315" xr:uid="{7C7389E5-758C-4EF2-B35A-BB1AA9EF7027}"/>
    <cellStyle name="40% - Ênfase1 17 8 2 2" xfId="20316" xr:uid="{F3AEA275-0F3F-4E3C-B0EB-B18C3E226C18}"/>
    <cellStyle name="40% - Ênfase1 17 8 2 3" xfId="20317" xr:uid="{2720DD98-4B8C-4982-A4AC-FB686A9C043B}"/>
    <cellStyle name="40% - Ênfase1 17 8 2 4" xfId="20318" xr:uid="{B23832D7-CC33-4B3A-BD45-252F57275795}"/>
    <cellStyle name="40% - Ênfase1 17 8 3" xfId="20319" xr:uid="{24866FE3-DF42-48D2-A546-D14CC8352CCC}"/>
    <cellStyle name="40% - Ênfase1 17 8 4" xfId="20320" xr:uid="{AE2D8F84-6364-403C-AF6D-AE0B076EB125}"/>
    <cellStyle name="40% - Ênfase1 17 8 5" xfId="20321" xr:uid="{820A4D8F-3691-466F-B50D-14841524095F}"/>
    <cellStyle name="40% - Ênfase1 17 8 6" xfId="54238" xr:uid="{D0D39211-E8D5-4806-AA40-E290C7966D1B}"/>
    <cellStyle name="40% - Ênfase1 17 9" xfId="20322" xr:uid="{04FFCB2E-B99B-44A6-9AEE-C616EC011E24}"/>
    <cellStyle name="40% - Ênfase1 17 9 2" xfId="20323" xr:uid="{5BD28C4A-F087-4AAB-BE4C-2B7F80E0938B}"/>
    <cellStyle name="40% - Ênfase1 17 9 2 2" xfId="20324" xr:uid="{2B88F990-E48E-41AB-BDF9-F577356363C0}"/>
    <cellStyle name="40% - Ênfase1 17 9 2 3" xfId="20325" xr:uid="{794FC96D-856B-4813-9C87-D2D56F20B405}"/>
    <cellStyle name="40% - Ênfase1 17 9 2 4" xfId="20326" xr:uid="{534862E1-64FA-4F11-9870-8CF312F82DD8}"/>
    <cellStyle name="40% - Ênfase1 17 9 3" xfId="20327" xr:uid="{C2F9371C-B2FA-4E48-9984-49E02CFFC995}"/>
    <cellStyle name="40% - Ênfase1 17 9 4" xfId="20328" xr:uid="{131699C2-D346-4CBF-8D6F-CD0675CDE528}"/>
    <cellStyle name="40% - Ênfase1 17 9 5" xfId="20329" xr:uid="{A56A29D9-B656-494B-BB3A-CD6A9E5D04A0}"/>
    <cellStyle name="40% - Ênfase1 17 9 6" xfId="55035" xr:uid="{C08DCC21-DCF7-4FA6-8795-4B2013F1F401}"/>
    <cellStyle name="40% - Ênfase1 18" xfId="1432" xr:uid="{86F8FA5E-140C-4E71-B99D-730458FCD000}"/>
    <cellStyle name="40% - Ênfase1 18 10" xfId="20330" xr:uid="{B2E99BA3-43B5-4A8F-9329-79133BAB527D}"/>
    <cellStyle name="40% - Ênfase1 18 10 2" xfId="20331" xr:uid="{46F44752-80E6-45A5-A9C5-5F5F9774B412}"/>
    <cellStyle name="40% - Ênfase1 18 10 2 2" xfId="20332" xr:uid="{0475CEFF-FBC1-414B-A761-B85E8F67A77A}"/>
    <cellStyle name="40% - Ênfase1 18 10 2 3" xfId="20333" xr:uid="{AC91BDAD-D3F4-4E16-B39A-81FD58F8BB12}"/>
    <cellStyle name="40% - Ênfase1 18 10 2 4" xfId="20334" xr:uid="{EEE6CDA3-8460-4060-ABF3-4E16CC81FA55}"/>
    <cellStyle name="40% - Ênfase1 18 10 3" xfId="20335" xr:uid="{9BE03713-F1DC-4495-943A-45DCD289C020}"/>
    <cellStyle name="40% - Ênfase1 18 10 4" xfId="20336" xr:uid="{3236F079-848F-45A7-B5CB-C4B9500E6F6F}"/>
    <cellStyle name="40% - Ênfase1 18 10 5" xfId="20337" xr:uid="{14A3051C-36DA-4576-8466-A2BE844A5171}"/>
    <cellStyle name="40% - Ênfase1 18 11" xfId="20338" xr:uid="{C37F7A2C-C1A5-4198-9AAA-4B5FFCC70A51}"/>
    <cellStyle name="40% - Ênfase1 18 11 2" xfId="20339" xr:uid="{CAA0A864-C61A-4D86-876B-B5D4C1DDFB99}"/>
    <cellStyle name="40% - Ênfase1 18 11 2 2" xfId="20340" xr:uid="{A4385B9E-3866-45FF-B146-011C53A918BC}"/>
    <cellStyle name="40% - Ênfase1 18 11 2 3" xfId="20341" xr:uid="{A39F1E5C-716A-41BC-B1CC-32F09E8B815E}"/>
    <cellStyle name="40% - Ênfase1 18 11 2 4" xfId="20342" xr:uid="{1D94FF2C-3DDD-49E5-962D-CE1F7B5E881F}"/>
    <cellStyle name="40% - Ênfase1 18 11 3" xfId="20343" xr:uid="{1BE19C80-A490-4AB5-9579-26FBE080E9CC}"/>
    <cellStyle name="40% - Ênfase1 18 11 4" xfId="20344" xr:uid="{D6C527B0-3B28-43A6-AA21-33055E29C282}"/>
    <cellStyle name="40% - Ênfase1 18 11 5" xfId="20345" xr:uid="{43A94D4C-F8E7-4B9D-B05C-231C45C44BFF}"/>
    <cellStyle name="40% - Ênfase1 18 12" xfId="20346" xr:uid="{E283995F-845C-42F4-8AC2-FFA60061B9B9}"/>
    <cellStyle name="40% - Ênfase1 18 12 2" xfId="20347" xr:uid="{220A6B43-680A-4CEE-9E90-2968A7686492}"/>
    <cellStyle name="40% - Ênfase1 18 12 3" xfId="20348" xr:uid="{41DC6DEB-8F19-403A-8C22-E836D901F26B}"/>
    <cellStyle name="40% - Ênfase1 18 12 4" xfId="20349" xr:uid="{C716BC0E-B40A-42AC-BE6B-B09699A06359}"/>
    <cellStyle name="40% - Ênfase1 18 13" xfId="20350" xr:uid="{BFF7CD10-78C5-4E45-8890-B97A609CADBA}"/>
    <cellStyle name="40% - Ênfase1 18 14" xfId="20351" xr:uid="{805226F0-06BA-49DB-872E-97A45464B1FF}"/>
    <cellStyle name="40% - Ênfase1 18 15" xfId="20352" xr:uid="{8374215A-D7E6-4501-9D7D-342724C0425F}"/>
    <cellStyle name="40% - Ênfase1 18 2" xfId="1433" xr:uid="{BA2F8321-ACDD-4E62-A492-B8DD87BA24D0}"/>
    <cellStyle name="40% - Ênfase1 18 2 2" xfId="20353" xr:uid="{2C3C8FA8-AD5C-417C-AAF0-493C88430B12}"/>
    <cellStyle name="40% - Ênfase1 18 2 2 2" xfId="20354" xr:uid="{728E62E3-7130-4237-8E96-8434D30CC515}"/>
    <cellStyle name="40% - Ênfase1 18 2 2 3" xfId="20355" xr:uid="{FC01ACFF-1319-42E2-A5A1-3C4F39510A43}"/>
    <cellStyle name="40% - Ênfase1 18 2 2 4" xfId="20356" xr:uid="{29E97105-BA05-4D67-B09E-E78FDC9B89A6}"/>
    <cellStyle name="40% - Ênfase1 18 2 3" xfId="20357" xr:uid="{6C1343EC-8FF4-4869-B33B-4D80FEAE35B3}"/>
    <cellStyle name="40% - Ênfase1 18 2 4" xfId="20358" xr:uid="{C28F0DE3-A210-4D8E-8B91-A5FCEA81E54F}"/>
    <cellStyle name="40% - Ênfase1 18 2 5" xfId="20359" xr:uid="{4A468BF7-6CDF-4E2A-AD53-EB092D5C8745}"/>
    <cellStyle name="40% - Ênfase1 18 2 6" xfId="48802" xr:uid="{815F4097-E705-463F-8F4B-D28494E433E1}"/>
    <cellStyle name="40% - Ênfase1 18 3" xfId="20360" xr:uid="{0C336033-33B7-4EF1-B14B-1E73EFBC23B3}"/>
    <cellStyle name="40% - Ênfase1 18 3 2" xfId="20361" xr:uid="{14291B39-FB9C-4E96-A6A8-9EE1BDAE8CAC}"/>
    <cellStyle name="40% - Ênfase1 18 3 2 2" xfId="20362" xr:uid="{3F1C66C6-55D6-4378-800B-C34D66F09A3E}"/>
    <cellStyle name="40% - Ênfase1 18 3 2 3" xfId="20363" xr:uid="{8ED6AF86-CA65-407D-A103-778D49F84552}"/>
    <cellStyle name="40% - Ênfase1 18 3 2 4" xfId="20364" xr:uid="{10511D5F-E9BD-4CE2-8E8D-90B7336BCE1C}"/>
    <cellStyle name="40% - Ênfase1 18 3 3" xfId="20365" xr:uid="{2F0FB2F8-1DD2-4818-8C74-1BA1FB0FBE5F}"/>
    <cellStyle name="40% - Ênfase1 18 3 4" xfId="20366" xr:uid="{71D9A50B-3CDD-4618-888A-54D8B9BC9CB2}"/>
    <cellStyle name="40% - Ênfase1 18 3 5" xfId="20367" xr:uid="{473C9D12-A691-43A4-90E6-B50D639962A5}"/>
    <cellStyle name="40% - Ênfase1 18 3 6" xfId="50221" xr:uid="{E4781146-2282-433A-82A1-14167630C7E3}"/>
    <cellStyle name="40% - Ênfase1 18 4" xfId="20368" xr:uid="{26C2D9FA-09A4-4CC3-8FEC-07C2DF5A8F6A}"/>
    <cellStyle name="40% - Ênfase1 18 4 2" xfId="20369" xr:uid="{AD7A491D-48F6-4454-94AA-0D674A03BB48}"/>
    <cellStyle name="40% - Ênfase1 18 4 2 2" xfId="20370" xr:uid="{15D437CA-87B7-4488-93B8-167A297E5532}"/>
    <cellStyle name="40% - Ênfase1 18 4 2 3" xfId="20371" xr:uid="{4ACB0067-50DE-4E81-9554-80B32311A506}"/>
    <cellStyle name="40% - Ênfase1 18 4 2 4" xfId="20372" xr:uid="{181559C6-E1E3-4B18-8AD1-BB0B497F6F1A}"/>
    <cellStyle name="40% - Ênfase1 18 4 3" xfId="20373" xr:uid="{6320B9F7-5C93-47D2-9255-8067274C60BA}"/>
    <cellStyle name="40% - Ênfase1 18 4 4" xfId="20374" xr:uid="{97E08A07-BE21-4531-8015-40DD65D57C7B}"/>
    <cellStyle name="40% - Ênfase1 18 4 5" xfId="20375" xr:uid="{F88A2268-AE3D-4E6A-9BEA-18381DEBEA99}"/>
    <cellStyle name="40% - Ênfase1 18 4 6" xfId="50770" xr:uid="{E8BD5B5E-6615-4A0D-BCF5-E0E3B1B301DF}"/>
    <cellStyle name="40% - Ênfase1 18 5" xfId="20376" xr:uid="{FCAEC4BD-66F4-438F-B1B2-4A903D36A403}"/>
    <cellStyle name="40% - Ênfase1 18 5 2" xfId="20377" xr:uid="{D28654F8-8F67-4A0D-8C9A-0A381E4D4621}"/>
    <cellStyle name="40% - Ênfase1 18 5 2 2" xfId="20378" xr:uid="{44B81712-2AA4-4227-94C1-57606784BE8F}"/>
    <cellStyle name="40% - Ênfase1 18 5 2 3" xfId="20379" xr:uid="{3F660571-ED34-43D2-A2D2-8091B3999770}"/>
    <cellStyle name="40% - Ênfase1 18 5 2 4" xfId="20380" xr:uid="{11CB0BC1-4343-44F7-80CB-67B413D61D0B}"/>
    <cellStyle name="40% - Ênfase1 18 5 3" xfId="20381" xr:uid="{B46308D5-CBE9-4835-8653-0C8084BEF0D7}"/>
    <cellStyle name="40% - Ênfase1 18 5 4" xfId="20382" xr:uid="{BFE35E7F-1CE5-45BD-B7C6-6043CA29BC1A}"/>
    <cellStyle name="40% - Ênfase1 18 5 5" xfId="20383" xr:uid="{5DC8D552-D5E9-40E4-A809-7593F8424C08}"/>
    <cellStyle name="40% - Ênfase1 18 5 6" xfId="51656" xr:uid="{3A81A77A-7056-4C33-B0FD-C77188CAA3B7}"/>
    <cellStyle name="40% - Ênfase1 18 6" xfId="20384" xr:uid="{9629FAE1-1B5E-429C-813C-98EF4687EBB4}"/>
    <cellStyle name="40% - Ênfase1 18 6 2" xfId="20385" xr:uid="{80F1C5E0-6A60-419C-9FBF-8E7E19479DB8}"/>
    <cellStyle name="40% - Ênfase1 18 6 2 2" xfId="20386" xr:uid="{D70C2790-0550-48FE-A5CD-D127669A2049}"/>
    <cellStyle name="40% - Ênfase1 18 6 2 3" xfId="20387" xr:uid="{00FA5DFA-68EA-42AA-9EC7-3D5B6E56B8C2}"/>
    <cellStyle name="40% - Ênfase1 18 6 2 4" xfId="20388" xr:uid="{E3C18FDF-4458-44BB-A2FB-908AB62B58F3}"/>
    <cellStyle name="40% - Ênfase1 18 6 3" xfId="20389" xr:uid="{752A57D6-B75D-4AC4-A5DA-9F544E8A16A0}"/>
    <cellStyle name="40% - Ênfase1 18 6 4" xfId="20390" xr:uid="{DD8ECA11-D100-41C4-84CD-24609E29F788}"/>
    <cellStyle name="40% - Ênfase1 18 6 5" xfId="20391" xr:uid="{CEE41F0C-6503-4099-936E-CD90EF743140}"/>
    <cellStyle name="40% - Ênfase1 18 6 6" xfId="52533" xr:uid="{47834D86-3E0A-4D36-A97D-1E0434BA6A3C}"/>
    <cellStyle name="40% - Ênfase1 18 7" xfId="20392" xr:uid="{42CA4EE7-9A16-4277-A7FC-51E50B22A11A}"/>
    <cellStyle name="40% - Ênfase1 18 7 2" xfId="20393" xr:uid="{49EEDEC8-8FC4-49D5-8D85-48E9CBF4796A}"/>
    <cellStyle name="40% - Ênfase1 18 7 2 2" xfId="20394" xr:uid="{3E642328-9698-4769-BDE0-79B3F5E60B1C}"/>
    <cellStyle name="40% - Ênfase1 18 7 2 3" xfId="20395" xr:uid="{A96FF93E-7679-48A7-9073-341770C40186}"/>
    <cellStyle name="40% - Ênfase1 18 7 2 4" xfId="20396" xr:uid="{E4C7D763-1F56-4E19-9E07-07BC05A4EBE8}"/>
    <cellStyle name="40% - Ênfase1 18 7 3" xfId="20397" xr:uid="{DFB71AFF-BC60-4CA4-8EEE-8A692C03AF33}"/>
    <cellStyle name="40% - Ênfase1 18 7 4" xfId="20398" xr:uid="{913BD26B-D583-4D70-99AC-7EB735D67D7F}"/>
    <cellStyle name="40% - Ênfase1 18 7 5" xfId="20399" xr:uid="{68929E91-8EDA-4222-9089-A7E35985773D}"/>
    <cellStyle name="40% - Ênfase1 18 7 6" xfId="53395" xr:uid="{D634C57A-D476-409A-A2D2-77A8ECF8A2AE}"/>
    <cellStyle name="40% - Ênfase1 18 8" xfId="20400" xr:uid="{F36E777A-1438-4307-805B-FE6134AE28DE}"/>
    <cellStyle name="40% - Ênfase1 18 8 2" xfId="20401" xr:uid="{60D96FD4-DE67-4489-8E9A-7F640FBF132D}"/>
    <cellStyle name="40% - Ênfase1 18 8 2 2" xfId="20402" xr:uid="{8E4A932F-458F-4B87-9708-3B282E1C1BDE}"/>
    <cellStyle name="40% - Ênfase1 18 8 2 3" xfId="20403" xr:uid="{F45725E3-A1B5-4447-80AC-A70822D2A99D}"/>
    <cellStyle name="40% - Ênfase1 18 8 2 4" xfId="20404" xr:uid="{C47921DC-A554-423F-8C86-08F90BC8EA9B}"/>
    <cellStyle name="40% - Ênfase1 18 8 3" xfId="20405" xr:uid="{8309368E-B348-4989-B962-66510370D0E2}"/>
    <cellStyle name="40% - Ênfase1 18 8 4" xfId="20406" xr:uid="{8CA12352-68FE-4B26-924E-3D6D82782BD2}"/>
    <cellStyle name="40% - Ênfase1 18 8 5" xfId="20407" xr:uid="{AB1EFE85-2CC3-4661-8D95-6BADCBCCC161}"/>
    <cellStyle name="40% - Ênfase1 18 8 6" xfId="54237" xr:uid="{D7F168B2-075E-4E38-B44C-79BBE84A5B0F}"/>
    <cellStyle name="40% - Ênfase1 18 9" xfId="20408" xr:uid="{DFCF4C68-163B-476B-9875-CE6D0404162F}"/>
    <cellStyle name="40% - Ênfase1 18 9 2" xfId="20409" xr:uid="{32BF7C42-6E24-42D8-88A3-D34D38C5CB0A}"/>
    <cellStyle name="40% - Ênfase1 18 9 2 2" xfId="20410" xr:uid="{E9647E63-BF7E-47B5-A288-F8A9CE127B3A}"/>
    <cellStyle name="40% - Ênfase1 18 9 2 3" xfId="20411" xr:uid="{E0179BEA-35D7-4503-83FE-DD8C26A93D72}"/>
    <cellStyle name="40% - Ênfase1 18 9 2 4" xfId="20412" xr:uid="{6512A618-8A7B-4D71-BCE3-8BFB3163C41C}"/>
    <cellStyle name="40% - Ênfase1 18 9 3" xfId="20413" xr:uid="{08A064B4-509B-4976-A861-7882BF770747}"/>
    <cellStyle name="40% - Ênfase1 18 9 4" xfId="20414" xr:uid="{25484A9E-B6D6-4581-882E-D9CD172EBCAE}"/>
    <cellStyle name="40% - Ênfase1 18 9 5" xfId="20415" xr:uid="{5A7F0E58-4A0D-4D32-9ABA-76F7CEA48A11}"/>
    <cellStyle name="40% - Ênfase1 18 9 6" xfId="55034" xr:uid="{6298DF6B-A302-4BCC-999D-B7F2A29BBAAE}"/>
    <cellStyle name="40% - Ênfase1 19" xfId="1434" xr:uid="{5A9C04CF-2B02-4837-B4F4-C789409CF799}"/>
    <cellStyle name="40% - Ênfase1 19 10" xfId="20416" xr:uid="{6EF06985-491F-4E7A-BE90-4A00E052BA45}"/>
    <cellStyle name="40% - Ênfase1 19 10 2" xfId="20417" xr:uid="{D5EE52B5-7516-4115-BDFB-0DFEC2F06E7E}"/>
    <cellStyle name="40% - Ênfase1 19 10 2 2" xfId="20418" xr:uid="{A876F015-16DD-49DA-8338-ADAAF1593278}"/>
    <cellStyle name="40% - Ênfase1 19 10 2 3" xfId="20419" xr:uid="{A50F299B-5C79-4F9F-A5A2-AD9FADBD547B}"/>
    <cellStyle name="40% - Ênfase1 19 10 2 4" xfId="20420" xr:uid="{731C20A7-9262-481B-AFDB-72D42C69D50A}"/>
    <cellStyle name="40% - Ênfase1 19 10 3" xfId="20421" xr:uid="{F9FD2D61-F3F3-42AB-9874-5AE914C0F7FF}"/>
    <cellStyle name="40% - Ênfase1 19 10 4" xfId="20422" xr:uid="{93D765E5-1B09-4DF1-B52B-8A43DA8B98FE}"/>
    <cellStyle name="40% - Ênfase1 19 10 5" xfId="20423" xr:uid="{DCC1FB92-E496-4D6E-BBD0-3AAD5633551F}"/>
    <cellStyle name="40% - Ênfase1 19 11" xfId="20424" xr:uid="{CC4D66FE-59D2-4D60-998C-FAB3020E8488}"/>
    <cellStyle name="40% - Ênfase1 19 11 2" xfId="20425" xr:uid="{11703C3C-C2C0-49D6-9D40-E804B6363E2E}"/>
    <cellStyle name="40% - Ênfase1 19 11 2 2" xfId="20426" xr:uid="{E7A9E10D-0958-4693-8EAE-2226FBAB752C}"/>
    <cellStyle name="40% - Ênfase1 19 11 2 3" xfId="20427" xr:uid="{FF75FEB9-4138-46E6-B3FC-006495D13D24}"/>
    <cellStyle name="40% - Ênfase1 19 11 2 4" xfId="20428" xr:uid="{E04E2383-95CB-414B-BC9B-813F9D1E05E0}"/>
    <cellStyle name="40% - Ênfase1 19 11 3" xfId="20429" xr:uid="{BD223DF8-D935-4585-A5D1-9938916DC84C}"/>
    <cellStyle name="40% - Ênfase1 19 11 4" xfId="20430" xr:uid="{40096249-87F7-4731-B62E-95190DF37511}"/>
    <cellStyle name="40% - Ênfase1 19 11 5" xfId="20431" xr:uid="{E9D2E623-61BA-46D4-B9D0-7398CA460438}"/>
    <cellStyle name="40% - Ênfase1 19 12" xfId="20432" xr:uid="{B9D30955-58EA-49EF-A721-96F448AC491D}"/>
    <cellStyle name="40% - Ênfase1 19 12 2" xfId="20433" xr:uid="{0F31BCED-15CC-4471-83F7-FC9D177F8604}"/>
    <cellStyle name="40% - Ênfase1 19 12 3" xfId="20434" xr:uid="{4F7C15CA-ECEC-430D-A769-3A62AAF56C42}"/>
    <cellStyle name="40% - Ênfase1 19 12 4" xfId="20435" xr:uid="{328B583A-6F45-4455-B7AB-F88251752E60}"/>
    <cellStyle name="40% - Ênfase1 19 13" xfId="20436" xr:uid="{93D983B5-6BA5-4099-BADB-CA789EFD8C89}"/>
    <cellStyle name="40% - Ênfase1 19 14" xfId="20437" xr:uid="{3BF7DA13-AA5D-439A-AA57-A696355F2C07}"/>
    <cellStyle name="40% - Ênfase1 19 15" xfId="20438" xr:uid="{0CBA2A44-7E7C-4555-A8AC-5596CF4B849C}"/>
    <cellStyle name="40% - Ênfase1 19 2" xfId="1435" xr:uid="{644D08AB-9226-4CCD-8CCD-CB749ED7A16B}"/>
    <cellStyle name="40% - Ênfase1 19 2 2" xfId="20439" xr:uid="{681FE0AC-7F82-424A-8D41-0819824CD4EE}"/>
    <cellStyle name="40% - Ênfase1 19 2 2 2" xfId="20440" xr:uid="{0A8D6F9A-8C53-4DBC-9168-6028AB26CB17}"/>
    <cellStyle name="40% - Ênfase1 19 2 2 3" xfId="20441" xr:uid="{C0DCEE27-44F3-4E82-84FA-303D211CE9C2}"/>
    <cellStyle name="40% - Ênfase1 19 2 2 4" xfId="20442" xr:uid="{307D94BA-D337-4665-BA68-DDBF00D0B8A9}"/>
    <cellStyle name="40% - Ênfase1 19 2 3" xfId="20443" xr:uid="{63B4A3D5-0AA8-4655-95B3-3FA27192DFA9}"/>
    <cellStyle name="40% - Ênfase1 19 2 4" xfId="20444" xr:uid="{6C143D28-3014-491B-A054-A0EA41B22472}"/>
    <cellStyle name="40% - Ênfase1 19 2 5" xfId="20445" xr:uid="{B0AD0687-2D0A-417E-BAAF-5496910E0673}"/>
    <cellStyle name="40% - Ênfase1 19 2 6" xfId="48804" xr:uid="{1D03A13C-FA8D-4177-AEED-6C877EA95856}"/>
    <cellStyle name="40% - Ênfase1 19 3" xfId="20446" xr:uid="{658C0195-EF1D-4BDE-8CAD-1D9F25718C0D}"/>
    <cellStyle name="40% - Ênfase1 19 3 2" xfId="20447" xr:uid="{E0BF3584-849B-41EC-89EB-2E3163194C92}"/>
    <cellStyle name="40% - Ênfase1 19 3 2 2" xfId="20448" xr:uid="{C731F089-5653-4E6C-9D42-A243829A8388}"/>
    <cellStyle name="40% - Ênfase1 19 3 2 3" xfId="20449" xr:uid="{3B0988EE-69D7-4B84-B629-76F290EE7970}"/>
    <cellStyle name="40% - Ênfase1 19 3 2 4" xfId="20450" xr:uid="{61559189-893B-48BB-9FA3-0E16E08FAFC6}"/>
    <cellStyle name="40% - Ênfase1 19 3 3" xfId="20451" xr:uid="{5DA77F04-FED6-43B0-9722-7007E8BA408B}"/>
    <cellStyle name="40% - Ênfase1 19 3 4" xfId="20452" xr:uid="{DD009236-6DC9-4968-B054-5F2C6CEB64B4}"/>
    <cellStyle name="40% - Ênfase1 19 3 5" xfId="20453" xr:uid="{F374F1D5-9DD7-4BFB-A649-2052CA6AAEBE}"/>
    <cellStyle name="40% - Ênfase1 19 3 6" xfId="50223" xr:uid="{3903FC74-29F5-429F-8441-AA37A62EA6E9}"/>
    <cellStyle name="40% - Ênfase1 19 4" xfId="20454" xr:uid="{A76E6830-E316-4DEB-B5BD-7CDF610E5E8D}"/>
    <cellStyle name="40% - Ênfase1 19 4 2" xfId="20455" xr:uid="{198D1599-0983-4F90-9FD7-D5FA11D07E3A}"/>
    <cellStyle name="40% - Ênfase1 19 4 2 2" xfId="20456" xr:uid="{DC342D58-3D72-4534-9465-6FA3073A6697}"/>
    <cellStyle name="40% - Ênfase1 19 4 2 3" xfId="20457" xr:uid="{02BDC75E-B0C5-41BD-88C8-C5981578C8B1}"/>
    <cellStyle name="40% - Ênfase1 19 4 2 4" xfId="20458" xr:uid="{4B8C915C-17BB-4156-8461-B200C00132C4}"/>
    <cellStyle name="40% - Ênfase1 19 4 3" xfId="20459" xr:uid="{57E21613-68C4-4E6D-9C14-2979BEA84482}"/>
    <cellStyle name="40% - Ênfase1 19 4 4" xfId="20460" xr:uid="{4223A8F2-2514-468F-885C-C6771E57B39C}"/>
    <cellStyle name="40% - Ênfase1 19 4 5" xfId="20461" xr:uid="{B5752780-95C4-4B3C-BB7D-04903B332E64}"/>
    <cellStyle name="40% - Ênfase1 19 4 6" xfId="50768" xr:uid="{5D315839-033D-4825-A717-D816D2151C28}"/>
    <cellStyle name="40% - Ênfase1 19 5" xfId="20462" xr:uid="{57144803-0C5F-40F0-9BF2-7FCFCE336B94}"/>
    <cellStyle name="40% - Ênfase1 19 5 2" xfId="20463" xr:uid="{812E72B8-B7CF-47C0-9FB1-44862CA335B7}"/>
    <cellStyle name="40% - Ênfase1 19 5 2 2" xfId="20464" xr:uid="{9D025CBB-1572-4C72-8920-26012180404D}"/>
    <cellStyle name="40% - Ênfase1 19 5 2 3" xfId="20465" xr:uid="{E734D8F9-45CB-476B-A8EC-311EE4C7917F}"/>
    <cellStyle name="40% - Ênfase1 19 5 2 4" xfId="20466" xr:uid="{5F7F63B5-22D3-4629-9701-FAAB4EEBAAD5}"/>
    <cellStyle name="40% - Ênfase1 19 5 3" xfId="20467" xr:uid="{0FC86856-75D0-479D-A265-711E7E0757CF}"/>
    <cellStyle name="40% - Ênfase1 19 5 4" xfId="20468" xr:uid="{24CAB6BA-A09B-4C1E-A0E9-09D2FD28446A}"/>
    <cellStyle name="40% - Ênfase1 19 5 5" xfId="20469" xr:uid="{91FAF4DB-1289-42B0-A490-E1BA06B6E8B1}"/>
    <cellStyle name="40% - Ênfase1 19 5 6" xfId="51654" xr:uid="{E7196D8B-3269-41FA-8F39-67AA261AE82D}"/>
    <cellStyle name="40% - Ênfase1 19 6" xfId="20470" xr:uid="{B6A2EC9E-AFB8-4065-B444-945C60AF093F}"/>
    <cellStyle name="40% - Ênfase1 19 6 2" xfId="20471" xr:uid="{CD8A075D-FAC4-42D0-9057-C8C9252F632C}"/>
    <cellStyle name="40% - Ênfase1 19 6 2 2" xfId="20472" xr:uid="{01D833EA-D0D3-4023-8CB4-C235CD856B6C}"/>
    <cellStyle name="40% - Ênfase1 19 6 2 3" xfId="20473" xr:uid="{CB6360E8-D2EA-4519-8CD9-359AF9659F7B}"/>
    <cellStyle name="40% - Ênfase1 19 6 2 4" xfId="20474" xr:uid="{3ED24396-18DF-4EF2-80BC-7FC3985BF5D4}"/>
    <cellStyle name="40% - Ênfase1 19 6 3" xfId="20475" xr:uid="{8D5BC21A-DF4D-4E5E-812D-9343A2692C4E}"/>
    <cellStyle name="40% - Ênfase1 19 6 4" xfId="20476" xr:uid="{7557A769-8978-4F3B-9F08-8B43BB882DAB}"/>
    <cellStyle name="40% - Ênfase1 19 6 5" xfId="20477" xr:uid="{6429D86A-BE65-43AB-857E-B731C868BA92}"/>
    <cellStyle name="40% - Ênfase1 19 6 6" xfId="52531" xr:uid="{2299D08F-4730-401F-B58B-E404287C053D}"/>
    <cellStyle name="40% - Ênfase1 19 7" xfId="20478" xr:uid="{C054E759-604C-4AAA-9A47-DFF113B6BFE2}"/>
    <cellStyle name="40% - Ênfase1 19 7 2" xfId="20479" xr:uid="{BBFF847D-7310-41C2-AFC4-48AFCB968D70}"/>
    <cellStyle name="40% - Ênfase1 19 7 2 2" xfId="20480" xr:uid="{92BCEF21-627E-4486-9612-54847E11C979}"/>
    <cellStyle name="40% - Ênfase1 19 7 2 3" xfId="20481" xr:uid="{D05A1C78-9D9F-40EF-8137-C208060D29EB}"/>
    <cellStyle name="40% - Ênfase1 19 7 2 4" xfId="20482" xr:uid="{EE13A0A5-54C9-498B-A906-4798CE0786F4}"/>
    <cellStyle name="40% - Ênfase1 19 7 3" xfId="20483" xr:uid="{04454FED-507B-4CAE-8CB3-8DDC8360C819}"/>
    <cellStyle name="40% - Ênfase1 19 7 4" xfId="20484" xr:uid="{6CAB803B-3D15-4AF6-BF15-2FCD84C0E18C}"/>
    <cellStyle name="40% - Ênfase1 19 7 5" xfId="20485" xr:uid="{DB5F4D79-400C-4FCC-A15A-12C02E8F063B}"/>
    <cellStyle name="40% - Ênfase1 19 7 6" xfId="53393" xr:uid="{BDA980D0-DEDC-4AEB-9844-98D4B313D842}"/>
    <cellStyle name="40% - Ênfase1 19 8" xfId="20486" xr:uid="{E9ECC5D1-4C65-46C1-85F4-8A1874A632A6}"/>
    <cellStyle name="40% - Ênfase1 19 8 2" xfId="20487" xr:uid="{9D160503-7FDA-4ADE-87D8-F8E5C7807428}"/>
    <cellStyle name="40% - Ênfase1 19 8 2 2" xfId="20488" xr:uid="{82D80864-499D-45DB-ACC7-B8EE485185D2}"/>
    <cellStyle name="40% - Ênfase1 19 8 2 3" xfId="20489" xr:uid="{138C59C1-2DAE-462A-BCB7-460F78C024D2}"/>
    <cellStyle name="40% - Ênfase1 19 8 2 4" xfId="20490" xr:uid="{7F6F20BE-23E8-4348-AE21-4E9031B428C2}"/>
    <cellStyle name="40% - Ênfase1 19 8 3" xfId="20491" xr:uid="{67650767-67D4-4ADE-A15F-24BD1645F69D}"/>
    <cellStyle name="40% - Ênfase1 19 8 4" xfId="20492" xr:uid="{D14365BC-CDC9-4B30-8C24-73E4CC472C3C}"/>
    <cellStyle name="40% - Ênfase1 19 8 5" xfId="20493" xr:uid="{9DFDAA4F-114D-4323-905D-88BEEBDACE7F}"/>
    <cellStyle name="40% - Ênfase1 19 8 6" xfId="54236" xr:uid="{3A8EF85D-35E7-496E-8E97-F33B566D436E}"/>
    <cellStyle name="40% - Ênfase1 19 9" xfId="20494" xr:uid="{28BBD320-DE0E-441E-97F1-0A0973A1123A}"/>
    <cellStyle name="40% - Ênfase1 19 9 2" xfId="20495" xr:uid="{34726F23-DCFC-4D86-A3F5-FB5D501019C4}"/>
    <cellStyle name="40% - Ênfase1 19 9 2 2" xfId="20496" xr:uid="{28F663B0-523C-428D-BEFA-AD43D9350BB9}"/>
    <cellStyle name="40% - Ênfase1 19 9 2 3" xfId="20497" xr:uid="{855EA817-5043-487B-B5A1-41C5387CD2A4}"/>
    <cellStyle name="40% - Ênfase1 19 9 2 4" xfId="20498" xr:uid="{5179B97E-CD5C-4725-B741-4D150F97C4A8}"/>
    <cellStyle name="40% - Ênfase1 19 9 3" xfId="20499" xr:uid="{429873D0-4192-4970-A6ED-AC55053B3CA8}"/>
    <cellStyle name="40% - Ênfase1 19 9 4" xfId="20500" xr:uid="{2E4C10EC-E48D-4A14-8E01-2CD0E11DAFAF}"/>
    <cellStyle name="40% - Ênfase1 19 9 5" xfId="20501" xr:uid="{0FBCF126-D4F3-4822-8EDE-558B088C5ADB}"/>
    <cellStyle name="40% - Ênfase1 19 9 6" xfId="55033" xr:uid="{638FB0D7-04D7-4455-987C-2208EE7D5ED7}"/>
    <cellStyle name="40% - Ênfase1 2" xfId="1436" xr:uid="{8BFB1CD2-412C-45E5-813E-D3CD4ED804AC}"/>
    <cellStyle name="40% - Ênfase1 2 10" xfId="20502" xr:uid="{6A7AC91F-6099-4C4F-B826-58BD6572D61C}"/>
    <cellStyle name="40% - Ênfase1 2 10 2" xfId="20503" xr:uid="{73E4CA27-3128-4045-95BE-2B08C80459E5}"/>
    <cellStyle name="40% - Ênfase1 2 10 2 2" xfId="20504" xr:uid="{CD1E11EF-D5EF-48EF-A215-E5ACD35087FA}"/>
    <cellStyle name="40% - Ênfase1 2 10 2 3" xfId="20505" xr:uid="{5D91E434-58BB-4E7F-9589-B9740A508208}"/>
    <cellStyle name="40% - Ênfase1 2 10 2 4" xfId="20506" xr:uid="{B9F1ADCD-1D03-4FDF-BEBB-5C59D879FE56}"/>
    <cellStyle name="40% - Ênfase1 2 10 3" xfId="20507" xr:uid="{690A4F4C-4153-4C53-BAB7-0C8B4DDE49AB}"/>
    <cellStyle name="40% - Ênfase1 2 10 4" xfId="20508" xr:uid="{DAE8ED7A-0013-489C-B31A-B672E8D500EF}"/>
    <cellStyle name="40% - Ênfase1 2 10 5" xfId="20509" xr:uid="{04113726-D05A-4453-9B47-9C0EA1FBF8A6}"/>
    <cellStyle name="40% - Ênfase1 2 10 6" xfId="51652" xr:uid="{442B6451-112E-4AE3-B7FD-2171839419CC}"/>
    <cellStyle name="40% - Ênfase1 2 11" xfId="20510" xr:uid="{FB246348-CA74-422A-A73F-6A08D80BF20E}"/>
    <cellStyle name="40% - Ênfase1 2 11 2" xfId="20511" xr:uid="{00D6A05D-824A-446D-B7C8-CCB0C574DC97}"/>
    <cellStyle name="40% - Ênfase1 2 11 2 2" xfId="20512" xr:uid="{5AFD2128-9B95-428E-98FE-C0A4A4401F67}"/>
    <cellStyle name="40% - Ênfase1 2 11 2 3" xfId="20513" xr:uid="{1C8666AD-4E0C-4B83-A952-10DD409C2F38}"/>
    <cellStyle name="40% - Ênfase1 2 11 2 4" xfId="20514" xr:uid="{528D8A21-F4CF-4BC6-8856-D4CA5D36DD06}"/>
    <cellStyle name="40% - Ênfase1 2 11 3" xfId="20515" xr:uid="{15382D20-B922-4EE8-A34A-D5B332F1C960}"/>
    <cellStyle name="40% - Ênfase1 2 11 4" xfId="20516" xr:uid="{C2BA8177-F4B9-4E74-85A9-9C3D086704AA}"/>
    <cellStyle name="40% - Ênfase1 2 11 5" xfId="20517" xr:uid="{EEE7E035-2A01-4C2B-86B5-B0E87B62B020}"/>
    <cellStyle name="40% - Ênfase1 2 11 6" xfId="52529" xr:uid="{3F9BC64C-A455-4C69-ACDB-24295CC87836}"/>
    <cellStyle name="40% - Ênfase1 2 12" xfId="20518" xr:uid="{DECF586D-8C04-49E4-B3B5-12C79D734BA5}"/>
    <cellStyle name="40% - Ênfase1 2 12 2" xfId="20519" xr:uid="{BA47342C-C282-4721-9394-9D85DB04D657}"/>
    <cellStyle name="40% - Ênfase1 2 12 2 2" xfId="20520" xr:uid="{8B07535E-0FAE-406C-89AD-2AE57FD0151B}"/>
    <cellStyle name="40% - Ênfase1 2 12 2 3" xfId="20521" xr:uid="{5839AEAF-1BC3-42D8-966A-11119BC38C10}"/>
    <cellStyle name="40% - Ênfase1 2 12 2 4" xfId="20522" xr:uid="{FE6C3923-377E-40D6-B2F9-94A4C08D5350}"/>
    <cellStyle name="40% - Ênfase1 2 12 3" xfId="20523" xr:uid="{837F6AE4-F1D7-430A-9487-296B6F1B3A8E}"/>
    <cellStyle name="40% - Ênfase1 2 12 4" xfId="20524" xr:uid="{0BDDFF77-85E2-40E9-A6DF-FC4839630A66}"/>
    <cellStyle name="40% - Ênfase1 2 12 5" xfId="20525" xr:uid="{36DDB365-47EE-4E5B-9C63-8E688744E0CD}"/>
    <cellStyle name="40% - Ênfase1 2 12 6" xfId="53391" xr:uid="{8F14AC70-B431-426E-9CBB-95DB2A750029}"/>
    <cellStyle name="40% - Ênfase1 2 13" xfId="20526" xr:uid="{29CE987B-F562-4EF3-9FB3-72917B9FBE1C}"/>
    <cellStyle name="40% - Ênfase1 2 13 2" xfId="20527" xr:uid="{89C505DA-EE16-4859-9590-3871C35D7E2C}"/>
    <cellStyle name="40% - Ênfase1 2 13 3" xfId="20528" xr:uid="{5D79AFEB-6AA0-4DDE-A58E-4BB3D96CB0C3}"/>
    <cellStyle name="40% - Ênfase1 2 13 4" xfId="20529" xr:uid="{DF03D3EF-A852-4C11-843E-7E5E0EB9794B}"/>
    <cellStyle name="40% - Ênfase1 2 13 5" xfId="54234" xr:uid="{95E38194-068B-483C-886B-4BAAFFD5BCC6}"/>
    <cellStyle name="40% - Ênfase1 2 14" xfId="20530" xr:uid="{685CCF8A-5A48-4779-B9CC-F940C972C5E0}"/>
    <cellStyle name="40% - Ênfase1 2 14 2" xfId="20531" xr:uid="{4E1C2E2F-0BE6-4131-A6D4-B376CA3C448F}"/>
    <cellStyle name="40% - Ênfase1 2 14 3" xfId="20532" xr:uid="{AC37802F-BB8F-4663-9BC1-ADC770490D51}"/>
    <cellStyle name="40% - Ênfase1 2 14 4" xfId="20533" xr:uid="{0F64CC74-3772-49E6-A61A-DDA1E21F75A1}"/>
    <cellStyle name="40% - Ênfase1 2 14 5" xfId="55031" xr:uid="{84622112-512A-4734-9A7F-30BAEDF95EC8}"/>
    <cellStyle name="40% - Ênfase1 2 15" xfId="20534" xr:uid="{012CFA44-C6D1-4613-8EDE-3D6169503D8D}"/>
    <cellStyle name="40% - Ênfase1 2 15 2" xfId="20535" xr:uid="{48DA238D-0420-42F5-9261-422585AF5A38}"/>
    <cellStyle name="40% - Ênfase1 2 15 3" xfId="20536" xr:uid="{C411EA16-8867-4E27-9712-BEC5B7228F12}"/>
    <cellStyle name="40% - Ênfase1 2 16" xfId="20537" xr:uid="{72CD3A0C-7898-4640-A87C-CE7F408E5441}"/>
    <cellStyle name="40% - Ênfase1 2 16 2" xfId="20538" xr:uid="{94B601D4-E6B1-4D9D-B604-B1BF1813A082}"/>
    <cellStyle name="40% - Ênfase1 2 16 3" xfId="20539" xr:uid="{EEEC0D4E-CE27-40D5-B0B9-627C020C6F54}"/>
    <cellStyle name="40% - Ênfase1 2 17" xfId="20540" xr:uid="{38CD9563-EE08-4A35-AFF9-28FE9F0C98D1}"/>
    <cellStyle name="40% - Ênfase1 2 17 2" xfId="20541" xr:uid="{820D7D64-4594-4017-AFFE-8925E759AAEE}"/>
    <cellStyle name="40% - Ênfase1 2 17 3" xfId="20542" xr:uid="{D7E9783E-ED57-4272-8629-53431B50B68A}"/>
    <cellStyle name="40% - Ênfase1 2 17 4" xfId="47207" xr:uid="{49F9305E-A32B-49C1-A4E9-B2F3597F312A}"/>
    <cellStyle name="40% - Ênfase1 2 18" xfId="20543" xr:uid="{D5C1BEB2-2714-4916-A3AF-CE1C8C6486AD}"/>
    <cellStyle name="40% - Ênfase1 2 18 2" xfId="20544" xr:uid="{ECDA6F82-9870-4709-916B-CDA5976DA126}"/>
    <cellStyle name="40% - Ênfase1 2 18 3" xfId="20545" xr:uid="{1A5DC2A0-75A1-49B7-8D13-25A663AC00B5}"/>
    <cellStyle name="40% - Ênfase1 2 19" xfId="20546" xr:uid="{B83D1EF4-4E2F-4541-AD01-981EE289AB16}"/>
    <cellStyle name="40% - Ênfase1 2 19 2" xfId="20547" xr:uid="{06A5B42A-849D-4AD1-AFE9-20F3529A4941}"/>
    <cellStyle name="40% - Ênfase1 2 19 3" xfId="20548" xr:uid="{E6D1DCBC-D7AC-4ED8-9B80-A706CC8AD8FE}"/>
    <cellStyle name="40% - Ênfase1 2 2" xfId="1437" xr:uid="{620707A8-4254-4B83-B690-C1094FF21162}"/>
    <cellStyle name="40% - Ênfase1 2 2 10" xfId="56196" xr:uid="{04BBE0B6-364C-451B-A29A-725BF320AD35}"/>
    <cellStyle name="40% - Ênfase1 2 2 11" xfId="57887" xr:uid="{DC8E4DF0-3B5F-479F-AAC1-94FBF172ECFB}"/>
    <cellStyle name="40% - Ênfase1 2 2 12" xfId="45596" xr:uid="{A6779976-6938-40D6-AF1D-DA5DCFDDAE82}"/>
    <cellStyle name="40% - Ênfase1 2 2 2" xfId="1438" xr:uid="{BDF217F4-FD83-494C-847B-C1C8172A9A51}"/>
    <cellStyle name="40% - Ênfase1 2 2 2 10" xfId="56410" xr:uid="{8F395420-CA89-4908-8ED9-78679E2BBFD3}"/>
    <cellStyle name="40% - Ênfase1 2 2 2 11" xfId="58417" xr:uid="{D37033B1-6238-4ED9-B65E-61FF960D88BA}"/>
    <cellStyle name="40% - Ênfase1 2 2 2 12" xfId="48806" xr:uid="{C5043D19-FF7C-4C2B-B661-BDC474BA457F}"/>
    <cellStyle name="40% - Ênfase1 2 2 2 2" xfId="20549" xr:uid="{3758710F-6E63-43E1-A838-AB9657906DE3}"/>
    <cellStyle name="40% - Ênfase1 2 2 2 2 2" xfId="48808" xr:uid="{6A871623-7875-4002-928A-BE416B98EF46}"/>
    <cellStyle name="40% - Ênfase1 2 2 2 2 2 2" xfId="57240" xr:uid="{B6EA61C7-0FFB-40D1-A921-FFEDDB6A5022}"/>
    <cellStyle name="40% - Ênfase1 2 2 2 2 2 2 2" xfId="57241" xr:uid="{7FBD27EB-B90D-4617-BA83-58001C9BB396}"/>
    <cellStyle name="40% - Ênfase1 2 2 2 2 2 2 3" xfId="57463" xr:uid="{26C5B91A-9F51-4D4E-838A-38403E9840C7}"/>
    <cellStyle name="40% - Ênfase1 2 2 2 2 2 3" xfId="56674" xr:uid="{7C0EB0C4-E0B8-405F-8AAA-55D6503DC337}"/>
    <cellStyle name="40% - Ênfase1 2 2 2 2 3" xfId="56426" xr:uid="{0240E00E-1622-4274-BE38-D1294812F156}"/>
    <cellStyle name="40% - Ênfase1 2 2 2 2 4" xfId="57757" xr:uid="{09F68C07-58B0-4798-ABBB-854F8320C7C6}"/>
    <cellStyle name="40% - Ênfase1 2 2 2 2 5" xfId="48807" xr:uid="{DD2BE448-DC55-4240-84A3-75A75DC5A537}"/>
    <cellStyle name="40% - Ênfase1 2 2 2 3" xfId="20550" xr:uid="{2D9F60D7-0FDC-45E8-A2B2-0387B9FAC4D9}"/>
    <cellStyle name="40% - Ênfase1 2 2 2 3 2" xfId="50226" xr:uid="{91D0CF6F-37A1-4789-92AA-6C0EE70E25B9}"/>
    <cellStyle name="40% - Ênfase1 2 2 2 4" xfId="20551" xr:uid="{F7BAF069-99DA-472C-A19A-203885DEDD01}"/>
    <cellStyle name="40% - Ênfase1 2 2 2 4 2" xfId="50764" xr:uid="{05577ECB-FECF-436B-A78F-B6CBEC6DDD8E}"/>
    <cellStyle name="40% - Ênfase1 2 2 2 5" xfId="51650" xr:uid="{8E584FA8-E752-4B4C-AFB4-8B979B3E607F}"/>
    <cellStyle name="40% - Ênfase1 2 2 2 6" xfId="52527" xr:uid="{00389CBD-3A22-4760-9A08-0F54C5851463}"/>
    <cellStyle name="40% - Ênfase1 2 2 2 7" xfId="53389" xr:uid="{8D5FDA9E-2EA3-4BEA-8280-96971AC86A5D}"/>
    <cellStyle name="40% - Ênfase1 2 2 2 8" xfId="54232" xr:uid="{5CEBBF78-7117-4265-8F56-AF1A4451CFA6}"/>
    <cellStyle name="40% - Ênfase1 2 2 2 9" xfId="55029" xr:uid="{50C3775D-8EE8-46F9-A572-43FC7EDC419F}"/>
    <cellStyle name="40% - Ênfase1 2 2 3" xfId="20552" xr:uid="{FBA8FEF5-1ADD-4513-958E-1E846BC888CA}"/>
    <cellStyle name="40% - Ênfase1 2 2 3 2" xfId="56899" xr:uid="{8FAB0D7E-A223-458C-9FEE-17EDDFD6D5F4}"/>
    <cellStyle name="40% - Ênfase1 2 2 3 2 2" xfId="57671" xr:uid="{B67C30D6-7796-4318-BF3A-E809E831E187}"/>
    <cellStyle name="40% - Ênfase1 2 2 3 2 3" xfId="57379" xr:uid="{E949C4A4-1016-4F73-A551-10A6DCC958D5}"/>
    <cellStyle name="40% - Ênfase1 2 2 3 3" xfId="58374" xr:uid="{711E5AB3-B205-4543-BE04-10AEB295EFCB}"/>
    <cellStyle name="40% - Ênfase1 2 2 3 4" xfId="50225" xr:uid="{A1708C26-17C1-4195-B94F-74856CA64A6F}"/>
    <cellStyle name="40% - Ênfase1 2 2 4" xfId="20553" xr:uid="{299141A7-95C6-41C7-BB74-CB4E90F89289}"/>
    <cellStyle name="40% - Ênfase1 2 2 4 2" xfId="50765" xr:uid="{DA9B0DB0-F6DA-4576-9851-E348D5CA5DC1}"/>
    <cellStyle name="40% - Ênfase1 2 2 5" xfId="20554" xr:uid="{4B2E1621-0C2E-4E90-85AF-EAD751DDD1AB}"/>
    <cellStyle name="40% - Ênfase1 2 2 5 2" xfId="51651" xr:uid="{38D972D5-840C-412C-B331-A94269409422}"/>
    <cellStyle name="40% - Ênfase1 2 2 6" xfId="52528" xr:uid="{AA4A1B6F-F8B6-4E55-9690-CA32FDC36929}"/>
    <cellStyle name="40% - Ênfase1 2 2 7" xfId="53390" xr:uid="{A9D765E0-B4C9-4F15-A22E-1F64733A72F1}"/>
    <cellStyle name="40% - Ênfase1 2 2 8" xfId="54233" xr:uid="{401EAA65-1F3B-40F9-8BCC-BDB71B0FBF2F}"/>
    <cellStyle name="40% - Ênfase1 2 2 9" xfId="55030" xr:uid="{0A3E44D6-D813-4C83-B260-B2B30CD5C64D}"/>
    <cellStyle name="40% - Ênfase1 2 20" xfId="20555" xr:uid="{B6DC04FE-E457-4FA1-8EBF-1D48349812E6}"/>
    <cellStyle name="40% - Ênfase1 2 20 2" xfId="20556" xr:uid="{7926E63D-BADA-47F1-BD5C-2E64817AE549}"/>
    <cellStyle name="40% - Ênfase1 2 20 3" xfId="20557" xr:uid="{8CAE0C1A-3573-4174-8331-369D88FC064E}"/>
    <cellStyle name="40% - Ênfase1 2 21" xfId="20558" xr:uid="{B6969486-A907-4597-90CB-20707149F0F0}"/>
    <cellStyle name="40% - Ênfase1 2 21 2" xfId="20559" xr:uid="{7EE43EE5-1B3F-4D48-852B-7F0820B14B0B}"/>
    <cellStyle name="40% - Ênfase1 2 21 3" xfId="20560" xr:uid="{EF0ACA3D-AAC2-44C7-B767-5A4F3A9837BC}"/>
    <cellStyle name="40% - Ênfase1 2 22" xfId="20561" xr:uid="{D0C5CCA3-CE29-40CD-8EBE-336C9FD0FA7B}"/>
    <cellStyle name="40% - Ênfase1 2 22 2" xfId="20562" xr:uid="{84E26C37-6AE1-4061-86B1-47A95EC9A0E2}"/>
    <cellStyle name="40% - Ênfase1 2 22 3" xfId="20563" xr:uid="{E0139010-0F5A-42CE-B46C-0BAD5B1696A3}"/>
    <cellStyle name="40% - Ênfase1 2 23" xfId="20564" xr:uid="{19D27F81-6DC9-4A24-BE5A-8A67C2F17CE6}"/>
    <cellStyle name="40% - Ênfase1 2 24" xfId="20565" xr:uid="{90D96014-CE4F-4289-8D78-7EEE3603E48A}"/>
    <cellStyle name="40% - Ênfase1 2 25" xfId="45169" xr:uid="{E02E16DB-9A1C-4976-9AE4-9FCEDF1C03C1}"/>
    <cellStyle name="40% - Ênfase1 2 3" xfId="1439" xr:uid="{3A90AB5B-E0F1-4489-B496-CE3CE61F994B}"/>
    <cellStyle name="40% - Ênfase1 2 3 2" xfId="1440" xr:uid="{AAB056C7-E86F-4113-BA2B-68E421762D26}"/>
    <cellStyle name="40% - Ênfase1 2 3 2 2" xfId="20566" xr:uid="{3D89491C-DB88-47FB-93DC-BAFC59C93CBA}"/>
    <cellStyle name="40% - Ênfase1 2 3 2 2 2" xfId="57242" xr:uid="{55F68326-478E-41DC-9827-A75E4CD07CE8}"/>
    <cellStyle name="40% - Ênfase1 2 3 2 3" xfId="20567" xr:uid="{0682FEEC-AF51-47E5-A016-14D6BA534F85}"/>
    <cellStyle name="40% - Ênfase1 2 3 2 3 2" xfId="57462" xr:uid="{EE85BEF8-BCD5-4C41-AFAA-804870DA1F5A}"/>
    <cellStyle name="40% - Ênfase1 2 3 2 4" xfId="20568" xr:uid="{EF2063D5-18A2-4C15-8B19-BD42696AA000}"/>
    <cellStyle name="40% - Ênfase1 2 3 2 5" xfId="56470" xr:uid="{4777863F-0C29-4C0A-B78D-3A9D327E6ECB}"/>
    <cellStyle name="40% - Ênfase1 2 3 3" xfId="20569" xr:uid="{FC1EE92E-21EA-4806-9B7F-04706E5AACAD}"/>
    <cellStyle name="40% - Ênfase1 2 3 3 2" xfId="58299" xr:uid="{A388D29D-7D62-4D7A-8BC7-33CEAD7B5DA8}"/>
    <cellStyle name="40% - Ênfase1 2 3 4" xfId="20570" xr:uid="{F2EBADDC-08A4-43DD-9C3E-499698D1CB87}"/>
    <cellStyle name="40% - Ênfase1 2 3 4 2" xfId="48809" xr:uid="{DEE513E7-0D41-45D0-B30A-A1D5253D3074}"/>
    <cellStyle name="40% - Ênfase1 2 3 5" xfId="20571" xr:uid="{78071026-7CA5-4735-BFB0-311BFC5E52F5}"/>
    <cellStyle name="40% - Ênfase1 2 3 6" xfId="45597" xr:uid="{776F786C-9354-4E25-909F-2351172BC9D3}"/>
    <cellStyle name="40% - Ênfase1 2 4" xfId="1441" xr:uid="{BF09F3F0-79AE-4EDD-8B85-4EFC638398FF}"/>
    <cellStyle name="40% - Ênfase1 2 4 2" xfId="1442" xr:uid="{1D351DF6-077C-487B-B9DC-EC50631ED8D0}"/>
    <cellStyle name="40% - Ênfase1 2 4 2 2" xfId="20572" xr:uid="{AEF14D21-4357-4C62-81E1-C91704A9C602}"/>
    <cellStyle name="40% - Ênfase1 2 4 2 2 2" xfId="57243" xr:uid="{56D4B5C3-757F-4753-B0BB-4B6ED47BBC4D}"/>
    <cellStyle name="40% - Ênfase1 2 4 2 3" xfId="20573" xr:uid="{75CE4014-2725-4798-BC52-F340157F790B}"/>
    <cellStyle name="40% - Ênfase1 2 4 2 3 2" xfId="57461" xr:uid="{5DC6BCDB-FB66-4641-8903-F1AD69CFA13B}"/>
    <cellStyle name="40% - Ênfase1 2 4 2 4" xfId="20574" xr:uid="{4EF603DF-7030-45C5-9A60-0108D2B221FD}"/>
    <cellStyle name="40% - Ênfase1 2 4 2 5" xfId="56523" xr:uid="{BD1296B5-CBE1-4F37-8B63-6A1321468AC4}"/>
    <cellStyle name="40% - Ênfase1 2 4 3" xfId="20575" xr:uid="{16AAC853-9E8A-463A-842F-07417CF89FBB}"/>
    <cellStyle name="40% - Ênfase1 2 4 3 2" xfId="58292" xr:uid="{A64B3F83-9EDE-43D5-8AFE-5476E99D2977}"/>
    <cellStyle name="40% - Ênfase1 2 4 4" xfId="20576" xr:uid="{4E2A12DB-8A69-42E5-8E14-9D4266C76AA3}"/>
    <cellStyle name="40% - Ênfase1 2 4 5" xfId="20577" xr:uid="{8907EF13-95E9-4847-9294-7DC497A5ADB9}"/>
    <cellStyle name="40% - Ênfase1 2 4 6" xfId="48810" xr:uid="{4C75F574-2EB3-4660-98A1-F20697F285BD}"/>
    <cellStyle name="40% - Ênfase1 2 5" xfId="1443" xr:uid="{B80BB63A-7BFA-4B0A-8E01-30CA68E0F238}"/>
    <cellStyle name="40% - Ênfase1 2 5 2" xfId="1444" xr:uid="{098EEBE2-E4C9-4555-AA9C-E43A10CE3B4D}"/>
    <cellStyle name="40% - Ênfase1 2 5 2 2" xfId="20578" xr:uid="{5A1960A6-43E7-44B9-BAC2-68961175304A}"/>
    <cellStyle name="40% - Ênfase1 2 5 2 3" xfId="20579" xr:uid="{A5C4657F-42B3-4112-B6E4-A549F271EC22}"/>
    <cellStyle name="40% - Ênfase1 2 5 2 4" xfId="20580" xr:uid="{C98D0E37-4FCC-455A-935C-399AB0D4DD6A}"/>
    <cellStyle name="40% - Ênfase1 2 5 3" xfId="20581" xr:uid="{430CDADF-6C42-48B5-B3E9-356D6EADB512}"/>
    <cellStyle name="40% - Ênfase1 2 5 4" xfId="20582" xr:uid="{37BC577D-FF4C-4752-8CE1-1C9F71C2B9C9}"/>
    <cellStyle name="40% - Ênfase1 2 5 5" xfId="20583" xr:uid="{48E8C99E-7042-45AC-846A-3DE670AAD005}"/>
    <cellStyle name="40% - Ênfase1 2 5 6" xfId="48811" xr:uid="{1763538F-A81F-47F7-BC29-9E3F793ABF82}"/>
    <cellStyle name="40% - Ênfase1 2 6" xfId="1445" xr:uid="{D36A011A-7BE7-428A-AC59-B160D4B58EEC}"/>
    <cellStyle name="40% - Ênfase1 2 6 2" xfId="1446" xr:uid="{1B6B422D-F25B-47F1-891D-656DD1F4BD9E}"/>
    <cellStyle name="40% - Ênfase1 2 6 2 2" xfId="20584" xr:uid="{B82A9FB1-CBBA-455A-99DE-4A29ACAF9929}"/>
    <cellStyle name="40% - Ênfase1 2 6 2 3" xfId="20585" xr:uid="{68FBFDD9-F1BB-4992-8DA7-3AA10A8FDC74}"/>
    <cellStyle name="40% - Ênfase1 2 6 2 4" xfId="20586" xr:uid="{548DCE92-8B82-42C1-A083-64FC1A9EA817}"/>
    <cellStyle name="40% - Ênfase1 2 6 3" xfId="20587" xr:uid="{954DE054-36FC-4896-A6ED-C21EA706B91E}"/>
    <cellStyle name="40% - Ênfase1 2 6 4" xfId="20588" xr:uid="{06FDAEDE-A092-4BD5-BAAA-594207934D55}"/>
    <cellStyle name="40% - Ênfase1 2 6 5" xfId="20589" xr:uid="{548C88B7-361C-4FA0-82AE-24FCA16499D1}"/>
    <cellStyle name="40% - Ênfase1 2 6 6" xfId="48812" xr:uid="{137BFE4A-68D7-4316-9938-EADEF7CA1050}"/>
    <cellStyle name="40% - Ênfase1 2 7" xfId="1447" xr:uid="{12B3CCA0-DF2C-4E5A-8CEF-792A572B7C30}"/>
    <cellStyle name="40% - Ênfase1 2 7 2" xfId="20590" xr:uid="{7B1A5DF1-9B4A-4CC5-85F7-36832960853C}"/>
    <cellStyle name="40% - Ênfase1 2 7 2 2" xfId="20591" xr:uid="{832E1E10-5298-4686-AFE2-4C0F2BD6398F}"/>
    <cellStyle name="40% - Ênfase1 2 7 2 3" xfId="20592" xr:uid="{91AB3ABA-3C9F-4008-B236-1C5EFBF6EB1C}"/>
    <cellStyle name="40% - Ênfase1 2 7 2 4" xfId="20593" xr:uid="{D62B6CFC-FFC0-4525-BF7A-334718E6516E}"/>
    <cellStyle name="40% - Ênfase1 2 7 3" xfId="20594" xr:uid="{202BDDEA-C7D9-4ECE-BFAD-DA4FD78FD3A2}"/>
    <cellStyle name="40% - Ênfase1 2 7 4" xfId="20595" xr:uid="{78F052CF-E789-4C77-8AC2-89F9818CDAE8}"/>
    <cellStyle name="40% - Ênfase1 2 7 5" xfId="20596" xr:uid="{22D306DF-7E3E-41FC-8100-B1C455177BF5}"/>
    <cellStyle name="40% - Ênfase1 2 7 6" xfId="48813" xr:uid="{8FE94FF9-F024-409F-B41A-785091CE41B7}"/>
    <cellStyle name="40% - Ênfase1 2 8" xfId="20597" xr:uid="{D47A7E43-E12F-4D62-8683-C4DE8593BA70}"/>
    <cellStyle name="40% - Ênfase1 2 8 2" xfId="20598" xr:uid="{AFC9CCBD-AF4C-49EF-9EA0-08A2BD9CC409}"/>
    <cellStyle name="40% - Ênfase1 2 8 2 2" xfId="20599" xr:uid="{9F2F3094-D904-48B4-BC45-C96527F8A827}"/>
    <cellStyle name="40% - Ênfase1 2 8 2 3" xfId="20600" xr:uid="{9FE540A0-576B-406C-9303-7BEB16F54576}"/>
    <cellStyle name="40% - Ênfase1 2 8 2 4" xfId="20601" xr:uid="{3B1D33BE-374C-46AC-AA12-97A833420E23}"/>
    <cellStyle name="40% - Ênfase1 2 8 3" xfId="20602" xr:uid="{4C7AD333-C9A5-43B5-B6AF-72C1103A4238}"/>
    <cellStyle name="40% - Ênfase1 2 8 4" xfId="20603" xr:uid="{15FEDF92-0491-4D47-AB6F-D480B18FE55B}"/>
    <cellStyle name="40% - Ênfase1 2 8 5" xfId="20604" xr:uid="{9B02A4C1-C339-48A5-901E-710C0812B158}"/>
    <cellStyle name="40% - Ênfase1 2 8 6" xfId="50224" xr:uid="{090180B1-CF32-4162-A859-6563DF1F3054}"/>
    <cellStyle name="40% - Ênfase1 2 9" xfId="20605" xr:uid="{4EDFFD2C-62B2-449B-BA73-37A11063A590}"/>
    <cellStyle name="40% - Ênfase1 2 9 2" xfId="20606" xr:uid="{9B977482-56C5-4809-BFB2-AF189D3804E8}"/>
    <cellStyle name="40% - Ênfase1 2 9 2 2" xfId="20607" xr:uid="{09A89193-3CBE-4EC9-A6C2-DE49DD709673}"/>
    <cellStyle name="40% - Ênfase1 2 9 2 3" xfId="20608" xr:uid="{D0DE1260-9CB3-41B1-9CE3-97B583E9AF39}"/>
    <cellStyle name="40% - Ênfase1 2 9 2 4" xfId="20609" xr:uid="{F41E44CF-2E89-4D9B-A622-1E7FF34ADDF8}"/>
    <cellStyle name="40% - Ênfase1 2 9 3" xfId="20610" xr:uid="{1AE45F91-60D6-4421-8B56-158868622E7C}"/>
    <cellStyle name="40% - Ênfase1 2 9 4" xfId="20611" xr:uid="{F5C55D04-AB45-4992-8AAD-93F5645C98A4}"/>
    <cellStyle name="40% - Ênfase1 2 9 5" xfId="20612" xr:uid="{819DC3AE-6CCC-4089-8355-1A8EBFA9EE3F}"/>
    <cellStyle name="40% - Ênfase1 2 9 6" xfId="50766" xr:uid="{9BA382B0-EA09-4287-880B-9E0FEBC0AE07}"/>
    <cellStyle name="40% - Ênfase1 20" xfId="1448" xr:uid="{EB925474-9D16-49A9-8B6E-66976E3FE509}"/>
    <cellStyle name="40% - Ênfase1 20 10" xfId="20613" xr:uid="{2BC8CDE4-85A8-47C9-A3CA-0B3B245D34D2}"/>
    <cellStyle name="40% - Ênfase1 20 10 2" xfId="20614" xr:uid="{D3DF5CA7-3E5B-40FD-8086-69136201D022}"/>
    <cellStyle name="40% - Ênfase1 20 10 2 2" xfId="20615" xr:uid="{733C9CD3-11E6-431B-91C4-9C7AA725E77D}"/>
    <cellStyle name="40% - Ênfase1 20 10 2 3" xfId="20616" xr:uid="{BFA4C770-F35F-4D49-B46B-46D168FDC03D}"/>
    <cellStyle name="40% - Ênfase1 20 10 2 4" xfId="20617" xr:uid="{839B5DAC-F48E-4591-B930-A12DB5CF5D96}"/>
    <cellStyle name="40% - Ênfase1 20 10 3" xfId="20618" xr:uid="{4ED65782-CD16-44F0-8E5B-E8DE004C5C98}"/>
    <cellStyle name="40% - Ênfase1 20 10 4" xfId="20619" xr:uid="{F1763487-1F5A-4134-A2DD-6F847671213D}"/>
    <cellStyle name="40% - Ênfase1 20 10 5" xfId="20620" xr:uid="{018AC90E-3FDC-475B-B1EC-1DB00252FE22}"/>
    <cellStyle name="40% - Ênfase1 20 11" xfId="20621" xr:uid="{F5545053-FEBC-4D8B-B320-0788E456A914}"/>
    <cellStyle name="40% - Ênfase1 20 11 2" xfId="20622" xr:uid="{7A9D5ED7-8E7F-4E55-869C-811253E8DE68}"/>
    <cellStyle name="40% - Ênfase1 20 11 2 2" xfId="20623" xr:uid="{A9AD342A-52E3-40C9-B7A1-29DFAA0DB4B4}"/>
    <cellStyle name="40% - Ênfase1 20 11 2 3" xfId="20624" xr:uid="{B5EFE769-BE94-4303-ADF8-8A3DDB150361}"/>
    <cellStyle name="40% - Ênfase1 20 11 2 4" xfId="20625" xr:uid="{03014226-E5A6-4A0B-BB4F-633F703CF246}"/>
    <cellStyle name="40% - Ênfase1 20 11 3" xfId="20626" xr:uid="{DD0856E2-BF9F-44B2-B295-FCD269D29BDE}"/>
    <cellStyle name="40% - Ênfase1 20 11 4" xfId="20627" xr:uid="{C0EF5A17-041F-4984-BED4-89DF26B67573}"/>
    <cellStyle name="40% - Ênfase1 20 11 5" xfId="20628" xr:uid="{F4339E19-DBCA-4020-89D5-43AB60F6B8BD}"/>
    <cellStyle name="40% - Ênfase1 20 12" xfId="20629" xr:uid="{168A3E89-3AE4-4A0F-95F5-E465C0BE53B0}"/>
    <cellStyle name="40% - Ênfase1 20 12 2" xfId="20630" xr:uid="{4D2074FE-7CC4-47C8-9904-C0D0AEFADAE6}"/>
    <cellStyle name="40% - Ênfase1 20 12 3" xfId="20631" xr:uid="{B3B7AA1F-36DB-44A9-8F2B-9DDB3ED652C9}"/>
    <cellStyle name="40% - Ênfase1 20 12 4" xfId="20632" xr:uid="{A694A75B-24DD-49BF-A1C4-38A2D9452C72}"/>
    <cellStyle name="40% - Ênfase1 20 13" xfId="20633" xr:uid="{CEE950E4-DCA9-4F0C-8097-175AA98C2D02}"/>
    <cellStyle name="40% - Ênfase1 20 14" xfId="20634" xr:uid="{ADE7B5FC-23CB-480E-A359-F6D2404DFC5E}"/>
    <cellStyle name="40% - Ênfase1 20 15" xfId="20635" xr:uid="{CF2BA4D0-4889-437C-AA7B-59CEDA0F6D92}"/>
    <cellStyle name="40% - Ênfase1 20 2" xfId="1449" xr:uid="{22A5CDAA-00B8-4A92-AC99-9BE1265813E0}"/>
    <cellStyle name="40% - Ênfase1 20 2 2" xfId="20636" xr:uid="{7AA03C54-F2F7-4C71-82E5-6A6C7410D659}"/>
    <cellStyle name="40% - Ênfase1 20 2 2 2" xfId="20637" xr:uid="{40CB690C-0332-4B2D-A28F-403719E7D73C}"/>
    <cellStyle name="40% - Ênfase1 20 2 2 3" xfId="20638" xr:uid="{DE987617-DED8-4F3A-9DFE-6CC676F7D4EF}"/>
    <cellStyle name="40% - Ênfase1 20 2 2 4" xfId="20639" xr:uid="{E4A1CFC7-D901-41CC-9830-CF03B8633670}"/>
    <cellStyle name="40% - Ênfase1 20 2 3" xfId="20640" xr:uid="{F121E5B0-9DC9-4E56-9081-5BCC90327205}"/>
    <cellStyle name="40% - Ênfase1 20 2 4" xfId="20641" xr:uid="{452B4A3D-7F75-4B50-A735-2A39C297A822}"/>
    <cellStyle name="40% - Ênfase1 20 2 5" xfId="20642" xr:uid="{5E7E694D-59AB-4B6A-8EEA-AAF194CF55C3}"/>
    <cellStyle name="40% - Ênfase1 20 2 6" xfId="48814" xr:uid="{575E3561-F349-4F78-B87F-62E60AAB64F6}"/>
    <cellStyle name="40% - Ênfase1 20 3" xfId="20643" xr:uid="{3419346C-8762-481A-8B9E-1F1428C65F2A}"/>
    <cellStyle name="40% - Ênfase1 20 3 2" xfId="20644" xr:uid="{79E90D3E-5692-4F22-AF01-8DA088276E87}"/>
    <cellStyle name="40% - Ênfase1 20 3 2 2" xfId="20645" xr:uid="{C6921D79-10AE-48D0-9AEB-25C55119976A}"/>
    <cellStyle name="40% - Ênfase1 20 3 2 3" xfId="20646" xr:uid="{C767AEC3-8425-4C32-85ED-38CBE407AF86}"/>
    <cellStyle name="40% - Ênfase1 20 3 2 4" xfId="20647" xr:uid="{474E5759-0EA9-41C7-B7DC-45DF9CCF630E}"/>
    <cellStyle name="40% - Ênfase1 20 3 3" xfId="20648" xr:uid="{618F7B91-3168-4090-A95A-4E04E40FC640}"/>
    <cellStyle name="40% - Ênfase1 20 3 4" xfId="20649" xr:uid="{6A6F0E26-D8F3-4A81-9DD9-D4DC4AC9A893}"/>
    <cellStyle name="40% - Ênfase1 20 3 5" xfId="20650" xr:uid="{354D2903-0DA6-47DF-9C69-43A424F959E5}"/>
    <cellStyle name="40% - Ênfase1 20 3 6" xfId="50232" xr:uid="{95F281DD-31B1-469F-B325-489F92517A89}"/>
    <cellStyle name="40% - Ênfase1 20 4" xfId="20651" xr:uid="{C37515E7-7911-4B6D-817F-A822EEDE7432}"/>
    <cellStyle name="40% - Ênfase1 20 4 2" xfId="20652" xr:uid="{0CB0DEF1-99B5-4ED6-A843-9F9B1C0FA7A5}"/>
    <cellStyle name="40% - Ênfase1 20 4 2 2" xfId="20653" xr:uid="{992D1097-C12E-41EC-9403-210F97E7CDB8}"/>
    <cellStyle name="40% - Ênfase1 20 4 2 3" xfId="20654" xr:uid="{7344FFA3-9E00-41C8-B766-61A0C8C8E978}"/>
    <cellStyle name="40% - Ênfase1 20 4 2 4" xfId="20655" xr:uid="{5067D208-BD5E-4DE8-B619-34D02438A8CE}"/>
    <cellStyle name="40% - Ênfase1 20 4 3" xfId="20656" xr:uid="{225FEB4C-751F-4110-B9F7-ADB7AFBE0498}"/>
    <cellStyle name="40% - Ênfase1 20 4 4" xfId="20657" xr:uid="{F9B04C51-0668-4FB3-88A2-6210743E89DA}"/>
    <cellStyle name="40% - Ênfase1 20 4 5" xfId="20658" xr:uid="{AC3B63C7-7E1C-4299-80F0-42154FC4652F}"/>
    <cellStyle name="40% - Ênfase1 20 4 6" xfId="50738" xr:uid="{62A7CEB4-A9F3-408A-8A06-7C150219AA64}"/>
    <cellStyle name="40% - Ênfase1 20 5" xfId="20659" xr:uid="{744CA90D-FC1C-46C5-B445-9E58912EDFC3}"/>
    <cellStyle name="40% - Ênfase1 20 5 2" xfId="20660" xr:uid="{A33D244E-23C6-405D-A6B6-30E9EDCB9589}"/>
    <cellStyle name="40% - Ênfase1 20 5 2 2" xfId="20661" xr:uid="{4868DD16-E7DD-4684-9EDE-04A6BF4C83CD}"/>
    <cellStyle name="40% - Ênfase1 20 5 2 3" xfId="20662" xr:uid="{D56CF5EB-1F06-4A0C-9CC9-441A28BA8A86}"/>
    <cellStyle name="40% - Ênfase1 20 5 2 4" xfId="20663" xr:uid="{7075B1E9-55E2-4594-ADDA-167D169FB7A1}"/>
    <cellStyle name="40% - Ênfase1 20 5 3" xfId="20664" xr:uid="{BF15BB11-1579-4580-AB3C-0A094F1B6D30}"/>
    <cellStyle name="40% - Ênfase1 20 5 4" xfId="20665" xr:uid="{F81DBF63-3E02-490D-8583-1BF87EAC39BA}"/>
    <cellStyle name="40% - Ênfase1 20 5 5" xfId="20666" xr:uid="{E95814FE-71E2-4E5E-89F6-646DE3F43F74}"/>
    <cellStyle name="40% - Ênfase1 20 5 6" xfId="51624" xr:uid="{C1463448-AD1F-4B49-B55B-62D23DA0CA63}"/>
    <cellStyle name="40% - Ênfase1 20 6" xfId="20667" xr:uid="{088C908D-5BE0-41A1-A8C8-D0B70A5B5BAE}"/>
    <cellStyle name="40% - Ênfase1 20 6 2" xfId="20668" xr:uid="{C0D26BD7-DE67-4DBE-90D5-01FB1375AF95}"/>
    <cellStyle name="40% - Ênfase1 20 6 2 2" xfId="20669" xr:uid="{C117ADA4-C0B3-44A8-94ED-1C84B7B49CEF}"/>
    <cellStyle name="40% - Ênfase1 20 6 2 3" xfId="20670" xr:uid="{B60EDCD4-7AD1-442E-AA6D-642D84888B66}"/>
    <cellStyle name="40% - Ênfase1 20 6 2 4" xfId="20671" xr:uid="{BFB52950-74BE-4B0A-BD29-050666CBF609}"/>
    <cellStyle name="40% - Ênfase1 20 6 3" xfId="20672" xr:uid="{A8F712E9-7CB9-444B-B625-1BAF2BDAA523}"/>
    <cellStyle name="40% - Ênfase1 20 6 4" xfId="20673" xr:uid="{3691A37D-78BE-4E1F-9B36-5B5227ADCE5C}"/>
    <cellStyle name="40% - Ênfase1 20 6 5" xfId="20674" xr:uid="{B45057F4-5ADD-4426-95F4-A40CBA4EB38E}"/>
    <cellStyle name="40% - Ênfase1 20 6 6" xfId="52502" xr:uid="{42417F06-B8C0-476F-A04E-E3DFCB0B67B3}"/>
    <cellStyle name="40% - Ênfase1 20 7" xfId="20675" xr:uid="{BC901A4F-1AC1-4019-BB51-7BBE4601BF9E}"/>
    <cellStyle name="40% - Ênfase1 20 7 2" xfId="20676" xr:uid="{315E54AB-84BB-4FA8-8618-08C17FDE2AA7}"/>
    <cellStyle name="40% - Ênfase1 20 7 2 2" xfId="20677" xr:uid="{7E2BBC79-BE2A-446F-AB1B-A9147BE1533A}"/>
    <cellStyle name="40% - Ênfase1 20 7 2 3" xfId="20678" xr:uid="{26E5404E-3725-4F01-81EA-8B745B67DEB1}"/>
    <cellStyle name="40% - Ênfase1 20 7 2 4" xfId="20679" xr:uid="{05019B37-51B5-4985-AB42-CE536636FD5D}"/>
    <cellStyle name="40% - Ênfase1 20 7 3" xfId="20680" xr:uid="{C528A1A8-B485-4626-A082-B1C33A5CAADD}"/>
    <cellStyle name="40% - Ênfase1 20 7 4" xfId="20681" xr:uid="{A51E14EB-8DFF-4070-8944-E78F5A4ED9C3}"/>
    <cellStyle name="40% - Ênfase1 20 7 5" xfId="20682" xr:uid="{3D8179AB-4038-4EC7-A22A-83FF2355BD1D}"/>
    <cellStyle name="40% - Ênfase1 20 7 6" xfId="53365" xr:uid="{B59CE78F-DC8C-4C3B-BBAE-5D26E0E78D7D}"/>
    <cellStyle name="40% - Ênfase1 20 8" xfId="20683" xr:uid="{E96BF947-E935-4C40-93D5-93B69EAC0F08}"/>
    <cellStyle name="40% - Ênfase1 20 8 2" xfId="20684" xr:uid="{22538BC3-50CC-458D-A528-2B64B82764DB}"/>
    <cellStyle name="40% - Ênfase1 20 8 2 2" xfId="20685" xr:uid="{8AFA5CD8-62DE-4686-837E-0DE18069AAF2}"/>
    <cellStyle name="40% - Ênfase1 20 8 2 3" xfId="20686" xr:uid="{9A88E986-FC23-4BB7-A9F7-D76E3DC52C4E}"/>
    <cellStyle name="40% - Ênfase1 20 8 2 4" xfId="20687" xr:uid="{92827879-70DC-43C8-BB56-15AEB57D673D}"/>
    <cellStyle name="40% - Ênfase1 20 8 3" xfId="20688" xr:uid="{9469836F-70A2-4A92-B538-552C47804689}"/>
    <cellStyle name="40% - Ênfase1 20 8 4" xfId="20689" xr:uid="{AA09D0E1-1E43-467E-9201-81918D39BCED}"/>
    <cellStyle name="40% - Ênfase1 20 8 5" xfId="20690" xr:uid="{D27A8BE9-2802-4F85-BF61-1DEFA1F77822}"/>
    <cellStyle name="40% - Ênfase1 20 8 6" xfId="54208" xr:uid="{79F64B79-CECD-47F6-963B-6400618AD25D}"/>
    <cellStyle name="40% - Ênfase1 20 9" xfId="20691" xr:uid="{4C4AE980-A5C3-478C-ABCF-7B0DF92E70FF}"/>
    <cellStyle name="40% - Ênfase1 20 9 2" xfId="20692" xr:uid="{491A1D46-5FF2-4C79-A6BC-F15E30D0AA1E}"/>
    <cellStyle name="40% - Ênfase1 20 9 2 2" xfId="20693" xr:uid="{823B0F4A-A7D9-41E9-8635-5BEC5DBD65AD}"/>
    <cellStyle name="40% - Ênfase1 20 9 2 3" xfId="20694" xr:uid="{EB600149-F7CA-4588-9C34-8EDD4E1B352F}"/>
    <cellStyle name="40% - Ênfase1 20 9 2 4" xfId="20695" xr:uid="{6F95FBED-AB24-46C6-AF70-DC4079230F1E}"/>
    <cellStyle name="40% - Ênfase1 20 9 3" xfId="20696" xr:uid="{AD162CD6-21D0-4AE1-AFA3-D65D53A016EB}"/>
    <cellStyle name="40% - Ênfase1 20 9 4" xfId="20697" xr:uid="{C0AA492F-1FDC-491A-A227-2ADBBFB4FDE5}"/>
    <cellStyle name="40% - Ênfase1 20 9 5" xfId="20698" xr:uid="{1D0F35BB-23FC-4972-A70C-C0A3C78787AC}"/>
    <cellStyle name="40% - Ênfase1 20 9 6" xfId="55008" xr:uid="{1393AEB3-1AEE-487B-B597-5C92C4221386}"/>
    <cellStyle name="40% - Ênfase1 21" xfId="1450" xr:uid="{1D951161-9D1B-4DD8-BD46-F9CD9863A53C}"/>
    <cellStyle name="40% - Ênfase1 21 10" xfId="20699" xr:uid="{D68917F8-E68B-485E-B09B-AEE01BD0308F}"/>
    <cellStyle name="40% - Ênfase1 21 10 2" xfId="20700" xr:uid="{8EEB59EE-A5DC-4CAA-8BD3-FD4DE2857ACE}"/>
    <cellStyle name="40% - Ênfase1 21 10 2 2" xfId="20701" xr:uid="{0FCFBADD-55B6-459B-BEA8-1C27AEC1FBF0}"/>
    <cellStyle name="40% - Ênfase1 21 10 2 3" xfId="20702" xr:uid="{9794BFA7-6C31-4624-A475-87B8C6415D90}"/>
    <cellStyle name="40% - Ênfase1 21 10 2 4" xfId="20703" xr:uid="{E075B2B9-C7D7-4145-90D8-EADC292EC84B}"/>
    <cellStyle name="40% - Ênfase1 21 10 3" xfId="20704" xr:uid="{443CA7B6-954B-4FBC-AAC9-68F843B96F96}"/>
    <cellStyle name="40% - Ênfase1 21 10 4" xfId="20705" xr:uid="{5395D2AC-17AC-4C06-ACC6-9511F30A2E41}"/>
    <cellStyle name="40% - Ênfase1 21 10 5" xfId="20706" xr:uid="{0A24F567-1C89-4713-A8B1-950506704DE1}"/>
    <cellStyle name="40% - Ênfase1 21 11" xfId="20707" xr:uid="{22E683B5-45D4-43B4-A31F-1EF7E180CED3}"/>
    <cellStyle name="40% - Ênfase1 21 11 2" xfId="20708" xr:uid="{4E3459C7-39B7-462F-A551-E8B339F8FB3E}"/>
    <cellStyle name="40% - Ênfase1 21 11 2 2" xfId="20709" xr:uid="{94240602-42B4-4345-AE30-A3F33AE156BE}"/>
    <cellStyle name="40% - Ênfase1 21 11 2 3" xfId="20710" xr:uid="{ACFAC36C-2AC0-4A7F-8459-A102DD8AD3D8}"/>
    <cellStyle name="40% - Ênfase1 21 11 2 4" xfId="20711" xr:uid="{F325DCF2-E9C9-4C16-9619-E5FCBBBA6176}"/>
    <cellStyle name="40% - Ênfase1 21 11 3" xfId="20712" xr:uid="{A9567B33-CAE5-4657-83E7-AADFECA3666F}"/>
    <cellStyle name="40% - Ênfase1 21 11 4" xfId="20713" xr:uid="{FF0F6DE6-9EEA-4B1C-8619-19AAB2EED489}"/>
    <cellStyle name="40% - Ênfase1 21 11 5" xfId="20714" xr:uid="{812DDE8C-0007-45D2-9442-379B1C769B27}"/>
    <cellStyle name="40% - Ênfase1 21 12" xfId="20715" xr:uid="{D86719CD-BA48-4EF4-B379-4F61358DBACD}"/>
    <cellStyle name="40% - Ênfase1 21 12 2" xfId="20716" xr:uid="{F71312F7-49E3-4B23-B26E-3C251AAD1388}"/>
    <cellStyle name="40% - Ênfase1 21 12 3" xfId="20717" xr:uid="{D815369A-70B0-4983-A908-A570CE72F181}"/>
    <cellStyle name="40% - Ênfase1 21 12 4" xfId="20718" xr:uid="{62BB8373-0FC4-4320-B4A7-5089CAADFA2B}"/>
    <cellStyle name="40% - Ênfase1 21 13" xfId="20719" xr:uid="{B4855934-E263-4F7F-9B28-7827473E1446}"/>
    <cellStyle name="40% - Ênfase1 21 14" xfId="20720" xr:uid="{410D8EBD-222A-49ED-BEFB-3614AD9DA75D}"/>
    <cellStyle name="40% - Ênfase1 21 15" xfId="20721" xr:uid="{8A93EB7A-EADC-4269-9F56-1365B0C0E477}"/>
    <cellStyle name="40% - Ênfase1 21 16" xfId="48816" xr:uid="{CFEA31DE-130F-4517-90B0-EE881BF1252D}"/>
    <cellStyle name="40% - Ênfase1 21 2" xfId="1451" xr:uid="{636D39FE-07D7-4E88-95B8-28638F4FC328}"/>
    <cellStyle name="40% - Ênfase1 21 2 2" xfId="20722" xr:uid="{9BE7247D-4466-4F36-9D6B-1A1E64E8C53B}"/>
    <cellStyle name="40% - Ênfase1 21 2 2 2" xfId="20723" xr:uid="{9F018329-7D3D-45F6-8097-D30DBB91CF36}"/>
    <cellStyle name="40% - Ênfase1 21 2 2 3" xfId="20724" xr:uid="{F776F614-A2B6-401E-8503-5725358D453C}"/>
    <cellStyle name="40% - Ênfase1 21 2 2 4" xfId="20725" xr:uid="{457A9C19-1488-4AAE-AF5F-E6B231F7226C}"/>
    <cellStyle name="40% - Ênfase1 21 2 3" xfId="20726" xr:uid="{A534AFF6-9B4D-4B9D-A79C-DC1D28B12337}"/>
    <cellStyle name="40% - Ênfase1 21 2 4" xfId="20727" xr:uid="{DCF23F9F-4583-4C71-8CE4-501179D9622F}"/>
    <cellStyle name="40% - Ênfase1 21 2 5" xfId="20728" xr:uid="{5B970887-DCA0-488C-8EF6-8B2AB95CC486}"/>
    <cellStyle name="40% - Ênfase1 21 2 6" xfId="48817" xr:uid="{45E474E8-016C-4A3C-BEA8-C5BFD27CDEF8}"/>
    <cellStyle name="40% - Ênfase1 21 3" xfId="20729" xr:uid="{6AE5E357-5F4C-4EC6-B57C-677B50AF5D89}"/>
    <cellStyle name="40% - Ênfase1 21 3 2" xfId="20730" xr:uid="{F9B4A394-1758-4DAD-8B5D-2507FCA6E2E2}"/>
    <cellStyle name="40% - Ênfase1 21 3 2 2" xfId="20731" xr:uid="{93E38596-C2F5-4560-BDC1-6D3AC1298C8E}"/>
    <cellStyle name="40% - Ênfase1 21 3 2 3" xfId="20732" xr:uid="{69F01C3D-AF8E-4357-A118-29D454C7652A}"/>
    <cellStyle name="40% - Ênfase1 21 3 2 4" xfId="20733" xr:uid="{4EDB9FB9-3C9E-40C1-97ED-AB2EC31D3862}"/>
    <cellStyle name="40% - Ênfase1 21 3 3" xfId="20734" xr:uid="{78B19FEE-6858-47D2-B74D-01F9317031CC}"/>
    <cellStyle name="40% - Ênfase1 21 3 4" xfId="20735" xr:uid="{13C50A37-43CA-4EF0-B81D-350B85796AFF}"/>
    <cellStyle name="40% - Ênfase1 21 3 5" xfId="20736" xr:uid="{E60E8100-54F3-44E0-B6A1-49BE6BB4D023}"/>
    <cellStyle name="40% - Ênfase1 21 4" xfId="20737" xr:uid="{DBB57463-C431-432D-B9F0-9F564E1439C5}"/>
    <cellStyle name="40% - Ênfase1 21 4 2" xfId="20738" xr:uid="{241128B2-D5F6-431B-BC1E-F8A0F9051893}"/>
    <cellStyle name="40% - Ênfase1 21 4 2 2" xfId="20739" xr:uid="{541E5987-DC5D-48A2-85C5-52C952F38F4A}"/>
    <cellStyle name="40% - Ênfase1 21 4 2 3" xfId="20740" xr:uid="{6DC9A732-0000-4749-840C-71A867EB84EA}"/>
    <cellStyle name="40% - Ênfase1 21 4 2 4" xfId="20741" xr:uid="{932841EE-EF54-496E-8111-E66B4BCA0183}"/>
    <cellStyle name="40% - Ênfase1 21 4 3" xfId="20742" xr:uid="{39C62FEB-6BB9-47FE-833E-BA151D5239A0}"/>
    <cellStyle name="40% - Ênfase1 21 4 4" xfId="20743" xr:uid="{4136D550-8811-425F-BFAD-34593E277DAD}"/>
    <cellStyle name="40% - Ênfase1 21 4 5" xfId="20744" xr:uid="{5D13A6AF-CE94-42DA-9E1F-C31C5E70C547}"/>
    <cellStyle name="40% - Ênfase1 21 5" xfId="20745" xr:uid="{D6673141-1A83-4637-B47E-E220E7878E33}"/>
    <cellStyle name="40% - Ênfase1 21 5 2" xfId="20746" xr:uid="{13C4D24C-F74E-4C3D-AD52-D52FDA768717}"/>
    <cellStyle name="40% - Ênfase1 21 5 2 2" xfId="20747" xr:uid="{5F1C5339-FB17-45D0-91C3-13F1B4B9926F}"/>
    <cellStyle name="40% - Ênfase1 21 5 2 3" xfId="20748" xr:uid="{4521DABA-5166-47EC-A362-1055D3668102}"/>
    <cellStyle name="40% - Ênfase1 21 5 2 4" xfId="20749" xr:uid="{A8C20966-164E-44EA-92EF-CDEB378914E1}"/>
    <cellStyle name="40% - Ênfase1 21 5 3" xfId="20750" xr:uid="{1B9C2010-1E5D-470D-8837-41046EF134E9}"/>
    <cellStyle name="40% - Ênfase1 21 5 4" xfId="20751" xr:uid="{D5DE18AE-9153-4989-8B37-B94833EC5E8C}"/>
    <cellStyle name="40% - Ênfase1 21 5 5" xfId="20752" xr:uid="{962C3819-187B-4A1E-A448-01D223AD0506}"/>
    <cellStyle name="40% - Ênfase1 21 6" xfId="20753" xr:uid="{FA824A7B-8023-416B-9530-D6601C9F7018}"/>
    <cellStyle name="40% - Ênfase1 21 6 2" xfId="20754" xr:uid="{8E727724-5625-40E6-AD54-8D08894A1F73}"/>
    <cellStyle name="40% - Ênfase1 21 6 2 2" xfId="20755" xr:uid="{2E3B50A6-0DDD-49BE-B3D9-26B3E54A0600}"/>
    <cellStyle name="40% - Ênfase1 21 6 2 3" xfId="20756" xr:uid="{C0AF047E-6DF4-4DAD-BE99-6AF4384AE834}"/>
    <cellStyle name="40% - Ênfase1 21 6 2 4" xfId="20757" xr:uid="{5B47D2A5-36D9-4BA1-B905-0DB782DEF840}"/>
    <cellStyle name="40% - Ênfase1 21 6 3" xfId="20758" xr:uid="{487C1CBC-5009-46A6-8D92-C32A1DE82D26}"/>
    <cellStyle name="40% - Ênfase1 21 6 4" xfId="20759" xr:uid="{B6218F57-E10E-4F4E-9E90-E4ECEEEADF79}"/>
    <cellStyle name="40% - Ênfase1 21 6 5" xfId="20760" xr:uid="{633D7F97-2117-44D8-877B-A92A6D3CCE8E}"/>
    <cellStyle name="40% - Ênfase1 21 7" xfId="20761" xr:uid="{C03EB926-77D9-4683-8852-0068223F133F}"/>
    <cellStyle name="40% - Ênfase1 21 7 2" xfId="20762" xr:uid="{BF11FFC8-64E3-43B2-BECB-F3D8331374C3}"/>
    <cellStyle name="40% - Ênfase1 21 7 2 2" xfId="20763" xr:uid="{D9C8AEC4-3407-4F58-8B68-98E822619447}"/>
    <cellStyle name="40% - Ênfase1 21 7 2 3" xfId="20764" xr:uid="{B988EBE7-92EF-4B9E-8443-0654A84F32AE}"/>
    <cellStyle name="40% - Ênfase1 21 7 2 4" xfId="20765" xr:uid="{E3E414DD-BB68-4A24-BEC9-CF00E5C65AD7}"/>
    <cellStyle name="40% - Ênfase1 21 7 3" xfId="20766" xr:uid="{C8AD3456-EB2F-413C-97CE-91C787CAFA62}"/>
    <cellStyle name="40% - Ênfase1 21 7 4" xfId="20767" xr:uid="{92FDADD2-BE9D-4A1C-A78B-A6DA649275B1}"/>
    <cellStyle name="40% - Ênfase1 21 7 5" xfId="20768" xr:uid="{5D8A7996-67C3-41FC-95D1-3C54FE77C794}"/>
    <cellStyle name="40% - Ênfase1 21 8" xfId="20769" xr:uid="{3CD7133B-0F8C-4B3E-834E-00C768998DFE}"/>
    <cellStyle name="40% - Ênfase1 21 8 2" xfId="20770" xr:uid="{004C66EA-73E6-4FF3-A162-D0575B735993}"/>
    <cellStyle name="40% - Ênfase1 21 8 2 2" xfId="20771" xr:uid="{5B67182B-CECA-40BE-A3AE-7543361548ED}"/>
    <cellStyle name="40% - Ênfase1 21 8 2 3" xfId="20772" xr:uid="{44D3C1B1-E221-47CB-BEFB-23DE1B3D1ADD}"/>
    <cellStyle name="40% - Ênfase1 21 8 2 4" xfId="20773" xr:uid="{950C31EF-6D99-460A-8E2D-F75586495D8E}"/>
    <cellStyle name="40% - Ênfase1 21 8 3" xfId="20774" xr:uid="{185758F6-A3D8-4944-83CB-EE50E4D8FFC4}"/>
    <cellStyle name="40% - Ênfase1 21 8 4" xfId="20775" xr:uid="{46FC976E-3A1A-4DA3-9289-DF65C6A3C5C7}"/>
    <cellStyle name="40% - Ênfase1 21 8 5" xfId="20776" xr:uid="{A641DBF2-A623-49AC-8399-7046B99A28F0}"/>
    <cellStyle name="40% - Ênfase1 21 9" xfId="20777" xr:uid="{012A89BA-5B38-4943-B87B-5E8175641941}"/>
    <cellStyle name="40% - Ênfase1 21 9 2" xfId="20778" xr:uid="{C0FFB820-9D49-42C2-9B02-F1092933A6B4}"/>
    <cellStyle name="40% - Ênfase1 21 9 2 2" xfId="20779" xr:uid="{5DE8FCDE-CC0E-4113-960A-FFBF125CB642}"/>
    <cellStyle name="40% - Ênfase1 21 9 2 3" xfId="20780" xr:uid="{5BAF6325-1D9B-46F5-8CDC-8B16713460A9}"/>
    <cellStyle name="40% - Ênfase1 21 9 2 4" xfId="20781" xr:uid="{BF7915B0-A2D0-4667-A3C8-A265E49DF351}"/>
    <cellStyle name="40% - Ênfase1 21 9 3" xfId="20782" xr:uid="{461B0F2B-8D2F-4B0F-B57D-E578AF27264F}"/>
    <cellStyle name="40% - Ênfase1 21 9 4" xfId="20783" xr:uid="{9D02130A-F023-4C18-AED7-7935AC04892F}"/>
    <cellStyle name="40% - Ênfase1 21 9 5" xfId="20784" xr:uid="{924C65B6-6364-426F-8CBE-65829B1CDEDB}"/>
    <cellStyle name="40% - Ênfase1 22" xfId="1452" xr:uid="{7070F041-349D-4759-8047-C5CC807A523D}"/>
    <cellStyle name="40% - Ênfase1 22 10" xfId="20785" xr:uid="{9D949BE8-635F-4A71-9019-87AF0A9B2395}"/>
    <cellStyle name="40% - Ênfase1 22 10 2" xfId="20786" xr:uid="{071A42C6-32A0-45C9-8790-8F466CFA0E9F}"/>
    <cellStyle name="40% - Ênfase1 22 10 2 2" xfId="20787" xr:uid="{CD64F635-CDC5-4011-A495-1098DD817986}"/>
    <cellStyle name="40% - Ênfase1 22 10 2 3" xfId="20788" xr:uid="{A74EDF0B-3170-4CEA-9089-D21EC8E8F87C}"/>
    <cellStyle name="40% - Ênfase1 22 10 2 4" xfId="20789" xr:uid="{BB5B3EFF-EF55-4192-B0BB-2ECB9C988087}"/>
    <cellStyle name="40% - Ênfase1 22 10 3" xfId="20790" xr:uid="{50D8871F-DD46-40C9-9F7B-4F9CA9C511F1}"/>
    <cellStyle name="40% - Ênfase1 22 10 4" xfId="20791" xr:uid="{34E7EF33-EC1D-4AE9-9E49-C6AD12C3F622}"/>
    <cellStyle name="40% - Ênfase1 22 10 5" xfId="20792" xr:uid="{FCE749B9-E909-44B8-BD86-7D04ADED79B4}"/>
    <cellStyle name="40% - Ênfase1 22 11" xfId="20793" xr:uid="{6F91F437-7D72-4C7F-971B-D08B77DE621B}"/>
    <cellStyle name="40% - Ênfase1 22 11 2" xfId="20794" xr:uid="{C9307D12-E814-4FE8-B7A1-AC506F0CD5C2}"/>
    <cellStyle name="40% - Ênfase1 22 11 2 2" xfId="20795" xr:uid="{259D285A-906C-4D12-A253-7409358DF272}"/>
    <cellStyle name="40% - Ênfase1 22 11 2 3" xfId="20796" xr:uid="{520AE267-53DF-47D9-891A-89EE7301F11B}"/>
    <cellStyle name="40% - Ênfase1 22 11 2 4" xfId="20797" xr:uid="{0B3C5F23-123E-43F9-ACCE-16CCF7FC4EC7}"/>
    <cellStyle name="40% - Ênfase1 22 11 3" xfId="20798" xr:uid="{FFE48507-C387-4066-A601-E5628E9A3315}"/>
    <cellStyle name="40% - Ênfase1 22 11 4" xfId="20799" xr:uid="{E248A71B-1250-419E-A97F-CC65184D4609}"/>
    <cellStyle name="40% - Ênfase1 22 11 5" xfId="20800" xr:uid="{EAB34BC8-525F-4B96-9D8C-20D167F8F788}"/>
    <cellStyle name="40% - Ênfase1 22 12" xfId="20801" xr:uid="{90D278EA-724B-41BD-BFED-0A5A17E534E7}"/>
    <cellStyle name="40% - Ênfase1 22 12 2" xfId="20802" xr:uid="{7AA5E619-7D1D-468B-BD94-7DA52C463800}"/>
    <cellStyle name="40% - Ênfase1 22 12 3" xfId="20803" xr:uid="{F0F1FC26-85D1-4645-BD92-511045033D92}"/>
    <cellStyle name="40% - Ênfase1 22 12 4" xfId="20804" xr:uid="{4D1CD70F-5353-4ECF-8652-8ED3CEA42F7D}"/>
    <cellStyle name="40% - Ênfase1 22 13" xfId="20805" xr:uid="{424D9B05-8776-4C38-9DF3-A0595343E197}"/>
    <cellStyle name="40% - Ênfase1 22 14" xfId="20806" xr:uid="{07C9740A-E46B-45F5-96DB-6FC85C41FA26}"/>
    <cellStyle name="40% - Ênfase1 22 15" xfId="20807" xr:uid="{C3584ADC-BCE3-401F-B6CB-FCC8C3232D78}"/>
    <cellStyle name="40% - Ênfase1 22 16" xfId="48818" xr:uid="{0995E430-0BAB-49D2-876A-EE84DE095225}"/>
    <cellStyle name="40% - Ênfase1 22 2" xfId="1453" xr:uid="{051038E7-C7DB-4B2F-B901-E98DD81C04D3}"/>
    <cellStyle name="40% - Ênfase1 22 2 2" xfId="20808" xr:uid="{5C6B3E6B-D75B-46BB-A500-EAFB610D28CE}"/>
    <cellStyle name="40% - Ênfase1 22 2 2 2" xfId="20809" xr:uid="{C3841B37-BFF1-41AF-9C73-A1932F787B01}"/>
    <cellStyle name="40% - Ênfase1 22 2 2 3" xfId="20810" xr:uid="{B62E84C8-669F-4462-BC4A-FCCAA927A8DA}"/>
    <cellStyle name="40% - Ênfase1 22 2 2 4" xfId="20811" xr:uid="{F6A863BF-6B6E-41E1-8427-18F304B1C95F}"/>
    <cellStyle name="40% - Ênfase1 22 2 3" xfId="20812" xr:uid="{083CCFC1-72D1-4605-931A-A0B1CE191EF8}"/>
    <cellStyle name="40% - Ênfase1 22 2 4" xfId="20813" xr:uid="{46233C46-4D21-409B-80A0-79CE095D9307}"/>
    <cellStyle name="40% - Ênfase1 22 2 5" xfId="20814" xr:uid="{557B13FB-D6E1-4D9F-B636-9A12681B6EB8}"/>
    <cellStyle name="40% - Ênfase1 22 3" xfId="20815" xr:uid="{489B8F0B-FD72-4DDD-B647-52A6066916F1}"/>
    <cellStyle name="40% - Ênfase1 22 3 2" xfId="20816" xr:uid="{8BAFC396-D1DD-4F1D-A4DA-FDE16F81761A}"/>
    <cellStyle name="40% - Ênfase1 22 3 2 2" xfId="20817" xr:uid="{5B96A8CC-8D10-4FDD-AD77-7844344C3BD7}"/>
    <cellStyle name="40% - Ênfase1 22 3 2 3" xfId="20818" xr:uid="{FB2E7AA8-76D1-44C7-B71E-719740CA5D47}"/>
    <cellStyle name="40% - Ênfase1 22 3 2 4" xfId="20819" xr:uid="{D3602D14-CD4C-4655-9E78-EC7A6C93FC19}"/>
    <cellStyle name="40% - Ênfase1 22 3 3" xfId="20820" xr:uid="{9AA5736F-AB74-40C7-80C4-5FF465C20770}"/>
    <cellStyle name="40% - Ênfase1 22 3 4" xfId="20821" xr:uid="{1131C16A-FD82-4BC2-ACA4-F1EDCBD71A3F}"/>
    <cellStyle name="40% - Ênfase1 22 3 5" xfId="20822" xr:uid="{E9958D9D-75EB-4F35-A3FA-87D44885B400}"/>
    <cellStyle name="40% - Ênfase1 22 4" xfId="20823" xr:uid="{3DF3D414-1AC2-4E46-89A1-ED716526ED4F}"/>
    <cellStyle name="40% - Ênfase1 22 4 2" xfId="20824" xr:uid="{6DCF45EB-AE14-420D-8422-3905E00A424D}"/>
    <cellStyle name="40% - Ênfase1 22 4 2 2" xfId="20825" xr:uid="{CAAC9545-5B5B-4BED-AD7E-37EE3F10D389}"/>
    <cellStyle name="40% - Ênfase1 22 4 2 3" xfId="20826" xr:uid="{8D4006EC-0CF5-4ACB-8E60-9A109EC5E2B7}"/>
    <cellStyle name="40% - Ênfase1 22 4 2 4" xfId="20827" xr:uid="{6A64F0DE-791A-4792-AE00-69FF337D4C32}"/>
    <cellStyle name="40% - Ênfase1 22 4 3" xfId="20828" xr:uid="{5EDC605E-540A-43C7-AFD1-58DBD6CE9AA4}"/>
    <cellStyle name="40% - Ênfase1 22 4 4" xfId="20829" xr:uid="{E3B1481C-109F-43C9-A376-17AF09AB78DB}"/>
    <cellStyle name="40% - Ênfase1 22 4 5" xfId="20830" xr:uid="{C4CDC57D-CBDE-445C-A4CE-55D42DD2BBD9}"/>
    <cellStyle name="40% - Ênfase1 22 5" xfId="20831" xr:uid="{A79C66D1-9BCD-446C-9D2D-57FBCA1DA9D1}"/>
    <cellStyle name="40% - Ênfase1 22 5 2" xfId="20832" xr:uid="{B470EEA5-6E1E-494D-A12B-EA09B186A8C4}"/>
    <cellStyle name="40% - Ênfase1 22 5 2 2" xfId="20833" xr:uid="{28ABD135-C494-43D1-B008-44064D5F3C5F}"/>
    <cellStyle name="40% - Ênfase1 22 5 2 3" xfId="20834" xr:uid="{1645EBD3-EB97-46DB-920C-CD1008CD871B}"/>
    <cellStyle name="40% - Ênfase1 22 5 2 4" xfId="20835" xr:uid="{B73DCC62-2F15-45EC-B013-02BDD6E8A771}"/>
    <cellStyle name="40% - Ênfase1 22 5 3" xfId="20836" xr:uid="{7BC37E28-AD6C-47AC-A971-B07CC0A7E25E}"/>
    <cellStyle name="40% - Ênfase1 22 5 4" xfId="20837" xr:uid="{EA9506ED-44B1-4A3F-B712-BAACE5690D0A}"/>
    <cellStyle name="40% - Ênfase1 22 5 5" xfId="20838" xr:uid="{08C5F43B-FE26-4BF2-8EC5-02D106B7C9DE}"/>
    <cellStyle name="40% - Ênfase1 22 6" xfId="20839" xr:uid="{D010955B-C686-4239-84AE-215BE93606EE}"/>
    <cellStyle name="40% - Ênfase1 22 6 2" xfId="20840" xr:uid="{EBBD5FAD-8497-47FE-8FA0-8803D60D0BA9}"/>
    <cellStyle name="40% - Ênfase1 22 6 2 2" xfId="20841" xr:uid="{227C5435-CC54-4F99-85B9-0F70B104C310}"/>
    <cellStyle name="40% - Ênfase1 22 6 2 3" xfId="20842" xr:uid="{A7F5D54C-BAA9-4C0F-9FC0-F3556CB08F1A}"/>
    <cellStyle name="40% - Ênfase1 22 6 2 4" xfId="20843" xr:uid="{9E2C07D6-44DC-4CD7-BF36-110CFB5B5C12}"/>
    <cellStyle name="40% - Ênfase1 22 6 3" xfId="20844" xr:uid="{0FD4DCC5-B6E4-4D42-9E77-A81319903CBC}"/>
    <cellStyle name="40% - Ênfase1 22 6 4" xfId="20845" xr:uid="{2204D385-8D9F-4D7E-8F7D-D2BF8A0008A9}"/>
    <cellStyle name="40% - Ênfase1 22 6 5" xfId="20846" xr:uid="{4012B30B-823E-4509-A704-AC5A1CC79C7C}"/>
    <cellStyle name="40% - Ênfase1 22 7" xfId="20847" xr:uid="{CDF68F98-1A7E-484D-B2E1-9ECCE6079924}"/>
    <cellStyle name="40% - Ênfase1 22 7 2" xfId="20848" xr:uid="{1485C711-3C28-4C5D-805E-BA1055750F1F}"/>
    <cellStyle name="40% - Ênfase1 22 7 2 2" xfId="20849" xr:uid="{722D854F-F615-4728-8F4B-3BEA86B62C4D}"/>
    <cellStyle name="40% - Ênfase1 22 7 2 3" xfId="20850" xr:uid="{E83FDD8E-C2ED-438D-A056-4C2B6797021E}"/>
    <cellStyle name="40% - Ênfase1 22 7 2 4" xfId="20851" xr:uid="{A04BAE59-EC05-48AB-A3BC-61F91653A7AE}"/>
    <cellStyle name="40% - Ênfase1 22 7 3" xfId="20852" xr:uid="{7ADF91EA-2E21-438D-9A1E-FBAA59415D4A}"/>
    <cellStyle name="40% - Ênfase1 22 7 4" xfId="20853" xr:uid="{4FF5C4DC-3FEE-47D1-BBD4-ADDEA5164571}"/>
    <cellStyle name="40% - Ênfase1 22 7 5" xfId="20854" xr:uid="{B18D94C8-56C4-4AAC-8529-1AF44CE52D12}"/>
    <cellStyle name="40% - Ênfase1 22 8" xfId="20855" xr:uid="{74923F0D-2F7E-4EEB-BA33-470FC9E1B622}"/>
    <cellStyle name="40% - Ênfase1 22 8 2" xfId="20856" xr:uid="{EBA2BA14-B15F-4153-8B8F-57FF10235A52}"/>
    <cellStyle name="40% - Ênfase1 22 8 2 2" xfId="20857" xr:uid="{0E63128E-0B15-42C7-9184-FB1518674B08}"/>
    <cellStyle name="40% - Ênfase1 22 8 2 3" xfId="20858" xr:uid="{BE71AD6B-79ED-4859-9BAF-4C1CA98E30D0}"/>
    <cellStyle name="40% - Ênfase1 22 8 2 4" xfId="20859" xr:uid="{F6AFF25A-E0F5-49AB-A3A1-76DC302AB591}"/>
    <cellStyle name="40% - Ênfase1 22 8 3" xfId="20860" xr:uid="{F1F682FC-E14E-41A6-81A3-03889DF7D5D0}"/>
    <cellStyle name="40% - Ênfase1 22 8 4" xfId="20861" xr:uid="{58DD10E1-089E-4EDD-BA29-F10179340DA3}"/>
    <cellStyle name="40% - Ênfase1 22 8 5" xfId="20862" xr:uid="{C3120D38-B66E-4E3B-87EC-B1E1F5689758}"/>
    <cellStyle name="40% - Ênfase1 22 9" xfId="20863" xr:uid="{C29AAC83-9BF8-4777-A53D-1C62AA05FA4A}"/>
    <cellStyle name="40% - Ênfase1 22 9 2" xfId="20864" xr:uid="{B835F334-F29F-45CE-AC7D-AA4655D36C29}"/>
    <cellStyle name="40% - Ênfase1 22 9 2 2" xfId="20865" xr:uid="{5A8ABFDF-89A9-47DA-85A1-809BCBC7C88D}"/>
    <cellStyle name="40% - Ênfase1 22 9 2 3" xfId="20866" xr:uid="{A05C8F9E-EC19-4511-BE1A-94A999021172}"/>
    <cellStyle name="40% - Ênfase1 22 9 2 4" xfId="20867" xr:uid="{0E142A6E-6191-4CA2-88F6-2E497DB1750B}"/>
    <cellStyle name="40% - Ênfase1 22 9 3" xfId="20868" xr:uid="{8D5CA2FF-39B8-49A4-8B5E-913F804D31B7}"/>
    <cellStyle name="40% - Ênfase1 22 9 4" xfId="20869" xr:uid="{5A809089-151B-482F-93F6-18FA548FF177}"/>
    <cellStyle name="40% - Ênfase1 22 9 5" xfId="20870" xr:uid="{DFED252C-2592-4CF5-A7C8-6BA1F157835E}"/>
    <cellStyle name="40% - Ênfase1 23" xfId="1454" xr:uid="{CBFE55FD-7986-4055-A7D4-C595EF042700}"/>
    <cellStyle name="40% - Ênfase1 23 10" xfId="20871" xr:uid="{AAB85451-AE62-4C8D-B16E-E636B592D96A}"/>
    <cellStyle name="40% - Ênfase1 23 10 2" xfId="20872" xr:uid="{618CAA90-78A6-44B3-9E64-2546D60EE6FF}"/>
    <cellStyle name="40% - Ênfase1 23 10 2 2" xfId="20873" xr:uid="{79752F28-6FAC-4CDA-BBEB-1F1D9E7906E7}"/>
    <cellStyle name="40% - Ênfase1 23 10 2 3" xfId="20874" xr:uid="{1CEC7C86-81D4-4E15-A464-A0B29406D417}"/>
    <cellStyle name="40% - Ênfase1 23 10 2 4" xfId="20875" xr:uid="{D3D29EFD-0CC3-4FCE-A1A3-44C06F243ECE}"/>
    <cellStyle name="40% - Ênfase1 23 10 3" xfId="20876" xr:uid="{76BC9682-AFD3-43E5-95CA-24A156F36088}"/>
    <cellStyle name="40% - Ênfase1 23 10 4" xfId="20877" xr:uid="{57F45408-B58F-49AD-97EB-6B99DBEB0E45}"/>
    <cellStyle name="40% - Ênfase1 23 10 5" xfId="20878" xr:uid="{FA322CD6-F4A1-4F6B-B8DC-C437BD2DF426}"/>
    <cellStyle name="40% - Ênfase1 23 11" xfId="20879" xr:uid="{DF42661C-7624-4820-BED7-671288CC6230}"/>
    <cellStyle name="40% - Ênfase1 23 11 2" xfId="20880" xr:uid="{31C37FD3-5DA4-40AA-BFD8-896A52A862C4}"/>
    <cellStyle name="40% - Ênfase1 23 11 2 2" xfId="20881" xr:uid="{CA5B41B4-3546-498C-B696-64F76F54B73B}"/>
    <cellStyle name="40% - Ênfase1 23 11 2 3" xfId="20882" xr:uid="{01992C90-77CA-435F-B900-E2DEEEA3AE4C}"/>
    <cellStyle name="40% - Ênfase1 23 11 2 4" xfId="20883" xr:uid="{41C5AF4D-33D9-47CE-836C-7A2ED8F66935}"/>
    <cellStyle name="40% - Ênfase1 23 11 3" xfId="20884" xr:uid="{65433CEC-8C15-424D-9B3F-08C7710DC497}"/>
    <cellStyle name="40% - Ênfase1 23 11 4" xfId="20885" xr:uid="{64DB46B9-DAD0-4301-8D53-2EA215672821}"/>
    <cellStyle name="40% - Ênfase1 23 11 5" xfId="20886" xr:uid="{327C7F1B-74D4-4A13-A5D2-4E58182030FB}"/>
    <cellStyle name="40% - Ênfase1 23 12" xfId="20887" xr:uid="{319DF3B8-FFD2-4260-94F0-25715CFAE8F2}"/>
    <cellStyle name="40% - Ênfase1 23 12 2" xfId="20888" xr:uid="{2FE3DBBB-6AAC-4E0C-85EA-CBD753A7671C}"/>
    <cellStyle name="40% - Ênfase1 23 12 3" xfId="20889" xr:uid="{07D06125-AD72-4EBF-9C8E-3E0EF44356BE}"/>
    <cellStyle name="40% - Ênfase1 23 12 4" xfId="20890" xr:uid="{2CE9B5F0-D2BC-4ABC-896E-4A07B4633BBE}"/>
    <cellStyle name="40% - Ênfase1 23 13" xfId="20891" xr:uid="{6140EBAA-39FC-4E3E-AE52-5CE3E028F410}"/>
    <cellStyle name="40% - Ênfase1 23 14" xfId="20892" xr:uid="{8965AEE4-0AA3-4C1C-8B82-0A835343923F}"/>
    <cellStyle name="40% - Ênfase1 23 15" xfId="20893" xr:uid="{B82A7D90-7ECC-42C7-96F0-7751F11C1176}"/>
    <cellStyle name="40% - Ênfase1 23 16" xfId="48819" xr:uid="{532862B5-9044-4B74-AB2C-414E03264499}"/>
    <cellStyle name="40% - Ênfase1 23 2" xfId="1455" xr:uid="{EFC0BBC9-021E-4FBD-9703-83D7FA632A20}"/>
    <cellStyle name="40% - Ênfase1 23 2 2" xfId="20894" xr:uid="{8BEEB801-D040-400A-80BB-03CAF7A59E6E}"/>
    <cellStyle name="40% - Ênfase1 23 2 2 2" xfId="20895" xr:uid="{BCE38F42-740A-4B0F-B298-3AED1E91361C}"/>
    <cellStyle name="40% - Ênfase1 23 2 2 3" xfId="20896" xr:uid="{8EC7105A-CB02-4985-B687-4811E8E85843}"/>
    <cellStyle name="40% - Ênfase1 23 2 2 4" xfId="20897" xr:uid="{BE2C2DD3-DD58-4E62-8933-A9F6A1709D22}"/>
    <cellStyle name="40% - Ênfase1 23 2 3" xfId="20898" xr:uid="{396F2CDF-7E5D-44C8-B327-F77721FA659F}"/>
    <cellStyle name="40% - Ênfase1 23 2 4" xfId="20899" xr:uid="{BE5DF591-C856-4154-A437-D103959217AB}"/>
    <cellStyle name="40% - Ênfase1 23 2 5" xfId="20900" xr:uid="{4F791524-53E2-4682-8E5A-4F3874645792}"/>
    <cellStyle name="40% - Ênfase1 23 3" xfId="20901" xr:uid="{DA033DEC-21E0-46B7-8958-1DF5A1A88EAA}"/>
    <cellStyle name="40% - Ênfase1 23 3 2" xfId="20902" xr:uid="{A3345347-1928-4D34-9FAC-411806228A2E}"/>
    <cellStyle name="40% - Ênfase1 23 3 2 2" xfId="20903" xr:uid="{FA68A789-CEA5-4D86-9D17-F951812D4C9E}"/>
    <cellStyle name="40% - Ênfase1 23 3 2 3" xfId="20904" xr:uid="{0E45404A-509B-4AB8-9E7B-EF82C2CFBE81}"/>
    <cellStyle name="40% - Ênfase1 23 3 2 4" xfId="20905" xr:uid="{4FDF79F2-FBDB-460B-9AF4-9DC5251DD2E6}"/>
    <cellStyle name="40% - Ênfase1 23 3 3" xfId="20906" xr:uid="{D6543D73-958C-495E-9AD8-67861882E7D2}"/>
    <cellStyle name="40% - Ênfase1 23 3 4" xfId="20907" xr:uid="{A28D6485-88F6-48C4-AF6D-254E86404EA5}"/>
    <cellStyle name="40% - Ênfase1 23 3 5" xfId="20908" xr:uid="{A9778FD3-9C87-4A17-B092-922E6CDFBF14}"/>
    <cellStyle name="40% - Ênfase1 23 4" xfId="20909" xr:uid="{E59E890B-04E0-4C96-A6C8-D50425449F0B}"/>
    <cellStyle name="40% - Ênfase1 23 4 2" xfId="20910" xr:uid="{12792737-822F-4D77-842F-5D2B54667580}"/>
    <cellStyle name="40% - Ênfase1 23 4 2 2" xfId="20911" xr:uid="{F25D59EC-1141-456B-9DA0-11BA46479F40}"/>
    <cellStyle name="40% - Ênfase1 23 4 2 3" xfId="20912" xr:uid="{AA306AF6-2193-4AC9-84F6-4E95C9997872}"/>
    <cellStyle name="40% - Ênfase1 23 4 2 4" xfId="20913" xr:uid="{35AF6F57-DFCF-4DB8-8BE9-F7EAD05CF7C3}"/>
    <cellStyle name="40% - Ênfase1 23 4 3" xfId="20914" xr:uid="{2EC06F21-AE64-4E77-BCEC-1F5B4ED74FDF}"/>
    <cellStyle name="40% - Ênfase1 23 4 4" xfId="20915" xr:uid="{C3C5B510-674F-4B14-ABBE-EE88DF1676DD}"/>
    <cellStyle name="40% - Ênfase1 23 4 5" xfId="20916" xr:uid="{E1BAB92D-E6FE-4391-B7FC-23437156669A}"/>
    <cellStyle name="40% - Ênfase1 23 5" xfId="20917" xr:uid="{E9B5F386-46FD-42C1-A461-477589672F0B}"/>
    <cellStyle name="40% - Ênfase1 23 5 2" xfId="20918" xr:uid="{569ABA32-335D-466D-9EAC-F0E19F6D0BCC}"/>
    <cellStyle name="40% - Ênfase1 23 5 2 2" xfId="20919" xr:uid="{0960F509-24AA-41ED-9A11-5960951CA996}"/>
    <cellStyle name="40% - Ênfase1 23 5 2 3" xfId="20920" xr:uid="{57F29C46-7BA3-46DF-BC8E-5B2E9662CF0A}"/>
    <cellStyle name="40% - Ênfase1 23 5 2 4" xfId="20921" xr:uid="{4CC0624F-9EB4-4037-907A-845F98ED5AB2}"/>
    <cellStyle name="40% - Ênfase1 23 5 3" xfId="20922" xr:uid="{0C5B7478-2A44-46A7-B927-305C2E7B2310}"/>
    <cellStyle name="40% - Ênfase1 23 5 4" xfId="20923" xr:uid="{E99F7D8D-02FD-4C58-A265-D584D4DD18D6}"/>
    <cellStyle name="40% - Ênfase1 23 5 5" xfId="20924" xr:uid="{5668ECC2-1649-4167-A5E0-33C90FDBCCB2}"/>
    <cellStyle name="40% - Ênfase1 23 6" xfId="20925" xr:uid="{A6782625-5C8E-4543-B40E-9D030317C7A6}"/>
    <cellStyle name="40% - Ênfase1 23 6 2" xfId="20926" xr:uid="{CD19821A-C084-4E58-8625-0B995B0DC8D1}"/>
    <cellStyle name="40% - Ênfase1 23 6 2 2" xfId="20927" xr:uid="{FED01128-CA3C-4111-9D64-96354607CF43}"/>
    <cellStyle name="40% - Ênfase1 23 6 2 3" xfId="20928" xr:uid="{6D51D997-C2DD-4C19-B6FA-1CA239B67405}"/>
    <cellStyle name="40% - Ênfase1 23 6 2 4" xfId="20929" xr:uid="{CE529C9C-E0FA-41DA-9ED5-4092356EFAEE}"/>
    <cellStyle name="40% - Ênfase1 23 6 3" xfId="20930" xr:uid="{EA492428-7CD0-495A-BE64-1210132B27F8}"/>
    <cellStyle name="40% - Ênfase1 23 6 4" xfId="20931" xr:uid="{9D1C8533-8AA0-480B-8E8A-142AC1B5EB08}"/>
    <cellStyle name="40% - Ênfase1 23 6 5" xfId="20932" xr:uid="{49C56371-C606-4329-A769-9FB4DC73FE0E}"/>
    <cellStyle name="40% - Ênfase1 23 7" xfId="20933" xr:uid="{93BACA5C-06AD-4C4C-89E8-287D6BD42933}"/>
    <cellStyle name="40% - Ênfase1 23 7 2" xfId="20934" xr:uid="{CE74C371-B6B8-4A00-AC7D-5D61725F66C2}"/>
    <cellStyle name="40% - Ênfase1 23 7 2 2" xfId="20935" xr:uid="{222036E6-63AD-4405-9508-D6984182D215}"/>
    <cellStyle name="40% - Ênfase1 23 7 2 3" xfId="20936" xr:uid="{908A8B8B-41BD-4BEF-AE18-F0A16CC51BEA}"/>
    <cellStyle name="40% - Ênfase1 23 7 2 4" xfId="20937" xr:uid="{01C8DC98-7152-488B-90A3-BBF8721353E0}"/>
    <cellStyle name="40% - Ênfase1 23 7 3" xfId="20938" xr:uid="{899BA75A-C10A-4A3A-B009-AA0A340B9584}"/>
    <cellStyle name="40% - Ênfase1 23 7 4" xfId="20939" xr:uid="{DBCA3574-33DA-46BC-A0D6-3A0781C082E7}"/>
    <cellStyle name="40% - Ênfase1 23 7 5" xfId="20940" xr:uid="{54FA73B5-6AC3-4F05-AB12-FACBF53D5F6E}"/>
    <cellStyle name="40% - Ênfase1 23 8" xfId="20941" xr:uid="{6E5C1728-D0C6-49A0-8559-523976B88A02}"/>
    <cellStyle name="40% - Ênfase1 23 8 2" xfId="20942" xr:uid="{89559B84-976D-4A6C-ABB9-A01E2CB577C3}"/>
    <cellStyle name="40% - Ênfase1 23 8 2 2" xfId="20943" xr:uid="{882BDC7D-2A47-4627-97FA-EC915BFA5253}"/>
    <cellStyle name="40% - Ênfase1 23 8 2 3" xfId="20944" xr:uid="{A59E7986-F34C-4A28-BC79-E73BDE8EB197}"/>
    <cellStyle name="40% - Ênfase1 23 8 2 4" xfId="20945" xr:uid="{A18FBC70-3DFB-4D2C-AFE0-3F99CF1133D6}"/>
    <cellStyle name="40% - Ênfase1 23 8 3" xfId="20946" xr:uid="{C6017B34-1E9C-4B6B-9B09-09B2F0C51882}"/>
    <cellStyle name="40% - Ênfase1 23 8 4" xfId="20947" xr:uid="{72627CED-F3C5-4544-932D-2B97AB419241}"/>
    <cellStyle name="40% - Ênfase1 23 8 5" xfId="20948" xr:uid="{4F039E1D-6226-4BA6-A0EB-A9DA1843C0BB}"/>
    <cellStyle name="40% - Ênfase1 23 9" xfId="20949" xr:uid="{501E7822-B4B9-4E84-9C82-B61F1B1F3108}"/>
    <cellStyle name="40% - Ênfase1 23 9 2" xfId="20950" xr:uid="{3E1D7E70-B177-4135-B110-BD6F5EC0EE58}"/>
    <cellStyle name="40% - Ênfase1 23 9 2 2" xfId="20951" xr:uid="{C23325BA-2835-4CF5-8CCA-65A814B15239}"/>
    <cellStyle name="40% - Ênfase1 23 9 2 3" xfId="20952" xr:uid="{D02575F7-27F9-4267-B87A-681CFB875D1F}"/>
    <cellStyle name="40% - Ênfase1 23 9 2 4" xfId="20953" xr:uid="{B46F9C1A-B863-4038-A137-63CDA546E361}"/>
    <cellStyle name="40% - Ênfase1 23 9 3" xfId="20954" xr:uid="{EC11D4A4-7350-47CD-AD17-5FBC2AE01FCB}"/>
    <cellStyle name="40% - Ênfase1 23 9 4" xfId="20955" xr:uid="{F620F259-62F1-4530-B99F-0B3883680420}"/>
    <cellStyle name="40% - Ênfase1 23 9 5" xfId="20956" xr:uid="{26C0707E-0FE5-413A-8F5E-CD66F3584355}"/>
    <cellStyle name="40% - Ênfase1 24" xfId="1456" xr:uid="{057EA1D8-F7E9-4BA6-A127-3A8D77FC6D86}"/>
    <cellStyle name="40% - Ênfase1 24 10" xfId="20957" xr:uid="{330FC493-4852-4EC7-95D4-502C3824AC74}"/>
    <cellStyle name="40% - Ênfase1 24 10 2" xfId="20958" xr:uid="{254FA8E5-7F44-4301-932A-0FCBF1E31974}"/>
    <cellStyle name="40% - Ênfase1 24 10 2 2" xfId="20959" xr:uid="{CA895B47-EF00-4ED2-BFC6-B3148AA9871F}"/>
    <cellStyle name="40% - Ênfase1 24 10 2 3" xfId="20960" xr:uid="{45D629D1-94D8-42F0-9D12-AEE0E6A1A2D1}"/>
    <cellStyle name="40% - Ênfase1 24 10 2 4" xfId="20961" xr:uid="{8935AB4B-CD0A-453A-9AB7-3C527B610095}"/>
    <cellStyle name="40% - Ênfase1 24 10 3" xfId="20962" xr:uid="{33F4E2AE-E041-4D77-96FB-019FD713664D}"/>
    <cellStyle name="40% - Ênfase1 24 10 4" xfId="20963" xr:uid="{D9A27782-D340-4126-A0A2-675EA4E7A3A1}"/>
    <cellStyle name="40% - Ênfase1 24 10 5" xfId="20964" xr:uid="{E0C7F785-5EB1-4392-BA70-6AE5DD0E0538}"/>
    <cellStyle name="40% - Ênfase1 24 11" xfId="20965" xr:uid="{E51A41B8-CC74-42A0-87B9-BAA3C83FC34E}"/>
    <cellStyle name="40% - Ênfase1 24 11 2" xfId="20966" xr:uid="{68CA313C-CB1B-48DD-B48C-C30E38EE700D}"/>
    <cellStyle name="40% - Ênfase1 24 11 2 2" xfId="20967" xr:uid="{8102F9EC-E8E4-464B-A23A-A3B1D5005C98}"/>
    <cellStyle name="40% - Ênfase1 24 11 2 3" xfId="20968" xr:uid="{098037AC-3B48-463B-9875-8A39B161A6D2}"/>
    <cellStyle name="40% - Ênfase1 24 11 2 4" xfId="20969" xr:uid="{83EAB74A-EDA7-4D57-BA62-1F206FAA1B82}"/>
    <cellStyle name="40% - Ênfase1 24 11 3" xfId="20970" xr:uid="{394D03B5-59D3-4FC5-83D5-B93BE29C5AAF}"/>
    <cellStyle name="40% - Ênfase1 24 11 4" xfId="20971" xr:uid="{7B9C0335-0B10-492B-A1FA-81F5879992D0}"/>
    <cellStyle name="40% - Ênfase1 24 11 5" xfId="20972" xr:uid="{D1F865CD-C50C-4A06-896A-8359A7192E14}"/>
    <cellStyle name="40% - Ênfase1 24 12" xfId="20973" xr:uid="{F70A18B5-8A21-4B94-9EB5-4D594C8245ED}"/>
    <cellStyle name="40% - Ênfase1 24 12 2" xfId="20974" xr:uid="{C92A5E8D-D27F-4375-A8C9-7B7219EB35B5}"/>
    <cellStyle name="40% - Ênfase1 24 12 3" xfId="20975" xr:uid="{B6A10D62-2B3E-424D-BC83-BCDC752E6506}"/>
    <cellStyle name="40% - Ênfase1 24 12 4" xfId="20976" xr:uid="{71A9865D-A5CB-47AD-ACDF-A4CDBBA24B6B}"/>
    <cellStyle name="40% - Ênfase1 24 13" xfId="20977" xr:uid="{CBCE4A89-A885-4802-A2EC-51DBF52F4049}"/>
    <cellStyle name="40% - Ênfase1 24 14" xfId="20978" xr:uid="{6DF7238D-57BB-4CBE-A6C0-35008A290149}"/>
    <cellStyle name="40% - Ênfase1 24 15" xfId="20979" xr:uid="{1BE6EF47-00AB-4DB5-9A2D-CA7A973CCC4F}"/>
    <cellStyle name="40% - Ênfase1 24 16" xfId="48820" xr:uid="{365BC736-A937-4014-9C3B-760E5A4DCA6E}"/>
    <cellStyle name="40% - Ênfase1 24 2" xfId="1457" xr:uid="{B8A13F9E-0DB0-4F6E-B156-7276CB02795B}"/>
    <cellStyle name="40% - Ênfase1 24 2 2" xfId="20980" xr:uid="{3A64CB60-898B-4AEE-B6B4-D4972B7BAAC2}"/>
    <cellStyle name="40% - Ênfase1 24 2 2 2" xfId="20981" xr:uid="{5D92B29C-586A-47B5-828E-9A2DE1809A7B}"/>
    <cellStyle name="40% - Ênfase1 24 2 2 3" xfId="20982" xr:uid="{B2D4912C-F6B9-49BC-B7ED-63CA62CF6241}"/>
    <cellStyle name="40% - Ênfase1 24 2 2 4" xfId="20983" xr:uid="{080934AD-D494-4CB7-8D5E-53CDCE8B9D39}"/>
    <cellStyle name="40% - Ênfase1 24 2 3" xfId="20984" xr:uid="{0DDDC2E5-8AD0-438B-B5C4-E28B35FE7591}"/>
    <cellStyle name="40% - Ênfase1 24 2 4" xfId="20985" xr:uid="{65D97E98-BC67-441A-8B8C-05F818443461}"/>
    <cellStyle name="40% - Ênfase1 24 2 5" xfId="20986" xr:uid="{09CD6EB6-0C28-4924-92EB-69D964835A9F}"/>
    <cellStyle name="40% - Ênfase1 24 3" xfId="20987" xr:uid="{738980D1-479B-4C7D-A7FE-F0887264A68B}"/>
    <cellStyle name="40% - Ênfase1 24 3 2" xfId="20988" xr:uid="{29E84F99-8EBC-4815-8BE5-FD60A4A05DA0}"/>
    <cellStyle name="40% - Ênfase1 24 3 2 2" xfId="20989" xr:uid="{73B2DD55-A2DD-488E-AEC7-7BF63D053879}"/>
    <cellStyle name="40% - Ênfase1 24 3 2 3" xfId="20990" xr:uid="{6B4A2E53-C3CF-49F2-81D0-5642E6EE4CAF}"/>
    <cellStyle name="40% - Ênfase1 24 3 2 4" xfId="20991" xr:uid="{55913670-F0F4-44F4-ADDB-73E29CA01B86}"/>
    <cellStyle name="40% - Ênfase1 24 3 3" xfId="20992" xr:uid="{A357C098-6AA5-4E24-A996-7D94D75ACC07}"/>
    <cellStyle name="40% - Ênfase1 24 3 4" xfId="20993" xr:uid="{4A784FAB-16B7-475D-950C-2955827DD459}"/>
    <cellStyle name="40% - Ênfase1 24 3 5" xfId="20994" xr:uid="{8883D3CE-B87A-4B1B-AB94-78BB7052E577}"/>
    <cellStyle name="40% - Ênfase1 24 4" xfId="20995" xr:uid="{D0E3CB19-0279-4F83-B84B-6DACCE0BE8FC}"/>
    <cellStyle name="40% - Ênfase1 24 4 2" xfId="20996" xr:uid="{2791F18A-16B9-4EC0-8C0B-4FD0AD91A82C}"/>
    <cellStyle name="40% - Ênfase1 24 4 2 2" xfId="20997" xr:uid="{7D1E9C6D-5CBB-453B-B37D-D044979949AE}"/>
    <cellStyle name="40% - Ênfase1 24 4 2 3" xfId="20998" xr:uid="{BE35B941-A6A4-4387-86FC-E6E867E66D03}"/>
    <cellStyle name="40% - Ênfase1 24 4 2 4" xfId="20999" xr:uid="{5719E7E3-EB69-4003-BABB-833154BDF3E3}"/>
    <cellStyle name="40% - Ênfase1 24 4 3" xfId="21000" xr:uid="{431D3D13-577D-468D-AF81-0E86A9CFEF9F}"/>
    <cellStyle name="40% - Ênfase1 24 4 4" xfId="21001" xr:uid="{06AF2EAC-483B-4EDA-9F40-4807F1232955}"/>
    <cellStyle name="40% - Ênfase1 24 4 5" xfId="21002" xr:uid="{8DEC81B6-89FF-473E-86C1-B2B3CB077822}"/>
    <cellStyle name="40% - Ênfase1 24 5" xfId="21003" xr:uid="{BA3929DE-1953-4FD9-A1B8-B63FF8529787}"/>
    <cellStyle name="40% - Ênfase1 24 5 2" xfId="21004" xr:uid="{D809BC82-E8C8-45A1-BA7E-299C56B850B9}"/>
    <cellStyle name="40% - Ênfase1 24 5 2 2" xfId="21005" xr:uid="{4E45A376-7F8C-4D18-BB0F-79704703AD5B}"/>
    <cellStyle name="40% - Ênfase1 24 5 2 3" xfId="21006" xr:uid="{1B6E48C6-63D4-4801-8C89-DC971DF0D8FE}"/>
    <cellStyle name="40% - Ênfase1 24 5 2 4" xfId="21007" xr:uid="{B40DDEFA-2414-423B-8DB8-63367D8580C2}"/>
    <cellStyle name="40% - Ênfase1 24 5 3" xfId="21008" xr:uid="{8A085EEA-47FB-484D-B461-F7B6A2630A7C}"/>
    <cellStyle name="40% - Ênfase1 24 5 4" xfId="21009" xr:uid="{012F3FF0-46C7-4A78-BBD1-E857BE09DD01}"/>
    <cellStyle name="40% - Ênfase1 24 5 5" xfId="21010" xr:uid="{2EC5B28E-1820-47C0-9170-E08CDE82F810}"/>
    <cellStyle name="40% - Ênfase1 24 6" xfId="21011" xr:uid="{B47A77B7-E157-4C19-B8DA-6E59B7CF99CE}"/>
    <cellStyle name="40% - Ênfase1 24 6 2" xfId="21012" xr:uid="{9DBDA9D5-4D4C-4186-A547-5AD7E7B9C2B3}"/>
    <cellStyle name="40% - Ênfase1 24 6 2 2" xfId="21013" xr:uid="{5FFB9654-40E0-4973-8FD0-B0D5F9C0E05A}"/>
    <cellStyle name="40% - Ênfase1 24 6 2 3" xfId="21014" xr:uid="{4D5CFC9E-DFCC-4896-B484-B4953F27978C}"/>
    <cellStyle name="40% - Ênfase1 24 6 2 4" xfId="21015" xr:uid="{A4D0F431-E310-4552-9301-A3E5B3AA8881}"/>
    <cellStyle name="40% - Ênfase1 24 6 3" xfId="21016" xr:uid="{7C6327D8-94AA-4E01-BF24-7119B3A7E90C}"/>
    <cellStyle name="40% - Ênfase1 24 6 4" xfId="21017" xr:uid="{1C4A442F-0856-47AB-8899-628A3DF7F749}"/>
    <cellStyle name="40% - Ênfase1 24 6 5" xfId="21018" xr:uid="{011CF9E5-CE8F-4553-9576-CCB31E67C293}"/>
    <cellStyle name="40% - Ênfase1 24 7" xfId="21019" xr:uid="{83E22E15-1E48-495F-8539-8562BF02B3DA}"/>
    <cellStyle name="40% - Ênfase1 24 7 2" xfId="21020" xr:uid="{A65264D9-DF3E-4072-ADC0-76255C4E54D1}"/>
    <cellStyle name="40% - Ênfase1 24 7 2 2" xfId="21021" xr:uid="{62A144EF-09DE-4D65-B80C-D883FE29C779}"/>
    <cellStyle name="40% - Ênfase1 24 7 2 3" xfId="21022" xr:uid="{68E5CF4C-1FD9-4651-8282-4174D869A74A}"/>
    <cellStyle name="40% - Ênfase1 24 7 2 4" xfId="21023" xr:uid="{4FF43EEA-FDC1-4160-90BA-F6C981996597}"/>
    <cellStyle name="40% - Ênfase1 24 7 3" xfId="21024" xr:uid="{130D5E2E-0E5C-4CDB-9C02-BFF9EA698727}"/>
    <cellStyle name="40% - Ênfase1 24 7 4" xfId="21025" xr:uid="{CE9B6D9A-504B-4AF1-B08B-32B57AE5F4B2}"/>
    <cellStyle name="40% - Ênfase1 24 7 5" xfId="21026" xr:uid="{0C710EA0-D08F-4059-BAB7-15D081F281D4}"/>
    <cellStyle name="40% - Ênfase1 24 8" xfId="21027" xr:uid="{127C5AF7-A986-4AF6-BECB-33D910A82F2E}"/>
    <cellStyle name="40% - Ênfase1 24 8 2" xfId="21028" xr:uid="{5ACD1F9A-5984-4C9C-99DD-8A6E06A3FC09}"/>
    <cellStyle name="40% - Ênfase1 24 8 2 2" xfId="21029" xr:uid="{7DF3E4B7-45E0-4A34-AC33-7789B76858D9}"/>
    <cellStyle name="40% - Ênfase1 24 8 2 3" xfId="21030" xr:uid="{1AFB5069-26BE-4F0E-BC6A-725369C6559C}"/>
    <cellStyle name="40% - Ênfase1 24 8 2 4" xfId="21031" xr:uid="{E6EB3186-7C3C-4835-9535-E45E833496B9}"/>
    <cellStyle name="40% - Ênfase1 24 8 3" xfId="21032" xr:uid="{829065FE-67EC-4DCF-86E8-067137C2E01D}"/>
    <cellStyle name="40% - Ênfase1 24 8 4" xfId="21033" xr:uid="{A5E47C0B-32DA-4581-8BAE-5473C595D8CF}"/>
    <cellStyle name="40% - Ênfase1 24 8 5" xfId="21034" xr:uid="{8E63A436-4392-4BED-84B1-4C9AF388B8B5}"/>
    <cellStyle name="40% - Ênfase1 24 9" xfId="21035" xr:uid="{AD03EE34-4FEA-41FF-A06A-59C936B5CCA7}"/>
    <cellStyle name="40% - Ênfase1 24 9 2" xfId="21036" xr:uid="{A221B25F-5048-4FF9-AAC4-6940221854D9}"/>
    <cellStyle name="40% - Ênfase1 24 9 2 2" xfId="21037" xr:uid="{EDA716B2-D3AD-49C5-A32A-5AEBB1492B71}"/>
    <cellStyle name="40% - Ênfase1 24 9 2 3" xfId="21038" xr:uid="{624C5D2D-4ACD-4ECF-B712-8A29EFC62CC0}"/>
    <cellStyle name="40% - Ênfase1 24 9 2 4" xfId="21039" xr:uid="{2D050566-76F9-4028-9B8D-4CE95965B599}"/>
    <cellStyle name="40% - Ênfase1 24 9 3" xfId="21040" xr:uid="{FD4D33A6-EDE3-45C5-8C5D-B2DC20AC3BE4}"/>
    <cellStyle name="40% - Ênfase1 24 9 4" xfId="21041" xr:uid="{F1B91295-FD79-4610-94A0-B4DF6D6256ED}"/>
    <cellStyle name="40% - Ênfase1 24 9 5" xfId="21042" xr:uid="{354F3A24-68C0-4380-894E-60DD74FF7B59}"/>
    <cellStyle name="40% - Ênfase1 25" xfId="1458" xr:uid="{541D9C6C-0B02-4EE6-9445-8945C16F59C0}"/>
    <cellStyle name="40% - Ênfase1 25 10" xfId="21043" xr:uid="{A9B508E0-B04A-4150-8AE8-2C52D0754EE0}"/>
    <cellStyle name="40% - Ênfase1 25 10 2" xfId="21044" xr:uid="{C59E3F02-358E-4865-907F-BB4522F27C5E}"/>
    <cellStyle name="40% - Ênfase1 25 10 2 2" xfId="21045" xr:uid="{E2023684-F131-44E8-A072-98F27595D0A5}"/>
    <cellStyle name="40% - Ênfase1 25 10 2 3" xfId="21046" xr:uid="{00C645EE-C9F3-4F9A-AFB1-1A3A1D6009AC}"/>
    <cellStyle name="40% - Ênfase1 25 10 2 4" xfId="21047" xr:uid="{87A6AB56-2CE8-405E-941F-1EBEC8C00F97}"/>
    <cellStyle name="40% - Ênfase1 25 10 3" xfId="21048" xr:uid="{DD525597-0D7C-4742-9EF0-26F34A8B88EA}"/>
    <cellStyle name="40% - Ênfase1 25 10 4" xfId="21049" xr:uid="{9DB0423C-77FF-4759-99B0-C6120629749D}"/>
    <cellStyle name="40% - Ênfase1 25 10 5" xfId="21050" xr:uid="{ED344EC3-6B63-400A-A473-A704B269BB9F}"/>
    <cellStyle name="40% - Ênfase1 25 11" xfId="21051" xr:uid="{8F0DF1F3-00A0-4F5D-9A73-FEF870EBCE7E}"/>
    <cellStyle name="40% - Ênfase1 25 11 2" xfId="21052" xr:uid="{43A372DF-96F7-4DE7-8310-B1D6AA4E175C}"/>
    <cellStyle name="40% - Ênfase1 25 11 2 2" xfId="21053" xr:uid="{EDEF55EB-6DB3-4C8D-A579-A7CEE109BFB7}"/>
    <cellStyle name="40% - Ênfase1 25 11 2 3" xfId="21054" xr:uid="{3AD47532-0D1F-48AA-8843-A870283FD2D8}"/>
    <cellStyle name="40% - Ênfase1 25 11 2 4" xfId="21055" xr:uid="{4BD8938D-D3AC-4B69-98E9-18BCF5F6FF0E}"/>
    <cellStyle name="40% - Ênfase1 25 11 3" xfId="21056" xr:uid="{BEE4040D-D4FB-492D-BFAE-C486016D83C6}"/>
    <cellStyle name="40% - Ênfase1 25 11 4" xfId="21057" xr:uid="{A6934A01-75B7-4FB6-AA8E-EAD5EC0E91F9}"/>
    <cellStyle name="40% - Ênfase1 25 11 5" xfId="21058" xr:uid="{4EC19906-C233-4F9A-8371-C656415380C2}"/>
    <cellStyle name="40% - Ênfase1 25 12" xfId="21059" xr:uid="{073B8CD8-644F-46FB-9812-B7FD7166EE5C}"/>
    <cellStyle name="40% - Ênfase1 25 12 2" xfId="21060" xr:uid="{890B44F0-10DA-4313-9B02-A5C13D86BD55}"/>
    <cellStyle name="40% - Ênfase1 25 12 3" xfId="21061" xr:uid="{E25A4875-42F8-40C2-9A30-A373406782FB}"/>
    <cellStyle name="40% - Ênfase1 25 12 4" xfId="21062" xr:uid="{1EC22B23-9553-4396-9A15-D33953F40CC7}"/>
    <cellStyle name="40% - Ênfase1 25 13" xfId="21063" xr:uid="{256D86FB-8A66-49C2-89D5-25BEF7B3F689}"/>
    <cellStyle name="40% - Ênfase1 25 14" xfId="21064" xr:uid="{74F78C60-996F-468F-8F29-75EF56422707}"/>
    <cellStyle name="40% - Ênfase1 25 15" xfId="21065" xr:uid="{5CB3DDDF-F877-4866-8E8C-6A22C45D19B3}"/>
    <cellStyle name="40% - Ênfase1 25 16" xfId="48821" xr:uid="{BAFA564E-6106-48C4-B94E-370F712963B2}"/>
    <cellStyle name="40% - Ênfase1 25 2" xfId="1459" xr:uid="{1FD5F9FF-B5BB-474C-B614-E288DFBA64D9}"/>
    <cellStyle name="40% - Ênfase1 25 2 2" xfId="21066" xr:uid="{08AE2373-D407-4D26-9695-0177DA4B5154}"/>
    <cellStyle name="40% - Ênfase1 25 2 2 2" xfId="21067" xr:uid="{476DF87B-A5E5-4304-8A1E-BF7C2415AB25}"/>
    <cellStyle name="40% - Ênfase1 25 2 2 3" xfId="21068" xr:uid="{972235A8-4259-42D5-A8DB-E94CA726284A}"/>
    <cellStyle name="40% - Ênfase1 25 2 2 4" xfId="21069" xr:uid="{3781E272-3D20-4D68-9E91-31DE6EE1F5E6}"/>
    <cellStyle name="40% - Ênfase1 25 2 3" xfId="21070" xr:uid="{A90168CD-6EB5-4DD6-B61B-DFD9E9F4927B}"/>
    <cellStyle name="40% - Ênfase1 25 2 4" xfId="21071" xr:uid="{842BF287-B86E-4AB0-88F1-560E177C19DF}"/>
    <cellStyle name="40% - Ênfase1 25 2 5" xfId="21072" xr:uid="{41B965F7-DCD4-426D-ACE0-CC7BAE1BC3FA}"/>
    <cellStyle name="40% - Ênfase1 25 3" xfId="21073" xr:uid="{B233205E-A52B-4DA1-98B7-2C0946229070}"/>
    <cellStyle name="40% - Ênfase1 25 3 2" xfId="21074" xr:uid="{2FE619B9-84AE-4DAD-BBF3-F8595E2EC0F7}"/>
    <cellStyle name="40% - Ênfase1 25 3 2 2" xfId="21075" xr:uid="{A5CF311B-17FE-4CED-80D8-C85DAE31E1E1}"/>
    <cellStyle name="40% - Ênfase1 25 3 2 3" xfId="21076" xr:uid="{4F4E253F-D133-4593-B781-DE63D1DA0BB7}"/>
    <cellStyle name="40% - Ênfase1 25 3 2 4" xfId="21077" xr:uid="{7EA530B3-0DF2-478E-9391-F6BDDCFA7B9A}"/>
    <cellStyle name="40% - Ênfase1 25 3 3" xfId="21078" xr:uid="{912C77A1-4ED3-45C4-80FA-D19C25D897DB}"/>
    <cellStyle name="40% - Ênfase1 25 3 4" xfId="21079" xr:uid="{DD1EE89F-E5AD-456F-9CD3-C403F07FB6BA}"/>
    <cellStyle name="40% - Ênfase1 25 3 5" xfId="21080" xr:uid="{7344A536-FF5C-4FAF-BD13-2FAF50057C05}"/>
    <cellStyle name="40% - Ênfase1 25 4" xfId="21081" xr:uid="{E502F3D2-B145-4A00-AA9B-B419525287C7}"/>
    <cellStyle name="40% - Ênfase1 25 4 2" xfId="21082" xr:uid="{14BE6FBB-D946-43D9-9EA2-C16AC0B1735A}"/>
    <cellStyle name="40% - Ênfase1 25 4 2 2" xfId="21083" xr:uid="{351EF2D7-C2C5-4C73-878C-CCBF9205D84E}"/>
    <cellStyle name="40% - Ênfase1 25 4 2 3" xfId="21084" xr:uid="{A9BA4153-9993-4F87-9BB1-D2F71630C876}"/>
    <cellStyle name="40% - Ênfase1 25 4 2 4" xfId="21085" xr:uid="{A373801D-A639-45B0-B65E-4DD254EF675C}"/>
    <cellStyle name="40% - Ênfase1 25 4 3" xfId="21086" xr:uid="{A56297D0-20EB-4D64-8B1A-D2EEC17F992F}"/>
    <cellStyle name="40% - Ênfase1 25 4 4" xfId="21087" xr:uid="{24581336-8B83-4644-944E-4089350A74A5}"/>
    <cellStyle name="40% - Ênfase1 25 4 5" xfId="21088" xr:uid="{04902935-A54B-4B85-AE00-860DD3AE26DF}"/>
    <cellStyle name="40% - Ênfase1 25 5" xfId="21089" xr:uid="{52298958-71A2-485F-B6D3-C183EE74B26A}"/>
    <cellStyle name="40% - Ênfase1 25 5 2" xfId="21090" xr:uid="{FFE229A2-5E04-41BF-B2F4-4F719CBAF862}"/>
    <cellStyle name="40% - Ênfase1 25 5 2 2" xfId="21091" xr:uid="{1258C942-DA81-4D03-9A2A-283E768C57C2}"/>
    <cellStyle name="40% - Ênfase1 25 5 2 3" xfId="21092" xr:uid="{8F4581D9-8773-48C7-A6E1-6DDBB691A567}"/>
    <cellStyle name="40% - Ênfase1 25 5 2 4" xfId="21093" xr:uid="{E63A6F0E-A44E-46F3-BC71-8D95E8B67101}"/>
    <cellStyle name="40% - Ênfase1 25 5 3" xfId="21094" xr:uid="{57A74C36-E9AA-45EE-B2DC-D547453E70F1}"/>
    <cellStyle name="40% - Ênfase1 25 5 4" xfId="21095" xr:uid="{1FBF968A-8797-4793-AD59-7222E00733B5}"/>
    <cellStyle name="40% - Ênfase1 25 5 5" xfId="21096" xr:uid="{4F43BA61-BAE2-4EC9-90E3-A4F886559FCF}"/>
    <cellStyle name="40% - Ênfase1 25 6" xfId="21097" xr:uid="{06EEFC82-02CB-43AD-A0CB-180911B50E5D}"/>
    <cellStyle name="40% - Ênfase1 25 6 2" xfId="21098" xr:uid="{2AFE951D-18FC-49DD-A729-149069FE5D1E}"/>
    <cellStyle name="40% - Ênfase1 25 6 2 2" xfId="21099" xr:uid="{AD571F12-1078-4895-B7BC-0061D6A115EC}"/>
    <cellStyle name="40% - Ênfase1 25 6 2 3" xfId="21100" xr:uid="{BC5BD92A-63C4-4F1A-BFCB-24BE388B5C08}"/>
    <cellStyle name="40% - Ênfase1 25 6 2 4" xfId="21101" xr:uid="{CABFF5D4-825C-4766-BD3F-690C78E49C8B}"/>
    <cellStyle name="40% - Ênfase1 25 6 3" xfId="21102" xr:uid="{116E963E-E80C-42FE-B8AA-75B6DD7FC711}"/>
    <cellStyle name="40% - Ênfase1 25 6 4" xfId="21103" xr:uid="{F4628161-3CFE-432E-98C7-EC0D15587FF4}"/>
    <cellStyle name="40% - Ênfase1 25 6 5" xfId="21104" xr:uid="{21EF6BA1-356D-4432-86FA-6173C99EE9B7}"/>
    <cellStyle name="40% - Ênfase1 25 7" xfId="21105" xr:uid="{29E8E427-FA2D-4779-A431-18A2EBFE7C9D}"/>
    <cellStyle name="40% - Ênfase1 25 7 2" xfId="21106" xr:uid="{9457618B-8CFE-4F6B-AAEB-4FA45FBD82A1}"/>
    <cellStyle name="40% - Ênfase1 25 7 2 2" xfId="21107" xr:uid="{F6D9B544-B6DC-4B8D-89D8-88F5FBF614BF}"/>
    <cellStyle name="40% - Ênfase1 25 7 2 3" xfId="21108" xr:uid="{96BBDDF1-648F-45AB-ACCF-15FB17EACBB6}"/>
    <cellStyle name="40% - Ênfase1 25 7 2 4" xfId="21109" xr:uid="{3DCAC80E-EACF-4AAD-AB1F-6F2F9B327086}"/>
    <cellStyle name="40% - Ênfase1 25 7 3" xfId="21110" xr:uid="{1D8A0737-CB83-4B46-A273-60E3B3F255BB}"/>
    <cellStyle name="40% - Ênfase1 25 7 4" xfId="21111" xr:uid="{65F5CAA0-72A5-416A-B4B6-0B5A575FB900}"/>
    <cellStyle name="40% - Ênfase1 25 7 5" xfId="21112" xr:uid="{E5A0CE20-F54E-4EBC-81F2-8325C0589EF6}"/>
    <cellStyle name="40% - Ênfase1 25 8" xfId="21113" xr:uid="{69DB260A-F846-461C-BF0A-3DDF10A64A55}"/>
    <cellStyle name="40% - Ênfase1 25 8 2" xfId="21114" xr:uid="{7AF82716-E0CB-4539-BB32-861BC981A78D}"/>
    <cellStyle name="40% - Ênfase1 25 8 2 2" xfId="21115" xr:uid="{236B9210-5A5C-4C4D-924F-450849AD37F3}"/>
    <cellStyle name="40% - Ênfase1 25 8 2 3" xfId="21116" xr:uid="{E8A9DE7B-BCDE-4E10-ADD2-947A22C95A56}"/>
    <cellStyle name="40% - Ênfase1 25 8 2 4" xfId="21117" xr:uid="{5A783772-4BC6-49AC-A630-7D03466935D0}"/>
    <cellStyle name="40% - Ênfase1 25 8 3" xfId="21118" xr:uid="{E2CA6AF3-326B-49F0-8273-1D7B4FCE034A}"/>
    <cellStyle name="40% - Ênfase1 25 8 4" xfId="21119" xr:uid="{1A07A9F1-0132-4111-93EF-6BD28E3FBE1F}"/>
    <cellStyle name="40% - Ênfase1 25 8 5" xfId="21120" xr:uid="{E290402A-842C-4980-B3F5-D1DC8A034213}"/>
    <cellStyle name="40% - Ênfase1 25 9" xfId="21121" xr:uid="{BCEE6562-8CE5-4562-A864-0CDB6C46A96E}"/>
    <cellStyle name="40% - Ênfase1 25 9 2" xfId="21122" xr:uid="{BACFFD45-C596-4C5E-A28D-7C0F4CBC1492}"/>
    <cellStyle name="40% - Ênfase1 25 9 2 2" xfId="21123" xr:uid="{E54C8BA4-42E1-44D9-BE5F-C8FDCEBB649B}"/>
    <cellStyle name="40% - Ênfase1 25 9 2 3" xfId="21124" xr:uid="{7D6A9556-2AB8-4571-9C4B-CE6E424A801C}"/>
    <cellStyle name="40% - Ênfase1 25 9 2 4" xfId="21125" xr:uid="{3E94AC4A-2D0A-49DC-9E8E-0D0BAD5E768D}"/>
    <cellStyle name="40% - Ênfase1 25 9 3" xfId="21126" xr:uid="{D08EDC1D-8D09-4EB9-AF2B-01A2FDFB6B84}"/>
    <cellStyle name="40% - Ênfase1 25 9 4" xfId="21127" xr:uid="{1F8BE7E5-0A8A-49E1-BBFA-E074CC33CF73}"/>
    <cellStyle name="40% - Ênfase1 25 9 5" xfId="21128" xr:uid="{B4696BBD-83BE-4824-B84F-D52CDDEE114B}"/>
    <cellStyle name="40% - Ênfase1 26" xfId="1460" xr:uid="{21C14A3D-D530-43A1-AC47-0B9459440983}"/>
    <cellStyle name="40% - Ênfase1 26 10" xfId="21129" xr:uid="{02E5C4D9-B117-4E78-965E-F48CB251DB42}"/>
    <cellStyle name="40% - Ênfase1 26 10 2" xfId="21130" xr:uid="{CF2D4165-B80F-4A2C-8780-3E9D6820A5CC}"/>
    <cellStyle name="40% - Ênfase1 26 10 2 2" xfId="21131" xr:uid="{DAD012B2-8E3A-4F8F-ADBB-9E995D154E78}"/>
    <cellStyle name="40% - Ênfase1 26 10 2 3" xfId="21132" xr:uid="{2C9B7374-7276-45F9-BB41-417AF63C3F4A}"/>
    <cellStyle name="40% - Ênfase1 26 10 2 4" xfId="21133" xr:uid="{5160D0B3-DD14-49BB-8332-189D43528A0C}"/>
    <cellStyle name="40% - Ênfase1 26 10 3" xfId="21134" xr:uid="{1F6FFAF5-CFB7-489A-8CD2-C3831AA46DC0}"/>
    <cellStyle name="40% - Ênfase1 26 10 4" xfId="21135" xr:uid="{2160EA2E-9289-48F5-AA51-6676B33449EB}"/>
    <cellStyle name="40% - Ênfase1 26 10 5" xfId="21136" xr:uid="{79A0366B-EF59-47F4-9A6A-D772A7B18B53}"/>
    <cellStyle name="40% - Ênfase1 26 11" xfId="21137" xr:uid="{2A6916CE-023C-45A3-AA21-7FCB4FE706DF}"/>
    <cellStyle name="40% - Ênfase1 26 11 2" xfId="21138" xr:uid="{EE085051-14AB-4ADD-8ED1-E70303666371}"/>
    <cellStyle name="40% - Ênfase1 26 11 2 2" xfId="21139" xr:uid="{4CFBAF91-3E1D-453A-AF57-BE1B74428BF7}"/>
    <cellStyle name="40% - Ênfase1 26 11 2 3" xfId="21140" xr:uid="{1B3C9F3A-454A-40FD-8074-888DB90653D0}"/>
    <cellStyle name="40% - Ênfase1 26 11 2 4" xfId="21141" xr:uid="{AC0FCC9D-7999-4EB3-8319-D90477F016DB}"/>
    <cellStyle name="40% - Ênfase1 26 11 3" xfId="21142" xr:uid="{3FCCFCDA-87E5-41C2-95F0-2E1ACF86D56A}"/>
    <cellStyle name="40% - Ênfase1 26 11 4" xfId="21143" xr:uid="{243CC826-C472-44EA-8C0F-EBE811C19A5E}"/>
    <cellStyle name="40% - Ênfase1 26 11 5" xfId="21144" xr:uid="{23E2B455-1238-401E-A1C6-3BDAD236F5F3}"/>
    <cellStyle name="40% - Ênfase1 26 12" xfId="21145" xr:uid="{D768FA79-9FF5-4004-AB9A-E6F2B6FC93EE}"/>
    <cellStyle name="40% - Ênfase1 26 12 2" xfId="21146" xr:uid="{062528F9-8140-432F-B6D5-80D6D9FAA36B}"/>
    <cellStyle name="40% - Ênfase1 26 12 3" xfId="21147" xr:uid="{E39C90F5-23C4-4B6C-9CA4-F8946F078857}"/>
    <cellStyle name="40% - Ênfase1 26 12 4" xfId="21148" xr:uid="{E183825B-8A34-4BEB-B848-1068D3BAF4D7}"/>
    <cellStyle name="40% - Ênfase1 26 13" xfId="21149" xr:uid="{7818AB77-9A09-47FB-839F-7329A2DCDA20}"/>
    <cellStyle name="40% - Ênfase1 26 14" xfId="21150" xr:uid="{3BEBF348-4D57-48C9-88EB-EFD87AD75197}"/>
    <cellStyle name="40% - Ênfase1 26 15" xfId="21151" xr:uid="{0A1F48D4-6383-487A-9B16-EE61BDE21248}"/>
    <cellStyle name="40% - Ênfase1 26 16" xfId="48822" xr:uid="{CF80D7D5-9E17-4F45-98C0-75AE591A77C4}"/>
    <cellStyle name="40% - Ênfase1 26 2" xfId="1461" xr:uid="{5ACCD1CB-E549-4AD8-9C18-A5AE88C32320}"/>
    <cellStyle name="40% - Ênfase1 26 2 2" xfId="21152" xr:uid="{5FB4E250-6D56-481E-9615-E67A01D4DFAB}"/>
    <cellStyle name="40% - Ênfase1 26 2 2 2" xfId="21153" xr:uid="{56EE2BC6-53D5-4973-9E8F-1C7CE24FC6B1}"/>
    <cellStyle name="40% - Ênfase1 26 2 2 3" xfId="21154" xr:uid="{32CE9DCA-1992-4B0D-B71A-62CB2FE9E669}"/>
    <cellStyle name="40% - Ênfase1 26 2 2 4" xfId="21155" xr:uid="{45CE12FA-6DBA-438F-AD42-90880927B1E9}"/>
    <cellStyle name="40% - Ênfase1 26 2 3" xfId="21156" xr:uid="{A05360E5-92B5-43F4-A6F8-1564164DED66}"/>
    <cellStyle name="40% - Ênfase1 26 2 4" xfId="21157" xr:uid="{776E19D7-4D6F-4359-9A44-E9EBAE711BE7}"/>
    <cellStyle name="40% - Ênfase1 26 2 5" xfId="21158" xr:uid="{A9A4F5D6-717B-4885-905B-3AAC5D574528}"/>
    <cellStyle name="40% - Ênfase1 26 3" xfId="21159" xr:uid="{10361044-4438-4F2D-9930-CF8660E298C1}"/>
    <cellStyle name="40% - Ênfase1 26 3 2" xfId="21160" xr:uid="{0D03A457-C39F-4D4B-BB94-A5CDDA7313CE}"/>
    <cellStyle name="40% - Ênfase1 26 3 2 2" xfId="21161" xr:uid="{57203D46-E6E6-472E-92EB-4452CF5551C9}"/>
    <cellStyle name="40% - Ênfase1 26 3 2 3" xfId="21162" xr:uid="{865F962B-5257-4F5A-87F9-FC19641839B2}"/>
    <cellStyle name="40% - Ênfase1 26 3 2 4" xfId="21163" xr:uid="{C5E2F602-F5B3-471E-A590-83292E7F474E}"/>
    <cellStyle name="40% - Ênfase1 26 3 3" xfId="21164" xr:uid="{FEDEA33F-FDB3-4C13-8201-E054C9D8D83A}"/>
    <cellStyle name="40% - Ênfase1 26 3 4" xfId="21165" xr:uid="{D07D693C-8DCC-4DCE-BD12-0041F239D305}"/>
    <cellStyle name="40% - Ênfase1 26 3 5" xfId="21166" xr:uid="{308B28BD-AB4D-43D0-89CD-ED16FCF926AB}"/>
    <cellStyle name="40% - Ênfase1 26 4" xfId="21167" xr:uid="{D493797E-D7B5-4095-A2E5-2327908CE2DF}"/>
    <cellStyle name="40% - Ênfase1 26 4 2" xfId="21168" xr:uid="{A7D14B51-EE44-49BD-8CA4-46954D83C406}"/>
    <cellStyle name="40% - Ênfase1 26 4 2 2" xfId="21169" xr:uid="{3DF01A5A-7085-41C8-892E-0874F5E0EA80}"/>
    <cellStyle name="40% - Ênfase1 26 4 2 3" xfId="21170" xr:uid="{F843F9A1-3D14-47A4-8143-58AA82951350}"/>
    <cellStyle name="40% - Ênfase1 26 4 2 4" xfId="21171" xr:uid="{8F4140AE-90E4-4B0E-9F6E-82703BD8FB4A}"/>
    <cellStyle name="40% - Ênfase1 26 4 3" xfId="21172" xr:uid="{E529BAFE-2561-4FF9-9C35-B36D03A63EAF}"/>
    <cellStyle name="40% - Ênfase1 26 4 4" xfId="21173" xr:uid="{E7990CD9-4F2C-4CB1-B136-5368D4A7D84C}"/>
    <cellStyle name="40% - Ênfase1 26 4 5" xfId="21174" xr:uid="{C956EE79-9832-49D2-86B8-F24E86EB6E14}"/>
    <cellStyle name="40% - Ênfase1 26 5" xfId="21175" xr:uid="{EBB993FD-C657-4AB3-B02E-A7A82BA2A1C3}"/>
    <cellStyle name="40% - Ênfase1 26 5 2" xfId="21176" xr:uid="{56972FF5-55DF-4EA9-BB8E-E0D3F9B9A5DF}"/>
    <cellStyle name="40% - Ênfase1 26 5 2 2" xfId="21177" xr:uid="{3076DF74-1854-4088-93AC-DF50C41921FF}"/>
    <cellStyle name="40% - Ênfase1 26 5 2 3" xfId="21178" xr:uid="{F9BD4B63-652C-419F-AA3E-C7BD24B3A4F3}"/>
    <cellStyle name="40% - Ênfase1 26 5 2 4" xfId="21179" xr:uid="{B12289B1-0D7B-4F51-85A8-37FD4E9C6FA3}"/>
    <cellStyle name="40% - Ênfase1 26 5 3" xfId="21180" xr:uid="{791C3F2B-E669-44A5-A658-5691D0D76F20}"/>
    <cellStyle name="40% - Ênfase1 26 5 4" xfId="21181" xr:uid="{3FA01223-BA0A-46BC-B64B-4297C9DECDEC}"/>
    <cellStyle name="40% - Ênfase1 26 5 5" xfId="21182" xr:uid="{6B3BF7DF-EE1C-4868-B8CE-CC8C678723E5}"/>
    <cellStyle name="40% - Ênfase1 26 6" xfId="21183" xr:uid="{5D7F6F79-2986-474A-883D-9FFA1DD5E008}"/>
    <cellStyle name="40% - Ênfase1 26 6 2" xfId="21184" xr:uid="{FD2ED73E-34D3-4FCC-AB6B-489599A37B54}"/>
    <cellStyle name="40% - Ênfase1 26 6 2 2" xfId="21185" xr:uid="{1BC19305-C465-4FAB-9398-FE69931EC3E6}"/>
    <cellStyle name="40% - Ênfase1 26 6 2 3" xfId="21186" xr:uid="{7498A805-DDC6-4B3E-8E8C-38A0E6021936}"/>
    <cellStyle name="40% - Ênfase1 26 6 2 4" xfId="21187" xr:uid="{4199EFF6-D1AC-44A0-9B2F-4DE731A19257}"/>
    <cellStyle name="40% - Ênfase1 26 6 3" xfId="21188" xr:uid="{C9EE249A-016D-4967-B46F-937FE888BBAD}"/>
    <cellStyle name="40% - Ênfase1 26 6 4" xfId="21189" xr:uid="{BD943AC6-D3E5-4402-8B85-2BB6E469D2EF}"/>
    <cellStyle name="40% - Ênfase1 26 6 5" xfId="21190" xr:uid="{B2AC3057-C1AC-4982-9803-168FA2934888}"/>
    <cellStyle name="40% - Ênfase1 26 7" xfId="21191" xr:uid="{5D357030-5BFB-4D0E-9DD9-1A4BCF24879C}"/>
    <cellStyle name="40% - Ênfase1 26 7 2" xfId="21192" xr:uid="{184B42AD-9A03-43ED-8776-C76C614CFCEE}"/>
    <cellStyle name="40% - Ênfase1 26 7 2 2" xfId="21193" xr:uid="{14BC10A7-16D3-49E4-88CB-209EB5529BA7}"/>
    <cellStyle name="40% - Ênfase1 26 7 2 3" xfId="21194" xr:uid="{0E735A5F-0B5C-4E17-AD44-5183AA1E13E3}"/>
    <cellStyle name="40% - Ênfase1 26 7 2 4" xfId="21195" xr:uid="{71838035-A939-4484-AA27-3CC6DD0B1C5B}"/>
    <cellStyle name="40% - Ênfase1 26 7 3" xfId="21196" xr:uid="{26C759AF-D5A8-4609-8706-2A26FE3661E9}"/>
    <cellStyle name="40% - Ênfase1 26 7 4" xfId="21197" xr:uid="{588FDE7B-6E93-4323-9773-998B4C19D3E8}"/>
    <cellStyle name="40% - Ênfase1 26 7 5" xfId="21198" xr:uid="{63C5759F-6AA1-4928-9652-E64C2B0D1165}"/>
    <cellStyle name="40% - Ênfase1 26 8" xfId="21199" xr:uid="{6C269552-B19F-453E-B719-B2DE60089CFF}"/>
    <cellStyle name="40% - Ênfase1 26 8 2" xfId="21200" xr:uid="{F1832B67-12BC-41F8-B0AA-4C7D4996394D}"/>
    <cellStyle name="40% - Ênfase1 26 8 2 2" xfId="21201" xr:uid="{4AE56235-F0CA-43F6-8651-BD5BF9B06049}"/>
    <cellStyle name="40% - Ênfase1 26 8 2 3" xfId="21202" xr:uid="{C275933A-BA1B-4C74-A1B6-D9ECFCEAC8C2}"/>
    <cellStyle name="40% - Ênfase1 26 8 2 4" xfId="21203" xr:uid="{CDE147A3-C1D5-4E82-BE72-38E7751AE770}"/>
    <cellStyle name="40% - Ênfase1 26 8 3" xfId="21204" xr:uid="{3A9175AB-7C1E-4F93-BE3A-4831503865DB}"/>
    <cellStyle name="40% - Ênfase1 26 8 4" xfId="21205" xr:uid="{9AE3DF25-9F68-4114-9B70-1CEC5B4EE953}"/>
    <cellStyle name="40% - Ênfase1 26 8 5" xfId="21206" xr:uid="{49161A81-DF5E-4C3A-B2CA-A901896E997C}"/>
    <cellStyle name="40% - Ênfase1 26 9" xfId="21207" xr:uid="{FC77E015-AB9C-44F1-9848-5A02226FA822}"/>
    <cellStyle name="40% - Ênfase1 26 9 2" xfId="21208" xr:uid="{CA808E3B-2178-47F4-B387-66D2C68C0ECA}"/>
    <cellStyle name="40% - Ênfase1 26 9 2 2" xfId="21209" xr:uid="{B2526AFB-80D2-46BF-BAFA-8620E3B42BE5}"/>
    <cellStyle name="40% - Ênfase1 26 9 2 3" xfId="21210" xr:uid="{5BF1B501-06EE-4AE5-B527-B033E6F72960}"/>
    <cellStyle name="40% - Ênfase1 26 9 2 4" xfId="21211" xr:uid="{BA4CA08E-5285-4937-845A-A7413A41DE12}"/>
    <cellStyle name="40% - Ênfase1 26 9 3" xfId="21212" xr:uid="{C9E2FFF3-C4C3-4D4F-ACAE-01EA94B12085}"/>
    <cellStyle name="40% - Ênfase1 26 9 4" xfId="21213" xr:uid="{C92A60D7-1465-4C81-A25C-4264DF5741D7}"/>
    <cellStyle name="40% - Ênfase1 26 9 5" xfId="21214" xr:uid="{6A4CC1D6-1266-42B8-A830-110D4F3EA819}"/>
    <cellStyle name="40% - Ênfase1 27" xfId="1462" xr:uid="{7A8C6353-705B-4093-8596-9FC2FCD45120}"/>
    <cellStyle name="40% - Ênfase1 27 10" xfId="21215" xr:uid="{C50A7C78-499B-46EF-A70B-A48E074B45B5}"/>
    <cellStyle name="40% - Ênfase1 27 10 2" xfId="21216" xr:uid="{FA6DABAF-766B-45AF-BF5E-BDBB58F7EAED}"/>
    <cellStyle name="40% - Ênfase1 27 10 2 2" xfId="21217" xr:uid="{DBDB80AC-1E67-4635-8408-9A4B0D0E0931}"/>
    <cellStyle name="40% - Ênfase1 27 10 2 3" xfId="21218" xr:uid="{939CC209-9FA2-4E0B-8226-D6F2DABD9BD9}"/>
    <cellStyle name="40% - Ênfase1 27 10 2 4" xfId="21219" xr:uid="{6D7A8149-1C7B-43BE-A5C3-1D09F77DB7B6}"/>
    <cellStyle name="40% - Ênfase1 27 10 3" xfId="21220" xr:uid="{44C3E068-1369-4F13-91A4-B49D51ABCC72}"/>
    <cellStyle name="40% - Ênfase1 27 10 4" xfId="21221" xr:uid="{7D6B4B83-429E-4C2B-9BA0-36C8E0EC4CE0}"/>
    <cellStyle name="40% - Ênfase1 27 10 5" xfId="21222" xr:uid="{D9A20C9F-D531-4ACD-B449-34485E695B22}"/>
    <cellStyle name="40% - Ênfase1 27 11" xfId="21223" xr:uid="{7B02D0B9-4D51-48D2-8BFF-D7C287AB1119}"/>
    <cellStyle name="40% - Ênfase1 27 11 2" xfId="21224" xr:uid="{7D976452-9986-4CE1-A412-FF2BB5901DDE}"/>
    <cellStyle name="40% - Ênfase1 27 11 2 2" xfId="21225" xr:uid="{81EFD6A4-2B7C-418B-BEAF-092B65253BA1}"/>
    <cellStyle name="40% - Ênfase1 27 11 2 3" xfId="21226" xr:uid="{19470185-0D6E-4313-B38F-63EBD9C364BF}"/>
    <cellStyle name="40% - Ênfase1 27 11 2 4" xfId="21227" xr:uid="{7C19D619-281D-4F5F-A4C8-53708FDFE10F}"/>
    <cellStyle name="40% - Ênfase1 27 11 3" xfId="21228" xr:uid="{E15B7008-1E34-4744-A756-02D6BDF383FB}"/>
    <cellStyle name="40% - Ênfase1 27 11 4" xfId="21229" xr:uid="{5C454581-DE30-4E7B-AB33-FFA144D4562F}"/>
    <cellStyle name="40% - Ênfase1 27 11 5" xfId="21230" xr:uid="{66DD485C-9792-4140-BFDF-90E6EE6DD020}"/>
    <cellStyle name="40% - Ênfase1 27 12" xfId="21231" xr:uid="{3BEF5776-42AF-41A2-B1B3-F15B4DCD1C3D}"/>
    <cellStyle name="40% - Ênfase1 27 12 2" xfId="21232" xr:uid="{0DC03A41-6D92-467F-95BE-6DB26988A576}"/>
    <cellStyle name="40% - Ênfase1 27 12 3" xfId="21233" xr:uid="{F0FFA6F0-F865-499E-A03E-CE3604D9669E}"/>
    <cellStyle name="40% - Ênfase1 27 12 4" xfId="21234" xr:uid="{DDC3B0FA-629C-4E52-A3B7-A6B409444BD0}"/>
    <cellStyle name="40% - Ênfase1 27 13" xfId="21235" xr:uid="{4E5F6B34-2DD6-4CB2-9367-A0D8DEC510D7}"/>
    <cellStyle name="40% - Ênfase1 27 14" xfId="21236" xr:uid="{2AB6491F-CC00-446D-A183-600B3406954A}"/>
    <cellStyle name="40% - Ênfase1 27 15" xfId="21237" xr:uid="{51CB7539-447F-45C9-B133-4A86454EF561}"/>
    <cellStyle name="40% - Ênfase1 27 16" xfId="48823" xr:uid="{F1B7F673-9F8E-4ED6-9C11-00D3A40DAFB0}"/>
    <cellStyle name="40% - Ênfase1 27 2" xfId="1463" xr:uid="{24E8A5D3-88C5-478B-A261-576C6FCDAF99}"/>
    <cellStyle name="40% - Ênfase1 27 2 2" xfId="21238" xr:uid="{52D0BF6C-B924-4D86-BC06-C5BABAA8568D}"/>
    <cellStyle name="40% - Ênfase1 27 2 2 2" xfId="21239" xr:uid="{7C31F8CF-5D49-4ADA-84BA-1857F220C4D5}"/>
    <cellStyle name="40% - Ênfase1 27 2 2 3" xfId="21240" xr:uid="{D3A97754-1C44-477F-892B-8738E7792498}"/>
    <cellStyle name="40% - Ênfase1 27 2 2 4" xfId="21241" xr:uid="{1B5D920C-E00B-484E-BA50-7B7947F966E7}"/>
    <cellStyle name="40% - Ênfase1 27 2 3" xfId="21242" xr:uid="{9E8FE0F6-9655-46A7-8F35-384A04DE1362}"/>
    <cellStyle name="40% - Ênfase1 27 2 4" xfId="21243" xr:uid="{0B9AFA83-5431-44D3-B674-8EFD37A44382}"/>
    <cellStyle name="40% - Ênfase1 27 2 5" xfId="21244" xr:uid="{358A091F-324A-47F3-AD1F-7556BCBCCC48}"/>
    <cellStyle name="40% - Ênfase1 27 3" xfId="21245" xr:uid="{D6680ED6-0C6E-47A7-89E0-19BA9D0C3718}"/>
    <cellStyle name="40% - Ênfase1 27 3 2" xfId="21246" xr:uid="{A2F40E92-712A-4967-9695-D2348EB65B59}"/>
    <cellStyle name="40% - Ênfase1 27 3 2 2" xfId="21247" xr:uid="{340DD646-CFB7-4181-8251-88757188F943}"/>
    <cellStyle name="40% - Ênfase1 27 3 2 3" xfId="21248" xr:uid="{923B3A04-86C2-4A26-9FBF-BAC666E43495}"/>
    <cellStyle name="40% - Ênfase1 27 3 2 4" xfId="21249" xr:uid="{A3E8FAC3-B16C-4BFF-8DCA-B71D47EA2242}"/>
    <cellStyle name="40% - Ênfase1 27 3 3" xfId="21250" xr:uid="{15B0EC98-6114-4BE3-8211-101B13EC65FB}"/>
    <cellStyle name="40% - Ênfase1 27 3 4" xfId="21251" xr:uid="{E7A1C832-51EC-4982-A14F-141A502B775B}"/>
    <cellStyle name="40% - Ênfase1 27 3 5" xfId="21252" xr:uid="{D92E5ECA-4FB4-43A5-8C3E-453320794467}"/>
    <cellStyle name="40% - Ênfase1 27 4" xfId="21253" xr:uid="{6D1F5E43-A628-4CEF-B00A-8F84126F7BD8}"/>
    <cellStyle name="40% - Ênfase1 27 4 2" xfId="21254" xr:uid="{EC14C18D-0460-4905-AA52-412A0626550C}"/>
    <cellStyle name="40% - Ênfase1 27 4 2 2" xfId="21255" xr:uid="{0B79B53E-F46F-409A-805E-434029150239}"/>
    <cellStyle name="40% - Ênfase1 27 4 2 3" xfId="21256" xr:uid="{FFBDF4B6-C132-4619-A05F-CED17F320146}"/>
    <cellStyle name="40% - Ênfase1 27 4 2 4" xfId="21257" xr:uid="{26429FD5-68BC-46C9-BBDF-7565705ED58D}"/>
    <cellStyle name="40% - Ênfase1 27 4 3" xfId="21258" xr:uid="{25195044-D8F6-4F41-9BDF-889F7FA9FEF8}"/>
    <cellStyle name="40% - Ênfase1 27 4 4" xfId="21259" xr:uid="{FBE0C086-AF07-4432-B076-8CF081D01E6E}"/>
    <cellStyle name="40% - Ênfase1 27 4 5" xfId="21260" xr:uid="{A89BEB8E-BB39-4D10-979B-868B83B0E9EF}"/>
    <cellStyle name="40% - Ênfase1 27 5" xfId="21261" xr:uid="{20265809-F3E9-473F-B9D5-0DFB9004A45E}"/>
    <cellStyle name="40% - Ênfase1 27 5 2" xfId="21262" xr:uid="{E9DE2BE2-B516-4D9A-B37D-90CEC9A12DDF}"/>
    <cellStyle name="40% - Ênfase1 27 5 2 2" xfId="21263" xr:uid="{4A212856-56A7-4DDF-B004-07B32B2DFB12}"/>
    <cellStyle name="40% - Ênfase1 27 5 2 3" xfId="21264" xr:uid="{AB95352B-AEB9-4A07-AA79-0F18107EDA55}"/>
    <cellStyle name="40% - Ênfase1 27 5 2 4" xfId="21265" xr:uid="{30A87DCF-BD49-4F6A-949E-C3E19740E92A}"/>
    <cellStyle name="40% - Ênfase1 27 5 3" xfId="21266" xr:uid="{37748157-03A0-4DE1-872A-AE1C5457F89C}"/>
    <cellStyle name="40% - Ênfase1 27 5 4" xfId="21267" xr:uid="{81496D54-5F11-4448-A639-FE258D11DF6D}"/>
    <cellStyle name="40% - Ênfase1 27 5 5" xfId="21268" xr:uid="{53941E7F-AA4C-4306-917B-A474BFE5DDE7}"/>
    <cellStyle name="40% - Ênfase1 27 6" xfId="21269" xr:uid="{44C6635D-74AC-41E0-828A-E8E1B689F6ED}"/>
    <cellStyle name="40% - Ênfase1 27 6 2" xfId="21270" xr:uid="{86E42D2C-E12B-435D-8034-FB7B3D65F4C6}"/>
    <cellStyle name="40% - Ênfase1 27 6 2 2" xfId="21271" xr:uid="{B5DDAA04-663D-40C3-8271-462D6DB11877}"/>
    <cellStyle name="40% - Ênfase1 27 6 2 3" xfId="21272" xr:uid="{90E9F07B-8933-4616-A668-DA27836A6879}"/>
    <cellStyle name="40% - Ênfase1 27 6 2 4" xfId="21273" xr:uid="{B613D0A0-C5F4-4328-B28C-AF62D71C2709}"/>
    <cellStyle name="40% - Ênfase1 27 6 3" xfId="21274" xr:uid="{3E024AD6-6B24-4C95-A88B-5070DEB1AC21}"/>
    <cellStyle name="40% - Ênfase1 27 6 4" xfId="21275" xr:uid="{5DCAB394-71C1-487B-8110-DB40BA27F882}"/>
    <cellStyle name="40% - Ênfase1 27 6 5" xfId="21276" xr:uid="{DD131C2B-3519-4C7F-9969-0EDCB1783BB9}"/>
    <cellStyle name="40% - Ênfase1 27 7" xfId="21277" xr:uid="{DC0E729E-C71E-4FD3-B228-016F01CA4BA7}"/>
    <cellStyle name="40% - Ênfase1 27 7 2" xfId="21278" xr:uid="{1E760FEB-E7BF-4ED4-95CA-746AEA627AE8}"/>
    <cellStyle name="40% - Ênfase1 27 7 2 2" xfId="21279" xr:uid="{6430B4ED-F60B-48A8-A2DA-3D4D9A54A74F}"/>
    <cellStyle name="40% - Ênfase1 27 7 2 3" xfId="21280" xr:uid="{5A226914-1E9C-4844-AF9A-76EE9FD55FD3}"/>
    <cellStyle name="40% - Ênfase1 27 7 2 4" xfId="21281" xr:uid="{DFE628EA-18FB-40E1-8CE9-D9F74020E062}"/>
    <cellStyle name="40% - Ênfase1 27 7 3" xfId="21282" xr:uid="{538E88DA-31D4-42F7-839C-FA078DD107BA}"/>
    <cellStyle name="40% - Ênfase1 27 7 4" xfId="21283" xr:uid="{14F42EB9-E817-4232-9649-1F60EE7131E2}"/>
    <cellStyle name="40% - Ênfase1 27 7 5" xfId="21284" xr:uid="{941A9174-D3F7-48BC-A8B2-117CA0F2D217}"/>
    <cellStyle name="40% - Ênfase1 27 8" xfId="21285" xr:uid="{5C6A7181-9008-4350-9C32-17E564F15763}"/>
    <cellStyle name="40% - Ênfase1 27 8 2" xfId="21286" xr:uid="{D527B878-ADDE-4914-A5DE-9F376DCB7E02}"/>
    <cellStyle name="40% - Ênfase1 27 8 2 2" xfId="21287" xr:uid="{71DBCB51-75B6-4C14-ADBB-753190F3A4DD}"/>
    <cellStyle name="40% - Ênfase1 27 8 2 3" xfId="21288" xr:uid="{413D6D1C-5200-4E34-9AD9-4F2B33CED329}"/>
    <cellStyle name="40% - Ênfase1 27 8 2 4" xfId="21289" xr:uid="{8D271BCC-8ACB-4BAC-9073-8ABE73D82C00}"/>
    <cellStyle name="40% - Ênfase1 27 8 3" xfId="21290" xr:uid="{DCFD6114-6631-45E6-BA26-CC4582248EBC}"/>
    <cellStyle name="40% - Ênfase1 27 8 4" xfId="21291" xr:uid="{314FC53B-F5C0-466B-B849-84FDDF7319AE}"/>
    <cellStyle name="40% - Ênfase1 27 8 5" xfId="21292" xr:uid="{B72F78DD-2679-4B33-A055-EDD548CC802D}"/>
    <cellStyle name="40% - Ênfase1 27 9" xfId="21293" xr:uid="{2CD52E61-6244-4966-AF1A-EBC41DD51FA6}"/>
    <cellStyle name="40% - Ênfase1 27 9 2" xfId="21294" xr:uid="{349F86B5-273A-4A51-888A-A5A4A736111F}"/>
    <cellStyle name="40% - Ênfase1 27 9 2 2" xfId="21295" xr:uid="{9A6863B2-F7A7-4814-8341-B773167B15C9}"/>
    <cellStyle name="40% - Ênfase1 27 9 2 3" xfId="21296" xr:uid="{3D8553FD-A8A8-40AD-8312-F0ADFD5B86B9}"/>
    <cellStyle name="40% - Ênfase1 27 9 2 4" xfId="21297" xr:uid="{6B8A1FD4-BBDA-4894-B6BB-1792C74CF875}"/>
    <cellStyle name="40% - Ênfase1 27 9 3" xfId="21298" xr:uid="{E9AF80D8-C630-443A-BD08-16DA1FD5AEB2}"/>
    <cellStyle name="40% - Ênfase1 27 9 4" xfId="21299" xr:uid="{FDEE19FB-3F5E-4483-A8B9-EE56D816DD75}"/>
    <cellStyle name="40% - Ênfase1 27 9 5" xfId="21300" xr:uid="{34F17E3F-DA9B-43FD-A361-956E788D13FB}"/>
    <cellStyle name="40% - Ênfase1 28" xfId="1464" xr:uid="{BB3D9D83-DAF4-4FD3-BFC5-FA3B5CD25F30}"/>
    <cellStyle name="40% - Ênfase1 28 10" xfId="21301" xr:uid="{BD64C6EA-5051-42CC-A62B-F32F6E8070BB}"/>
    <cellStyle name="40% - Ênfase1 28 10 2" xfId="21302" xr:uid="{099EDAED-BE18-4AC4-948B-75046D3A2E79}"/>
    <cellStyle name="40% - Ênfase1 28 10 2 2" xfId="21303" xr:uid="{EEFC7EC0-BF8B-4AB0-8DA7-8C59BECA366A}"/>
    <cellStyle name="40% - Ênfase1 28 10 2 3" xfId="21304" xr:uid="{C516EF2B-0931-4A69-96CA-FF96E1AFF4A3}"/>
    <cellStyle name="40% - Ênfase1 28 10 2 4" xfId="21305" xr:uid="{90C5BA31-E388-42D4-A5AE-C8A5473B5446}"/>
    <cellStyle name="40% - Ênfase1 28 10 3" xfId="21306" xr:uid="{7A9243F0-D618-46AF-B859-1DB97BF2F2C3}"/>
    <cellStyle name="40% - Ênfase1 28 10 4" xfId="21307" xr:uid="{F18772E8-C916-4B86-ACFB-B210B2F26768}"/>
    <cellStyle name="40% - Ênfase1 28 10 5" xfId="21308" xr:uid="{B425CCAF-7799-4FF5-A377-91B68648AF0A}"/>
    <cellStyle name="40% - Ênfase1 28 11" xfId="21309" xr:uid="{EB42612A-71C7-48F7-A1C1-971CBE47A200}"/>
    <cellStyle name="40% - Ênfase1 28 11 2" xfId="21310" xr:uid="{24AA155A-7CAC-4691-B8EC-E5E3BC5A72E8}"/>
    <cellStyle name="40% - Ênfase1 28 11 2 2" xfId="21311" xr:uid="{F0F08128-6B5A-4986-A9E1-B242C280F762}"/>
    <cellStyle name="40% - Ênfase1 28 11 2 3" xfId="21312" xr:uid="{F01097D5-7413-4370-923B-DC6251AF99BA}"/>
    <cellStyle name="40% - Ênfase1 28 11 2 4" xfId="21313" xr:uid="{0914B24B-065E-4EBD-A3F5-A668FE74DDB4}"/>
    <cellStyle name="40% - Ênfase1 28 11 3" xfId="21314" xr:uid="{31E2814C-8761-4D9C-AF2D-5F8B244454EA}"/>
    <cellStyle name="40% - Ênfase1 28 11 4" xfId="21315" xr:uid="{BF2557F0-C70C-4C26-99F6-94A6B35063B2}"/>
    <cellStyle name="40% - Ênfase1 28 11 5" xfId="21316" xr:uid="{121D839D-01EA-4ADB-BF30-1F83BA5ECE87}"/>
    <cellStyle name="40% - Ênfase1 28 12" xfId="21317" xr:uid="{0D582C18-97BC-4484-98D6-769B88A6265A}"/>
    <cellStyle name="40% - Ênfase1 28 12 2" xfId="21318" xr:uid="{DAC311C8-0FF7-4BF2-806B-52B9A4F95725}"/>
    <cellStyle name="40% - Ênfase1 28 12 3" xfId="21319" xr:uid="{F89FCDB8-E9A1-4CE8-AA09-4C40FD25273E}"/>
    <cellStyle name="40% - Ênfase1 28 12 4" xfId="21320" xr:uid="{DA6177B1-F580-4552-B1A2-B391D36283C0}"/>
    <cellStyle name="40% - Ênfase1 28 13" xfId="21321" xr:uid="{42779C53-650E-4736-AEAE-BC364A5F4669}"/>
    <cellStyle name="40% - Ênfase1 28 14" xfId="21322" xr:uid="{236038B0-AF7A-4BF6-AA4F-77966E54A80F}"/>
    <cellStyle name="40% - Ênfase1 28 15" xfId="21323" xr:uid="{197096C2-9792-4492-B052-AB4465488E9C}"/>
    <cellStyle name="40% - Ênfase1 28 2" xfId="1465" xr:uid="{87AC202D-7EE9-4614-87A6-8A8215E93328}"/>
    <cellStyle name="40% - Ênfase1 28 2 2" xfId="21324" xr:uid="{420EAA72-7BC5-4710-93E7-16455646114A}"/>
    <cellStyle name="40% - Ênfase1 28 2 2 2" xfId="21325" xr:uid="{2A7B3915-22B5-416E-996F-5799F2140D6B}"/>
    <cellStyle name="40% - Ênfase1 28 2 2 3" xfId="21326" xr:uid="{96602725-1829-435C-9C02-3EEE26F6BD74}"/>
    <cellStyle name="40% - Ênfase1 28 2 2 4" xfId="21327" xr:uid="{89F0CF23-440B-498B-9381-6369D5FD9F41}"/>
    <cellStyle name="40% - Ênfase1 28 2 3" xfId="21328" xr:uid="{9F95A9CC-D218-4832-A675-13E755409844}"/>
    <cellStyle name="40% - Ênfase1 28 2 4" xfId="21329" xr:uid="{03A6D20E-4D20-4C86-BD07-68E9A1C510D4}"/>
    <cellStyle name="40% - Ênfase1 28 2 5" xfId="21330" xr:uid="{622ED430-CE41-4FDC-952C-62066DAB908D}"/>
    <cellStyle name="40% - Ênfase1 28 3" xfId="21331" xr:uid="{C5B1B2CC-1B57-4343-BCF2-A7839D9555F1}"/>
    <cellStyle name="40% - Ênfase1 28 3 2" xfId="21332" xr:uid="{4CF0675F-343C-42B1-8987-15F1E86A997E}"/>
    <cellStyle name="40% - Ênfase1 28 3 2 2" xfId="21333" xr:uid="{C2B56D67-BF9E-41EB-9910-561C3CC84D4E}"/>
    <cellStyle name="40% - Ênfase1 28 3 2 3" xfId="21334" xr:uid="{F0441848-8430-4171-B5DA-7113608565DD}"/>
    <cellStyle name="40% - Ênfase1 28 3 2 4" xfId="21335" xr:uid="{4CCF32A3-4D9B-4604-8C59-348A1E61B2E8}"/>
    <cellStyle name="40% - Ênfase1 28 3 3" xfId="21336" xr:uid="{FBA0BB4D-3231-448C-924D-8075614E29F9}"/>
    <cellStyle name="40% - Ênfase1 28 3 4" xfId="21337" xr:uid="{94E9C8C5-E491-4D3D-8AC2-C0E7032D718B}"/>
    <cellStyle name="40% - Ênfase1 28 3 5" xfId="21338" xr:uid="{E1B3A60B-9487-4CF6-BBB5-523DFD902086}"/>
    <cellStyle name="40% - Ênfase1 28 4" xfId="21339" xr:uid="{53ED8D15-76B6-4A02-8D81-9EACCA310680}"/>
    <cellStyle name="40% - Ênfase1 28 4 2" xfId="21340" xr:uid="{A28BD582-3D1F-43A4-B61F-97EC1403722B}"/>
    <cellStyle name="40% - Ênfase1 28 4 2 2" xfId="21341" xr:uid="{76482390-FFFF-4B4B-BA67-CEB365FFB38D}"/>
    <cellStyle name="40% - Ênfase1 28 4 2 3" xfId="21342" xr:uid="{A1F57F8D-C4A3-491F-AE9C-5F4C87D853C6}"/>
    <cellStyle name="40% - Ênfase1 28 4 2 4" xfId="21343" xr:uid="{DB0F922E-04D0-408A-B634-CA5DD1F5AC34}"/>
    <cellStyle name="40% - Ênfase1 28 4 3" xfId="21344" xr:uid="{EA2F8C70-CD9F-45AC-BB3A-9D75AF1B2B0D}"/>
    <cellStyle name="40% - Ênfase1 28 4 4" xfId="21345" xr:uid="{DBBC78B5-AE5D-40AA-B9B5-A09C9DD67AE1}"/>
    <cellStyle name="40% - Ênfase1 28 4 5" xfId="21346" xr:uid="{4E444C9A-A021-4EE9-8BAC-9A7959E0AAF0}"/>
    <cellStyle name="40% - Ênfase1 28 5" xfId="21347" xr:uid="{154CD0D6-B8F0-43D6-938D-FB6D0D0B4596}"/>
    <cellStyle name="40% - Ênfase1 28 5 2" xfId="21348" xr:uid="{936ADE0A-F6F7-46EF-9A3F-043EA744C8A6}"/>
    <cellStyle name="40% - Ênfase1 28 5 2 2" xfId="21349" xr:uid="{28F047ED-4B72-4780-B2D0-BF0F32A46A95}"/>
    <cellStyle name="40% - Ênfase1 28 5 2 3" xfId="21350" xr:uid="{E86F9F30-BA02-43D1-AC8D-CF55F47095F9}"/>
    <cellStyle name="40% - Ênfase1 28 5 2 4" xfId="21351" xr:uid="{874B08D0-D62D-4C26-A913-60399EF08BBA}"/>
    <cellStyle name="40% - Ênfase1 28 5 3" xfId="21352" xr:uid="{B0846428-B537-4A7A-8E95-A7667E0A7E06}"/>
    <cellStyle name="40% - Ênfase1 28 5 4" xfId="21353" xr:uid="{2295C0EA-6FCE-40FC-ABB6-2BCFCA9485C6}"/>
    <cellStyle name="40% - Ênfase1 28 5 5" xfId="21354" xr:uid="{BD0E8A86-7AB2-4FFA-A016-5E823D171E6A}"/>
    <cellStyle name="40% - Ênfase1 28 6" xfId="21355" xr:uid="{7FC6B8AC-BB65-420B-AE4A-4FB002741A08}"/>
    <cellStyle name="40% - Ênfase1 28 6 2" xfId="21356" xr:uid="{67FC178A-21AD-44EF-BA17-6603E7003851}"/>
    <cellStyle name="40% - Ênfase1 28 6 2 2" xfId="21357" xr:uid="{FE1B0963-F0AE-44AF-9211-F3898AFA1D2B}"/>
    <cellStyle name="40% - Ênfase1 28 6 2 3" xfId="21358" xr:uid="{99EA690A-9CB0-458A-A8E3-7BD2A8B70D54}"/>
    <cellStyle name="40% - Ênfase1 28 6 2 4" xfId="21359" xr:uid="{5F3FE0B4-D05F-4FC3-88AE-285280BDFEBF}"/>
    <cellStyle name="40% - Ênfase1 28 6 3" xfId="21360" xr:uid="{9AF78D3E-598E-4186-9915-D52C2B2333BF}"/>
    <cellStyle name="40% - Ênfase1 28 6 4" xfId="21361" xr:uid="{5AAFD549-9E6B-4A40-AD2B-844FD78AC20D}"/>
    <cellStyle name="40% - Ênfase1 28 6 5" xfId="21362" xr:uid="{58F8465A-D85F-4894-ACBF-2EDBEA3237BD}"/>
    <cellStyle name="40% - Ênfase1 28 7" xfId="21363" xr:uid="{ADE7329E-4A07-4F8C-9B05-98C6382B384A}"/>
    <cellStyle name="40% - Ênfase1 28 7 2" xfId="21364" xr:uid="{41AC068E-C083-4318-B5CD-EA391D2A07A7}"/>
    <cellStyle name="40% - Ênfase1 28 7 2 2" xfId="21365" xr:uid="{3E60B38A-121A-4841-BFC2-1A3D8E4AEC39}"/>
    <cellStyle name="40% - Ênfase1 28 7 2 3" xfId="21366" xr:uid="{770F36F5-DCC0-4665-81A2-B4AF681E8BEC}"/>
    <cellStyle name="40% - Ênfase1 28 7 2 4" xfId="21367" xr:uid="{9F8AF046-FA3A-49B7-814D-D7899A796CF8}"/>
    <cellStyle name="40% - Ênfase1 28 7 3" xfId="21368" xr:uid="{3393E103-FC78-4A84-A81B-D40F3CFF833A}"/>
    <cellStyle name="40% - Ênfase1 28 7 4" xfId="21369" xr:uid="{44136CF6-D390-4C3F-833F-C6095D1FFB4A}"/>
    <cellStyle name="40% - Ênfase1 28 7 5" xfId="21370" xr:uid="{3FCA6124-9C70-40EC-8F84-DF3223741233}"/>
    <cellStyle name="40% - Ênfase1 28 8" xfId="21371" xr:uid="{ACCC2917-B384-48E7-BDC8-F0297CEF5DE7}"/>
    <cellStyle name="40% - Ênfase1 28 8 2" xfId="21372" xr:uid="{F3CC6C34-C75F-4812-A442-0AA24CF4D096}"/>
    <cellStyle name="40% - Ênfase1 28 8 2 2" xfId="21373" xr:uid="{C406C13B-AD60-4184-A12A-DE84D1CADD3C}"/>
    <cellStyle name="40% - Ênfase1 28 8 2 3" xfId="21374" xr:uid="{A318EA89-3796-400C-9128-6A63B1BD7D6B}"/>
    <cellStyle name="40% - Ênfase1 28 8 2 4" xfId="21375" xr:uid="{17BE7550-B568-43F4-A2C5-D463D753192D}"/>
    <cellStyle name="40% - Ênfase1 28 8 3" xfId="21376" xr:uid="{2AF32EAA-DDE7-4264-9470-B0F695F295C1}"/>
    <cellStyle name="40% - Ênfase1 28 8 4" xfId="21377" xr:uid="{76F157A1-AEAC-4BED-94B6-A771254EB4BE}"/>
    <cellStyle name="40% - Ênfase1 28 8 5" xfId="21378" xr:uid="{926DE6F0-3743-4951-9E4B-3CD2C8FE14A1}"/>
    <cellStyle name="40% - Ênfase1 28 9" xfId="21379" xr:uid="{C398A010-E11E-4B33-B9E2-12939C944C7D}"/>
    <cellStyle name="40% - Ênfase1 28 9 2" xfId="21380" xr:uid="{BDB4B6DF-6B2A-43E1-8D4E-B70EF3E76068}"/>
    <cellStyle name="40% - Ênfase1 28 9 2 2" xfId="21381" xr:uid="{4E162095-FDD0-43F1-81B9-C91633222BBB}"/>
    <cellStyle name="40% - Ênfase1 28 9 2 3" xfId="21382" xr:uid="{F74B1675-C0D1-44E6-8AAA-C816044BDFE3}"/>
    <cellStyle name="40% - Ênfase1 28 9 2 4" xfId="21383" xr:uid="{3BFF5BB6-9672-4268-8FE0-BC67CF5BF94E}"/>
    <cellStyle name="40% - Ênfase1 28 9 3" xfId="21384" xr:uid="{58431898-0791-4B5D-9568-317254F622E2}"/>
    <cellStyle name="40% - Ênfase1 28 9 4" xfId="21385" xr:uid="{4F560C48-D2B7-43DC-8B19-3FAFD7817EB2}"/>
    <cellStyle name="40% - Ênfase1 28 9 5" xfId="21386" xr:uid="{483F4F22-F5F9-4491-91D5-C3A7E181C523}"/>
    <cellStyle name="40% - Ênfase1 29" xfId="1466" xr:uid="{3F14EBC6-A058-4B03-85A9-C1E56FCBC7DB}"/>
    <cellStyle name="40% - Ênfase1 29 10" xfId="21387" xr:uid="{87CED30D-6074-4F3B-8945-3E3A31E95C57}"/>
    <cellStyle name="40% - Ênfase1 29 10 2" xfId="21388" xr:uid="{14FEEF31-7CAF-4C8B-911A-35BB595670C3}"/>
    <cellStyle name="40% - Ênfase1 29 10 2 2" xfId="21389" xr:uid="{1D82B17D-F2F8-4D88-8BD5-CD71BD07BE1A}"/>
    <cellStyle name="40% - Ênfase1 29 10 2 3" xfId="21390" xr:uid="{DE29F3C0-BBDB-47D0-A404-50DE5B87848E}"/>
    <cellStyle name="40% - Ênfase1 29 10 2 4" xfId="21391" xr:uid="{686E3C5B-8CEB-4DFB-AFA6-6775C638BA0A}"/>
    <cellStyle name="40% - Ênfase1 29 10 3" xfId="21392" xr:uid="{A33ABAC2-E631-4145-AE7C-2DF003B0E01A}"/>
    <cellStyle name="40% - Ênfase1 29 10 4" xfId="21393" xr:uid="{5668ABAD-3012-4A70-A758-94B554EFD49D}"/>
    <cellStyle name="40% - Ênfase1 29 10 5" xfId="21394" xr:uid="{80225596-7AD5-48E9-AA19-E9E9C47E3BE9}"/>
    <cellStyle name="40% - Ênfase1 29 11" xfId="21395" xr:uid="{4C8B2939-A272-4F60-A587-4DC0111CEEB9}"/>
    <cellStyle name="40% - Ênfase1 29 11 2" xfId="21396" xr:uid="{6FAC0C1F-2D74-4E31-80B5-3BEA969114F0}"/>
    <cellStyle name="40% - Ênfase1 29 11 2 2" xfId="21397" xr:uid="{6EAB113F-43F6-4BD3-B482-9C41F6807F75}"/>
    <cellStyle name="40% - Ênfase1 29 11 2 3" xfId="21398" xr:uid="{09CD22DB-52A7-4D84-872D-E74569AC8A19}"/>
    <cellStyle name="40% - Ênfase1 29 11 2 4" xfId="21399" xr:uid="{CAA429AB-48EB-407C-93B3-46DDCF21A4B8}"/>
    <cellStyle name="40% - Ênfase1 29 11 3" xfId="21400" xr:uid="{F652E60D-43AA-4572-810B-EB100978C6C9}"/>
    <cellStyle name="40% - Ênfase1 29 11 4" xfId="21401" xr:uid="{DB7C0A3B-307E-4D0E-A0F1-F9F612E8FA20}"/>
    <cellStyle name="40% - Ênfase1 29 11 5" xfId="21402" xr:uid="{D4A08B48-6229-41F6-8A65-7A838ECB5D1A}"/>
    <cellStyle name="40% - Ênfase1 29 12" xfId="21403" xr:uid="{A23BC714-3025-4616-B2CE-714054AD3F79}"/>
    <cellStyle name="40% - Ênfase1 29 12 2" xfId="21404" xr:uid="{96C533D9-6811-4986-8C6E-ED7EA5DF7E31}"/>
    <cellStyle name="40% - Ênfase1 29 12 3" xfId="21405" xr:uid="{E3771406-C9B5-45A0-84BE-C9ADDE8085C3}"/>
    <cellStyle name="40% - Ênfase1 29 12 4" xfId="21406" xr:uid="{9D1BC6F5-7BE1-4A65-AF24-335131BBCC62}"/>
    <cellStyle name="40% - Ênfase1 29 13" xfId="21407" xr:uid="{921A6809-90F0-4FDD-869F-C32C3809946C}"/>
    <cellStyle name="40% - Ênfase1 29 14" xfId="21408" xr:uid="{79A48276-F019-471D-9CA3-9264E3CCEBF5}"/>
    <cellStyle name="40% - Ênfase1 29 15" xfId="21409" xr:uid="{95A755CD-0955-4680-A363-E7E42E1D8BAE}"/>
    <cellStyle name="40% - Ênfase1 29 2" xfId="1467" xr:uid="{822EE174-FF85-4CCA-9E49-F13FC510B566}"/>
    <cellStyle name="40% - Ênfase1 29 2 2" xfId="21410" xr:uid="{96AE97C4-7BB3-42C3-9D52-E89254452F52}"/>
    <cellStyle name="40% - Ênfase1 29 2 2 2" xfId="21411" xr:uid="{AA5A4B5E-5448-4F22-8323-41B9F0BDB003}"/>
    <cellStyle name="40% - Ênfase1 29 2 2 3" xfId="21412" xr:uid="{4A4B9AFB-3C0F-4BCA-8570-CC57AE7597E8}"/>
    <cellStyle name="40% - Ênfase1 29 2 2 4" xfId="21413" xr:uid="{371ECC8D-1E77-45B6-8AA9-291AE00DD5E7}"/>
    <cellStyle name="40% - Ênfase1 29 2 3" xfId="21414" xr:uid="{BF83440D-C229-436E-890A-7EC3A7F46710}"/>
    <cellStyle name="40% - Ênfase1 29 2 4" xfId="21415" xr:uid="{EAA29437-8816-4EE6-8C4E-4320D7079DD5}"/>
    <cellStyle name="40% - Ênfase1 29 2 5" xfId="21416" xr:uid="{ACFE6673-D0CF-41F6-AE73-295249A71873}"/>
    <cellStyle name="40% - Ênfase1 29 3" xfId="21417" xr:uid="{89C45110-800A-4410-BDAD-372C90FBC618}"/>
    <cellStyle name="40% - Ênfase1 29 3 2" xfId="21418" xr:uid="{415BD5F4-157E-4308-8D58-C6F7B5F9E11B}"/>
    <cellStyle name="40% - Ênfase1 29 3 2 2" xfId="21419" xr:uid="{2247CC77-63D5-43EE-BC18-DE5F40A70EDF}"/>
    <cellStyle name="40% - Ênfase1 29 3 2 3" xfId="21420" xr:uid="{CE43DF51-2B66-4545-A012-B630700B1E60}"/>
    <cellStyle name="40% - Ênfase1 29 3 2 4" xfId="21421" xr:uid="{B0CBBF07-0D5C-4A68-BE48-85BEEF3C67C0}"/>
    <cellStyle name="40% - Ênfase1 29 3 3" xfId="21422" xr:uid="{3821D35C-1C53-47D9-9220-BAF1E3290B1C}"/>
    <cellStyle name="40% - Ênfase1 29 3 4" xfId="21423" xr:uid="{F7B17005-038D-4830-BC86-7E1EFAA40BB9}"/>
    <cellStyle name="40% - Ênfase1 29 3 5" xfId="21424" xr:uid="{32B5B64E-F56E-4E11-9881-26B6D7F9D37C}"/>
    <cellStyle name="40% - Ênfase1 29 4" xfId="21425" xr:uid="{3E5B8216-1BE3-4C2B-A876-9FCBB3E6A43A}"/>
    <cellStyle name="40% - Ênfase1 29 4 2" xfId="21426" xr:uid="{23BA7DED-CE71-4A4D-BB11-6B96A9260750}"/>
    <cellStyle name="40% - Ênfase1 29 4 2 2" xfId="21427" xr:uid="{157AC8C2-E4E8-4140-94EE-978A45BF5542}"/>
    <cellStyle name="40% - Ênfase1 29 4 2 3" xfId="21428" xr:uid="{257414DD-8857-42DC-B58A-B9CD6F5929BF}"/>
    <cellStyle name="40% - Ênfase1 29 4 2 4" xfId="21429" xr:uid="{46FD987F-02B4-48A8-8ACD-922935D5CC43}"/>
    <cellStyle name="40% - Ênfase1 29 4 3" xfId="21430" xr:uid="{9B9BB56B-57F8-4BDC-889D-E45818C79706}"/>
    <cellStyle name="40% - Ênfase1 29 4 4" xfId="21431" xr:uid="{A7041A42-1777-4F9B-B297-A88FAC6F3E99}"/>
    <cellStyle name="40% - Ênfase1 29 4 5" xfId="21432" xr:uid="{6FB7C6BB-024C-459A-8763-8EFC2D933157}"/>
    <cellStyle name="40% - Ênfase1 29 5" xfId="21433" xr:uid="{809BC56C-DAE4-4FF7-8762-86907595C5A7}"/>
    <cellStyle name="40% - Ênfase1 29 5 2" xfId="21434" xr:uid="{E2EEBEA6-21F7-4116-B6B8-A4BCC3B46F0D}"/>
    <cellStyle name="40% - Ênfase1 29 5 2 2" xfId="21435" xr:uid="{FBCE8023-8757-42F8-B936-709CE6FD8751}"/>
    <cellStyle name="40% - Ênfase1 29 5 2 3" xfId="21436" xr:uid="{0B217B08-7BBC-4FBF-93A1-CBF607B7EE3B}"/>
    <cellStyle name="40% - Ênfase1 29 5 2 4" xfId="21437" xr:uid="{C6195B85-5525-4359-969F-DE30BDB1A1F0}"/>
    <cellStyle name="40% - Ênfase1 29 5 3" xfId="21438" xr:uid="{1EF86CCA-35F0-45E0-A8D5-A71ACB097713}"/>
    <cellStyle name="40% - Ênfase1 29 5 4" xfId="21439" xr:uid="{D7D238D6-EC38-4843-AA63-447D32555BCD}"/>
    <cellStyle name="40% - Ênfase1 29 5 5" xfId="21440" xr:uid="{E8A7EABA-F4DB-44F6-8ACF-8F78E5ABA3CD}"/>
    <cellStyle name="40% - Ênfase1 29 6" xfId="21441" xr:uid="{318733C0-0492-4EB1-87C0-8F49D7122AE2}"/>
    <cellStyle name="40% - Ênfase1 29 6 2" xfId="21442" xr:uid="{BBC3D816-B664-470F-8AEA-253EFAC56E98}"/>
    <cellStyle name="40% - Ênfase1 29 6 2 2" xfId="21443" xr:uid="{1D45F54C-1986-4D9A-8B7F-11D0B117652D}"/>
    <cellStyle name="40% - Ênfase1 29 6 2 3" xfId="21444" xr:uid="{1B61FF17-00A7-4003-B172-8B6CBFC9039E}"/>
    <cellStyle name="40% - Ênfase1 29 6 2 4" xfId="21445" xr:uid="{50E2353E-54BA-4C2A-BAB9-14E9FEB0757C}"/>
    <cellStyle name="40% - Ênfase1 29 6 3" xfId="21446" xr:uid="{1FFB8795-2EC8-42AE-98C8-81E354DC1F5B}"/>
    <cellStyle name="40% - Ênfase1 29 6 4" xfId="21447" xr:uid="{2802D90F-7105-4BA5-B7A8-5193FD01232A}"/>
    <cellStyle name="40% - Ênfase1 29 6 5" xfId="21448" xr:uid="{E09A2691-6735-42D8-85E0-5BFC9C305BA2}"/>
    <cellStyle name="40% - Ênfase1 29 7" xfId="21449" xr:uid="{2AEC150D-39FD-4D43-BA77-66E7BBADDA0B}"/>
    <cellStyle name="40% - Ênfase1 29 7 2" xfId="21450" xr:uid="{4B438BB1-AE75-4CF1-9590-15CD1484F55E}"/>
    <cellStyle name="40% - Ênfase1 29 7 2 2" xfId="21451" xr:uid="{901E07D7-0BC3-4D7B-BFCF-A03CC88F7878}"/>
    <cellStyle name="40% - Ênfase1 29 7 2 3" xfId="21452" xr:uid="{78F00D69-655E-430B-8F36-325FC4A578CF}"/>
    <cellStyle name="40% - Ênfase1 29 7 2 4" xfId="21453" xr:uid="{962B8FC7-6F68-4D64-8837-45F857E4B3EE}"/>
    <cellStyle name="40% - Ênfase1 29 7 3" xfId="21454" xr:uid="{0E64716D-5864-4026-8B77-225FD1DBCB8E}"/>
    <cellStyle name="40% - Ênfase1 29 7 4" xfId="21455" xr:uid="{FBD9F0BA-6BF3-4418-82EC-E15F781F55F9}"/>
    <cellStyle name="40% - Ênfase1 29 7 5" xfId="21456" xr:uid="{F7CAD89A-BF2C-4484-95BC-CF1E767E8A9D}"/>
    <cellStyle name="40% - Ênfase1 29 8" xfId="21457" xr:uid="{8931FCEF-C4D7-4A31-9B6A-D24078FE3E30}"/>
    <cellStyle name="40% - Ênfase1 29 8 2" xfId="21458" xr:uid="{90C5BFC4-9980-43AA-9530-B804692FF7F5}"/>
    <cellStyle name="40% - Ênfase1 29 8 2 2" xfId="21459" xr:uid="{DA926402-2BBB-4A6C-81F7-28AC08A89512}"/>
    <cellStyle name="40% - Ênfase1 29 8 2 3" xfId="21460" xr:uid="{20B3E2E9-F567-4103-A5D9-1589E1FA4A2F}"/>
    <cellStyle name="40% - Ênfase1 29 8 2 4" xfId="21461" xr:uid="{7C8B8ADA-4865-433D-8CD9-4CA116631C72}"/>
    <cellStyle name="40% - Ênfase1 29 8 3" xfId="21462" xr:uid="{EF8DED4B-31B9-434C-AD86-44A051D63429}"/>
    <cellStyle name="40% - Ênfase1 29 8 4" xfId="21463" xr:uid="{C661DEEF-6DAD-46CC-8162-0574D05140FB}"/>
    <cellStyle name="40% - Ênfase1 29 8 5" xfId="21464" xr:uid="{8451AED7-8FB6-4502-9AFB-1C2B7EBE5F5E}"/>
    <cellStyle name="40% - Ênfase1 29 9" xfId="21465" xr:uid="{84D5259B-266C-489B-A472-9CB0B4E98898}"/>
    <cellStyle name="40% - Ênfase1 29 9 2" xfId="21466" xr:uid="{BEE03929-BA84-4733-85AB-D8DEC80B2CCC}"/>
    <cellStyle name="40% - Ênfase1 29 9 2 2" xfId="21467" xr:uid="{AF208C62-5E26-482E-A40D-3FAD740A8A78}"/>
    <cellStyle name="40% - Ênfase1 29 9 2 3" xfId="21468" xr:uid="{9C981BF9-FC60-4B20-8593-59F8C5B7BE39}"/>
    <cellStyle name="40% - Ênfase1 29 9 2 4" xfId="21469" xr:uid="{ACD8FF56-F5C4-457D-A648-F2F0BB2CD0F9}"/>
    <cellStyle name="40% - Ênfase1 29 9 3" xfId="21470" xr:uid="{621DEB93-C6ED-405F-9AED-3CF004F57EB5}"/>
    <cellStyle name="40% - Ênfase1 29 9 4" xfId="21471" xr:uid="{245914BA-3004-4467-8D49-E5433B1A90EC}"/>
    <cellStyle name="40% - Ênfase1 29 9 5" xfId="21472" xr:uid="{159C32B8-AF82-43B2-9ADE-FE67A18CE037}"/>
    <cellStyle name="40% - Ênfase1 3" xfId="1468" xr:uid="{CEF65C6B-725A-478E-91E6-D4AD07891F1B}"/>
    <cellStyle name="40% - Ênfase1 3 10" xfId="21473" xr:uid="{FE3BE9B4-5E5E-4441-A42B-72517878545F}"/>
    <cellStyle name="40% - Ênfase1 3 10 2" xfId="21474" xr:uid="{FE04896D-0BB3-4D23-998C-440958B25277}"/>
    <cellStyle name="40% - Ênfase1 3 10 2 2" xfId="21475" xr:uid="{270C2521-9666-44FF-BAA7-E9C1B1571347}"/>
    <cellStyle name="40% - Ênfase1 3 10 2 3" xfId="21476" xr:uid="{A81E3BE7-AACF-408B-9B77-1BB231E2B3FF}"/>
    <cellStyle name="40% - Ênfase1 3 10 2 4" xfId="21477" xr:uid="{3197F6F0-4EA7-492B-BDB8-9CA9996B3669}"/>
    <cellStyle name="40% - Ênfase1 3 10 3" xfId="21478" xr:uid="{77B298B5-E222-4BCD-88EE-95F9FE663B0B}"/>
    <cellStyle name="40% - Ênfase1 3 10 4" xfId="21479" xr:uid="{82612998-94C6-4E0A-B078-E6A060E47F24}"/>
    <cellStyle name="40% - Ênfase1 3 10 5" xfId="21480" xr:uid="{DCAFCE0A-7A89-4C2A-BFF7-EA7E9E17F154}"/>
    <cellStyle name="40% - Ênfase1 3 10 6" xfId="56236" xr:uid="{5FFCCDF5-5BF5-4C53-BF1D-5AA0A1E9C04E}"/>
    <cellStyle name="40% - Ênfase1 3 11" xfId="21481" xr:uid="{A02F0E88-165B-4806-973D-E5D0B7D806F4}"/>
    <cellStyle name="40% - Ênfase1 3 11 2" xfId="21482" xr:uid="{A0C12E8D-0DBE-4D23-ABE0-6D5B60CE9FC5}"/>
    <cellStyle name="40% - Ênfase1 3 11 2 2" xfId="21483" xr:uid="{981E7785-5419-4217-846B-DD2255D28338}"/>
    <cellStyle name="40% - Ênfase1 3 11 2 3" xfId="21484" xr:uid="{551F027E-D3C5-4793-9F52-77D9CF4CB8F5}"/>
    <cellStyle name="40% - Ênfase1 3 11 2 4" xfId="21485" xr:uid="{AB400784-A1D3-4F44-9193-3B44D8F0A952}"/>
    <cellStyle name="40% - Ênfase1 3 11 3" xfId="21486" xr:uid="{DE8CFD78-62F0-448E-8A3A-F24987C0A030}"/>
    <cellStyle name="40% - Ênfase1 3 11 4" xfId="21487" xr:uid="{8153D5C0-375B-463D-8DB8-DB2BC19D1445}"/>
    <cellStyle name="40% - Ênfase1 3 11 5" xfId="21488" xr:uid="{3F9646B1-A65F-40CC-9DC9-1E1828CCA38A}"/>
    <cellStyle name="40% - Ênfase1 3 11 6" xfId="57885" xr:uid="{4887F311-10B6-4470-9951-7218323C2094}"/>
    <cellStyle name="40% - Ênfase1 3 12" xfId="21489" xr:uid="{0B1B7282-C291-4311-8503-5D91CEC6070C}"/>
    <cellStyle name="40% - Ênfase1 3 12 2" xfId="21490" xr:uid="{326116F9-FC25-49C8-B416-18F8BD3A0FBB}"/>
    <cellStyle name="40% - Ênfase1 3 12 2 2" xfId="21491" xr:uid="{561DDA0B-DB09-4691-A1B9-19538D04A5AE}"/>
    <cellStyle name="40% - Ênfase1 3 12 2 3" xfId="21492" xr:uid="{E577993B-F69E-439A-BF42-D489C0187B23}"/>
    <cellStyle name="40% - Ênfase1 3 12 2 4" xfId="21493" xr:uid="{F6E76406-4993-4E14-8B8A-B570BA7D1028}"/>
    <cellStyle name="40% - Ênfase1 3 12 3" xfId="21494" xr:uid="{3603EBE5-56F5-4477-BAE3-EAFB9FE028EB}"/>
    <cellStyle name="40% - Ênfase1 3 12 4" xfId="21495" xr:uid="{EDF44F99-5121-4309-BE23-587B67579CA7}"/>
    <cellStyle name="40% - Ênfase1 3 12 5" xfId="21496" xr:uid="{79D5F037-06F1-4171-A5F3-A8AF98D7690C}"/>
    <cellStyle name="40% - Ênfase1 3 12 6" xfId="47208" xr:uid="{643AA6AD-90D7-4C06-8944-02F60B416CEC}"/>
    <cellStyle name="40% - Ênfase1 3 13" xfId="21497" xr:uid="{01B6302C-11D1-4B14-B91E-BF7C90A98A77}"/>
    <cellStyle name="40% - Ênfase1 3 14" xfId="21498" xr:uid="{990B2936-A021-4530-9CC5-FCCC00A74F25}"/>
    <cellStyle name="40% - Ênfase1 3 15" xfId="21499" xr:uid="{E13B0ED7-22DD-4C1D-AA36-80050386C07A}"/>
    <cellStyle name="40% - Ênfase1 3 16" xfId="21500" xr:uid="{235200E7-0E60-49B8-9B52-EFF7862DD11B}"/>
    <cellStyle name="40% - Ênfase1 3 17" xfId="45170" xr:uid="{54D6CF55-FEC7-40A5-938A-E6832AD90297}"/>
    <cellStyle name="40% - Ênfase1 3 2" xfId="1469" xr:uid="{B2521239-E766-406E-904A-E2858C099263}"/>
    <cellStyle name="40% - Ênfase1 3 2 2" xfId="1470" xr:uid="{4EB7FDDB-0A5F-48B4-801B-4352E1322317}"/>
    <cellStyle name="40% - Ênfase1 3 2 2 2" xfId="21501" xr:uid="{2011F78B-DFE9-4BA0-A163-9B0382C8D787}"/>
    <cellStyle name="40% - Ênfase1 3 2 2 2 2" xfId="57244" xr:uid="{976DC995-B60A-4287-B4BD-F3D6B95A65BD}"/>
    <cellStyle name="40% - Ênfase1 3 2 2 2 3" xfId="58246" xr:uid="{7707A610-34A9-44A0-A6F0-1CEBD7461616}"/>
    <cellStyle name="40% - Ênfase1 3 2 2 2 4" xfId="56900" xr:uid="{66B090D3-C4EB-4148-ABC3-A89C76261E0F}"/>
    <cellStyle name="40% - Ênfase1 3 2 2 3" xfId="21502" xr:uid="{4F048C10-EFC6-4063-97D0-5309E1891BF7}"/>
    <cellStyle name="40% - Ênfase1 3 2 2 3 2" xfId="58159" xr:uid="{76F048DA-5DB0-4B09-946E-DBD5E28F1FDC}"/>
    <cellStyle name="40% - Ênfase1 3 2 2 4" xfId="21503" xr:uid="{C5A2FD89-D03A-436C-B3AE-EC49FF1C2859}"/>
    <cellStyle name="40% - Ênfase1 3 2 2 5" xfId="48824" xr:uid="{CF7DDBFE-B491-4875-BA9E-A4CF32ABFA52}"/>
    <cellStyle name="40% - Ênfase1 3 2 3" xfId="21504" xr:uid="{69A11B36-7F91-45E8-A489-CBFF13A4B18F}"/>
    <cellStyle name="40% - Ênfase1 3 2 3 2" xfId="21505" xr:uid="{5DECBD50-6802-441B-A4B5-C8313F9D3C49}"/>
    <cellStyle name="40% - Ênfase1 3 2 3 3" xfId="21506" xr:uid="{569A876B-6F78-4C28-88E6-F959C275774A}"/>
    <cellStyle name="40% - Ênfase1 3 2 3 4" xfId="21507" xr:uid="{873EDF33-2908-462C-B86F-3CDBBE36FB4D}"/>
    <cellStyle name="40% - Ênfase1 3 2 3 5" xfId="56524" xr:uid="{4485CEDD-570A-4E4D-8B85-8403A8E9DDFA}"/>
    <cellStyle name="40% - Ênfase1 3 2 4" xfId="58187" xr:uid="{3326630B-A4BC-4B86-B9E3-C8E9F173368B}"/>
    <cellStyle name="40% - Ênfase1 3 2 5" xfId="45598" xr:uid="{A8BBE795-EEF5-4E31-BB7A-124ED025847F}"/>
    <cellStyle name="40% - Ênfase1 3 3" xfId="1471" xr:uid="{882BDFDE-06A1-431B-A809-592235474144}"/>
    <cellStyle name="40% - Ênfase1 3 3 2" xfId="1472" xr:uid="{47C0621A-8E14-4337-B286-11E925D5E094}"/>
    <cellStyle name="40% - Ênfase1 3 3 2 2" xfId="21508" xr:uid="{0208CCBE-DF44-4DA7-8BAB-C049ED2EAE8B}"/>
    <cellStyle name="40% - Ênfase1 3 3 2 3" xfId="21509" xr:uid="{B2D3D03B-AF09-40FB-AD4B-FE9FB18103D5}"/>
    <cellStyle name="40% - Ênfase1 3 3 2 4" xfId="21510" xr:uid="{5665E58E-AEEB-43BA-89D3-FD473BFD7221}"/>
    <cellStyle name="40% - Ênfase1 3 3 2 5" xfId="50242" xr:uid="{8A9F5097-BD3D-40E2-8F77-36CBB0165C39}"/>
    <cellStyle name="40% - Ênfase1 3 3 3" xfId="21511" xr:uid="{5866FB19-07FB-4B8E-A231-84266B05FA90}"/>
    <cellStyle name="40% - Ênfase1 3 3 4" xfId="21512" xr:uid="{2B7876CF-5E16-4D2A-B339-98A09DEDF37B}"/>
    <cellStyle name="40% - Ênfase1 3 3 5" xfId="21513" xr:uid="{95216FB8-243A-4229-9AB5-FA122C5D90D1}"/>
    <cellStyle name="40% - Ênfase1 3 3 6" xfId="45599" xr:uid="{EBD0FA4F-FFF8-42ED-9142-8DAE8952CA8A}"/>
    <cellStyle name="40% - Ênfase1 3 4" xfId="1473" xr:uid="{C53BAED2-45CF-4681-A981-5430F09D7584}"/>
    <cellStyle name="40% - Ênfase1 3 4 2" xfId="1474" xr:uid="{6E13775C-D952-4BAE-9520-B7E270BEA1EF}"/>
    <cellStyle name="40% - Ênfase1 3 4 2 2" xfId="21514" xr:uid="{CA440281-F07C-4545-B929-4E299446556C}"/>
    <cellStyle name="40% - Ênfase1 3 4 2 3" xfId="21515" xr:uid="{BF6D9D97-05E2-4812-B5A1-CEDC26E5B4ED}"/>
    <cellStyle name="40% - Ênfase1 3 4 2 4" xfId="21516" xr:uid="{85E09131-2B48-49FF-BC33-C2542C63813B}"/>
    <cellStyle name="40% - Ênfase1 3 4 3" xfId="21517" xr:uid="{9F4C0E14-C13C-47F7-99C6-590FD128C44C}"/>
    <cellStyle name="40% - Ênfase1 3 4 4" xfId="21518" xr:uid="{8107D5EC-C28A-4867-B3F6-BB37D5A29BFE}"/>
    <cellStyle name="40% - Ênfase1 3 4 5" xfId="21519" xr:uid="{4A078702-7DFD-4E9E-8486-E07B2F4ACCF9}"/>
    <cellStyle name="40% - Ênfase1 3 4 6" xfId="50689" xr:uid="{E5AB8B87-C6B8-474D-8F33-B3C57733BF10}"/>
    <cellStyle name="40% - Ênfase1 3 5" xfId="1475" xr:uid="{53BF4B9B-DAE4-4396-BB53-A0C061E2E3F7}"/>
    <cellStyle name="40% - Ênfase1 3 5 2" xfId="1476" xr:uid="{95190165-A924-4B7F-BB77-7DB36B8ADA10}"/>
    <cellStyle name="40% - Ênfase1 3 5 2 2" xfId="21520" xr:uid="{97884F3C-96F8-45C7-A591-F5031834797F}"/>
    <cellStyle name="40% - Ênfase1 3 5 2 3" xfId="21521" xr:uid="{B23C70AA-7116-43EB-9B65-AF463FA7B896}"/>
    <cellStyle name="40% - Ênfase1 3 5 2 4" xfId="21522" xr:uid="{6F3A20F8-1246-4BBC-B5B5-6FD04113341B}"/>
    <cellStyle name="40% - Ênfase1 3 5 3" xfId="21523" xr:uid="{C34E89A8-7BD3-4C5C-9B39-8E16A63F6F53}"/>
    <cellStyle name="40% - Ênfase1 3 5 4" xfId="21524" xr:uid="{BEAF1C67-D6D8-428D-8A0D-1BC027C06866}"/>
    <cellStyle name="40% - Ênfase1 3 5 5" xfId="21525" xr:uid="{087D9211-0644-4885-808C-B017B9A59B59}"/>
    <cellStyle name="40% - Ênfase1 3 5 6" xfId="51576" xr:uid="{C1C2A3CA-C5D4-440F-970B-E9C9ACB3BF88}"/>
    <cellStyle name="40% - Ênfase1 3 6" xfId="1477" xr:uid="{6F2D6E90-D5A6-46C9-BDCA-E7FADEDAD891}"/>
    <cellStyle name="40% - Ênfase1 3 6 2" xfId="1478" xr:uid="{57A3A9BA-2BE4-43AE-B057-2C3AB029FDDC}"/>
    <cellStyle name="40% - Ênfase1 3 6 2 2" xfId="21526" xr:uid="{431A5A76-4514-483F-91BB-BA13E1F6E287}"/>
    <cellStyle name="40% - Ênfase1 3 6 2 3" xfId="21527" xr:uid="{1B0B7B5C-22F9-4A64-90E7-BA6FECAB8CFF}"/>
    <cellStyle name="40% - Ênfase1 3 6 2 4" xfId="21528" xr:uid="{630D6DD4-9A7C-499F-A902-71B7F1A6136A}"/>
    <cellStyle name="40% - Ênfase1 3 6 3" xfId="21529" xr:uid="{29078169-F3E6-4873-BD95-1D50698B9B67}"/>
    <cellStyle name="40% - Ênfase1 3 6 4" xfId="21530" xr:uid="{D19EE95F-0053-4792-875F-ADDE2E03037D}"/>
    <cellStyle name="40% - Ênfase1 3 6 5" xfId="21531" xr:uid="{F898F160-E612-47C3-8A55-F312F7453B0C}"/>
    <cellStyle name="40% - Ênfase1 3 6 6" xfId="52454" xr:uid="{CC74DCC1-D4CE-426A-8E2F-2BF0BC85E9DC}"/>
    <cellStyle name="40% - Ênfase1 3 7" xfId="1479" xr:uid="{64AC50AE-984C-4F59-BC92-7E919DBF58BC}"/>
    <cellStyle name="40% - Ênfase1 3 7 2" xfId="21532" xr:uid="{5C655C7D-50BE-46FD-A317-CA73391DCD85}"/>
    <cellStyle name="40% - Ênfase1 3 7 2 2" xfId="21533" xr:uid="{51DE1D13-4186-41A1-A719-2AA4BE684D3B}"/>
    <cellStyle name="40% - Ênfase1 3 7 2 3" xfId="21534" xr:uid="{20E61E7D-484D-428A-B7F9-A5C66D567745}"/>
    <cellStyle name="40% - Ênfase1 3 7 2 4" xfId="21535" xr:uid="{EC991C11-1741-437D-8EC4-A9C6C9170ABC}"/>
    <cellStyle name="40% - Ênfase1 3 7 3" xfId="21536" xr:uid="{8A144527-CDBD-4D9C-8392-82976A0C4324}"/>
    <cellStyle name="40% - Ênfase1 3 7 4" xfId="21537" xr:uid="{CF80ADF6-3395-4346-AB7F-A22CB366E7E9}"/>
    <cellStyle name="40% - Ênfase1 3 7 5" xfId="21538" xr:uid="{67DD3C42-D733-4ABC-9DE3-2E3F56CBD46B}"/>
    <cellStyle name="40% - Ênfase1 3 7 6" xfId="53319" xr:uid="{9ABE41AC-ACC6-4A15-A007-1BF7097C55DB}"/>
    <cellStyle name="40% - Ênfase1 3 8" xfId="21539" xr:uid="{A8A2F9CC-B141-4AD2-BE87-29A2C80063F6}"/>
    <cellStyle name="40% - Ênfase1 3 8 2" xfId="21540" xr:uid="{87614332-A604-4660-B316-D00AFD7322C1}"/>
    <cellStyle name="40% - Ênfase1 3 8 2 2" xfId="21541" xr:uid="{8C970312-D069-4F6C-9372-A667BABC50C2}"/>
    <cellStyle name="40% - Ênfase1 3 8 2 3" xfId="21542" xr:uid="{F6DE8FB5-76F0-45D0-A8E2-CBAFB2D1CEDD}"/>
    <cellStyle name="40% - Ênfase1 3 8 2 4" xfId="21543" xr:uid="{0AA87015-ABF9-4F4D-A975-2135F3C9DC03}"/>
    <cellStyle name="40% - Ênfase1 3 8 3" xfId="21544" xr:uid="{D01C6B5C-139C-4844-A72F-680705B912FC}"/>
    <cellStyle name="40% - Ênfase1 3 8 4" xfId="21545" xr:uid="{2434FD25-F855-43A0-B2DB-29F8E7A9587F}"/>
    <cellStyle name="40% - Ênfase1 3 8 5" xfId="21546" xr:uid="{4031AEA1-257C-4472-B1B4-8F33E67ECB0D}"/>
    <cellStyle name="40% - Ênfase1 3 8 6" xfId="54163" xr:uid="{1DA8F670-F058-4B4B-BFBF-5B4438487C56}"/>
    <cellStyle name="40% - Ênfase1 3 9" xfId="21547" xr:uid="{72B9AEFF-1E93-4782-B9E0-513CDADAD741}"/>
    <cellStyle name="40% - Ênfase1 3 9 2" xfId="21548" xr:uid="{AA435BB5-4D88-400D-90B2-0491AC091130}"/>
    <cellStyle name="40% - Ênfase1 3 9 2 2" xfId="21549" xr:uid="{5A6927C2-E79A-49FC-A767-C21D9E9F565C}"/>
    <cellStyle name="40% - Ênfase1 3 9 2 3" xfId="21550" xr:uid="{3EF673B5-A6CD-4936-BD0C-AD3784C3DFAA}"/>
    <cellStyle name="40% - Ênfase1 3 9 2 4" xfId="21551" xr:uid="{74CA32F8-CF26-438D-90B4-FC185D5AC804}"/>
    <cellStyle name="40% - Ênfase1 3 9 3" xfId="21552" xr:uid="{3E4549F5-A9E9-4E02-BA15-3430D29A47AE}"/>
    <cellStyle name="40% - Ênfase1 3 9 4" xfId="21553" xr:uid="{CF6A78DC-FF6A-49C0-A5D5-00762C2089FF}"/>
    <cellStyle name="40% - Ênfase1 3 9 5" xfId="21554" xr:uid="{DA0DC1DE-EA86-4A26-800B-F3CE62977497}"/>
    <cellStyle name="40% - Ênfase1 3 9 6" xfId="54968" xr:uid="{A58EED35-DB7B-4070-B69B-1CED0901D69E}"/>
    <cellStyle name="40% - Ênfase1 30" xfId="1480" xr:uid="{11E965F4-668D-41C3-A450-2CAC293D71DE}"/>
    <cellStyle name="40% - Ênfase1 30 10" xfId="21555" xr:uid="{44C51EB5-0E87-4DC1-8A8B-CFCDD1E2622C}"/>
    <cellStyle name="40% - Ênfase1 30 10 2" xfId="21556" xr:uid="{2C2C52C2-0CD3-4806-A38E-D006C6974E97}"/>
    <cellStyle name="40% - Ênfase1 30 10 2 2" xfId="21557" xr:uid="{C3F2E7FC-DE84-4AF6-B5D0-4FFBD5C96424}"/>
    <cellStyle name="40% - Ênfase1 30 10 2 3" xfId="21558" xr:uid="{0032267B-F44A-49EA-A313-F8F806CBB81A}"/>
    <cellStyle name="40% - Ênfase1 30 10 2 4" xfId="21559" xr:uid="{6183812F-EECD-46DD-A11B-6DE1F834EABB}"/>
    <cellStyle name="40% - Ênfase1 30 10 3" xfId="21560" xr:uid="{CC8CD322-4551-4F1B-9FEC-C7A156B18FDC}"/>
    <cellStyle name="40% - Ênfase1 30 10 4" xfId="21561" xr:uid="{F9F5B0A0-0AEA-440E-90AA-FDF5016AEF84}"/>
    <cellStyle name="40% - Ênfase1 30 10 5" xfId="21562" xr:uid="{A820133C-C742-4EBD-BC19-B94100B59FA0}"/>
    <cellStyle name="40% - Ênfase1 30 11" xfId="21563" xr:uid="{81127273-3117-4C9C-AE2A-ADE812B35E2A}"/>
    <cellStyle name="40% - Ênfase1 30 11 2" xfId="21564" xr:uid="{76A12126-6D50-4947-9BB3-D8A1526D5070}"/>
    <cellStyle name="40% - Ênfase1 30 11 2 2" xfId="21565" xr:uid="{B566BE92-410A-43A5-9FAE-DF05F0261E5D}"/>
    <cellStyle name="40% - Ênfase1 30 11 2 3" xfId="21566" xr:uid="{EFA59B06-C2E7-41EB-AF00-53091127600F}"/>
    <cellStyle name="40% - Ênfase1 30 11 2 4" xfId="21567" xr:uid="{6FB6CBFB-4FF7-4EEA-B201-6C5B203A2AE2}"/>
    <cellStyle name="40% - Ênfase1 30 11 3" xfId="21568" xr:uid="{1AD3C44A-A2EE-47B9-84B3-E1EA157637EF}"/>
    <cellStyle name="40% - Ênfase1 30 11 4" xfId="21569" xr:uid="{21E4A2C0-2B6F-427E-9F75-0CEE13CEB8C4}"/>
    <cellStyle name="40% - Ênfase1 30 11 5" xfId="21570" xr:uid="{0DBCB030-8937-4D34-97C7-C93E1472748C}"/>
    <cellStyle name="40% - Ênfase1 30 12" xfId="21571" xr:uid="{D8620A03-294C-47F3-A213-2946DDF1016C}"/>
    <cellStyle name="40% - Ênfase1 30 12 2" xfId="21572" xr:uid="{C7185C16-14C4-444A-B3F5-11A4E2743E33}"/>
    <cellStyle name="40% - Ênfase1 30 12 3" xfId="21573" xr:uid="{60007432-1015-43FE-9741-D358D1C25CD2}"/>
    <cellStyle name="40% - Ênfase1 30 12 4" xfId="21574" xr:uid="{02DF99F1-2735-4CAB-BDC7-4B56B2EB72B4}"/>
    <cellStyle name="40% - Ênfase1 30 13" xfId="21575" xr:uid="{89D35EA6-4AE5-4A42-BCD9-BB15145BA9D9}"/>
    <cellStyle name="40% - Ênfase1 30 14" xfId="21576" xr:uid="{94D075FA-B3DD-4A43-9D10-666071D36177}"/>
    <cellStyle name="40% - Ênfase1 30 15" xfId="21577" xr:uid="{DD9FAA30-93EF-4DB2-B8F9-DE25CD29CC88}"/>
    <cellStyle name="40% - Ênfase1 30 2" xfId="1481" xr:uid="{3CA476FC-DB72-47DE-BAD7-D52986A8F136}"/>
    <cellStyle name="40% - Ênfase1 30 2 2" xfId="21578" xr:uid="{97B73099-72EE-4642-9C7B-0FC10308AAE1}"/>
    <cellStyle name="40% - Ênfase1 30 2 2 2" xfId="21579" xr:uid="{5EDB9267-D3F2-46DD-A199-F2B313962186}"/>
    <cellStyle name="40% - Ênfase1 30 2 2 3" xfId="21580" xr:uid="{CC254879-FF34-457F-9DED-0CE611DC42F6}"/>
    <cellStyle name="40% - Ênfase1 30 2 2 4" xfId="21581" xr:uid="{A82E468F-C018-4233-8236-A43CA2F845AB}"/>
    <cellStyle name="40% - Ênfase1 30 2 3" xfId="21582" xr:uid="{EEFFE06C-04A9-4A69-AD2A-6344AA32F260}"/>
    <cellStyle name="40% - Ênfase1 30 2 4" xfId="21583" xr:uid="{6C5015C7-8632-489E-9366-7E4018965917}"/>
    <cellStyle name="40% - Ênfase1 30 2 5" xfId="21584" xr:uid="{985C9E3A-989D-404B-80CD-2CBBA4FFFCC3}"/>
    <cellStyle name="40% - Ênfase1 30 3" xfId="21585" xr:uid="{4880F519-6364-4D4B-92A8-4CD3A3CD5365}"/>
    <cellStyle name="40% - Ênfase1 30 3 2" xfId="21586" xr:uid="{0CB850D6-4499-4084-8021-B94407E15568}"/>
    <cellStyle name="40% - Ênfase1 30 3 2 2" xfId="21587" xr:uid="{92281161-8CD4-4EF5-9941-34A0AEAEE99E}"/>
    <cellStyle name="40% - Ênfase1 30 3 2 3" xfId="21588" xr:uid="{24551010-4068-4758-91B3-24388A1FD53B}"/>
    <cellStyle name="40% - Ênfase1 30 3 2 4" xfId="21589" xr:uid="{CD9236F8-CA12-4B49-8186-3C503852687C}"/>
    <cellStyle name="40% - Ênfase1 30 3 3" xfId="21590" xr:uid="{D6F152BD-90E6-489E-9074-54EAA89806BA}"/>
    <cellStyle name="40% - Ênfase1 30 3 4" xfId="21591" xr:uid="{630BD5DF-264A-45A5-BF90-3E8A9DB68FD1}"/>
    <cellStyle name="40% - Ênfase1 30 3 5" xfId="21592" xr:uid="{3E1118F2-3F9F-4907-89B4-0848518EFA4B}"/>
    <cellStyle name="40% - Ênfase1 30 4" xfId="21593" xr:uid="{C79EF4F4-ADD0-4A01-B15C-0A4A811411AE}"/>
    <cellStyle name="40% - Ênfase1 30 4 2" xfId="21594" xr:uid="{BC13298C-DBB2-4F02-A213-227253F667D8}"/>
    <cellStyle name="40% - Ênfase1 30 4 2 2" xfId="21595" xr:uid="{8C7247F1-4BD0-4836-81D5-2A51B6659E31}"/>
    <cellStyle name="40% - Ênfase1 30 4 2 3" xfId="21596" xr:uid="{CF2BED4A-2A8B-4E5F-9733-63CBD02A403D}"/>
    <cellStyle name="40% - Ênfase1 30 4 2 4" xfId="21597" xr:uid="{5C605BC7-7C66-4BAA-988C-AD7221431999}"/>
    <cellStyle name="40% - Ênfase1 30 4 3" xfId="21598" xr:uid="{646C1994-2D4E-4328-AA96-FCACA12B900C}"/>
    <cellStyle name="40% - Ênfase1 30 4 4" xfId="21599" xr:uid="{2BBEFB9E-5A19-4A66-A70F-F815A96ACBC3}"/>
    <cellStyle name="40% - Ênfase1 30 4 5" xfId="21600" xr:uid="{44C20C5E-3938-46B4-9CD9-E63A9459A340}"/>
    <cellStyle name="40% - Ênfase1 30 5" xfId="21601" xr:uid="{4AD7355D-C709-43CF-B4F0-ED179FBD7EB3}"/>
    <cellStyle name="40% - Ênfase1 30 5 2" xfId="21602" xr:uid="{CCB32169-0CAA-469A-9888-980139C64888}"/>
    <cellStyle name="40% - Ênfase1 30 5 2 2" xfId="21603" xr:uid="{57CF96F9-E4B8-41FD-A699-6B2B73BFA779}"/>
    <cellStyle name="40% - Ênfase1 30 5 2 3" xfId="21604" xr:uid="{C8CDEFC5-2863-4183-BCBD-4027A5924365}"/>
    <cellStyle name="40% - Ênfase1 30 5 2 4" xfId="21605" xr:uid="{781E3A31-E681-49C7-BEE0-19639016FDD6}"/>
    <cellStyle name="40% - Ênfase1 30 5 3" xfId="21606" xr:uid="{0806B96E-34FD-4906-A2D6-8D534D269B9A}"/>
    <cellStyle name="40% - Ênfase1 30 5 4" xfId="21607" xr:uid="{B6C92938-1C5D-44BC-8EA2-9A0EEB071C48}"/>
    <cellStyle name="40% - Ênfase1 30 5 5" xfId="21608" xr:uid="{E0683A4E-F64E-457A-BFBA-1EC23296A3D0}"/>
    <cellStyle name="40% - Ênfase1 30 6" xfId="21609" xr:uid="{1EBD8282-EF86-4AEE-8B64-06D06F7F2C16}"/>
    <cellStyle name="40% - Ênfase1 30 6 2" xfId="21610" xr:uid="{88E894F1-A8A8-4418-A727-41EDFF18A55D}"/>
    <cellStyle name="40% - Ênfase1 30 6 2 2" xfId="21611" xr:uid="{54392A05-1AC7-4CE7-91BC-629C440D4338}"/>
    <cellStyle name="40% - Ênfase1 30 6 2 3" xfId="21612" xr:uid="{A3DF265C-7491-4816-B5CD-9796C40E8E74}"/>
    <cellStyle name="40% - Ênfase1 30 6 2 4" xfId="21613" xr:uid="{2EEE4D1A-B1FC-42C8-AFC7-7C39DBC16B59}"/>
    <cellStyle name="40% - Ênfase1 30 6 3" xfId="21614" xr:uid="{C292484C-16F6-4276-A093-325BA3B88619}"/>
    <cellStyle name="40% - Ênfase1 30 6 4" xfId="21615" xr:uid="{57F5D991-B68A-4CA1-9B53-0B38044362E8}"/>
    <cellStyle name="40% - Ênfase1 30 6 5" xfId="21616" xr:uid="{F60ED7EB-2A86-400C-AF4F-6F3596D54705}"/>
    <cellStyle name="40% - Ênfase1 30 7" xfId="21617" xr:uid="{8C91D3BD-A457-4C1B-A049-30849EE42995}"/>
    <cellStyle name="40% - Ênfase1 30 7 2" xfId="21618" xr:uid="{ABEE3A5B-E2CF-4299-A5D3-A96F70381B37}"/>
    <cellStyle name="40% - Ênfase1 30 7 2 2" xfId="21619" xr:uid="{52C12F9A-F719-41FC-9C94-65E10E0316A2}"/>
    <cellStyle name="40% - Ênfase1 30 7 2 3" xfId="21620" xr:uid="{869B3089-274F-4A37-BE6F-563546B9AC51}"/>
    <cellStyle name="40% - Ênfase1 30 7 2 4" xfId="21621" xr:uid="{6CF5642E-3B21-42D1-B235-58DE19154CD1}"/>
    <cellStyle name="40% - Ênfase1 30 7 3" xfId="21622" xr:uid="{22C80693-4FEF-400F-88A9-62E36B08DB93}"/>
    <cellStyle name="40% - Ênfase1 30 7 4" xfId="21623" xr:uid="{3A762301-637E-4E6F-A7BD-CABD798035C8}"/>
    <cellStyle name="40% - Ênfase1 30 7 5" xfId="21624" xr:uid="{2E3C12B5-5334-4EF6-A9C5-4597842A444F}"/>
    <cellStyle name="40% - Ênfase1 30 8" xfId="21625" xr:uid="{5F7988FA-394E-46C1-A9C8-2C423CC1FC2C}"/>
    <cellStyle name="40% - Ênfase1 30 8 2" xfId="21626" xr:uid="{CA33136F-7910-4DA8-9787-6984B2032036}"/>
    <cellStyle name="40% - Ênfase1 30 8 2 2" xfId="21627" xr:uid="{3C545A3B-2E7A-4835-A238-591DB505219D}"/>
    <cellStyle name="40% - Ênfase1 30 8 2 3" xfId="21628" xr:uid="{EC22AD8B-D392-493E-AA55-E9B230E7BCD7}"/>
    <cellStyle name="40% - Ênfase1 30 8 2 4" xfId="21629" xr:uid="{5906863A-AC48-4010-9FA0-624D0E0EB2C3}"/>
    <cellStyle name="40% - Ênfase1 30 8 3" xfId="21630" xr:uid="{82038848-06C3-4894-AB31-95FAB4F2D26F}"/>
    <cellStyle name="40% - Ênfase1 30 8 4" xfId="21631" xr:uid="{CC268906-FB65-4FFB-AAEC-484DBFBD293F}"/>
    <cellStyle name="40% - Ênfase1 30 8 5" xfId="21632" xr:uid="{90F468D0-CFAB-4B17-BAB3-96BBD1E3C1DF}"/>
    <cellStyle name="40% - Ênfase1 30 9" xfId="21633" xr:uid="{7C8DBA99-A206-4372-BA79-B5AC3B7D2D90}"/>
    <cellStyle name="40% - Ênfase1 30 9 2" xfId="21634" xr:uid="{D47A7B87-9273-4AEB-B3C4-F61048394025}"/>
    <cellStyle name="40% - Ênfase1 30 9 2 2" xfId="21635" xr:uid="{982946F0-8510-4EFB-8BAE-C6802666D02E}"/>
    <cellStyle name="40% - Ênfase1 30 9 2 3" xfId="21636" xr:uid="{0E96039F-72A7-4020-81C0-CF9BBCF0B55E}"/>
    <cellStyle name="40% - Ênfase1 30 9 2 4" xfId="21637" xr:uid="{A5610709-0536-45A4-94DB-88EA38EDEEDE}"/>
    <cellStyle name="40% - Ênfase1 30 9 3" xfId="21638" xr:uid="{3AAAC3A3-AFE3-4A55-881D-EF555007162C}"/>
    <cellStyle name="40% - Ênfase1 30 9 4" xfId="21639" xr:uid="{5A4ADAC7-ABD6-4C51-BC27-CACFF48D68A5}"/>
    <cellStyle name="40% - Ênfase1 30 9 5" xfId="21640" xr:uid="{108FEDE9-2B53-4190-A44C-E9F2754E0AC0}"/>
    <cellStyle name="40% - Ênfase1 31" xfId="1482" xr:uid="{DBCA81BD-6AEC-478F-84FB-853537C38BBC}"/>
    <cellStyle name="40% - Ênfase1 31 10" xfId="21641" xr:uid="{4339BEB6-EFD5-4C7E-A23B-983EE91F0D0B}"/>
    <cellStyle name="40% - Ênfase1 31 10 2" xfId="21642" xr:uid="{ADDC5AB3-780F-4D45-AFB4-8F911CAA9206}"/>
    <cellStyle name="40% - Ênfase1 31 10 2 2" xfId="21643" xr:uid="{0EEBFFF3-2D24-4871-A3F6-4B5F3E000D0C}"/>
    <cellStyle name="40% - Ênfase1 31 10 2 3" xfId="21644" xr:uid="{3DF20BE6-D123-45E8-BE52-AB58FE4829F1}"/>
    <cellStyle name="40% - Ênfase1 31 10 2 4" xfId="21645" xr:uid="{C0726FA1-CDF8-4569-A9D7-0D02F80BB025}"/>
    <cellStyle name="40% - Ênfase1 31 10 3" xfId="21646" xr:uid="{5A129D60-9A6B-4EA3-8874-B20E76CB4B7B}"/>
    <cellStyle name="40% - Ênfase1 31 10 4" xfId="21647" xr:uid="{C1B553C8-4098-4C7A-9F03-D18E017EECE1}"/>
    <cellStyle name="40% - Ênfase1 31 10 5" xfId="21648" xr:uid="{07EA6CA8-9A9F-4E26-93DF-0FD9C15D0500}"/>
    <cellStyle name="40% - Ênfase1 31 11" xfId="21649" xr:uid="{A60EFB54-432F-441E-B0C5-3E2F120754FB}"/>
    <cellStyle name="40% - Ênfase1 31 11 2" xfId="21650" xr:uid="{D2049346-D108-4117-8B21-4BA7EA6D6527}"/>
    <cellStyle name="40% - Ênfase1 31 11 2 2" xfId="21651" xr:uid="{A46EE11B-78CD-4341-893D-B30DD9024586}"/>
    <cellStyle name="40% - Ênfase1 31 11 2 3" xfId="21652" xr:uid="{8206FB90-1EF0-4AE5-90B1-C22F0D11931F}"/>
    <cellStyle name="40% - Ênfase1 31 11 2 4" xfId="21653" xr:uid="{97D691AF-DF24-4CD4-A1B4-162C60D36D58}"/>
    <cellStyle name="40% - Ênfase1 31 11 3" xfId="21654" xr:uid="{2F73ABFA-272D-4112-9EBA-17DE3F882901}"/>
    <cellStyle name="40% - Ênfase1 31 11 4" xfId="21655" xr:uid="{9335AF0C-8144-4293-98A7-B4B23E93D347}"/>
    <cellStyle name="40% - Ênfase1 31 11 5" xfId="21656" xr:uid="{D01F9A67-C929-4743-9C5F-951A6C8C3B83}"/>
    <cellStyle name="40% - Ênfase1 31 12" xfId="21657" xr:uid="{1398B8D8-D326-4399-8099-18E881A56346}"/>
    <cellStyle name="40% - Ênfase1 31 12 2" xfId="21658" xr:uid="{6455116A-E3D2-4FEA-8D3A-A22F1B881318}"/>
    <cellStyle name="40% - Ênfase1 31 12 3" xfId="21659" xr:uid="{404CC246-E2CC-4955-9856-A05DAB12C501}"/>
    <cellStyle name="40% - Ênfase1 31 12 4" xfId="21660" xr:uid="{8ECC9373-7262-497E-A0A9-122E77074CEF}"/>
    <cellStyle name="40% - Ênfase1 31 13" xfId="21661" xr:uid="{C556A49C-6CDA-4B45-BCAD-E465B70B2353}"/>
    <cellStyle name="40% - Ênfase1 31 14" xfId="21662" xr:uid="{07C335A3-892A-4DAA-A0A6-C00AAF80807E}"/>
    <cellStyle name="40% - Ênfase1 31 15" xfId="21663" xr:uid="{ABB876C8-4604-4C63-9355-3FA81B597A15}"/>
    <cellStyle name="40% - Ênfase1 31 2" xfId="1483" xr:uid="{BCDB4EAB-FAF2-47BA-AD6B-3DFBDA83EF11}"/>
    <cellStyle name="40% - Ênfase1 31 2 2" xfId="21664" xr:uid="{92A574A8-EFC9-457C-AF5A-5E860B28CA44}"/>
    <cellStyle name="40% - Ênfase1 31 2 2 2" xfId="21665" xr:uid="{F1FC0CDC-A987-496F-932C-81FC991DD107}"/>
    <cellStyle name="40% - Ênfase1 31 2 2 3" xfId="21666" xr:uid="{8DBEDA61-C420-4080-8FE3-D6BD6328C5D6}"/>
    <cellStyle name="40% - Ênfase1 31 2 2 4" xfId="21667" xr:uid="{71BA56D5-6CE4-4F0B-9665-1BF3106E25B8}"/>
    <cellStyle name="40% - Ênfase1 31 2 3" xfId="21668" xr:uid="{1EF12104-BCFB-42E7-9A0A-9C3E21A49C86}"/>
    <cellStyle name="40% - Ênfase1 31 2 4" xfId="21669" xr:uid="{E201074B-8F8B-4859-803C-33B3F34FE82E}"/>
    <cellStyle name="40% - Ênfase1 31 2 5" xfId="21670" xr:uid="{A1FEF928-452D-4734-9AB3-F2FDB172155F}"/>
    <cellStyle name="40% - Ênfase1 31 3" xfId="21671" xr:uid="{7E74C0BA-165F-4842-B6EA-C0DCF5C1E0EB}"/>
    <cellStyle name="40% - Ênfase1 31 3 2" xfId="21672" xr:uid="{F04338D9-A606-4909-BF32-FCFC3F6BE22E}"/>
    <cellStyle name="40% - Ênfase1 31 3 2 2" xfId="21673" xr:uid="{FC1C6DCA-9874-411C-97F3-D83F938B45CA}"/>
    <cellStyle name="40% - Ênfase1 31 3 2 3" xfId="21674" xr:uid="{1626814F-7A4F-43C6-9E18-953C357DFFA2}"/>
    <cellStyle name="40% - Ênfase1 31 3 2 4" xfId="21675" xr:uid="{8AB35B7F-11FA-4240-9EE4-CF21BC8C3331}"/>
    <cellStyle name="40% - Ênfase1 31 3 3" xfId="21676" xr:uid="{2CB5C22C-FB56-4BE5-A28E-F7E86098779E}"/>
    <cellStyle name="40% - Ênfase1 31 3 4" xfId="21677" xr:uid="{091D7113-6EA8-480B-8ECB-FC3F7360D51F}"/>
    <cellStyle name="40% - Ênfase1 31 3 5" xfId="21678" xr:uid="{A4013E04-EB11-4152-A92E-3427114AB162}"/>
    <cellStyle name="40% - Ênfase1 31 4" xfId="21679" xr:uid="{7954DF47-657F-4633-9CDD-1D4A9A97280C}"/>
    <cellStyle name="40% - Ênfase1 31 4 2" xfId="21680" xr:uid="{A4CEBE8B-19F0-4ABA-8718-94F2B7413676}"/>
    <cellStyle name="40% - Ênfase1 31 4 2 2" xfId="21681" xr:uid="{DBF7DCBF-1889-4C22-A147-AE802C626FD8}"/>
    <cellStyle name="40% - Ênfase1 31 4 2 3" xfId="21682" xr:uid="{275BC51D-5356-49A3-BF8F-489112543914}"/>
    <cellStyle name="40% - Ênfase1 31 4 2 4" xfId="21683" xr:uid="{2992130E-8261-43EF-9C03-8B27AC6FDFA5}"/>
    <cellStyle name="40% - Ênfase1 31 4 3" xfId="21684" xr:uid="{36ADAE89-3817-45C6-A26F-AAB08F7AA58F}"/>
    <cellStyle name="40% - Ênfase1 31 4 4" xfId="21685" xr:uid="{4988BB9B-BD17-4987-9503-3FC627738EF6}"/>
    <cellStyle name="40% - Ênfase1 31 4 5" xfId="21686" xr:uid="{DD0D66EB-1EAF-43A3-80BC-321977196137}"/>
    <cellStyle name="40% - Ênfase1 31 5" xfId="21687" xr:uid="{C72B3FAC-580C-4A6F-8BAF-53F7E62EFF48}"/>
    <cellStyle name="40% - Ênfase1 31 5 2" xfId="21688" xr:uid="{4347B4C0-9C37-40A2-97B1-0B053C6F1236}"/>
    <cellStyle name="40% - Ênfase1 31 5 2 2" xfId="21689" xr:uid="{388A6A21-4475-4389-9A9B-9B8807268A23}"/>
    <cellStyle name="40% - Ênfase1 31 5 2 3" xfId="21690" xr:uid="{EC2E1D60-9AD2-441A-A0D6-D7EA6FF8B09A}"/>
    <cellStyle name="40% - Ênfase1 31 5 2 4" xfId="21691" xr:uid="{E5F150A9-7B07-45BF-80B3-C6166BBC25C4}"/>
    <cellStyle name="40% - Ênfase1 31 5 3" xfId="21692" xr:uid="{77E6EC44-7728-462F-8B3A-F35DFD0C7BAA}"/>
    <cellStyle name="40% - Ênfase1 31 5 4" xfId="21693" xr:uid="{A2D98F14-FE94-4064-B616-DE0BB926EBBF}"/>
    <cellStyle name="40% - Ênfase1 31 5 5" xfId="21694" xr:uid="{AE047703-2E18-4A93-86C3-520746E877E5}"/>
    <cellStyle name="40% - Ênfase1 31 6" xfId="21695" xr:uid="{D8A4FB8B-0342-4074-B867-4A63F724B69A}"/>
    <cellStyle name="40% - Ênfase1 31 6 2" xfId="21696" xr:uid="{AD96BC31-D9C8-4C2E-8462-6D4258E3177F}"/>
    <cellStyle name="40% - Ênfase1 31 6 2 2" xfId="21697" xr:uid="{B0B94C50-D11C-418E-9E0B-49BE0CE5632D}"/>
    <cellStyle name="40% - Ênfase1 31 6 2 3" xfId="21698" xr:uid="{89DA1EDC-2A77-4785-96C7-37BE69701D0E}"/>
    <cellStyle name="40% - Ênfase1 31 6 2 4" xfId="21699" xr:uid="{4F575533-0D33-4D91-8C7C-BFF9891698D1}"/>
    <cellStyle name="40% - Ênfase1 31 6 3" xfId="21700" xr:uid="{94E92EA9-8382-4285-AEDA-C58677015006}"/>
    <cellStyle name="40% - Ênfase1 31 6 4" xfId="21701" xr:uid="{E784EDEC-8C9C-4FF7-A1A0-E5A26FB55790}"/>
    <cellStyle name="40% - Ênfase1 31 6 5" xfId="21702" xr:uid="{D8749D56-2F6C-4713-B6A6-DEB4FBB91481}"/>
    <cellStyle name="40% - Ênfase1 31 7" xfId="21703" xr:uid="{D3ECDEB4-6558-47B2-9859-F2EB1F01CC83}"/>
    <cellStyle name="40% - Ênfase1 31 7 2" xfId="21704" xr:uid="{3295CDB5-E191-456C-B5EF-A0FA79E24C41}"/>
    <cellStyle name="40% - Ênfase1 31 7 2 2" xfId="21705" xr:uid="{5D6ECBB8-554C-44BF-82D9-9E80E1FF3822}"/>
    <cellStyle name="40% - Ênfase1 31 7 2 3" xfId="21706" xr:uid="{34215AA1-F5B8-4ECD-952F-A906B4DFB7A4}"/>
    <cellStyle name="40% - Ênfase1 31 7 2 4" xfId="21707" xr:uid="{3A22B1CE-E485-4523-8114-0082623FE5D8}"/>
    <cellStyle name="40% - Ênfase1 31 7 3" xfId="21708" xr:uid="{181A8F45-93F1-4122-BD62-7822DEFD57DE}"/>
    <cellStyle name="40% - Ênfase1 31 7 4" xfId="21709" xr:uid="{0495EB0C-E28C-4C6C-8EB0-9ACF649BFDA0}"/>
    <cellStyle name="40% - Ênfase1 31 7 5" xfId="21710" xr:uid="{69A201A9-A449-4A44-94A2-BD5FE2C4A638}"/>
    <cellStyle name="40% - Ênfase1 31 8" xfId="21711" xr:uid="{933C45F9-08BF-43A2-B9D5-A301DD680F30}"/>
    <cellStyle name="40% - Ênfase1 31 8 2" xfId="21712" xr:uid="{62EC2654-1CB5-4586-ABEA-A7C7841F9712}"/>
    <cellStyle name="40% - Ênfase1 31 8 2 2" xfId="21713" xr:uid="{B6D86B4D-FB4E-406D-9B97-A638EBF4A86F}"/>
    <cellStyle name="40% - Ênfase1 31 8 2 3" xfId="21714" xr:uid="{23FA39FD-2354-4958-B8A9-5A2506B2894D}"/>
    <cellStyle name="40% - Ênfase1 31 8 2 4" xfId="21715" xr:uid="{3C447156-FD6C-47C8-98CA-A2F0F0DA56BF}"/>
    <cellStyle name="40% - Ênfase1 31 8 3" xfId="21716" xr:uid="{F7F957E5-3AF9-4F2D-B0BD-80090343637C}"/>
    <cellStyle name="40% - Ênfase1 31 8 4" xfId="21717" xr:uid="{DE02A507-1B45-49A5-AA2A-011BFF048790}"/>
    <cellStyle name="40% - Ênfase1 31 8 5" xfId="21718" xr:uid="{85BA1008-39BD-4993-9A7F-1493553AFD8A}"/>
    <cellStyle name="40% - Ênfase1 31 9" xfId="21719" xr:uid="{F2E14A1B-87F6-47CB-8D93-BFADABC71501}"/>
    <cellStyle name="40% - Ênfase1 31 9 2" xfId="21720" xr:uid="{352302E7-A461-4D51-8701-5DD542222943}"/>
    <cellStyle name="40% - Ênfase1 31 9 2 2" xfId="21721" xr:uid="{702A745C-EDCD-47E7-AD26-764B1BAEF52A}"/>
    <cellStyle name="40% - Ênfase1 31 9 2 3" xfId="21722" xr:uid="{EABE5DF6-2FC5-4BAC-947F-11D366251EC0}"/>
    <cellStyle name="40% - Ênfase1 31 9 2 4" xfId="21723" xr:uid="{A07AE0BA-CD8B-42A2-8C97-F2BFB693D7C3}"/>
    <cellStyle name="40% - Ênfase1 31 9 3" xfId="21724" xr:uid="{A3B497F7-DF11-4DF3-9071-1827230E0B65}"/>
    <cellStyle name="40% - Ênfase1 31 9 4" xfId="21725" xr:uid="{DF126257-2DAC-4E14-B76A-D6CE8171C6C2}"/>
    <cellStyle name="40% - Ênfase1 31 9 5" xfId="21726" xr:uid="{7246B3C0-C2D6-4AFC-A92C-1C7B9F111384}"/>
    <cellStyle name="40% - Ênfase1 32" xfId="1484" xr:uid="{0423E25F-3BC1-4E64-8BF3-EEFEBB6CBCDE}"/>
    <cellStyle name="40% - Ênfase1 32 10" xfId="21727" xr:uid="{C640E64E-F743-43D1-ADE9-093A3D5E4135}"/>
    <cellStyle name="40% - Ênfase1 32 10 2" xfId="21728" xr:uid="{7367AAD5-FB09-42DE-91A6-F82E31EFBF48}"/>
    <cellStyle name="40% - Ênfase1 32 10 2 2" xfId="21729" xr:uid="{AAB82A6E-6154-46A3-B98B-AEC7325118A8}"/>
    <cellStyle name="40% - Ênfase1 32 10 2 3" xfId="21730" xr:uid="{54744B0C-1A17-4B4B-B8BD-24984AEA48D3}"/>
    <cellStyle name="40% - Ênfase1 32 10 2 4" xfId="21731" xr:uid="{B1C351D1-6454-4634-87A8-5F3C13A2E31A}"/>
    <cellStyle name="40% - Ênfase1 32 10 3" xfId="21732" xr:uid="{9F0235F3-FDA6-492A-A87B-2ECD762CC624}"/>
    <cellStyle name="40% - Ênfase1 32 10 4" xfId="21733" xr:uid="{69141566-296A-445A-BF48-82D8E73D421D}"/>
    <cellStyle name="40% - Ênfase1 32 10 5" xfId="21734" xr:uid="{F13AAF06-EC07-4A49-B37A-EC63029CAB8D}"/>
    <cellStyle name="40% - Ênfase1 32 11" xfId="21735" xr:uid="{333E1717-D87B-408E-AC84-96ACA05F5FE1}"/>
    <cellStyle name="40% - Ênfase1 32 11 2" xfId="21736" xr:uid="{6F94DCCE-6016-465F-BBA3-CA0F8274F5CF}"/>
    <cellStyle name="40% - Ênfase1 32 11 2 2" xfId="21737" xr:uid="{897A3765-59F2-45C4-B007-02B51E32B2D1}"/>
    <cellStyle name="40% - Ênfase1 32 11 2 3" xfId="21738" xr:uid="{87F4742C-8114-454C-A726-D99500841B6C}"/>
    <cellStyle name="40% - Ênfase1 32 11 2 4" xfId="21739" xr:uid="{7ACCD60E-9CE2-48E6-8858-A11726E32F82}"/>
    <cellStyle name="40% - Ênfase1 32 11 3" xfId="21740" xr:uid="{59B8233F-9C64-479F-8BC3-A73339726E15}"/>
    <cellStyle name="40% - Ênfase1 32 11 4" xfId="21741" xr:uid="{90FF476C-DBB9-4B03-B233-A633DD48450C}"/>
    <cellStyle name="40% - Ênfase1 32 11 5" xfId="21742" xr:uid="{6019A961-CD08-4C99-A8C8-193FE9C86ECF}"/>
    <cellStyle name="40% - Ênfase1 32 12" xfId="21743" xr:uid="{80B59407-8585-46CB-82A6-3012E46345A2}"/>
    <cellStyle name="40% - Ênfase1 32 12 2" xfId="21744" xr:uid="{A6200A77-DD4D-4A57-97AD-F0730D1B3284}"/>
    <cellStyle name="40% - Ênfase1 32 12 3" xfId="21745" xr:uid="{9683D828-A8BF-4654-810D-D044FFFAC5D9}"/>
    <cellStyle name="40% - Ênfase1 32 12 4" xfId="21746" xr:uid="{CD5CAF4B-DBD3-40CF-867C-9304D6BE233E}"/>
    <cellStyle name="40% - Ênfase1 32 13" xfId="21747" xr:uid="{12FC08CA-0909-4AED-9B6C-CFC532364995}"/>
    <cellStyle name="40% - Ênfase1 32 14" xfId="21748" xr:uid="{B2716BE9-3898-407C-981E-E6CD47BEC26F}"/>
    <cellStyle name="40% - Ênfase1 32 15" xfId="21749" xr:uid="{5B87E8FA-9204-4D37-A7FC-03134E098AE2}"/>
    <cellStyle name="40% - Ênfase1 32 2" xfId="1485" xr:uid="{7A375E98-E175-4DB1-ADB1-C24AEFA73A76}"/>
    <cellStyle name="40% - Ênfase1 32 2 2" xfId="21750" xr:uid="{ECA2824E-7DB5-4AE6-97A8-FF8B83D426A1}"/>
    <cellStyle name="40% - Ênfase1 32 2 2 2" xfId="21751" xr:uid="{829CDAA0-9F89-45D0-A59B-4025F7EF4A76}"/>
    <cellStyle name="40% - Ênfase1 32 2 2 3" xfId="21752" xr:uid="{0121BCE0-794D-4CDD-A880-F942049AAB4A}"/>
    <cellStyle name="40% - Ênfase1 32 2 2 4" xfId="21753" xr:uid="{8D7FDA71-D06F-4EEB-9E9B-F785A89B5043}"/>
    <cellStyle name="40% - Ênfase1 32 2 3" xfId="21754" xr:uid="{56A75A50-531C-47B9-96D1-7BC2AB3552B2}"/>
    <cellStyle name="40% - Ênfase1 32 2 4" xfId="21755" xr:uid="{945B7A38-4EC6-47BE-99AE-25E7F158C2DE}"/>
    <cellStyle name="40% - Ênfase1 32 2 5" xfId="21756" xr:uid="{86222FEC-3081-424D-9C19-D4CD392ADC8A}"/>
    <cellStyle name="40% - Ênfase1 32 3" xfId="21757" xr:uid="{07B3CCA2-90A3-4318-8F94-DCE2CAB03E15}"/>
    <cellStyle name="40% - Ênfase1 32 3 2" xfId="21758" xr:uid="{1CE1BD3C-5431-4E38-A844-5D24015484E9}"/>
    <cellStyle name="40% - Ênfase1 32 3 2 2" xfId="21759" xr:uid="{BD16B9D5-7240-4598-923C-E68AC7E2CE96}"/>
    <cellStyle name="40% - Ênfase1 32 3 2 3" xfId="21760" xr:uid="{07974265-FC62-404C-9248-8D56B8ECE4E2}"/>
    <cellStyle name="40% - Ênfase1 32 3 2 4" xfId="21761" xr:uid="{50D5EF17-D75B-4580-8D19-C5A446BCBE40}"/>
    <cellStyle name="40% - Ênfase1 32 3 3" xfId="21762" xr:uid="{9A30314E-3BBE-469D-969E-CFE87B12C036}"/>
    <cellStyle name="40% - Ênfase1 32 3 4" xfId="21763" xr:uid="{3CD67F92-A661-4C03-8735-8D60323E829A}"/>
    <cellStyle name="40% - Ênfase1 32 3 5" xfId="21764" xr:uid="{1454BB44-7992-4CF6-9783-25734FCCC163}"/>
    <cellStyle name="40% - Ênfase1 32 4" xfId="21765" xr:uid="{12C998DE-FD64-45F1-849E-D81BDB46C419}"/>
    <cellStyle name="40% - Ênfase1 32 4 2" xfId="21766" xr:uid="{EB942EF8-2455-42C8-ABDC-1433A2FB52B3}"/>
    <cellStyle name="40% - Ênfase1 32 4 2 2" xfId="21767" xr:uid="{38E7C7A8-495B-4D74-91F8-4DC62E9BFC01}"/>
    <cellStyle name="40% - Ênfase1 32 4 2 3" xfId="21768" xr:uid="{09612D38-CA87-4947-9ACC-FDC2EB7FF057}"/>
    <cellStyle name="40% - Ênfase1 32 4 2 4" xfId="21769" xr:uid="{CF169FE1-836B-4A90-89DF-72372FF40BDD}"/>
    <cellStyle name="40% - Ênfase1 32 4 3" xfId="21770" xr:uid="{66BA8FDE-85ED-40E3-9D31-132ABC82E5B8}"/>
    <cellStyle name="40% - Ênfase1 32 4 4" xfId="21771" xr:uid="{2E5C3152-CCA6-426E-9B4F-8BA057619793}"/>
    <cellStyle name="40% - Ênfase1 32 4 5" xfId="21772" xr:uid="{ECA3E67B-268D-48A2-A6DB-E08F61952002}"/>
    <cellStyle name="40% - Ênfase1 32 5" xfId="21773" xr:uid="{F16FFA30-AAEB-4772-A487-2E2B8419FE0F}"/>
    <cellStyle name="40% - Ênfase1 32 5 2" xfId="21774" xr:uid="{19B1875D-209F-4381-9042-AE04ED82CAF8}"/>
    <cellStyle name="40% - Ênfase1 32 5 2 2" xfId="21775" xr:uid="{ED71D650-4BFC-4885-8BC9-20DAC8DA4EC5}"/>
    <cellStyle name="40% - Ênfase1 32 5 2 3" xfId="21776" xr:uid="{5598D82C-163C-40DA-9639-97CC47212C7C}"/>
    <cellStyle name="40% - Ênfase1 32 5 2 4" xfId="21777" xr:uid="{CB11AA42-663E-47F3-8ACC-091C3FB8F35F}"/>
    <cellStyle name="40% - Ênfase1 32 5 3" xfId="21778" xr:uid="{0F668FE9-D873-4117-A615-7BD1F2551ED9}"/>
    <cellStyle name="40% - Ênfase1 32 5 4" xfId="21779" xr:uid="{1063234F-49D9-47F2-AB78-5326CCDF0F39}"/>
    <cellStyle name="40% - Ênfase1 32 5 5" xfId="21780" xr:uid="{85BBAF5A-82EA-41AF-9EE8-BAA4221151AB}"/>
    <cellStyle name="40% - Ênfase1 32 6" xfId="21781" xr:uid="{07223F99-B8F4-43F5-8F3F-9D45D0441C5B}"/>
    <cellStyle name="40% - Ênfase1 32 6 2" xfId="21782" xr:uid="{8A7C746F-2160-4A66-9FC5-5DBFBCEFE348}"/>
    <cellStyle name="40% - Ênfase1 32 6 2 2" xfId="21783" xr:uid="{0C9679E1-BCD9-4682-B1CC-97E6BED3D93D}"/>
    <cellStyle name="40% - Ênfase1 32 6 2 3" xfId="21784" xr:uid="{FA42A67F-A483-4764-B168-5DEEB7AC886E}"/>
    <cellStyle name="40% - Ênfase1 32 6 2 4" xfId="21785" xr:uid="{5C99B7D7-0E93-4326-B28C-B9B85832E4F2}"/>
    <cellStyle name="40% - Ênfase1 32 6 3" xfId="21786" xr:uid="{904728CF-7012-4CCC-8C1E-0B519BF42840}"/>
    <cellStyle name="40% - Ênfase1 32 6 4" xfId="21787" xr:uid="{6DDFD502-4CA6-4BEF-80D7-7C405A2F8E15}"/>
    <cellStyle name="40% - Ênfase1 32 6 5" xfId="21788" xr:uid="{18800533-05DE-44A0-AB07-B6BA1DD40646}"/>
    <cellStyle name="40% - Ênfase1 32 7" xfId="21789" xr:uid="{E2D6F552-194D-44D5-8A39-B9043766183B}"/>
    <cellStyle name="40% - Ênfase1 32 7 2" xfId="21790" xr:uid="{B5E53356-70C9-4421-806B-0B960D23EF7F}"/>
    <cellStyle name="40% - Ênfase1 32 7 2 2" xfId="21791" xr:uid="{96670A83-532E-4E1D-87FC-D244B72C7F8A}"/>
    <cellStyle name="40% - Ênfase1 32 7 2 3" xfId="21792" xr:uid="{B5964E05-606D-4364-B64E-FEA9ECF69423}"/>
    <cellStyle name="40% - Ênfase1 32 7 2 4" xfId="21793" xr:uid="{20236035-378A-4981-94C3-12F71C590307}"/>
    <cellStyle name="40% - Ênfase1 32 7 3" xfId="21794" xr:uid="{EAEBEDAD-DD83-4788-8E38-B4AFF92B4988}"/>
    <cellStyle name="40% - Ênfase1 32 7 4" xfId="21795" xr:uid="{E3018C9F-5D10-4D08-9558-CE98B92E6233}"/>
    <cellStyle name="40% - Ênfase1 32 7 5" xfId="21796" xr:uid="{1EF61B3E-58F8-4677-B23D-C9288C526374}"/>
    <cellStyle name="40% - Ênfase1 32 8" xfId="21797" xr:uid="{E315A43F-566B-42B0-A07B-55F83DA60668}"/>
    <cellStyle name="40% - Ênfase1 32 8 2" xfId="21798" xr:uid="{85BDCAA7-4249-4ED8-BB82-646D1E2AFD75}"/>
    <cellStyle name="40% - Ênfase1 32 8 2 2" xfId="21799" xr:uid="{446D1419-0E94-4DAC-93EC-35740AB10279}"/>
    <cellStyle name="40% - Ênfase1 32 8 2 3" xfId="21800" xr:uid="{169A63D1-6A14-48E1-9FB6-102D8D168134}"/>
    <cellStyle name="40% - Ênfase1 32 8 2 4" xfId="21801" xr:uid="{2521DE6C-7E61-498C-986F-8D5A2A20E0C5}"/>
    <cellStyle name="40% - Ênfase1 32 8 3" xfId="21802" xr:uid="{F7D599C9-6B03-46A4-ABA0-BCE2E4B01AE1}"/>
    <cellStyle name="40% - Ênfase1 32 8 4" xfId="21803" xr:uid="{CB35A361-F945-43C1-8635-F63F4E9E3147}"/>
    <cellStyle name="40% - Ênfase1 32 8 5" xfId="21804" xr:uid="{DCB19FCE-69BF-423E-9D86-76314E5BD8D4}"/>
    <cellStyle name="40% - Ênfase1 32 9" xfId="21805" xr:uid="{27F90A72-5811-4750-A51B-E828EE558249}"/>
    <cellStyle name="40% - Ênfase1 32 9 2" xfId="21806" xr:uid="{F732DB32-5D55-4933-9528-86252C5D2EAA}"/>
    <cellStyle name="40% - Ênfase1 32 9 2 2" xfId="21807" xr:uid="{1930FA87-F5F2-4701-BF2F-B0E81CCB8B7B}"/>
    <cellStyle name="40% - Ênfase1 32 9 2 3" xfId="21808" xr:uid="{E3672415-4F52-4BDB-ADAB-7C093F3979BE}"/>
    <cellStyle name="40% - Ênfase1 32 9 2 4" xfId="21809" xr:uid="{94B2EB82-BD86-43FE-A760-28AF885E1AC4}"/>
    <cellStyle name="40% - Ênfase1 32 9 3" xfId="21810" xr:uid="{A6926150-0115-48F3-8FE3-6A35DAA493AC}"/>
    <cellStyle name="40% - Ênfase1 32 9 4" xfId="21811" xr:uid="{DDAC5894-C9D3-4DC8-9E87-A41C4BEA2B39}"/>
    <cellStyle name="40% - Ênfase1 32 9 5" xfId="21812" xr:uid="{8B96DF5B-D3CE-42C5-A074-515C4C941E22}"/>
    <cellStyle name="40% - Ênfase1 33" xfId="1486" xr:uid="{4A5AED4D-1E5A-47DC-A249-7C1E4E445CA6}"/>
    <cellStyle name="40% - Ênfase1 33 10" xfId="21813" xr:uid="{6EDFACEC-2C98-4303-B515-F2C26B99C18D}"/>
    <cellStyle name="40% - Ênfase1 33 10 2" xfId="21814" xr:uid="{74DF8774-C4E4-47EE-8423-59449BD34A79}"/>
    <cellStyle name="40% - Ênfase1 33 10 2 2" xfId="21815" xr:uid="{1F805512-9549-4DA5-A47B-BE31FEEDD89B}"/>
    <cellStyle name="40% - Ênfase1 33 10 2 3" xfId="21816" xr:uid="{BD501149-FF4A-4A84-A83A-BA867277FDB0}"/>
    <cellStyle name="40% - Ênfase1 33 10 2 4" xfId="21817" xr:uid="{57E59A01-AB46-4417-A03D-4239939DB164}"/>
    <cellStyle name="40% - Ênfase1 33 10 3" xfId="21818" xr:uid="{D4D34EA4-9015-427C-B034-BB9046AA1F25}"/>
    <cellStyle name="40% - Ênfase1 33 10 4" xfId="21819" xr:uid="{0FBA367E-4438-4067-978C-4F7AE85D9632}"/>
    <cellStyle name="40% - Ênfase1 33 10 5" xfId="21820" xr:uid="{3DC94E41-E6D1-4930-ABC6-E98CD2457E17}"/>
    <cellStyle name="40% - Ênfase1 33 11" xfId="21821" xr:uid="{47EAF33E-E6A7-4D82-9D11-592B428F6EFF}"/>
    <cellStyle name="40% - Ênfase1 33 11 2" xfId="21822" xr:uid="{38E17E28-874B-4430-ABDD-66379D803498}"/>
    <cellStyle name="40% - Ênfase1 33 11 2 2" xfId="21823" xr:uid="{C772F23F-AA30-44C9-B1B8-CF954ACFE5F1}"/>
    <cellStyle name="40% - Ênfase1 33 11 2 3" xfId="21824" xr:uid="{143F9CC2-2C4C-46D5-A933-2AB52013DDC9}"/>
    <cellStyle name="40% - Ênfase1 33 11 2 4" xfId="21825" xr:uid="{FB52EAEE-F926-4E97-8F0E-069F0A2F1307}"/>
    <cellStyle name="40% - Ênfase1 33 11 3" xfId="21826" xr:uid="{87764C6B-6FCB-413B-AD18-E106FAE241C7}"/>
    <cellStyle name="40% - Ênfase1 33 11 4" xfId="21827" xr:uid="{AD2FBDC5-0B03-446C-8A10-6378B0DE86B9}"/>
    <cellStyle name="40% - Ênfase1 33 11 5" xfId="21828" xr:uid="{AA4DF0D3-E589-4798-A78A-D3207736BD09}"/>
    <cellStyle name="40% - Ênfase1 33 12" xfId="21829" xr:uid="{FAE3F6CF-AD52-450B-80DD-2BD615A33FB0}"/>
    <cellStyle name="40% - Ênfase1 33 12 2" xfId="21830" xr:uid="{49400024-8389-489C-854B-3ED2C3F35B1A}"/>
    <cellStyle name="40% - Ênfase1 33 12 3" xfId="21831" xr:uid="{43AD3CA3-52FE-491F-94EC-9790442F4E3E}"/>
    <cellStyle name="40% - Ênfase1 33 12 4" xfId="21832" xr:uid="{F7F677E5-5BF4-421A-8860-7D056964F858}"/>
    <cellStyle name="40% - Ênfase1 33 13" xfId="21833" xr:uid="{573B7B12-DDE8-418B-84E1-1756DDFDE959}"/>
    <cellStyle name="40% - Ênfase1 33 14" xfId="21834" xr:uid="{4E03C4B6-E0CD-4F4D-9020-495EE1AFFE15}"/>
    <cellStyle name="40% - Ênfase1 33 15" xfId="21835" xr:uid="{A69B13CF-9A79-4180-B905-CED51BFCE990}"/>
    <cellStyle name="40% - Ênfase1 33 2" xfId="1487" xr:uid="{F10364A2-475A-4180-A4F9-9382AE2413BD}"/>
    <cellStyle name="40% - Ênfase1 33 2 2" xfId="21836" xr:uid="{9F8C3A8B-298E-400C-AFF5-78D65CA9B5CD}"/>
    <cellStyle name="40% - Ênfase1 33 2 2 2" xfId="21837" xr:uid="{5CF5B707-C203-4463-95AF-643D6FECE1FC}"/>
    <cellStyle name="40% - Ênfase1 33 2 2 3" xfId="21838" xr:uid="{E70D7520-F3FE-47B3-A639-EB0298D9EA4A}"/>
    <cellStyle name="40% - Ênfase1 33 2 2 4" xfId="21839" xr:uid="{C1543797-7691-41A3-AEE4-E353F81751BA}"/>
    <cellStyle name="40% - Ênfase1 33 2 3" xfId="21840" xr:uid="{28105A38-4203-4224-B0D1-A3E69782A608}"/>
    <cellStyle name="40% - Ênfase1 33 2 4" xfId="21841" xr:uid="{03EBF90A-20CB-4A8F-80E8-247CB4D45512}"/>
    <cellStyle name="40% - Ênfase1 33 2 5" xfId="21842" xr:uid="{340A6A44-CC4F-4281-BC4F-69D42C1B75E9}"/>
    <cellStyle name="40% - Ênfase1 33 3" xfId="21843" xr:uid="{42DA8ADE-9573-41C9-9AC0-82DD8A1F5F78}"/>
    <cellStyle name="40% - Ênfase1 33 3 2" xfId="21844" xr:uid="{00A860AA-879D-420F-A7D4-05147F77B890}"/>
    <cellStyle name="40% - Ênfase1 33 3 2 2" xfId="21845" xr:uid="{66F89D33-AA91-4E8B-B0A1-23A0271BCDD3}"/>
    <cellStyle name="40% - Ênfase1 33 3 2 3" xfId="21846" xr:uid="{80E279B2-C6DB-419F-8B14-CCFE30065480}"/>
    <cellStyle name="40% - Ênfase1 33 3 2 4" xfId="21847" xr:uid="{F7D12735-393B-4AB0-B104-E0B49BB329CC}"/>
    <cellStyle name="40% - Ênfase1 33 3 3" xfId="21848" xr:uid="{CD24450C-5F3E-4A7A-AD44-7B0A11B32FFD}"/>
    <cellStyle name="40% - Ênfase1 33 3 4" xfId="21849" xr:uid="{471115EC-F287-41A5-9B19-A521C44220E1}"/>
    <cellStyle name="40% - Ênfase1 33 3 5" xfId="21850" xr:uid="{5A0BA6CC-C250-4782-BBD6-176976E1811F}"/>
    <cellStyle name="40% - Ênfase1 33 4" xfId="21851" xr:uid="{03EECEF8-A991-48F4-8996-35CD7B3F8C2A}"/>
    <cellStyle name="40% - Ênfase1 33 4 2" xfId="21852" xr:uid="{B622E9F3-8293-42FE-9BA6-5B2DB13B56F2}"/>
    <cellStyle name="40% - Ênfase1 33 4 2 2" xfId="21853" xr:uid="{7D704247-D002-4815-A7A5-563EA9582127}"/>
    <cellStyle name="40% - Ênfase1 33 4 2 3" xfId="21854" xr:uid="{58E4BEFB-60C9-49DD-AD60-234746AB3F57}"/>
    <cellStyle name="40% - Ênfase1 33 4 2 4" xfId="21855" xr:uid="{289148BA-4249-4D43-A813-6DB1001F0B79}"/>
    <cellStyle name="40% - Ênfase1 33 4 3" xfId="21856" xr:uid="{5CE2C4B4-E0CD-422D-B942-1514F4B98514}"/>
    <cellStyle name="40% - Ênfase1 33 4 4" xfId="21857" xr:uid="{5D5713DF-A1B7-4908-A840-B8A1336468FA}"/>
    <cellStyle name="40% - Ênfase1 33 4 5" xfId="21858" xr:uid="{E8CB18D5-3E70-4F50-B136-0B136A4503CA}"/>
    <cellStyle name="40% - Ênfase1 33 5" xfId="21859" xr:uid="{18A0DA67-ABDF-493B-B268-87C8176A23FF}"/>
    <cellStyle name="40% - Ênfase1 33 5 2" xfId="21860" xr:uid="{1CBEDE16-D01E-4AA4-9174-CF5F4B746EE2}"/>
    <cellStyle name="40% - Ênfase1 33 5 2 2" xfId="21861" xr:uid="{E9D5116F-7CEC-4149-8ACF-0AEEB8A32DE1}"/>
    <cellStyle name="40% - Ênfase1 33 5 2 3" xfId="21862" xr:uid="{6CD9B497-61C3-48E4-A9D6-36273701FAAD}"/>
    <cellStyle name="40% - Ênfase1 33 5 2 4" xfId="21863" xr:uid="{85540C0C-475E-408D-A2A1-7D442505794B}"/>
    <cellStyle name="40% - Ênfase1 33 5 3" xfId="21864" xr:uid="{1C40A159-6FC3-4E30-917F-A555FBE8847D}"/>
    <cellStyle name="40% - Ênfase1 33 5 4" xfId="21865" xr:uid="{067B3B2E-6863-4883-A885-03224A72B2B2}"/>
    <cellStyle name="40% - Ênfase1 33 5 5" xfId="21866" xr:uid="{525C8C13-F337-4A46-A609-931F5190E9B9}"/>
    <cellStyle name="40% - Ênfase1 33 6" xfId="21867" xr:uid="{3E3B6396-2557-44AA-91C0-B7328AB123EF}"/>
    <cellStyle name="40% - Ênfase1 33 6 2" xfId="21868" xr:uid="{374046F4-9893-4B67-A426-94481B6F938E}"/>
    <cellStyle name="40% - Ênfase1 33 6 2 2" xfId="21869" xr:uid="{5AF09AA3-B230-4F82-B88B-255A13B8BD5B}"/>
    <cellStyle name="40% - Ênfase1 33 6 2 3" xfId="21870" xr:uid="{217FD675-689A-4936-8253-2F975128B665}"/>
    <cellStyle name="40% - Ênfase1 33 6 2 4" xfId="21871" xr:uid="{98A003CE-29CD-466A-9C7C-D9D0EA2D386A}"/>
    <cellStyle name="40% - Ênfase1 33 6 3" xfId="21872" xr:uid="{9FEED725-1F4F-4832-9CEE-06F04B0172A2}"/>
    <cellStyle name="40% - Ênfase1 33 6 4" xfId="21873" xr:uid="{BC0A78BF-6E39-4790-8824-77F071034B00}"/>
    <cellStyle name="40% - Ênfase1 33 6 5" xfId="21874" xr:uid="{39D5EE93-FBDC-4ECF-BFD0-1F675B34E4F0}"/>
    <cellStyle name="40% - Ênfase1 33 7" xfId="21875" xr:uid="{3B6CF3FA-7282-4A00-80F5-D5DF3D82D988}"/>
    <cellStyle name="40% - Ênfase1 33 7 2" xfId="21876" xr:uid="{227C0CB7-A1D6-46C7-8AD4-0814C14B99BE}"/>
    <cellStyle name="40% - Ênfase1 33 7 2 2" xfId="21877" xr:uid="{43CE144C-2FC7-4DF6-AE55-9AFAA437DFF9}"/>
    <cellStyle name="40% - Ênfase1 33 7 2 3" xfId="21878" xr:uid="{C3F9931E-E6B6-4FE8-B77E-AFA296D5F65D}"/>
    <cellStyle name="40% - Ênfase1 33 7 2 4" xfId="21879" xr:uid="{2AF6AE22-98A3-4A85-9C27-3F7128266B5F}"/>
    <cellStyle name="40% - Ênfase1 33 7 3" xfId="21880" xr:uid="{96211C47-FC88-4242-B9AC-674273590C54}"/>
    <cellStyle name="40% - Ênfase1 33 7 4" xfId="21881" xr:uid="{844EDF06-DA37-4472-89D8-4745660ACFEA}"/>
    <cellStyle name="40% - Ênfase1 33 7 5" xfId="21882" xr:uid="{F10D051A-746D-4EE3-985F-867B7AAA02FB}"/>
    <cellStyle name="40% - Ênfase1 33 8" xfId="21883" xr:uid="{8028211E-81CD-4461-BAC4-C1F7CD82047D}"/>
    <cellStyle name="40% - Ênfase1 33 8 2" xfId="21884" xr:uid="{C25F84AD-E763-498D-9B44-7E8C60E5DD83}"/>
    <cellStyle name="40% - Ênfase1 33 8 2 2" xfId="21885" xr:uid="{4EBF4C2B-EC27-4F16-9FDE-CA5726B604B5}"/>
    <cellStyle name="40% - Ênfase1 33 8 2 3" xfId="21886" xr:uid="{E899742A-1D1D-4DF8-8D68-E2CC37793814}"/>
    <cellStyle name="40% - Ênfase1 33 8 2 4" xfId="21887" xr:uid="{1B544644-D1B0-4072-83F1-1E63732E8B9F}"/>
    <cellStyle name="40% - Ênfase1 33 8 3" xfId="21888" xr:uid="{E5DA9691-146A-41B1-ABDF-6509363A6C2D}"/>
    <cellStyle name="40% - Ênfase1 33 8 4" xfId="21889" xr:uid="{64BC411F-85AB-49E1-8C72-99929B273AB6}"/>
    <cellStyle name="40% - Ênfase1 33 8 5" xfId="21890" xr:uid="{9F2F58D3-F227-4B35-BD64-175781A45BDE}"/>
    <cellStyle name="40% - Ênfase1 33 9" xfId="21891" xr:uid="{6ED6DE19-1D22-4580-AD7E-230944C3062A}"/>
    <cellStyle name="40% - Ênfase1 33 9 2" xfId="21892" xr:uid="{8A9BC333-BE93-417D-BBEE-7EB550596AD3}"/>
    <cellStyle name="40% - Ênfase1 33 9 2 2" xfId="21893" xr:uid="{1277350C-0CE8-4DB4-8305-39F58301CE54}"/>
    <cellStyle name="40% - Ênfase1 33 9 2 3" xfId="21894" xr:uid="{D3D05779-416E-4439-9FC7-4EC12812D9B4}"/>
    <cellStyle name="40% - Ênfase1 33 9 2 4" xfId="21895" xr:uid="{942BAF20-E787-4B1B-B142-3EFFF63D01C4}"/>
    <cellStyle name="40% - Ênfase1 33 9 3" xfId="21896" xr:uid="{29A34E85-E3DB-4D74-BD21-1E9D6491C107}"/>
    <cellStyle name="40% - Ênfase1 33 9 4" xfId="21897" xr:uid="{3B2B3561-6E00-4D44-BDCF-6D238DE185A5}"/>
    <cellStyle name="40% - Ênfase1 33 9 5" xfId="21898" xr:uid="{8071A34A-81B9-402E-9F61-F482F1A659BC}"/>
    <cellStyle name="40% - Ênfase1 34" xfId="1488" xr:uid="{98A8791B-5625-45D3-80C3-680F6086C7AE}"/>
    <cellStyle name="40% - Ênfase1 34 2" xfId="1489" xr:uid="{309B758F-CD3D-4B23-8B0E-37C1594E708B}"/>
    <cellStyle name="40% - Ênfase1 34 3" xfId="21899" xr:uid="{65A7B418-61E5-4E27-A30D-39E49282FEA9}"/>
    <cellStyle name="40% - Ênfase1 34 4" xfId="21900" xr:uid="{CABE5822-3F44-4F23-B78A-FEED9990FACD}"/>
    <cellStyle name="40% - Ênfase1 34 5" xfId="21901" xr:uid="{AEDC89AE-4C83-4F24-9564-4E8EC8049926}"/>
    <cellStyle name="40% - Ênfase1 34 6" xfId="21902" xr:uid="{8D233713-7048-4969-B3ED-1368C3D37C8E}"/>
    <cellStyle name="40% - Ênfase1 35" xfId="1490" xr:uid="{9E47FAC0-91A9-4FEA-9606-1DE135DF25EC}"/>
    <cellStyle name="40% - Ênfase1 35 2" xfId="1491" xr:uid="{5D24A6A7-2D10-45AC-BF1C-8745C70425E9}"/>
    <cellStyle name="40% - Ênfase1 36" xfId="1492" xr:uid="{E28DC012-73D8-42DE-9077-B56F4B38085E}"/>
    <cellStyle name="40% - Ênfase1 36 2" xfId="1493" xr:uid="{4B3271FB-62AF-4B3C-8686-7F10ACD5CECA}"/>
    <cellStyle name="40% - Ênfase1 37" xfId="1494" xr:uid="{618974B3-CFC8-4759-B657-96BF40099EBE}"/>
    <cellStyle name="40% - Ênfase1 37 2" xfId="1495" xr:uid="{72E3EB3A-7312-41A7-BD74-50528D20B3CC}"/>
    <cellStyle name="40% - Ênfase1 38" xfId="1496" xr:uid="{1FD9DEB6-CDDE-496C-B51C-FBD190D64CEE}"/>
    <cellStyle name="40% - Ênfase1 38 2" xfId="1497" xr:uid="{7D51E44F-7407-4904-9744-45E6C8832A87}"/>
    <cellStyle name="40% - Ênfase1 39" xfId="1498" xr:uid="{6516C1AB-4F6C-4A28-A809-27D20D9A8431}"/>
    <cellStyle name="40% - Ênfase1 39 2" xfId="1499" xr:uid="{98FC0BCD-1D48-4D4D-A5EE-0C035CD9372D}"/>
    <cellStyle name="40% - Ênfase1 4" xfId="1500" xr:uid="{EBBE3A6B-1DAF-469E-BCE3-03F3CEDFB301}"/>
    <cellStyle name="40% - Ênfase1 4 10" xfId="21903" xr:uid="{8085F2B0-2769-40F2-AA7B-2C87221A0720}"/>
    <cellStyle name="40% - Ênfase1 4 10 2" xfId="21904" xr:uid="{77E60096-83CB-426C-8F87-DEC31F09F7FC}"/>
    <cellStyle name="40% - Ênfase1 4 10 2 2" xfId="21905" xr:uid="{B33F7943-7F80-49D7-B9AA-8B13D7D8188F}"/>
    <cellStyle name="40% - Ênfase1 4 10 2 3" xfId="21906" xr:uid="{44CA4BE6-1901-448F-B13F-1C59045FC565}"/>
    <cellStyle name="40% - Ênfase1 4 10 2 4" xfId="21907" xr:uid="{AAACF25F-C58D-49CC-9108-74E5EA827DA0}"/>
    <cellStyle name="40% - Ênfase1 4 10 3" xfId="21908" xr:uid="{313AEF83-6D07-4D41-B72B-A3DA8C37251C}"/>
    <cellStyle name="40% - Ênfase1 4 10 4" xfId="21909" xr:uid="{9F376BBD-1A99-4925-9D77-81825CB519F7}"/>
    <cellStyle name="40% - Ênfase1 4 10 5" xfId="21910" xr:uid="{AB89F86C-19E9-4B0C-80A1-5FA90CEB9397}"/>
    <cellStyle name="40% - Ênfase1 4 10 6" xfId="56277" xr:uid="{A74B04D5-ABAE-4DE0-90C5-F0FAEB21B785}"/>
    <cellStyle name="40% - Ênfase1 4 11" xfId="21911" xr:uid="{85E914F8-D291-4180-9C21-5CA9122CE9F7}"/>
    <cellStyle name="40% - Ênfase1 4 11 2" xfId="21912" xr:uid="{0BD83D8A-DA78-42CD-8DB1-1EC5ADD96AD1}"/>
    <cellStyle name="40% - Ênfase1 4 11 2 2" xfId="21913" xr:uid="{481402D7-3C88-4FAE-B524-8C410011ADDB}"/>
    <cellStyle name="40% - Ênfase1 4 11 2 3" xfId="21914" xr:uid="{ECB9347B-6E85-4E3E-B720-A1B4FBFDF854}"/>
    <cellStyle name="40% - Ênfase1 4 11 2 4" xfId="21915" xr:uid="{C2F627A8-BD87-47BA-A469-EB7C5EB8F014}"/>
    <cellStyle name="40% - Ênfase1 4 11 3" xfId="21916" xr:uid="{7B3F748E-7FF7-4912-A25C-7E6E7DA6C4E0}"/>
    <cellStyle name="40% - Ênfase1 4 11 4" xfId="21917" xr:uid="{442AEC01-C125-4DC3-AECC-1112966A33C1}"/>
    <cellStyle name="40% - Ênfase1 4 11 5" xfId="21918" xr:uid="{973BC6B1-946B-4789-8534-553AA1D25DCA}"/>
    <cellStyle name="40% - Ênfase1 4 11 6" xfId="57164" xr:uid="{D6523F3C-7058-435E-A4FF-C93E81D89C8D}"/>
    <cellStyle name="40% - Ênfase1 4 12" xfId="21919" xr:uid="{075CB48B-E75A-4576-9009-861BE8DFC5B2}"/>
    <cellStyle name="40% - Ênfase1 4 12 2" xfId="21920" xr:uid="{219388E9-17C6-4841-A8D8-4ECF57C5DF4C}"/>
    <cellStyle name="40% - Ênfase1 4 12 3" xfId="21921" xr:uid="{F0F17B74-26DE-4A22-A18E-E14E683B8B8E}"/>
    <cellStyle name="40% - Ênfase1 4 12 4" xfId="21922" xr:uid="{18B7E576-709D-416D-B22A-E55CC15EFB63}"/>
    <cellStyle name="40% - Ênfase1 4 12 5" xfId="47209" xr:uid="{BEAD9986-4AC5-4A14-91F0-5CB17D79682C}"/>
    <cellStyle name="40% - Ênfase1 4 13" xfId="21923" xr:uid="{8FACECF7-F63B-4F5E-80F8-5C35B3995FF8}"/>
    <cellStyle name="40% - Ênfase1 4 14" xfId="21924" xr:uid="{A83A0EB1-FDB4-4B43-B562-AF912D68AE96}"/>
    <cellStyle name="40% - Ênfase1 4 15" xfId="21925" xr:uid="{31C7ACB5-50A0-407C-82F6-8E311658BE1D}"/>
    <cellStyle name="40% - Ênfase1 4 16" xfId="45171" xr:uid="{F27C42BB-9092-4C37-878F-0E0B2CEC8559}"/>
    <cellStyle name="40% - Ênfase1 4 2" xfId="1501" xr:uid="{7D8A40A9-54DF-493E-9137-13E2F7DFB589}"/>
    <cellStyle name="40% - Ênfase1 4 2 2" xfId="1502" xr:uid="{FF27877E-543A-48CE-BC20-19646C81BC14}"/>
    <cellStyle name="40% - Ênfase1 4 2 2 2" xfId="21926" xr:uid="{01E069CE-C348-43BA-B8D2-6A51F6C7E8D8}"/>
    <cellStyle name="40% - Ênfase1 4 2 2 2 2" xfId="57245" xr:uid="{B0863912-FB3F-4636-A145-2EADE186DF8B}"/>
    <cellStyle name="40% - Ênfase1 4 2 2 2 3" xfId="58032" xr:uid="{D75311A2-CBEC-49AC-B99E-BCB35B090D58}"/>
    <cellStyle name="40% - Ênfase1 4 2 2 2 4" xfId="56901" xr:uid="{4153230F-B2B3-4DF4-BB98-4BD931722662}"/>
    <cellStyle name="40% - Ênfase1 4 2 2 3" xfId="21927" xr:uid="{59D7B9FF-E654-43D5-90DC-A9C69EABBE59}"/>
    <cellStyle name="40% - Ênfase1 4 2 2 3 2" xfId="58051" xr:uid="{880A4235-4C5E-4DEA-A893-9C04BB9C72EE}"/>
    <cellStyle name="40% - Ênfase1 4 2 2 4" xfId="21928" xr:uid="{E915CAF9-58EE-40BA-9F33-A583964A0FEE}"/>
    <cellStyle name="40% - Ênfase1 4 2 2 5" xfId="48826" xr:uid="{B743C5E9-9704-4D05-9840-3C1E1B767FA3}"/>
    <cellStyle name="40% - Ênfase1 4 2 3" xfId="21929" xr:uid="{5C6B16C5-31AE-4BAA-8703-D5D41ED72D3A}"/>
    <cellStyle name="40% - Ênfase1 4 2 3 2" xfId="56525" xr:uid="{6A51DC52-E96C-426B-ABE0-CF601181E09B}"/>
    <cellStyle name="40% - Ênfase1 4 2 4" xfId="21930" xr:uid="{E7C1856C-DDE4-4DDC-A0EA-4740A1CBFD9D}"/>
    <cellStyle name="40% - Ênfase1 4 2 4 2" xfId="58083" xr:uid="{2BE28A0F-753C-4864-AF9E-A2D817E49E3A}"/>
    <cellStyle name="40% - Ênfase1 4 2 5" xfId="21931" xr:uid="{70577D06-4E2A-4432-A4E5-E0006FE8E1D6}"/>
    <cellStyle name="40% - Ênfase1 4 2 6" xfId="45600" xr:uid="{7E8F8D6A-F164-47CA-B90F-BD45112D2E6A}"/>
    <cellStyle name="40% - Ênfase1 4 3" xfId="1503" xr:uid="{68E2D523-AE58-4081-A497-543D04E461B0}"/>
    <cellStyle name="40% - Ênfase1 4 3 2" xfId="1504" xr:uid="{B1288248-29C6-45FD-A530-9059C64ED005}"/>
    <cellStyle name="40% - Ênfase1 4 3 2 2" xfId="21932" xr:uid="{CFDB2036-B431-4C90-9D72-F6781D587F68}"/>
    <cellStyle name="40% - Ênfase1 4 3 2 3" xfId="21933" xr:uid="{A7D3A72E-A1EA-44EF-8208-B2341F205305}"/>
    <cellStyle name="40% - Ênfase1 4 3 2 4" xfId="21934" xr:uid="{8A3CD89B-A8F1-4D73-9266-C6CDCF7253E4}"/>
    <cellStyle name="40% - Ênfase1 4 3 2 5" xfId="50244" xr:uid="{7531FDDA-4F4C-4C9A-8E12-86EDEF2866A0}"/>
    <cellStyle name="40% - Ênfase1 4 3 3" xfId="21935" xr:uid="{A57C8A39-F8A4-4BF4-A59F-54E3DA42527B}"/>
    <cellStyle name="40% - Ênfase1 4 3 4" xfId="21936" xr:uid="{C23B2FFE-1043-45E6-979F-23CD6FCAD0B7}"/>
    <cellStyle name="40% - Ênfase1 4 3 5" xfId="21937" xr:uid="{EBA13980-F0E7-4C35-8633-F1BA81A2ED2B}"/>
    <cellStyle name="40% - Ênfase1 4 3 6" xfId="45601" xr:uid="{80FF5052-CAED-484B-9C1E-33AEB855BCFD}"/>
    <cellStyle name="40% - Ênfase1 4 4" xfId="1505" xr:uid="{B5217899-F2A6-4763-90B4-5E2D6A4584D2}"/>
    <cellStyle name="40% - Ênfase1 4 4 2" xfId="1506" xr:uid="{A10271AD-4FBA-4C94-B830-C87B24447D35}"/>
    <cellStyle name="40% - Ênfase1 4 4 2 2" xfId="21938" xr:uid="{1A7C5196-ACA9-4910-A8B9-F8B614F18A1D}"/>
    <cellStyle name="40% - Ênfase1 4 4 2 3" xfId="21939" xr:uid="{8C624905-515F-410C-990D-BF8B993B5970}"/>
    <cellStyle name="40% - Ênfase1 4 4 2 4" xfId="21940" xr:uid="{DE012E28-5B0B-4E5D-93C9-28FE750AE323}"/>
    <cellStyle name="40% - Ênfase1 4 4 3" xfId="21941" xr:uid="{C86FED97-BA2B-4F52-8821-88BFFC1768DA}"/>
    <cellStyle name="40% - Ênfase1 4 4 4" xfId="21942" xr:uid="{54D81573-8973-4A96-97DD-E7327F9B54FE}"/>
    <cellStyle name="40% - Ênfase1 4 4 5" xfId="21943" xr:uid="{8CAC8571-F4C6-4842-99C4-FEDFFB95002B}"/>
    <cellStyle name="40% - Ênfase1 4 4 6" xfId="50687" xr:uid="{B16B8EF9-83BE-4573-A5CE-5FA632715684}"/>
    <cellStyle name="40% - Ênfase1 4 5" xfId="1507" xr:uid="{86DE38BE-0897-4D0C-879E-9391C9CF89C8}"/>
    <cellStyle name="40% - Ênfase1 4 5 2" xfId="1508" xr:uid="{FDD4FA60-7779-49A6-88A2-ED47977D625B}"/>
    <cellStyle name="40% - Ênfase1 4 5 2 2" xfId="21944" xr:uid="{6C16C977-49F6-4FE9-9D98-782A01E5CA72}"/>
    <cellStyle name="40% - Ênfase1 4 5 2 3" xfId="21945" xr:uid="{4F1320B1-D75F-4035-ADA0-89271721F2E5}"/>
    <cellStyle name="40% - Ênfase1 4 5 2 4" xfId="21946" xr:uid="{4DB1CFA9-39D1-4328-B16E-FEFD5545D577}"/>
    <cellStyle name="40% - Ênfase1 4 5 3" xfId="21947" xr:uid="{1BAD219E-E7A5-4951-8079-F9FE8EAC7863}"/>
    <cellStyle name="40% - Ênfase1 4 5 4" xfId="21948" xr:uid="{CCCE1313-7F0F-4149-B662-07597131919C}"/>
    <cellStyle name="40% - Ênfase1 4 5 5" xfId="21949" xr:uid="{D4D280D8-606C-4F4B-966E-96B9209F8DB0}"/>
    <cellStyle name="40% - Ênfase1 4 5 6" xfId="51574" xr:uid="{20AAFC50-495E-4AC1-98A5-B890D2994BF3}"/>
    <cellStyle name="40% - Ênfase1 4 6" xfId="1509" xr:uid="{35A7DAFB-614A-497C-B403-832291221928}"/>
    <cellStyle name="40% - Ênfase1 4 6 2" xfId="1510" xr:uid="{26714C04-FBB4-4AA1-85A6-6ED24BD57F5A}"/>
    <cellStyle name="40% - Ênfase1 4 6 2 2" xfId="21950" xr:uid="{7ED77597-DF2C-4781-AD4D-BEAB7F884855}"/>
    <cellStyle name="40% - Ênfase1 4 6 2 3" xfId="21951" xr:uid="{23623C5B-795A-4ED7-94B3-84253D04C365}"/>
    <cellStyle name="40% - Ênfase1 4 6 2 4" xfId="21952" xr:uid="{0990575A-2A84-48A8-A084-8891C9E1AD55}"/>
    <cellStyle name="40% - Ênfase1 4 6 3" xfId="21953" xr:uid="{00436869-F2D2-4974-A76C-0148D99D5258}"/>
    <cellStyle name="40% - Ênfase1 4 6 4" xfId="21954" xr:uid="{3BF12537-4F0A-4F69-9CB8-DC237F45754C}"/>
    <cellStyle name="40% - Ênfase1 4 6 5" xfId="21955" xr:uid="{DFCA9CD0-72B5-4728-9AA9-0178290CF602}"/>
    <cellStyle name="40% - Ênfase1 4 6 6" xfId="52453" xr:uid="{B4FBE66E-A621-4003-9E80-B228F9F93DB2}"/>
    <cellStyle name="40% - Ênfase1 4 7" xfId="1511" xr:uid="{2739021F-E28D-49D7-B38A-D2316A43CE77}"/>
    <cellStyle name="40% - Ênfase1 4 7 2" xfId="21956" xr:uid="{5A7FE11C-9E26-48AF-AE8E-41E76BBF3A24}"/>
    <cellStyle name="40% - Ênfase1 4 7 2 2" xfId="21957" xr:uid="{B2507C2E-34BB-4BF4-A991-53EF89CCBE70}"/>
    <cellStyle name="40% - Ênfase1 4 7 2 3" xfId="21958" xr:uid="{A81EBAC4-28E2-4658-87AE-CD47A29C23AF}"/>
    <cellStyle name="40% - Ênfase1 4 7 2 4" xfId="21959" xr:uid="{1D72369B-4FA8-4984-94F1-FF046EE6F43B}"/>
    <cellStyle name="40% - Ênfase1 4 7 3" xfId="21960" xr:uid="{ADDBD7B8-D45D-4F06-AFCB-97D166600183}"/>
    <cellStyle name="40% - Ênfase1 4 7 4" xfId="21961" xr:uid="{1EF33165-25AB-4DAF-B213-1036475E5FFA}"/>
    <cellStyle name="40% - Ênfase1 4 7 5" xfId="21962" xr:uid="{1FA3F639-C3C4-4E19-8A31-863EDAB42E5C}"/>
    <cellStyle name="40% - Ênfase1 4 7 6" xfId="53318" xr:uid="{E004C338-2702-45C4-99F6-D33B7889DEFF}"/>
    <cellStyle name="40% - Ênfase1 4 8" xfId="21963" xr:uid="{E0C2643E-5CBA-457C-9692-2F6CC4A61EDC}"/>
    <cellStyle name="40% - Ênfase1 4 8 2" xfId="21964" xr:uid="{812A73D8-494B-45C1-95B6-4CCEA64B49CC}"/>
    <cellStyle name="40% - Ênfase1 4 8 2 2" xfId="21965" xr:uid="{03B22C2A-DDCC-4F76-BC9D-04D6E1F51E7B}"/>
    <cellStyle name="40% - Ênfase1 4 8 2 3" xfId="21966" xr:uid="{A3877192-E8AC-43EB-967C-E30CD4C5F3DA}"/>
    <cellStyle name="40% - Ênfase1 4 8 2 4" xfId="21967" xr:uid="{E6BDE034-A6E6-4C08-964A-1B98B2DB5646}"/>
    <cellStyle name="40% - Ênfase1 4 8 3" xfId="21968" xr:uid="{63A96FFA-8623-47D2-AD39-196005F4513B}"/>
    <cellStyle name="40% - Ênfase1 4 8 4" xfId="21969" xr:uid="{78713DC9-D30E-4F11-897E-600BF4C236A9}"/>
    <cellStyle name="40% - Ênfase1 4 8 5" xfId="21970" xr:uid="{9CDA06B3-D4AC-41ED-8AB2-F47AB604B18B}"/>
    <cellStyle name="40% - Ênfase1 4 8 6" xfId="54162" xr:uid="{28A21760-F2FE-4278-9822-9FC2F2407A89}"/>
    <cellStyle name="40% - Ênfase1 4 9" xfId="21971" xr:uid="{E0EC7F4F-1993-45F2-A795-359B1761EB5C}"/>
    <cellStyle name="40% - Ênfase1 4 9 2" xfId="21972" xr:uid="{A17598FC-1736-41B7-B9D1-67469D79A978}"/>
    <cellStyle name="40% - Ênfase1 4 9 2 2" xfId="21973" xr:uid="{06AA90F9-5401-49EE-A90E-990611809FE9}"/>
    <cellStyle name="40% - Ênfase1 4 9 2 3" xfId="21974" xr:uid="{992CD748-501B-4F27-8009-6F05691AF735}"/>
    <cellStyle name="40% - Ênfase1 4 9 2 4" xfId="21975" xr:uid="{8A9F17F0-1811-47EC-A1F4-F4261115F514}"/>
    <cellStyle name="40% - Ênfase1 4 9 3" xfId="21976" xr:uid="{8CF329D0-EA90-4D82-9A5E-420C84A44D6A}"/>
    <cellStyle name="40% - Ênfase1 4 9 4" xfId="21977" xr:uid="{FC982170-0251-492A-8319-CD2F8E347F22}"/>
    <cellStyle name="40% - Ênfase1 4 9 5" xfId="21978" xr:uid="{443BDEF6-431F-4B48-B1F1-5427B2CD2DC6}"/>
    <cellStyle name="40% - Ênfase1 4 9 6" xfId="54967" xr:uid="{53E9FF1B-E617-4546-A809-5C5412FA20CD}"/>
    <cellStyle name="40% - Ênfase1 40" xfId="1512" xr:uid="{9F96BBFD-11EB-445B-A126-DCEF42B53345}"/>
    <cellStyle name="40% - Ênfase1 40 2" xfId="1513" xr:uid="{17C9E682-C4FF-4789-ACB9-BCC493B737AC}"/>
    <cellStyle name="40% - Ênfase1 41" xfId="1514" xr:uid="{2AFB9CC2-918E-4770-8FC4-FCC1000950AA}"/>
    <cellStyle name="40% - Ênfase1 41 2" xfId="1515" xr:uid="{5A391320-0877-4D1E-B20C-EFDA162B7E94}"/>
    <cellStyle name="40% - Ênfase1 42" xfId="1516" xr:uid="{EBF10E29-006F-48C3-8FF1-85CFC9EEE662}"/>
    <cellStyle name="40% - Ênfase1 42 2" xfId="1517" xr:uid="{38821A35-BD99-4D4C-856A-847F2FF945F7}"/>
    <cellStyle name="40% - Ênfase1 43" xfId="1518" xr:uid="{4BCDEEF8-CC76-4278-A38C-A4C13E1392EE}"/>
    <cellStyle name="40% - Ênfase1 43 2" xfId="1519" xr:uid="{74C693D1-6D4A-43FD-A584-426BB38365F8}"/>
    <cellStyle name="40% - Ênfase1 44" xfId="1520" xr:uid="{EA4997D9-6A78-4543-BC84-6B3DD3BA1A0B}"/>
    <cellStyle name="40% - Ênfase1 44 2" xfId="1521" xr:uid="{CEF72722-7686-4628-9FA8-8A107AF71CF2}"/>
    <cellStyle name="40% - Ênfase1 44 3" xfId="21979" xr:uid="{6FB17E09-8B67-49A0-9F11-7C4584D7362A}"/>
    <cellStyle name="40% - Ênfase1 44 4" xfId="21980" xr:uid="{29834858-A8E3-44C2-8155-36C297839207}"/>
    <cellStyle name="40% - Ênfase1 45" xfId="1522" xr:uid="{54D18193-204C-46B3-8E61-0130EFBE4E89}"/>
    <cellStyle name="40% - Ênfase1 45 2" xfId="1523" xr:uid="{900A44AF-C69C-4BE3-A2DF-590A48C0C55D}"/>
    <cellStyle name="40% - Ênfase1 46" xfId="1524" xr:uid="{6F96DD08-4387-44DA-B4B7-BB8AB71F915C}"/>
    <cellStyle name="40% - Ênfase1 46 2" xfId="1525" xr:uid="{FEB0D258-1BD6-4701-8E44-3878A40AE86A}"/>
    <cellStyle name="40% - Ênfase1 47" xfId="1526" xr:uid="{1B8F5D6E-FA85-4CF7-99E6-D97B30DC21A4}"/>
    <cellStyle name="40% - Ênfase1 47 2" xfId="1527" xr:uid="{8A857F52-8A44-4EB5-BFB6-8FA1E058CD90}"/>
    <cellStyle name="40% - Ênfase1 48" xfId="1528" xr:uid="{EDAB62A7-1CEF-4B46-BA01-EF5F36D2FE9B}"/>
    <cellStyle name="40% - Ênfase1 48 2" xfId="1529" xr:uid="{D8227830-5557-4120-A709-A925B8FAA785}"/>
    <cellStyle name="40% - Ênfase1 49" xfId="1530" xr:uid="{014CB129-295F-4CF9-9146-5E03C92D102B}"/>
    <cellStyle name="40% - Ênfase1 49 2" xfId="1531" xr:uid="{5C60FC4A-8B2A-4059-83C8-B9C493831C78}"/>
    <cellStyle name="40% - Ênfase1 5" xfId="1532" xr:uid="{C115E8CE-02F4-4336-8D42-28206B89791C}"/>
    <cellStyle name="40% - Ênfase1 5 10" xfId="21981" xr:uid="{9C3FF952-1A49-4138-8148-4D08258D3B18}"/>
    <cellStyle name="40% - Ênfase1 5 10 2" xfId="21982" xr:uid="{680F8AAF-AF33-4C4A-9D05-E2BC71326070}"/>
    <cellStyle name="40% - Ênfase1 5 10 2 2" xfId="21983" xr:uid="{71715B57-055D-4FA0-90C0-F3380C142F9C}"/>
    <cellStyle name="40% - Ênfase1 5 10 2 3" xfId="21984" xr:uid="{C10E3656-DF16-4A3E-800B-A04CD6C6FBFD}"/>
    <cellStyle name="40% - Ênfase1 5 10 2 4" xfId="21985" xr:uid="{E640D7DE-AF02-408A-BFD5-1D63EB70FE92}"/>
    <cellStyle name="40% - Ênfase1 5 10 3" xfId="21986" xr:uid="{B68961E2-3B51-401E-BAA0-17F605275EBC}"/>
    <cellStyle name="40% - Ênfase1 5 10 4" xfId="21987" xr:uid="{0B95EC13-E2E4-479D-839C-3CFFB5345E32}"/>
    <cellStyle name="40% - Ênfase1 5 10 5" xfId="21988" xr:uid="{21A5F4CE-E130-4809-AD90-D5082408B061}"/>
    <cellStyle name="40% - Ênfase1 5 10 6" xfId="56318" xr:uid="{341EF65D-9CF0-4E07-A4A2-CBB9C6F6A036}"/>
    <cellStyle name="40% - Ênfase1 5 11" xfId="21989" xr:uid="{218BE448-0B5F-4D88-8319-4AF70AA88191}"/>
    <cellStyle name="40% - Ênfase1 5 11 2" xfId="21990" xr:uid="{C804FAA0-1D29-407A-8C2F-25C24A499931}"/>
    <cellStyle name="40% - Ênfase1 5 11 2 2" xfId="21991" xr:uid="{01EDA839-415B-4A9B-9E6B-CE2E0799B975}"/>
    <cellStyle name="40% - Ênfase1 5 11 2 3" xfId="21992" xr:uid="{EC2BA767-F0A5-434E-A64B-ADD048398D4C}"/>
    <cellStyle name="40% - Ênfase1 5 11 2 4" xfId="21993" xr:uid="{EDCF5E9C-1DEE-4FCE-9853-F91D183AE442}"/>
    <cellStyle name="40% - Ênfase1 5 11 3" xfId="21994" xr:uid="{66ABB31D-00E8-419A-A767-EEF2B800E1B9}"/>
    <cellStyle name="40% - Ênfase1 5 11 4" xfId="21995" xr:uid="{A061AD20-A2FA-4259-87EC-078C14A12CE1}"/>
    <cellStyle name="40% - Ênfase1 5 11 5" xfId="21996" xr:uid="{AD007F74-0578-417F-83D3-D73116D96E23}"/>
    <cellStyle name="40% - Ênfase1 5 11 6" xfId="56841" xr:uid="{0BD0A004-910F-4AA7-BA83-1D3DB00E8ACB}"/>
    <cellStyle name="40% - Ênfase1 5 12" xfId="21997" xr:uid="{9748F85B-B509-4F13-A78B-A5A6FB3965DD}"/>
    <cellStyle name="40% - Ênfase1 5 12 2" xfId="21998" xr:uid="{C0957FDB-9224-4942-8752-7E36E5795308}"/>
    <cellStyle name="40% - Ênfase1 5 12 3" xfId="21999" xr:uid="{3E4140FF-4635-4035-BD41-65397386DCE2}"/>
    <cellStyle name="40% - Ênfase1 5 12 4" xfId="22000" xr:uid="{7DA106D1-59BC-48E7-8D9F-D5962B3357AB}"/>
    <cellStyle name="40% - Ênfase1 5 12 5" xfId="47210" xr:uid="{41B6D9BC-142C-4698-96E4-857285F4901B}"/>
    <cellStyle name="40% - Ênfase1 5 13" xfId="22001" xr:uid="{4A3C35F7-C12F-49DC-A1B6-0C6AAC878FE8}"/>
    <cellStyle name="40% - Ênfase1 5 14" xfId="22002" xr:uid="{85A2E917-8E3C-4601-9AD9-751737B84FE3}"/>
    <cellStyle name="40% - Ênfase1 5 15" xfId="22003" xr:uid="{28A14236-ACA6-4D39-9A0C-813263CADC07}"/>
    <cellStyle name="40% - Ênfase1 5 16" xfId="45172" xr:uid="{017E0963-7565-4962-93A2-6885F4632859}"/>
    <cellStyle name="40% - Ênfase1 5 2" xfId="1533" xr:uid="{70D54A3F-A77B-413A-95C6-6A08B051EE70}"/>
    <cellStyle name="40% - Ênfase1 5 2 2" xfId="1534" xr:uid="{B9E0F376-397E-4F69-B14C-B0DFC08027B9}"/>
    <cellStyle name="40% - Ênfase1 5 2 2 2" xfId="22004" xr:uid="{972BF2C2-8FA1-4D46-9318-6AA4A4908455}"/>
    <cellStyle name="40% - Ênfase1 5 2 2 2 2" xfId="57246" xr:uid="{1810B776-83C5-422E-9782-4F88C94A8CA1}"/>
    <cellStyle name="40% - Ênfase1 5 2 2 2 3" xfId="57811" xr:uid="{471BF0C3-2E20-4310-BC8D-C085FA6BD772}"/>
    <cellStyle name="40% - Ênfase1 5 2 2 2 4" xfId="56902" xr:uid="{D188F669-46AC-49C1-9FBB-B1DAC7076739}"/>
    <cellStyle name="40% - Ênfase1 5 2 2 3" xfId="22005" xr:uid="{30F10E97-25C0-4AA3-9C7F-62F1E17A4FEA}"/>
    <cellStyle name="40% - Ênfase1 5 2 2 3 2" xfId="57943" xr:uid="{5E999686-36B6-4FD0-B3C6-8BA6C8C9256C}"/>
    <cellStyle name="40% - Ênfase1 5 2 2 4" xfId="22006" xr:uid="{C748577A-24FC-4403-BCF0-9B81C35F02CC}"/>
    <cellStyle name="40% - Ênfase1 5 2 2 5" xfId="48828" xr:uid="{F6B2359C-565C-406E-93F0-DC3121799505}"/>
    <cellStyle name="40% - Ênfase1 5 2 3" xfId="22007" xr:uid="{03EAAAAE-C71E-45CF-B4EE-C09EF41BD7CC}"/>
    <cellStyle name="40% - Ênfase1 5 2 3 2" xfId="56526" xr:uid="{073541E6-B724-4E87-A8EE-4A9836039C29}"/>
    <cellStyle name="40% - Ênfase1 5 2 4" xfId="22008" xr:uid="{8A2F4CE1-C219-4B1D-8913-EB3F3C4770FA}"/>
    <cellStyle name="40% - Ênfase1 5 2 4 2" xfId="57969" xr:uid="{A12090A3-75AE-450C-9B45-98A995477377}"/>
    <cellStyle name="40% - Ênfase1 5 2 5" xfId="22009" xr:uid="{FC160327-F3B6-4F7F-AB0F-3CDEFDFBE576}"/>
    <cellStyle name="40% - Ênfase1 5 2 6" xfId="47959" xr:uid="{65C0EF8D-8C0C-4E45-9A14-F2C77359591A}"/>
    <cellStyle name="40% - Ênfase1 5 3" xfId="1535" xr:uid="{203C9DE3-EBB7-4444-87A9-36252B5B8F65}"/>
    <cellStyle name="40% - Ênfase1 5 3 2" xfId="1536" xr:uid="{3910CDAE-CC0E-41CD-AA7B-4F83F211B976}"/>
    <cellStyle name="40% - Ênfase1 5 3 2 2" xfId="22010" xr:uid="{A5CED708-027A-4E3C-97BD-F0BA393D1ED5}"/>
    <cellStyle name="40% - Ênfase1 5 3 2 3" xfId="22011" xr:uid="{09511C79-188C-4EA6-9E20-1F2B04EF883D}"/>
    <cellStyle name="40% - Ênfase1 5 3 2 4" xfId="22012" xr:uid="{6BF1B933-E35A-4F36-AE41-AD164878FE82}"/>
    <cellStyle name="40% - Ênfase1 5 3 3" xfId="22013" xr:uid="{56A63D56-51E1-4455-AC17-06DB7D2DD7C3}"/>
    <cellStyle name="40% - Ênfase1 5 3 4" xfId="22014" xr:uid="{D225B37E-7F14-4D26-9F42-74D31EFD2494}"/>
    <cellStyle name="40% - Ênfase1 5 3 5" xfId="22015" xr:uid="{AD6F9FC7-E6EA-47C2-937E-4ADC729B7567}"/>
    <cellStyle name="40% - Ênfase1 5 3 6" xfId="50246" xr:uid="{74C47F45-8ECC-46CD-A4EA-B173A3AB10AA}"/>
    <cellStyle name="40% - Ênfase1 5 4" xfId="1537" xr:uid="{1DE8C09C-6306-44B9-83EA-468E6B5A98EA}"/>
    <cellStyle name="40% - Ênfase1 5 4 2" xfId="1538" xr:uid="{821FC184-2B98-4148-9ED8-2F2E80069157}"/>
    <cellStyle name="40% - Ênfase1 5 4 2 2" xfId="22016" xr:uid="{799E07E0-33AB-4268-95B1-28410A46F840}"/>
    <cellStyle name="40% - Ênfase1 5 4 2 3" xfId="22017" xr:uid="{5FAA91DF-CA4A-49D1-BF6B-1EDCA893D3FB}"/>
    <cellStyle name="40% - Ênfase1 5 4 2 4" xfId="22018" xr:uid="{6C063A4A-B4B7-436F-8EA2-479090F29EB0}"/>
    <cellStyle name="40% - Ênfase1 5 4 3" xfId="22019" xr:uid="{0FA403C1-FCDD-4E71-A12A-16AC5FCE6903}"/>
    <cellStyle name="40% - Ênfase1 5 4 4" xfId="22020" xr:uid="{C97655DF-C34B-4BD9-A36C-D5754D349C6F}"/>
    <cellStyle name="40% - Ênfase1 5 4 5" xfId="22021" xr:uid="{C99E8AB0-4463-40DC-8592-615C8B6856AE}"/>
    <cellStyle name="40% - Ênfase1 5 4 6" xfId="50685" xr:uid="{150E9E27-9EB2-4BC3-B17D-38BA067227EF}"/>
    <cellStyle name="40% - Ênfase1 5 5" xfId="1539" xr:uid="{ADE6F7A1-2FAC-4A51-9B68-5851157CD831}"/>
    <cellStyle name="40% - Ênfase1 5 5 2" xfId="1540" xr:uid="{7DE8A868-1F02-4426-86D9-65476DCBF466}"/>
    <cellStyle name="40% - Ênfase1 5 5 2 2" xfId="22022" xr:uid="{EEA2B339-8858-4390-AF9D-3F056BCC51CF}"/>
    <cellStyle name="40% - Ênfase1 5 5 2 3" xfId="22023" xr:uid="{99426B75-8AD5-4C04-BBBC-27C98788A09A}"/>
    <cellStyle name="40% - Ênfase1 5 5 2 4" xfId="22024" xr:uid="{4C8F5859-6E33-48ED-B078-96B83FF371ED}"/>
    <cellStyle name="40% - Ênfase1 5 5 3" xfId="22025" xr:uid="{C7BF59E2-CFE2-4A1B-BED0-CBDEC47B2D1D}"/>
    <cellStyle name="40% - Ênfase1 5 5 4" xfId="22026" xr:uid="{28AAA445-0C34-447B-A54D-4292A5BF8E13}"/>
    <cellStyle name="40% - Ênfase1 5 5 5" xfId="22027" xr:uid="{4C6E238A-1EA9-4535-B25A-A7D0461FACA1}"/>
    <cellStyle name="40% - Ênfase1 5 5 6" xfId="51572" xr:uid="{776AA87E-883B-4AAA-BF72-256B144AD9C6}"/>
    <cellStyle name="40% - Ênfase1 5 6" xfId="1541" xr:uid="{E5595416-FBD0-4829-B7C8-1E033D56BA19}"/>
    <cellStyle name="40% - Ênfase1 5 6 2" xfId="1542" xr:uid="{5A63216E-789D-462A-9F35-14F0E8EF9404}"/>
    <cellStyle name="40% - Ênfase1 5 6 2 2" xfId="22028" xr:uid="{30F8A692-F88C-41E0-A428-457DD285B9FE}"/>
    <cellStyle name="40% - Ênfase1 5 6 2 3" xfId="22029" xr:uid="{848BF870-A231-4F24-8BE5-D42911A307A4}"/>
    <cellStyle name="40% - Ênfase1 5 6 2 4" xfId="22030" xr:uid="{6733260F-ACA1-4D2C-A00B-D792D663B5B8}"/>
    <cellStyle name="40% - Ênfase1 5 6 3" xfId="22031" xr:uid="{E43FD8D6-A314-4307-BE97-BB976925118A}"/>
    <cellStyle name="40% - Ênfase1 5 6 4" xfId="22032" xr:uid="{3A9FD5A7-F9A0-4A72-9AA7-7E9F6A695658}"/>
    <cellStyle name="40% - Ênfase1 5 6 5" xfId="22033" xr:uid="{6C5CFAEA-4AD1-4F23-B3EC-877C05E75ED3}"/>
    <cellStyle name="40% - Ênfase1 5 6 6" xfId="52451" xr:uid="{3A75C281-10DC-410C-ACFB-F61CC55ADCE2}"/>
    <cellStyle name="40% - Ênfase1 5 7" xfId="1543" xr:uid="{120E3DEF-6773-4617-955A-8CDD049A8DCF}"/>
    <cellStyle name="40% - Ênfase1 5 7 2" xfId="22034" xr:uid="{30DAE6B4-0B06-49D3-9578-E5565B87007F}"/>
    <cellStyle name="40% - Ênfase1 5 7 2 2" xfId="22035" xr:uid="{C1D062A8-38B0-4567-B3A3-0C6D76850FB2}"/>
    <cellStyle name="40% - Ênfase1 5 7 2 3" xfId="22036" xr:uid="{D5AE984A-67F5-4F54-BBBD-F54725D4B27F}"/>
    <cellStyle name="40% - Ênfase1 5 7 2 4" xfId="22037" xr:uid="{03CD57EE-9FF5-4C45-96EC-CEB344B8427F}"/>
    <cellStyle name="40% - Ênfase1 5 7 3" xfId="22038" xr:uid="{7379A7F5-13AB-4595-B0FB-CAF5DE530951}"/>
    <cellStyle name="40% - Ênfase1 5 7 4" xfId="22039" xr:uid="{8265F15B-EA02-4044-855C-ED18247BCDCB}"/>
    <cellStyle name="40% - Ênfase1 5 7 5" xfId="22040" xr:uid="{F4E603FB-1E9F-4D56-A200-67FDCD66B369}"/>
    <cellStyle name="40% - Ênfase1 5 7 6" xfId="53316" xr:uid="{20ADDD88-6634-420E-B1DE-2AE3379FB4CB}"/>
    <cellStyle name="40% - Ênfase1 5 8" xfId="22041" xr:uid="{D74B02FE-B9BA-4294-91E8-BA3F99AE9441}"/>
    <cellStyle name="40% - Ênfase1 5 8 2" xfId="22042" xr:uid="{FDA93D07-A44D-4848-92C8-DE18737E2AB9}"/>
    <cellStyle name="40% - Ênfase1 5 8 2 2" xfId="22043" xr:uid="{7B1CC455-1C03-4609-9240-21B061411C22}"/>
    <cellStyle name="40% - Ênfase1 5 8 2 3" xfId="22044" xr:uid="{23616E86-1633-4928-B40D-A8715B33F583}"/>
    <cellStyle name="40% - Ênfase1 5 8 2 4" xfId="22045" xr:uid="{9DA14594-3128-4E07-A4AC-28D846B6EE3F}"/>
    <cellStyle name="40% - Ênfase1 5 8 3" xfId="22046" xr:uid="{BBEBA859-7A95-4AC3-B186-CC91C3C5B122}"/>
    <cellStyle name="40% - Ênfase1 5 8 4" xfId="22047" xr:uid="{79A482DF-EDBC-4751-8CEB-E3F7B02A7868}"/>
    <cellStyle name="40% - Ênfase1 5 8 5" xfId="22048" xr:uid="{2D45377D-8FD2-4856-A81A-293A418C070A}"/>
    <cellStyle name="40% - Ênfase1 5 8 6" xfId="54160" xr:uid="{6162E466-0772-4916-9A17-23827B244BC3}"/>
    <cellStyle name="40% - Ênfase1 5 9" xfId="22049" xr:uid="{CE9C1FC3-F84D-4FC5-AC38-9983585ADF5F}"/>
    <cellStyle name="40% - Ênfase1 5 9 2" xfId="22050" xr:uid="{FECE8F75-844B-42A5-BC57-62C499174643}"/>
    <cellStyle name="40% - Ênfase1 5 9 2 2" xfId="22051" xr:uid="{0A9A5B7A-65C2-4AA8-897D-4A9403AA62E4}"/>
    <cellStyle name="40% - Ênfase1 5 9 2 3" xfId="22052" xr:uid="{DAC24A29-B5F9-4363-993E-EA7C5BB7F9BA}"/>
    <cellStyle name="40% - Ênfase1 5 9 2 4" xfId="22053" xr:uid="{8F3556D7-06E6-468E-BF66-AA5A5A4F50EE}"/>
    <cellStyle name="40% - Ênfase1 5 9 3" xfId="22054" xr:uid="{32278A74-08B6-41F8-906A-1E255FA3E808}"/>
    <cellStyle name="40% - Ênfase1 5 9 4" xfId="22055" xr:uid="{D052B7B9-8D6A-4038-B5A9-AC300AF1E6C3}"/>
    <cellStyle name="40% - Ênfase1 5 9 5" xfId="22056" xr:uid="{084B74C5-AAA1-443F-B5F4-9BBF229B0914}"/>
    <cellStyle name="40% - Ênfase1 5 9 6" xfId="54966" xr:uid="{A54A773B-FA59-4B0B-BA78-22EE36F24AB0}"/>
    <cellStyle name="40% - Ênfase1 50" xfId="1544" xr:uid="{FC2EAB94-2388-4A97-AF66-DA2C4CD4CA95}"/>
    <cellStyle name="40% - Ênfase1 50 2" xfId="1545" xr:uid="{C4F32E22-D20A-44D5-86B4-C2F60A74B716}"/>
    <cellStyle name="40% - Ênfase1 51" xfId="1546" xr:uid="{F0E86226-52C1-4FD9-97AC-6C61632CA546}"/>
    <cellStyle name="40% - Ênfase1 51 2" xfId="1547" xr:uid="{A1E4E1EC-6859-425D-86B5-6FC385FD3B0C}"/>
    <cellStyle name="40% - Ênfase1 52" xfId="1548" xr:uid="{D8DDC4BC-A4FD-4F8E-BC75-66BEC6AC3CEA}"/>
    <cellStyle name="40% - Ênfase1 52 2" xfId="1549" xr:uid="{E4C6ADE5-1095-4078-9C11-8DC96B5BE2C7}"/>
    <cellStyle name="40% - Ênfase1 53" xfId="1550" xr:uid="{6E6CD3C9-2A93-4978-A83A-4CDC41CBE0A5}"/>
    <cellStyle name="40% - Ênfase1 53 2" xfId="1551" xr:uid="{7BFC96E6-A167-4952-AB62-BC72DA082E95}"/>
    <cellStyle name="40% - Ênfase1 54" xfId="1552" xr:uid="{3759758C-DD6C-40FC-9B4B-D6634D2CDFA6}"/>
    <cellStyle name="40% - Ênfase1 54 2" xfId="1553" xr:uid="{52EE651D-C827-458F-8653-8E4FE2CC8F4E}"/>
    <cellStyle name="40% - Ênfase1 55" xfId="1554" xr:uid="{9B8EFF73-442D-43F3-B489-27FD0072423A}"/>
    <cellStyle name="40% - Ênfase1 55 2" xfId="1555" xr:uid="{D3F1C12A-518C-4C32-B3DC-50C33B63AB4F}"/>
    <cellStyle name="40% - Ênfase1 56" xfId="1556" xr:uid="{DADB5D9B-C362-49B2-8EA8-FEC88B4BEA8D}"/>
    <cellStyle name="40% - Ênfase1 56 2" xfId="1557" xr:uid="{D3C5BE4D-14FE-4CCE-A01C-A0D344812663}"/>
    <cellStyle name="40% - Ênfase1 57" xfId="1558" xr:uid="{F41AD089-CBA3-43DD-9B21-3436BB9B4002}"/>
    <cellStyle name="40% - Ênfase1 57 2" xfId="1559" xr:uid="{F26AAEB2-2737-4EA8-9F77-4DABE0E49A7B}"/>
    <cellStyle name="40% - Ênfase1 58" xfId="1560" xr:uid="{803CDC8E-71FC-4A33-A56D-99F5C2662F2E}"/>
    <cellStyle name="40% - Ênfase1 58 2" xfId="1561" xr:uid="{1E5FED2C-5C59-40C4-B989-9E8A7DAAFE52}"/>
    <cellStyle name="40% - Ênfase1 59" xfId="1562" xr:uid="{EF486D60-66A6-494D-8A69-11764D864AF0}"/>
    <cellStyle name="40% - Ênfase1 59 2" xfId="1563" xr:uid="{A9D53E28-873A-4E6F-A582-EF935024BC87}"/>
    <cellStyle name="40% - Ênfase1 6" xfId="1564" xr:uid="{29FD259A-96BF-461F-B09A-A81E0D068402}"/>
    <cellStyle name="40% - Ênfase1 6 10" xfId="22057" xr:uid="{E40073AB-BCFB-4904-9D48-FB1B3D425D61}"/>
    <cellStyle name="40% - Ênfase1 6 10 2" xfId="22058" xr:uid="{CE82E732-7DD8-4642-9856-8130EFF67BA9}"/>
    <cellStyle name="40% - Ênfase1 6 10 2 2" xfId="22059" xr:uid="{5FD4CA45-E63D-4952-B5C9-4220DCED07EE}"/>
    <cellStyle name="40% - Ênfase1 6 10 2 3" xfId="22060" xr:uid="{4560DA56-1B64-4A2C-9F33-7FCC99B6B1B4}"/>
    <cellStyle name="40% - Ênfase1 6 10 2 4" xfId="22061" xr:uid="{EB1CA6B0-D6DD-4021-81DD-E5DE3D667229}"/>
    <cellStyle name="40% - Ênfase1 6 10 3" xfId="22062" xr:uid="{B1D692F8-87D5-47C5-8155-C75D51955E2A}"/>
    <cellStyle name="40% - Ênfase1 6 10 4" xfId="22063" xr:uid="{C2DE4198-2ABC-4DB2-BC37-9F4CC26622CC}"/>
    <cellStyle name="40% - Ênfase1 6 10 5" xfId="22064" xr:uid="{9E7B02B1-4B55-40F9-B75C-DAC7BED7F50B}"/>
    <cellStyle name="40% - Ênfase1 6 10 6" xfId="56358" xr:uid="{917A19E6-9E43-4D37-9C83-C700828A8EDE}"/>
    <cellStyle name="40% - Ênfase1 6 11" xfId="22065" xr:uid="{EF62CBEC-6C8F-4D1C-8A3C-1031C8EE950C}"/>
    <cellStyle name="40% - Ênfase1 6 11 2" xfId="22066" xr:uid="{8CC0952A-B1AB-4ADF-8B7D-3A4CD50D4B34}"/>
    <cellStyle name="40% - Ênfase1 6 11 2 2" xfId="22067" xr:uid="{5D9E579A-DEE9-471B-AEB3-B94385F138AF}"/>
    <cellStyle name="40% - Ênfase1 6 11 2 3" xfId="22068" xr:uid="{EB84FE6F-EB0A-4280-906F-F37B65244817}"/>
    <cellStyle name="40% - Ênfase1 6 11 2 4" xfId="22069" xr:uid="{90917365-6523-41D9-AC99-287990AA3819}"/>
    <cellStyle name="40% - Ênfase1 6 11 3" xfId="22070" xr:uid="{E8EF2248-B270-43BD-A1B8-95E2EF984C00}"/>
    <cellStyle name="40% - Ênfase1 6 11 4" xfId="22071" xr:uid="{36384CAF-EB3A-4EAF-A829-99663CE394EC}"/>
    <cellStyle name="40% - Ênfase1 6 11 5" xfId="22072" xr:uid="{733E65B5-E629-4F36-A04B-B30D94A53632}"/>
    <cellStyle name="40% - Ênfase1 6 11 6" xfId="57631" xr:uid="{4FC01D63-34C6-4E6E-882F-8CD274F0BA02}"/>
    <cellStyle name="40% - Ênfase1 6 12" xfId="22073" xr:uid="{AEB45A37-B017-4EDE-BB1B-2545590CD73F}"/>
    <cellStyle name="40% - Ênfase1 6 12 2" xfId="22074" xr:uid="{C39AF888-8D19-47AF-8959-B28D8CAEB8A3}"/>
    <cellStyle name="40% - Ênfase1 6 12 3" xfId="22075" xr:uid="{5056E2B9-EF24-4AE2-AEB2-474E40902CE4}"/>
    <cellStyle name="40% - Ênfase1 6 12 4" xfId="22076" xr:uid="{EA71BC76-394C-46A0-8B2E-1C791BCB5B81}"/>
    <cellStyle name="40% - Ênfase1 6 12 5" xfId="47211" xr:uid="{A3591495-6E68-4AD3-BDC7-C514E9CA5C2A}"/>
    <cellStyle name="40% - Ênfase1 6 13" xfId="22077" xr:uid="{8E0839ED-0281-43E6-A458-C9FFB9FB0CE3}"/>
    <cellStyle name="40% - Ênfase1 6 14" xfId="22078" xr:uid="{3CF9B807-B0E8-4705-9EE5-6C3BB516C021}"/>
    <cellStyle name="40% - Ênfase1 6 15" xfId="22079" xr:uid="{1CB7FFF4-8347-4DB5-91E5-EDC24F4E39AD}"/>
    <cellStyle name="40% - Ênfase1 6 16" xfId="45173" xr:uid="{6E8C522F-1C5D-4C99-AC64-08118829F36B}"/>
    <cellStyle name="40% - Ênfase1 6 2" xfId="1565" xr:uid="{3C1D5DA3-7A74-4B36-9627-DE250689F066}"/>
    <cellStyle name="40% - Ênfase1 6 2 2" xfId="1566" xr:uid="{9481AA56-E151-4005-80DE-1E8A71D7DECE}"/>
    <cellStyle name="40% - Ênfase1 6 2 2 2" xfId="22080" xr:uid="{8BFE12BB-D443-4E20-A90E-FC907D7D8B01}"/>
    <cellStyle name="40% - Ênfase1 6 2 2 2 2" xfId="57247" xr:uid="{8931B7E0-15EB-4065-B332-5495C12E05FD}"/>
    <cellStyle name="40% - Ênfase1 6 2 2 2 3" xfId="57460" xr:uid="{DEA4E8C5-F1C6-4FC4-83C6-1B9B727407BB}"/>
    <cellStyle name="40% - Ênfase1 6 2 2 2 4" xfId="56903" xr:uid="{975705AF-BC97-454B-B246-BCC34382742F}"/>
    <cellStyle name="40% - Ênfase1 6 2 2 3" xfId="22081" xr:uid="{D4856E11-4AF6-410F-897B-6F7BDDDB0479}"/>
    <cellStyle name="40% - Ênfase1 6 2 2 3 2" xfId="57832" xr:uid="{02ACCEAF-E30D-44BD-A0EE-95295AC2BCCD}"/>
    <cellStyle name="40% - Ênfase1 6 2 2 4" xfId="22082" xr:uid="{2CFF99A5-CAC8-49BB-A655-EE71DF05C716}"/>
    <cellStyle name="40% - Ênfase1 6 2 2 5" xfId="48830" xr:uid="{5CA88DB9-F621-4C50-9961-62C796CFE087}"/>
    <cellStyle name="40% - Ênfase1 6 2 3" xfId="22083" xr:uid="{B4201F9A-C432-473A-AF68-CFCC1A5EAA9C}"/>
    <cellStyle name="40% - Ênfase1 6 2 3 2" xfId="56527" xr:uid="{62107DBE-B02E-431E-A04B-401E04885F35}"/>
    <cellStyle name="40% - Ênfase1 6 2 4" xfId="22084" xr:uid="{B8A0E332-E675-4B46-A2D5-6C9DD07E666F}"/>
    <cellStyle name="40% - Ênfase1 6 2 4 2" xfId="57860" xr:uid="{86EA8DB7-C3C8-4346-829E-3624C203F3B8}"/>
    <cellStyle name="40% - Ênfase1 6 2 5" xfId="22085" xr:uid="{30B44F62-E874-4E0C-8CBB-FA0127677683}"/>
    <cellStyle name="40% - Ênfase1 6 2 6" xfId="47960" xr:uid="{22E9FCC0-5343-4359-84B7-60FB71A4D5D6}"/>
    <cellStyle name="40% - Ênfase1 6 3" xfId="1567" xr:uid="{DB7B8802-B74D-4CDF-971E-DC94B03E2974}"/>
    <cellStyle name="40% - Ênfase1 6 3 2" xfId="1568" xr:uid="{91376E47-D893-4BF6-8684-8C28665AA7B3}"/>
    <cellStyle name="40% - Ênfase1 6 3 2 2" xfId="22086" xr:uid="{4A67F383-8389-4D5E-BED6-82059B390A83}"/>
    <cellStyle name="40% - Ênfase1 6 3 2 3" xfId="22087" xr:uid="{C6CC5405-FFF7-4FC8-8E6C-DA08FCF0F652}"/>
    <cellStyle name="40% - Ênfase1 6 3 2 4" xfId="22088" xr:uid="{150C1DAA-074D-4F64-AB7D-5C3D28540098}"/>
    <cellStyle name="40% - Ênfase1 6 3 3" xfId="22089" xr:uid="{CF83A10F-E7D2-4093-9018-43FF47F3D273}"/>
    <cellStyle name="40% - Ênfase1 6 3 4" xfId="22090" xr:uid="{72DD6292-DB54-47C7-B24C-229C74185FED}"/>
    <cellStyle name="40% - Ênfase1 6 3 5" xfId="22091" xr:uid="{D263DD6D-4245-4235-B291-DBDEABD3D355}"/>
    <cellStyle name="40% - Ênfase1 6 3 6" xfId="50248" xr:uid="{755A7751-E0BD-45C6-907E-7EBA3B9E144F}"/>
    <cellStyle name="40% - Ênfase1 6 4" xfId="1569" xr:uid="{20207C02-E767-43DA-996A-6A7BC1D41A04}"/>
    <cellStyle name="40% - Ênfase1 6 4 2" xfId="1570" xr:uid="{F8ED6A3F-3960-416C-B301-6F858BC9D2DA}"/>
    <cellStyle name="40% - Ênfase1 6 4 2 2" xfId="22092" xr:uid="{72693164-1496-4E5A-88B9-42E90063E07E}"/>
    <cellStyle name="40% - Ênfase1 6 4 2 3" xfId="22093" xr:uid="{AA9AABEE-5644-4D4D-AD5B-35F9395215A3}"/>
    <cellStyle name="40% - Ênfase1 6 4 2 4" xfId="22094" xr:uid="{C6E094B6-7440-4D5D-ADEC-325ADA76C900}"/>
    <cellStyle name="40% - Ênfase1 6 4 3" xfId="22095" xr:uid="{66227F5E-F81C-4CDC-84E0-94DC839B6DCE}"/>
    <cellStyle name="40% - Ênfase1 6 4 4" xfId="22096" xr:uid="{8C0DAD58-C810-4141-95CD-54FFBD23F6F2}"/>
    <cellStyle name="40% - Ênfase1 6 4 5" xfId="22097" xr:uid="{BCC95638-2FF0-43FC-B96E-2584018168D9}"/>
    <cellStyle name="40% - Ênfase1 6 4 6" xfId="50682" xr:uid="{A6131284-0181-4624-A255-C949271B639D}"/>
    <cellStyle name="40% - Ênfase1 6 5" xfId="1571" xr:uid="{00E23C7E-F7CA-4AB9-96EF-F987CC764A67}"/>
    <cellStyle name="40% - Ênfase1 6 5 2" xfId="1572" xr:uid="{7B342DF8-4BC6-4529-B60B-090F9A4BEBF2}"/>
    <cellStyle name="40% - Ênfase1 6 5 2 2" xfId="22098" xr:uid="{A7903BC5-6750-4FD4-BF81-63BC7EF9CBA3}"/>
    <cellStyle name="40% - Ênfase1 6 5 2 3" xfId="22099" xr:uid="{03CE8E9C-35F8-4812-8CB1-123E7FABF236}"/>
    <cellStyle name="40% - Ênfase1 6 5 2 4" xfId="22100" xr:uid="{BAE6AB0E-E126-4E1A-B02D-845505B8BB6D}"/>
    <cellStyle name="40% - Ênfase1 6 5 3" xfId="22101" xr:uid="{DBDB3FDD-FBF8-4201-AEDA-338B46812096}"/>
    <cellStyle name="40% - Ênfase1 6 5 4" xfId="22102" xr:uid="{D1E5FC47-D0EE-4633-8AB4-82A9BFAFBB19}"/>
    <cellStyle name="40% - Ênfase1 6 5 5" xfId="22103" xr:uid="{5A24F245-352A-4B8D-806F-6AE8A9963AC3}"/>
    <cellStyle name="40% - Ênfase1 6 5 6" xfId="51569" xr:uid="{73D5B9B0-97C3-43A6-B274-4FBE74F10F10}"/>
    <cellStyle name="40% - Ênfase1 6 6" xfId="1573" xr:uid="{545FA04F-F130-4140-84AF-B0C3C324EBF0}"/>
    <cellStyle name="40% - Ênfase1 6 6 2" xfId="1574" xr:uid="{63EB4384-81AE-4BA6-8BFF-B20519C0E809}"/>
    <cellStyle name="40% - Ênfase1 6 6 2 2" xfId="22104" xr:uid="{DF7C7770-C2D8-4283-B090-9FA473702B63}"/>
    <cellStyle name="40% - Ênfase1 6 6 2 3" xfId="22105" xr:uid="{2442E5D0-13BC-46A0-AA60-407B59CB934F}"/>
    <cellStyle name="40% - Ênfase1 6 6 2 4" xfId="22106" xr:uid="{89BAF4EF-0EF2-4591-B5D3-958694E9A6E2}"/>
    <cellStyle name="40% - Ênfase1 6 6 3" xfId="22107" xr:uid="{8A8AD7AA-41A4-443B-A5F0-5C87774DB9A4}"/>
    <cellStyle name="40% - Ênfase1 6 6 4" xfId="22108" xr:uid="{2DBEB908-0B82-4DBF-80DD-580C3E59FC11}"/>
    <cellStyle name="40% - Ênfase1 6 6 5" xfId="22109" xr:uid="{61EC17D1-4071-4CC4-9F13-D49C8F6057A6}"/>
    <cellStyle name="40% - Ênfase1 6 6 6" xfId="52448" xr:uid="{E1BF4CF7-215D-4724-82F7-5B1AF5876AB3}"/>
    <cellStyle name="40% - Ênfase1 6 7" xfId="1575" xr:uid="{22FC6813-A18F-4923-BB90-21D41E1D7759}"/>
    <cellStyle name="40% - Ênfase1 6 7 2" xfId="22110" xr:uid="{EDEDBE1D-FAFA-4AC0-A5BE-74397630E559}"/>
    <cellStyle name="40% - Ênfase1 6 7 2 2" xfId="22111" xr:uid="{9F2AAD10-8D7C-433E-B618-3E7F76F6D073}"/>
    <cellStyle name="40% - Ênfase1 6 7 2 3" xfId="22112" xr:uid="{5778BCFA-2DB8-4651-8DC5-AA3C5441EE29}"/>
    <cellStyle name="40% - Ênfase1 6 7 2 4" xfId="22113" xr:uid="{64C64223-5436-4412-9AD6-D2C49063876C}"/>
    <cellStyle name="40% - Ênfase1 6 7 3" xfId="22114" xr:uid="{CE1AAF45-4D14-4B4F-96FC-1C678BC455B2}"/>
    <cellStyle name="40% - Ênfase1 6 7 4" xfId="22115" xr:uid="{D15D91D2-076C-4C1E-8A2E-C7FDB1776215}"/>
    <cellStyle name="40% - Ênfase1 6 7 5" xfId="22116" xr:uid="{46B84C48-31FF-46ED-9C2C-8C3B121035B7}"/>
    <cellStyle name="40% - Ênfase1 6 7 6" xfId="53314" xr:uid="{3FB0A6ED-654E-4E41-8419-A03BCD8A310B}"/>
    <cellStyle name="40% - Ênfase1 6 8" xfId="22117" xr:uid="{050C847E-C12F-48C8-BA82-AEFF37403CE6}"/>
    <cellStyle name="40% - Ênfase1 6 8 2" xfId="22118" xr:uid="{1DFC1C93-653D-4738-9922-CA97993EABC7}"/>
    <cellStyle name="40% - Ênfase1 6 8 2 2" xfId="22119" xr:uid="{CA22EBB6-D5F7-4153-A6F3-B0AFF892FD62}"/>
    <cellStyle name="40% - Ênfase1 6 8 2 3" xfId="22120" xr:uid="{87B48995-BFA2-4AA7-B29D-72BE93E44D03}"/>
    <cellStyle name="40% - Ênfase1 6 8 2 4" xfId="22121" xr:uid="{E7E26B39-43A9-426B-84FE-CB71A3E97BA9}"/>
    <cellStyle name="40% - Ênfase1 6 8 3" xfId="22122" xr:uid="{E23410A5-403C-487A-9BA5-FE101AA9BB2D}"/>
    <cellStyle name="40% - Ênfase1 6 8 4" xfId="22123" xr:uid="{6D405A27-14C9-4EFC-8946-6377DF09D66E}"/>
    <cellStyle name="40% - Ênfase1 6 8 5" xfId="22124" xr:uid="{9A2220E2-829F-4FD8-B931-D942208A3C2D}"/>
    <cellStyle name="40% - Ênfase1 6 8 6" xfId="54158" xr:uid="{B4893BE2-A08E-4AA9-88BD-2864B4E817A4}"/>
    <cellStyle name="40% - Ênfase1 6 9" xfId="22125" xr:uid="{20592793-6D69-4580-9EFB-0C463A3D4CE7}"/>
    <cellStyle name="40% - Ênfase1 6 9 2" xfId="22126" xr:uid="{D436CF66-F2E3-401B-B9F4-E694E7F0A2AE}"/>
    <cellStyle name="40% - Ênfase1 6 9 2 2" xfId="22127" xr:uid="{03AC2C58-08F6-4CEC-B076-8328B76144EA}"/>
    <cellStyle name="40% - Ênfase1 6 9 2 3" xfId="22128" xr:uid="{666066CC-95F8-4C3C-82B6-8282FE537198}"/>
    <cellStyle name="40% - Ênfase1 6 9 2 4" xfId="22129" xr:uid="{8514E232-D191-47B3-9941-FB8682259DA0}"/>
    <cellStyle name="40% - Ênfase1 6 9 3" xfId="22130" xr:uid="{18CD93A5-E96F-4FBC-8E62-3A300A68178A}"/>
    <cellStyle name="40% - Ênfase1 6 9 4" xfId="22131" xr:uid="{CE71E57D-709C-4A9C-8916-2E3A5DB72B6A}"/>
    <cellStyle name="40% - Ênfase1 6 9 5" xfId="22132" xr:uid="{55779D0D-DF6E-4D5E-A381-25AB0BADE41B}"/>
    <cellStyle name="40% - Ênfase1 6 9 6" xfId="54964" xr:uid="{95E9BD81-F3E6-4C7B-85EF-A20F9ACA86C4}"/>
    <cellStyle name="40% - Ênfase1 60" xfId="1576" xr:uid="{0D88F19E-B1C9-48AE-A911-54F14E041582}"/>
    <cellStyle name="40% - Ênfase1 60 2" xfId="1577" xr:uid="{139C2A64-7F1D-4EF7-9242-3F343733BFA3}"/>
    <cellStyle name="40% - Ênfase1 61" xfId="1578" xr:uid="{E188E0E8-9B98-4F19-8E40-E62BDA1B47F8}"/>
    <cellStyle name="40% - Ênfase1 61 2" xfId="1579" xr:uid="{0578D2BF-ADB1-491C-87D2-63BCFD519078}"/>
    <cellStyle name="40% - Ênfase1 62" xfId="1580" xr:uid="{767C7988-EC48-4E59-A287-98999FC57683}"/>
    <cellStyle name="40% - Ênfase1 62 2" xfId="1581" xr:uid="{E6F3AB2A-183A-48CB-B3AC-752C0D1F9184}"/>
    <cellStyle name="40% - Ênfase1 63" xfId="1582" xr:uid="{144FF73B-98D2-465C-8DCA-8D0FF4BD9A27}"/>
    <cellStyle name="40% - Ênfase1 63 2" xfId="1583" xr:uid="{52A0C42A-FF2D-4511-91A6-023DF615CF15}"/>
    <cellStyle name="40% - Ênfase1 64" xfId="1584" xr:uid="{F0E6AFA3-1CD0-40F1-9756-B75C3AFD44E5}"/>
    <cellStyle name="40% - Ênfase1 65" xfId="22133" xr:uid="{91682A9D-0A90-4972-9D1D-8D575756C0A5}"/>
    <cellStyle name="40% - Ênfase1 66" xfId="22134" xr:uid="{2569DC80-36F3-43CF-85A5-3B8583DEB206}"/>
    <cellStyle name="40% - Ênfase1 67" xfId="22135" xr:uid="{B867BA14-DCE2-4B95-90BD-9B8A107994CA}"/>
    <cellStyle name="40% - Ênfase1 68" xfId="22136" xr:uid="{F898535D-C64C-4B09-84A0-32DAEBF4770A}"/>
    <cellStyle name="40% - Ênfase1 69" xfId="22137" xr:uid="{A4FFEBC8-3605-4938-98C1-518C3D66DB8F}"/>
    <cellStyle name="40% - Ênfase1 7" xfId="1585" xr:uid="{3C2464FF-3364-44DB-BC13-58C603386464}"/>
    <cellStyle name="40% - Ênfase1 7 10" xfId="22138" xr:uid="{68BC7CCD-A1CF-4EF9-83C6-854DB8F6A399}"/>
    <cellStyle name="40% - Ênfase1 7 10 2" xfId="22139" xr:uid="{2BB203B0-B14E-4688-8424-8A9576D90291}"/>
    <cellStyle name="40% - Ênfase1 7 10 2 2" xfId="22140" xr:uid="{6A7527FB-609C-4EF8-AA10-435AFBC03E30}"/>
    <cellStyle name="40% - Ênfase1 7 10 2 3" xfId="22141" xr:uid="{44A4E84D-D46E-4FF6-B9DF-3ABDBB596774}"/>
    <cellStyle name="40% - Ênfase1 7 10 2 4" xfId="22142" xr:uid="{A2551566-A0BA-4CDC-B831-58BCD20B7056}"/>
    <cellStyle name="40% - Ênfase1 7 10 3" xfId="22143" xr:uid="{AEAC3761-DA8E-4C9A-A8DD-058EF56D483F}"/>
    <cellStyle name="40% - Ênfase1 7 10 4" xfId="22144" xr:uid="{1C6E7B36-2916-4EBC-83A9-1BDF442A72E3}"/>
    <cellStyle name="40% - Ênfase1 7 10 5" xfId="22145" xr:uid="{553FC56C-CE91-4C08-9497-998E6BAE551A}"/>
    <cellStyle name="40% - Ênfase1 7 11" xfId="22146" xr:uid="{D9B1FCCC-879E-4538-AE72-65E73624011C}"/>
    <cellStyle name="40% - Ênfase1 7 11 2" xfId="22147" xr:uid="{25BA074F-7C2F-496B-BD5A-BD73B5B2C1E7}"/>
    <cellStyle name="40% - Ênfase1 7 11 2 2" xfId="22148" xr:uid="{CC5F2134-9D04-4924-A566-3417519EA9AD}"/>
    <cellStyle name="40% - Ênfase1 7 11 2 3" xfId="22149" xr:uid="{6DE06491-BB0E-4D23-A544-ECE0DD4E0BF7}"/>
    <cellStyle name="40% - Ênfase1 7 11 2 4" xfId="22150" xr:uid="{EB0682D9-8A15-45D6-8B86-F2632F217D2D}"/>
    <cellStyle name="40% - Ênfase1 7 11 3" xfId="22151" xr:uid="{4A3C5704-98AA-4EEF-B0FB-955ADDB335FB}"/>
    <cellStyle name="40% - Ênfase1 7 11 4" xfId="22152" xr:uid="{9DE70724-70B0-42E3-B192-77B8E61530D9}"/>
    <cellStyle name="40% - Ênfase1 7 11 5" xfId="22153" xr:uid="{FB6953BC-CAF9-49C2-8FE3-C186724EF0E9}"/>
    <cellStyle name="40% - Ênfase1 7 12" xfId="22154" xr:uid="{94090A08-E906-43D3-9278-D3CEE7A47B0D}"/>
    <cellStyle name="40% - Ênfase1 7 12 2" xfId="22155" xr:uid="{07536755-CFA8-4F85-BF1D-6F5A4DCFE0C2}"/>
    <cellStyle name="40% - Ênfase1 7 12 3" xfId="22156" xr:uid="{6C812B70-AAB7-4A08-83F0-64750E09128D}"/>
    <cellStyle name="40% - Ênfase1 7 12 4" xfId="22157" xr:uid="{D0CB0051-119D-4EE6-92EE-270C115F8CBE}"/>
    <cellStyle name="40% - Ênfase1 7 12 5" xfId="47212" xr:uid="{9E458903-C1BF-4660-9192-85902FFAA173}"/>
    <cellStyle name="40% - Ênfase1 7 13" xfId="22158" xr:uid="{F9493130-5E91-46D7-AD8A-662F332B95D4}"/>
    <cellStyle name="40% - Ênfase1 7 14" xfId="22159" xr:uid="{B3332B94-11A9-428C-9F8D-68A81ADF2CBA}"/>
    <cellStyle name="40% - Ênfase1 7 15" xfId="22160" xr:uid="{45EFBA5B-1090-4EE6-9D47-3A0CA54C529A}"/>
    <cellStyle name="40% - Ênfase1 7 16" xfId="45174" xr:uid="{4B2B29E1-19B5-46FB-A3BB-4F7463D0D5DE}"/>
    <cellStyle name="40% - Ênfase1 7 2" xfId="1586" xr:uid="{078756E0-0AF1-4DC0-9347-7292C0CDFE61}"/>
    <cellStyle name="40% - Ênfase1 7 2 2" xfId="1587" xr:uid="{7725A1EC-69A8-4A85-8129-E7FECF61EDB4}"/>
    <cellStyle name="40% - Ênfase1 7 2 2 2" xfId="22161" xr:uid="{44B142C9-E90D-42C5-994F-0A8004DA11D1}"/>
    <cellStyle name="40% - Ênfase1 7 2 2 2 2" xfId="57248" xr:uid="{D3FAF5E5-ECF9-4451-B2F0-EC21CC8260F0}"/>
    <cellStyle name="40% - Ênfase1 7 2 2 2 3" xfId="56673" xr:uid="{6BD05CC8-916C-4CFD-AE4A-2E0BA16C02B7}"/>
    <cellStyle name="40% - Ênfase1 7 2 2 2 4" xfId="56904" xr:uid="{12482F3C-F18B-4075-9005-214C37FCC137}"/>
    <cellStyle name="40% - Ênfase1 7 2 2 3" xfId="22162" xr:uid="{0126E23E-58B8-488F-B64E-22BA2148BD33}"/>
    <cellStyle name="40% - Ênfase1 7 2 2 3 2" xfId="57724" xr:uid="{F38D2E02-5F79-456E-BE85-A5EE8E92514E}"/>
    <cellStyle name="40% - Ênfase1 7 2 2 4" xfId="22163" xr:uid="{F5C938FD-AA16-48C1-B603-E4F7352195E3}"/>
    <cellStyle name="40% - Ênfase1 7 2 2 5" xfId="48832" xr:uid="{9405E1E0-CA04-4907-8714-C06F9C8F782D}"/>
    <cellStyle name="40% - Ênfase1 7 2 3" xfId="22164" xr:uid="{EF52936C-B677-4999-A42A-43769216B9D9}"/>
    <cellStyle name="40% - Ênfase1 7 2 3 2" xfId="56528" xr:uid="{D4111E1A-ACCC-4BA6-8896-B449E2311F89}"/>
    <cellStyle name="40% - Ênfase1 7 2 4" xfId="22165" xr:uid="{0FEA0832-6668-49E7-B8D0-A2940656272A}"/>
    <cellStyle name="40% - Ênfase1 7 2 4 2" xfId="57748" xr:uid="{05477644-D881-4B3B-84F3-CAA991F72538}"/>
    <cellStyle name="40% - Ênfase1 7 2 5" xfId="22166" xr:uid="{5166614E-2F76-45B3-B290-EE5155CF19E5}"/>
    <cellStyle name="40% - Ênfase1 7 2 6" xfId="47961" xr:uid="{C7271B8A-37DF-4935-A60A-54266A5E0F29}"/>
    <cellStyle name="40% - Ênfase1 7 3" xfId="1588" xr:uid="{0DAA192E-40BB-4A8F-95E7-60E09CF8DBCE}"/>
    <cellStyle name="40% - Ênfase1 7 3 2" xfId="1589" xr:uid="{24971500-A22B-4B10-83DD-F9FA9B29A4C6}"/>
    <cellStyle name="40% - Ênfase1 7 3 2 2" xfId="22167" xr:uid="{6B5729F4-B7A5-4E30-B02D-71444DFEC290}"/>
    <cellStyle name="40% - Ênfase1 7 3 2 3" xfId="22168" xr:uid="{1CAB567F-E25A-4F33-B58B-B8ABB76F2ECB}"/>
    <cellStyle name="40% - Ênfase1 7 3 2 4" xfId="22169" xr:uid="{C71BBF12-9E06-4CFA-AFCE-B074D0A79721}"/>
    <cellStyle name="40% - Ênfase1 7 3 3" xfId="22170" xr:uid="{C763D431-46FA-470A-AD54-010F0F964E49}"/>
    <cellStyle name="40% - Ênfase1 7 3 4" xfId="22171" xr:uid="{1C4A3BD1-9F3E-4462-B248-307E08D3ECCF}"/>
    <cellStyle name="40% - Ênfase1 7 3 5" xfId="22172" xr:uid="{6616F33D-5A36-4F90-AC3B-5EB5832C3882}"/>
    <cellStyle name="40% - Ênfase1 7 3 6" xfId="50250" xr:uid="{8DC2F2DE-00BC-4A24-8ABF-46491E644FBA}"/>
    <cellStyle name="40% - Ênfase1 7 4" xfId="1590" xr:uid="{CE303625-F6D5-4AF0-8B23-4D3AD83DFD73}"/>
    <cellStyle name="40% - Ênfase1 7 4 2" xfId="1591" xr:uid="{0B3724D7-CC97-4FEF-807C-C06C50D27DAA}"/>
    <cellStyle name="40% - Ênfase1 7 4 2 2" xfId="22173" xr:uid="{93DD057B-9262-462D-9060-7BB1DC44BEB3}"/>
    <cellStyle name="40% - Ênfase1 7 4 2 3" xfId="22174" xr:uid="{A3C53DCD-09D0-480D-942F-D83130D18249}"/>
    <cellStyle name="40% - Ênfase1 7 4 2 4" xfId="22175" xr:uid="{B66A624D-792E-4342-90F3-F71AC4DD98C1}"/>
    <cellStyle name="40% - Ênfase1 7 4 3" xfId="22176" xr:uid="{F52C2016-FA61-4F57-96CD-EDCC307C81C6}"/>
    <cellStyle name="40% - Ênfase1 7 4 4" xfId="22177" xr:uid="{D9230935-35F4-42A9-98B7-FBF067470C6D}"/>
    <cellStyle name="40% - Ênfase1 7 4 5" xfId="22178" xr:uid="{74432AA9-4E9B-4D52-A88C-153DF674CCB6}"/>
    <cellStyle name="40% - Ênfase1 7 4 6" xfId="50680" xr:uid="{71A42812-F0EC-4AA3-8C3B-77692888BAA0}"/>
    <cellStyle name="40% - Ênfase1 7 5" xfId="1592" xr:uid="{FD6DDD97-4452-4F57-A601-472D751F92BC}"/>
    <cellStyle name="40% - Ênfase1 7 5 2" xfId="1593" xr:uid="{6A991661-D7EA-4CF0-A93B-0B0A3F706203}"/>
    <cellStyle name="40% - Ênfase1 7 5 2 2" xfId="22179" xr:uid="{9C47DCB7-877F-474A-A0CE-CB30C4573E2D}"/>
    <cellStyle name="40% - Ênfase1 7 5 2 3" xfId="22180" xr:uid="{C95792DA-3533-4EDB-840D-CBD9CF6C1D53}"/>
    <cellStyle name="40% - Ênfase1 7 5 2 4" xfId="22181" xr:uid="{E3F639F6-A1B2-4D7B-BD74-45A42E016A0D}"/>
    <cellStyle name="40% - Ênfase1 7 5 3" xfId="22182" xr:uid="{D602C816-2086-4868-99CF-CA2184F14E05}"/>
    <cellStyle name="40% - Ênfase1 7 5 4" xfId="22183" xr:uid="{CF67C732-D57B-4B3D-A947-D87BC73B04B2}"/>
    <cellStyle name="40% - Ênfase1 7 5 5" xfId="22184" xr:uid="{E2DA1843-FE53-4491-81B9-53223708BD30}"/>
    <cellStyle name="40% - Ênfase1 7 5 6" xfId="51567" xr:uid="{A1A85F92-F7DF-461E-9CA7-9B01F83FD732}"/>
    <cellStyle name="40% - Ênfase1 7 6" xfId="1594" xr:uid="{784D3BDE-3980-47E0-913D-AEBA000BF755}"/>
    <cellStyle name="40% - Ênfase1 7 6 2" xfId="1595" xr:uid="{9AC236DD-62BE-48DE-A6AF-CF044C0A618F}"/>
    <cellStyle name="40% - Ênfase1 7 6 2 2" xfId="22185" xr:uid="{39D5F000-735D-4F41-98BC-73F9AA5697AD}"/>
    <cellStyle name="40% - Ênfase1 7 6 2 3" xfId="22186" xr:uid="{643873D5-3DBA-4E28-89F8-997937CBBA7F}"/>
    <cellStyle name="40% - Ênfase1 7 6 2 4" xfId="22187" xr:uid="{675C94D9-6CD7-4150-A5F9-48CF321C216B}"/>
    <cellStyle name="40% - Ênfase1 7 6 3" xfId="22188" xr:uid="{FDC29CCE-47EF-4439-85F5-B6769E28C725}"/>
    <cellStyle name="40% - Ênfase1 7 6 4" xfId="22189" xr:uid="{70A7A010-018F-4EBA-AAA9-DE4192B1D271}"/>
    <cellStyle name="40% - Ênfase1 7 6 5" xfId="22190" xr:uid="{46EA534F-5181-4543-8917-26A6C2ACF52E}"/>
    <cellStyle name="40% - Ênfase1 7 6 6" xfId="52446" xr:uid="{07A49D23-76D4-4E35-809C-1B11C2EFAFCC}"/>
    <cellStyle name="40% - Ênfase1 7 7" xfId="1596" xr:uid="{4A91C984-B703-4B7D-9ABA-9D8DD051C4CD}"/>
    <cellStyle name="40% - Ênfase1 7 7 2" xfId="22191" xr:uid="{91EEC516-6700-4FAA-92AC-DDB7CB809CD0}"/>
    <cellStyle name="40% - Ênfase1 7 7 2 2" xfId="22192" xr:uid="{2B533C68-4554-48EE-868E-F9CA2FF950E0}"/>
    <cellStyle name="40% - Ênfase1 7 7 2 3" xfId="22193" xr:uid="{D29C1699-991A-401C-B7C4-87F173E8DE3E}"/>
    <cellStyle name="40% - Ênfase1 7 7 2 4" xfId="22194" xr:uid="{E7E0D550-06ED-4966-BE6A-AB2614C9A5CA}"/>
    <cellStyle name="40% - Ênfase1 7 7 3" xfId="22195" xr:uid="{2D0FF29F-4981-47D3-872E-351ECC51EF0F}"/>
    <cellStyle name="40% - Ênfase1 7 7 4" xfId="22196" xr:uid="{4F847FF1-1DDD-488E-B13F-EAFDF6295E83}"/>
    <cellStyle name="40% - Ênfase1 7 7 5" xfId="22197" xr:uid="{611E36B6-1162-4DD9-B087-30D4A797B3D3}"/>
    <cellStyle name="40% - Ênfase1 7 7 6" xfId="53312" xr:uid="{9E1B214D-44E7-4991-B84C-553364981B4A}"/>
    <cellStyle name="40% - Ênfase1 7 8" xfId="22198" xr:uid="{4C0BB491-D52F-4250-BBD2-80420CC5F4C8}"/>
    <cellStyle name="40% - Ênfase1 7 8 2" xfId="22199" xr:uid="{328A38D6-84F2-45AB-9AEB-2A012785E7C1}"/>
    <cellStyle name="40% - Ênfase1 7 8 2 2" xfId="22200" xr:uid="{EB7FA842-8131-4D7A-8FB6-C9E3E5131D9E}"/>
    <cellStyle name="40% - Ênfase1 7 8 2 3" xfId="22201" xr:uid="{F5292B71-9D71-446C-B130-C8C7A40B1855}"/>
    <cellStyle name="40% - Ênfase1 7 8 2 4" xfId="22202" xr:uid="{B252ECD5-B6A6-4BB1-92EF-BAC54275AD19}"/>
    <cellStyle name="40% - Ênfase1 7 8 3" xfId="22203" xr:uid="{BC61FDC5-C755-4CC2-810E-843432950464}"/>
    <cellStyle name="40% - Ênfase1 7 8 4" xfId="22204" xr:uid="{4753FE05-0FEB-49DE-8191-A0BFF6DD777B}"/>
    <cellStyle name="40% - Ênfase1 7 8 5" xfId="22205" xr:uid="{D5AD24FA-31CD-41D4-9B7D-22819F9609D8}"/>
    <cellStyle name="40% - Ênfase1 7 8 6" xfId="54156" xr:uid="{EF443F39-A94D-4B26-96B8-6F41984E2126}"/>
    <cellStyle name="40% - Ênfase1 7 9" xfId="22206" xr:uid="{9B833864-3C46-457F-A404-B5A0B54A3801}"/>
    <cellStyle name="40% - Ênfase1 7 9 2" xfId="22207" xr:uid="{D8807A58-6065-4995-82FD-ED53BDA56D54}"/>
    <cellStyle name="40% - Ênfase1 7 9 2 2" xfId="22208" xr:uid="{DC08BEDF-3F26-45F3-8DED-1B80824D2F8C}"/>
    <cellStyle name="40% - Ênfase1 7 9 2 3" xfId="22209" xr:uid="{2348FAE2-39AC-4C6F-9336-EF888FFEB0E6}"/>
    <cellStyle name="40% - Ênfase1 7 9 2 4" xfId="22210" xr:uid="{611DA540-BCBA-4876-96FB-5D61BE70C6DE}"/>
    <cellStyle name="40% - Ênfase1 7 9 3" xfId="22211" xr:uid="{9768961A-698D-40C9-8199-3F16D81FA34A}"/>
    <cellStyle name="40% - Ênfase1 7 9 4" xfId="22212" xr:uid="{3A9CE2E0-C15E-4664-91F3-68A09CCC5832}"/>
    <cellStyle name="40% - Ênfase1 7 9 5" xfId="22213" xr:uid="{C8ADC13D-92FF-4CB2-B484-9B4732075F32}"/>
    <cellStyle name="40% - Ênfase1 7 9 6" xfId="54963" xr:uid="{AF055ED2-45F0-49FA-823D-06905FDC1695}"/>
    <cellStyle name="40% - Ênfase1 70" xfId="22214" xr:uid="{D7C7E97D-D7DC-46EF-AE61-1A3094C796D7}"/>
    <cellStyle name="40% - Ênfase1 71" xfId="22215" xr:uid="{63858E70-19C3-487D-8115-C36CCD1E20DC}"/>
    <cellStyle name="40% - Ênfase1 72" xfId="22216" xr:uid="{4630F883-D604-49FB-B232-4874686957F1}"/>
    <cellStyle name="40% - Ênfase1 73" xfId="22217" xr:uid="{1B195E42-9087-446C-88D7-F8FF03E2C403}"/>
    <cellStyle name="40% - Ênfase1 74" xfId="22218" xr:uid="{FD9C1598-B3AB-4169-8B22-8A640A39E9F0}"/>
    <cellStyle name="40% - Ênfase1 75" xfId="22219" xr:uid="{C784E69F-1D32-426B-A959-F1E011E54B6E}"/>
    <cellStyle name="40% - Ênfase1 76" xfId="22220" xr:uid="{E2107EA4-98B5-4441-A7EF-56D93B0C4B87}"/>
    <cellStyle name="40% - Ênfase1 77" xfId="22221" xr:uid="{0A41E43B-4F7D-4972-AEF9-7B220CD48E31}"/>
    <cellStyle name="40% - Ênfase1 78" xfId="22222" xr:uid="{3EB36944-4BFF-4C54-AB6A-9D699F3B3D3F}"/>
    <cellStyle name="40% - Ênfase1 79" xfId="22223" xr:uid="{C72F0491-1BA4-4ADA-8E9D-447F3E17BD75}"/>
    <cellStyle name="40% - Ênfase1 8" xfId="1597" xr:uid="{639B9168-DA76-4EB5-9FD0-2EDF594613C2}"/>
    <cellStyle name="40% - Ênfase1 8 10" xfId="22224" xr:uid="{A8EAC9C8-FDCB-4F0F-A99C-2552BA73C591}"/>
    <cellStyle name="40% - Ênfase1 8 10 2" xfId="22225" xr:uid="{7E1E1FF9-56C5-485A-81E7-FA34C076D0D2}"/>
    <cellStyle name="40% - Ênfase1 8 10 2 2" xfId="22226" xr:uid="{93218C69-CA18-4EEA-88DE-B1A9CF1F6799}"/>
    <cellStyle name="40% - Ênfase1 8 10 2 3" xfId="22227" xr:uid="{E72ABCFC-2724-46EA-851B-9E31F0CE61B3}"/>
    <cellStyle name="40% - Ênfase1 8 10 2 4" xfId="22228" xr:uid="{D1912C65-8360-484D-A14C-E49618DE6163}"/>
    <cellStyle name="40% - Ênfase1 8 10 3" xfId="22229" xr:uid="{5767B671-1575-4EC2-A75C-71DD7A06B486}"/>
    <cellStyle name="40% - Ênfase1 8 10 4" xfId="22230" xr:uid="{6772B2F0-5C49-4389-A56C-6DA56AF2B93A}"/>
    <cellStyle name="40% - Ênfase1 8 10 5" xfId="22231" xr:uid="{54B0A7D1-49B3-41AA-9115-F53D5C841B02}"/>
    <cellStyle name="40% - Ênfase1 8 11" xfId="22232" xr:uid="{6F0E0C81-875E-4B20-8E49-AB3A7A5745E7}"/>
    <cellStyle name="40% - Ênfase1 8 11 2" xfId="22233" xr:uid="{30D9C001-A3FB-4414-929C-7B8A3E102BCA}"/>
    <cellStyle name="40% - Ênfase1 8 11 2 2" xfId="22234" xr:uid="{03D1017D-407F-4F3A-B9E5-E7D9CFD281AB}"/>
    <cellStyle name="40% - Ênfase1 8 11 2 3" xfId="22235" xr:uid="{2C2B85A1-8519-4346-A0F6-4BD229566913}"/>
    <cellStyle name="40% - Ênfase1 8 11 2 4" xfId="22236" xr:uid="{4016C37B-2C93-464A-90C4-07C956CCC384}"/>
    <cellStyle name="40% - Ênfase1 8 11 3" xfId="22237" xr:uid="{E619D9F4-C1AE-4D21-A63A-500AAA95773E}"/>
    <cellStyle name="40% - Ênfase1 8 11 4" xfId="22238" xr:uid="{8AB1C5E4-9943-4806-A47B-A3201DA77A2B}"/>
    <cellStyle name="40% - Ênfase1 8 11 5" xfId="22239" xr:uid="{84643473-4F3A-4565-9829-9944C1F8568D}"/>
    <cellStyle name="40% - Ênfase1 8 12" xfId="22240" xr:uid="{A0411688-5E4C-46D5-B8EE-045FF392B7D4}"/>
    <cellStyle name="40% - Ênfase1 8 12 2" xfId="22241" xr:uid="{772B7849-6A15-4806-9D9B-3E2DECD49299}"/>
    <cellStyle name="40% - Ênfase1 8 12 3" xfId="22242" xr:uid="{85A4BC36-CA96-4F64-9E31-AC9D9C6E0D66}"/>
    <cellStyle name="40% - Ênfase1 8 12 4" xfId="22243" xr:uid="{A8A5830D-52BC-41A5-AD7A-8634E6410C36}"/>
    <cellStyle name="40% - Ênfase1 8 12 5" xfId="47213" xr:uid="{0DAD801A-1ED6-478E-8CD9-4180A7C06710}"/>
    <cellStyle name="40% - Ênfase1 8 13" xfId="22244" xr:uid="{65D04BD1-CAC3-464A-A19B-AC3FF630DA95}"/>
    <cellStyle name="40% - Ênfase1 8 14" xfId="22245" xr:uid="{3AFDF592-6B1C-49B4-A692-5490C1B352AE}"/>
    <cellStyle name="40% - Ênfase1 8 15" xfId="22246" xr:uid="{6733DF5F-2ACD-47BC-91FA-8F3B2C384D61}"/>
    <cellStyle name="40% - Ênfase1 8 16" xfId="45602" xr:uid="{20BD27EA-58C0-429B-8081-CF990EBB7C9E}"/>
    <cellStyle name="40% - Ênfase1 8 2" xfId="1598" xr:uid="{9136C7E6-2228-44ED-AAE0-134DE96402E4}"/>
    <cellStyle name="40% - Ênfase1 8 2 2" xfId="1599" xr:uid="{C098DC78-494A-4553-9452-A8C7768F7F10}"/>
    <cellStyle name="40% - Ênfase1 8 2 2 2" xfId="22247" xr:uid="{1FF04C23-5425-4C84-B557-2757E7727162}"/>
    <cellStyle name="40% - Ênfase1 8 2 2 2 2" xfId="57249" xr:uid="{93488C08-2999-4BCC-88B7-5D362F033A7A}"/>
    <cellStyle name="40% - Ênfase1 8 2 2 2 3" xfId="58245" xr:uid="{5848C61A-E06E-4606-9457-D78FCA0CBF1A}"/>
    <cellStyle name="40% - Ênfase1 8 2 2 2 4" xfId="56905" xr:uid="{DBC2E6DB-4883-4984-9864-86C8DC61B1DB}"/>
    <cellStyle name="40% - Ênfase1 8 2 2 3" xfId="22248" xr:uid="{35E5B5AA-E340-4920-BC36-A405757BCBBD}"/>
    <cellStyle name="40% - Ênfase1 8 2 2 3 2" xfId="57527" xr:uid="{8AA1A4FB-3208-484A-9B64-272CDAE35ADC}"/>
    <cellStyle name="40% - Ênfase1 8 2 2 4" xfId="22249" xr:uid="{5D15F511-EA83-4F77-AB72-4F3094E6C750}"/>
    <cellStyle name="40% - Ênfase1 8 2 2 5" xfId="48834" xr:uid="{B6D7A82C-09DC-4DAE-9EBC-371801F30AA4}"/>
    <cellStyle name="40% - Ênfase1 8 2 3" xfId="22250" xr:uid="{13A8FED0-A90B-44B5-B399-76BFEEF24FE0}"/>
    <cellStyle name="40% - Ênfase1 8 2 3 2" xfId="56529" xr:uid="{03C709E9-0D60-4580-B3AC-7176EEFE839C}"/>
    <cellStyle name="40% - Ênfase1 8 2 4" xfId="22251" xr:uid="{C03F3682-8821-4D77-87C3-67CBAF343480}"/>
    <cellStyle name="40% - Ênfase1 8 2 4 2" xfId="58406" xr:uid="{5637833A-BD91-4E46-AB03-6C07E245135A}"/>
    <cellStyle name="40% - Ênfase1 8 2 5" xfId="22252" xr:uid="{CD3E9A65-1B4A-4B02-9C1E-C2057FC3553A}"/>
    <cellStyle name="40% - Ênfase1 8 2 6" xfId="47962" xr:uid="{8B58B69B-596C-4085-9319-09BF618EEE8A}"/>
    <cellStyle name="40% - Ênfase1 8 3" xfId="1600" xr:uid="{4E5F487E-42A3-47FF-95BC-C8BC04A8D3EA}"/>
    <cellStyle name="40% - Ênfase1 8 3 2" xfId="1601" xr:uid="{4E36CF33-2672-4004-87E8-D77FE20A0108}"/>
    <cellStyle name="40% - Ênfase1 8 3 2 2" xfId="22253" xr:uid="{26989FF0-BB01-4468-A1F8-1EA42095C854}"/>
    <cellStyle name="40% - Ênfase1 8 3 2 3" xfId="22254" xr:uid="{19E8CA80-8B18-4DDD-AB20-28037A9567E1}"/>
    <cellStyle name="40% - Ênfase1 8 3 2 4" xfId="22255" xr:uid="{4AA06425-F71D-49DC-8188-7AC34ACD31B0}"/>
    <cellStyle name="40% - Ênfase1 8 3 3" xfId="22256" xr:uid="{6CD3C91A-C9D1-4CAD-A346-77EC6C83D99D}"/>
    <cellStyle name="40% - Ênfase1 8 3 4" xfId="22257" xr:uid="{0AD8489E-9F1A-49C2-9168-F5ACDCE61386}"/>
    <cellStyle name="40% - Ênfase1 8 3 5" xfId="22258" xr:uid="{13E2662C-F500-44B4-9576-FA91E652F7C8}"/>
    <cellStyle name="40% - Ênfase1 8 3 6" xfId="50252" xr:uid="{74C509A4-8A5A-44F1-83FA-57EE18201EE0}"/>
    <cellStyle name="40% - Ênfase1 8 4" xfId="1602" xr:uid="{E7250B09-4199-4CD1-AE77-0F86E982B987}"/>
    <cellStyle name="40% - Ênfase1 8 4 2" xfId="1603" xr:uid="{A648F538-8915-4EE4-AF06-395F74FF23C3}"/>
    <cellStyle name="40% - Ênfase1 8 4 2 2" xfId="22259" xr:uid="{CAF8FD86-2B4A-40E6-A241-ED8CC2E01AA0}"/>
    <cellStyle name="40% - Ênfase1 8 4 2 3" xfId="22260" xr:uid="{5952FB8D-0BAF-467B-ABE6-CE6FA08EF456}"/>
    <cellStyle name="40% - Ênfase1 8 4 2 4" xfId="22261" xr:uid="{80D64016-BD46-4B66-ADBD-62850B51A458}"/>
    <cellStyle name="40% - Ênfase1 8 4 3" xfId="22262" xr:uid="{16FE2CE2-42F6-4ADA-A157-F7D01C842C71}"/>
    <cellStyle name="40% - Ênfase1 8 4 4" xfId="22263" xr:uid="{2ABF6172-0604-4785-8E49-127110FED065}"/>
    <cellStyle name="40% - Ênfase1 8 4 5" xfId="22264" xr:uid="{5B903177-3B38-4981-83F3-E09669CC5A21}"/>
    <cellStyle name="40% - Ênfase1 8 4 6" xfId="50659" xr:uid="{0089795B-D4F2-4FA0-9EC5-BF3B34A51151}"/>
    <cellStyle name="40% - Ênfase1 8 5" xfId="1604" xr:uid="{33DEA95F-6E75-46EA-9978-CAD2C87C1658}"/>
    <cellStyle name="40% - Ênfase1 8 5 2" xfId="1605" xr:uid="{9F3CE8DE-E8E1-4A39-84F8-DB2918A552AC}"/>
    <cellStyle name="40% - Ênfase1 8 5 2 2" xfId="22265" xr:uid="{840B11A0-AD1E-4BA6-A35F-451F18A7C8CE}"/>
    <cellStyle name="40% - Ênfase1 8 5 2 3" xfId="22266" xr:uid="{0027C1FE-DF23-47B5-BE3A-EE06DCCC05CF}"/>
    <cellStyle name="40% - Ênfase1 8 5 2 4" xfId="22267" xr:uid="{C89861C0-F4D4-4727-B8BA-B13419C59F13}"/>
    <cellStyle name="40% - Ênfase1 8 5 3" xfId="22268" xr:uid="{E7A00DEE-5391-4E8F-9029-FC700BF41EDE}"/>
    <cellStyle name="40% - Ênfase1 8 5 4" xfId="22269" xr:uid="{B7F4B3F3-9E54-4E80-8E5D-EC42F1C9C3C3}"/>
    <cellStyle name="40% - Ênfase1 8 5 5" xfId="22270" xr:uid="{8C1FB226-F7B9-4F6D-A3CE-20761C5107AB}"/>
    <cellStyle name="40% - Ênfase1 8 5 6" xfId="49861" xr:uid="{00EF84E4-46FF-4E36-BD26-219196DEA6E0}"/>
    <cellStyle name="40% - Ênfase1 8 6" xfId="1606" xr:uid="{6782EBE5-FC77-41E4-B4C1-0344155FDEF4}"/>
    <cellStyle name="40% - Ênfase1 8 6 2" xfId="1607" xr:uid="{40409B05-B6D4-4E5B-AA35-65C2579B6BB5}"/>
    <cellStyle name="40% - Ênfase1 8 6 2 2" xfId="22271" xr:uid="{22A3E8D1-B2BB-423F-BA00-054C2045C655}"/>
    <cellStyle name="40% - Ênfase1 8 6 2 3" xfId="22272" xr:uid="{0176E1F1-29BB-4A26-AA9E-C273FE7DBFEB}"/>
    <cellStyle name="40% - Ênfase1 8 6 2 4" xfId="22273" xr:uid="{EA33016A-2000-428B-A4C0-CB6DF5ECC23D}"/>
    <cellStyle name="40% - Ênfase1 8 6 3" xfId="22274" xr:uid="{C90EC48A-9993-4C1A-9B7E-80FC9BB021ED}"/>
    <cellStyle name="40% - Ênfase1 8 6 4" xfId="22275" xr:uid="{A6E9C6C4-32FF-4889-8F15-E36894705757}"/>
    <cellStyle name="40% - Ênfase1 8 6 5" xfId="22276" xr:uid="{4C3028F8-20A6-43F8-88C4-EEB0ED14633A}"/>
    <cellStyle name="40% - Ênfase1 8 6 6" xfId="51473" xr:uid="{08C66375-387B-4761-8C20-956E889C7E7C}"/>
    <cellStyle name="40% - Ênfase1 8 7" xfId="1608" xr:uid="{C8B60306-BD7D-45E7-9947-65065E79CFD0}"/>
    <cellStyle name="40% - Ênfase1 8 7 2" xfId="22277" xr:uid="{501B86E0-1AE5-4FBD-918D-E28083B1492A}"/>
    <cellStyle name="40% - Ênfase1 8 7 2 2" xfId="22278" xr:uid="{FE407452-636D-4BA4-94DE-03430D519D84}"/>
    <cellStyle name="40% - Ênfase1 8 7 2 3" xfId="22279" xr:uid="{769B8EBA-4120-476A-8E1F-EAC85969EEE1}"/>
    <cellStyle name="40% - Ênfase1 8 7 2 4" xfId="22280" xr:uid="{15793123-D7E8-41EF-99D2-4F076B89559D}"/>
    <cellStyle name="40% - Ênfase1 8 7 3" xfId="22281" xr:uid="{9F1792F4-FD5C-4DED-A6FE-49DF9C86EEF2}"/>
    <cellStyle name="40% - Ênfase1 8 7 4" xfId="22282" xr:uid="{3171A622-D58D-4EEA-95FF-5026EE62E3EC}"/>
    <cellStyle name="40% - Ênfase1 8 7 5" xfId="22283" xr:uid="{E071121A-814C-4209-94C8-FCE0F5C7E018}"/>
    <cellStyle name="40% - Ênfase1 8 7 6" xfId="52352" xr:uid="{234DF609-C4C8-4241-BB67-7A1A1009A374}"/>
    <cellStyle name="40% - Ênfase1 8 8" xfId="22284" xr:uid="{0A332AF6-5998-43E0-A1E1-887DE2875BDD}"/>
    <cellStyle name="40% - Ênfase1 8 8 2" xfId="22285" xr:uid="{A5259F93-49B3-452A-9DAA-9EAAA82AB46C}"/>
    <cellStyle name="40% - Ênfase1 8 8 2 2" xfId="22286" xr:uid="{37DBF72C-6CF1-4E60-8E5B-A9EAABA601C6}"/>
    <cellStyle name="40% - Ênfase1 8 8 2 3" xfId="22287" xr:uid="{7F5C4EEE-29AE-4BA6-BB8A-00EF66977E2F}"/>
    <cellStyle name="40% - Ênfase1 8 8 2 4" xfId="22288" xr:uid="{128EDD98-19B0-42FB-AE00-DC1A8A2ABF49}"/>
    <cellStyle name="40% - Ênfase1 8 8 3" xfId="22289" xr:uid="{59A6F97A-49D2-4FAD-81AF-CB58D82A19F2}"/>
    <cellStyle name="40% - Ênfase1 8 8 4" xfId="22290" xr:uid="{6FF83BBA-8917-4568-9C5C-0DAFBFEFB96C}"/>
    <cellStyle name="40% - Ênfase1 8 8 5" xfId="22291" xr:uid="{C7289091-9D9B-4D9B-AA42-628957021AF0}"/>
    <cellStyle name="40% - Ênfase1 8 8 6" xfId="53218" xr:uid="{3E23D6E0-07E8-4FB4-822E-A60C02726DE3}"/>
    <cellStyle name="40% - Ênfase1 8 9" xfId="22292" xr:uid="{025BB35D-0C84-4EF2-8BE9-07B69F3BDD89}"/>
    <cellStyle name="40% - Ênfase1 8 9 2" xfId="22293" xr:uid="{8C333CF0-075B-4B7B-85E1-DD76B3062E40}"/>
    <cellStyle name="40% - Ênfase1 8 9 2 2" xfId="22294" xr:uid="{5B68C21F-AB48-4D54-97F3-F6495BA575F3}"/>
    <cellStyle name="40% - Ênfase1 8 9 2 3" xfId="22295" xr:uid="{878A229F-8874-48E3-870C-541326AFB7CB}"/>
    <cellStyle name="40% - Ênfase1 8 9 2 4" xfId="22296" xr:uid="{4D3F8DB5-EDAA-40BD-962C-E1309FDEBD86}"/>
    <cellStyle name="40% - Ênfase1 8 9 3" xfId="22297" xr:uid="{914A96D4-50F2-47F9-85BD-D86394D19530}"/>
    <cellStyle name="40% - Ênfase1 8 9 4" xfId="22298" xr:uid="{CFB64F42-D7ED-4E1D-9E80-9FB1CF0159D6}"/>
    <cellStyle name="40% - Ênfase1 8 9 5" xfId="22299" xr:uid="{C7EF0DFA-CFCA-47D6-850A-28E212F6F9A9}"/>
    <cellStyle name="40% - Ênfase1 8 9 6" xfId="54062" xr:uid="{F3358B6C-737A-40F2-96D3-D2BA4A035C29}"/>
    <cellStyle name="40% - Ênfase1 80" xfId="22300" xr:uid="{BA7B94A1-FE2E-4758-BBDD-7ED1E087BC13}"/>
    <cellStyle name="40% - Ênfase1 81" xfId="22301" xr:uid="{C1D3DC63-A957-4C30-8D65-66CD5D348C52}"/>
    <cellStyle name="40% - Ênfase1 82" xfId="22302" xr:uid="{EF796C54-89BE-4A3B-8B42-1AF892479687}"/>
    <cellStyle name="40% - Ênfase1 83" xfId="22303" xr:uid="{09810AA9-E5F8-4BE0-978C-08F041E732B3}"/>
    <cellStyle name="40% - Ênfase1 84" xfId="22304" xr:uid="{B342C457-525E-4FBB-9E5A-CF40B37F8252}"/>
    <cellStyle name="40% - Ênfase1 85" xfId="22305" xr:uid="{CDE425A6-A063-48D4-BFDC-FB2D95D93732}"/>
    <cellStyle name="40% - Ênfase1 86" xfId="22306" xr:uid="{CC18C330-98AD-49DA-A636-86370DB440A2}"/>
    <cellStyle name="40% - Ênfase1 87" xfId="22307" xr:uid="{C372C6A2-7794-4F1E-AD44-22B5740FEB49}"/>
    <cellStyle name="40% - Ênfase1 88" xfId="22308" xr:uid="{1A2D64B3-F951-472C-80F2-972EA0C004B3}"/>
    <cellStyle name="40% - Ênfase1 89" xfId="22309" xr:uid="{9ABB85E1-C692-47A8-86D6-2782C53FA5EE}"/>
    <cellStyle name="40% - Ênfase1 9" xfId="1609" xr:uid="{B954BD7C-916D-4085-BDE8-45F80A30400E}"/>
    <cellStyle name="40% - Ênfase1 9 10" xfId="22310" xr:uid="{BC2833AD-4ECC-45C4-B3E4-8E32BFD37303}"/>
    <cellStyle name="40% - Ênfase1 9 10 2" xfId="22311" xr:uid="{40C81ABC-756A-4FAB-BBA3-8C00FA4777F3}"/>
    <cellStyle name="40% - Ênfase1 9 10 2 2" xfId="22312" xr:uid="{49E1786D-C31D-4226-8D14-C6A027225DA3}"/>
    <cellStyle name="40% - Ênfase1 9 10 2 3" xfId="22313" xr:uid="{B7F8743A-2573-4D07-A8AA-5BE885AB7471}"/>
    <cellStyle name="40% - Ênfase1 9 10 2 4" xfId="22314" xr:uid="{F47B6806-A2FE-4641-A6A2-B58B92B00DF1}"/>
    <cellStyle name="40% - Ênfase1 9 10 3" xfId="22315" xr:uid="{02A6F3D1-2D7B-49F4-AE33-B9231A744B61}"/>
    <cellStyle name="40% - Ênfase1 9 10 4" xfId="22316" xr:uid="{EEF88B23-08B0-4CFF-AC67-7A2B21BE26E0}"/>
    <cellStyle name="40% - Ênfase1 9 10 5" xfId="22317" xr:uid="{E63FDA67-B2B7-4D48-80C9-14B542B14A1D}"/>
    <cellStyle name="40% - Ênfase1 9 10 6" xfId="47214" xr:uid="{0373A37D-991B-4A83-8F57-333CF3E02B4B}"/>
    <cellStyle name="40% - Ênfase1 9 11" xfId="22318" xr:uid="{1A0695EB-0D57-453D-9921-E2B7294E54D7}"/>
    <cellStyle name="40% - Ênfase1 9 11 2" xfId="22319" xr:uid="{C79E47F7-0383-4196-A2A9-7FACE34AC3FB}"/>
    <cellStyle name="40% - Ênfase1 9 11 2 2" xfId="22320" xr:uid="{7D8CF859-FB88-491E-A8A6-308265FC411D}"/>
    <cellStyle name="40% - Ênfase1 9 11 2 3" xfId="22321" xr:uid="{D01B34B8-8AAD-43B8-99B6-60D93043AED7}"/>
    <cellStyle name="40% - Ênfase1 9 11 2 4" xfId="22322" xr:uid="{E0F41731-F8A3-4C76-8F0D-2A2CB1722442}"/>
    <cellStyle name="40% - Ênfase1 9 11 3" xfId="22323" xr:uid="{5F179A18-D200-4B45-B70B-3BCD13194130}"/>
    <cellStyle name="40% - Ênfase1 9 11 4" xfId="22324" xr:uid="{E2DC6F9E-BA98-42C0-8F0C-F7961F65957E}"/>
    <cellStyle name="40% - Ênfase1 9 11 5" xfId="22325" xr:uid="{2DD1B5A7-6A97-47BF-9476-061708ED5B1B}"/>
    <cellStyle name="40% - Ênfase1 9 12" xfId="22326" xr:uid="{2480AF67-C29C-4A59-8D67-799B49B9336D}"/>
    <cellStyle name="40% - Ênfase1 9 12 2" xfId="22327" xr:uid="{4AE33B1B-F0A3-415A-A271-D77ADE15F943}"/>
    <cellStyle name="40% - Ênfase1 9 12 3" xfId="22328" xr:uid="{C7CA21B0-7C88-4FC7-9830-8E12B3B746FE}"/>
    <cellStyle name="40% - Ênfase1 9 12 4" xfId="22329" xr:uid="{9949BFDC-B154-47AF-8921-E29715E12706}"/>
    <cellStyle name="40% - Ênfase1 9 13" xfId="22330" xr:uid="{4B817D88-E4D5-4CBA-807F-EA350DB569CC}"/>
    <cellStyle name="40% - Ênfase1 9 14" xfId="22331" xr:uid="{9993B14E-7042-49BD-8525-F7505E8304E9}"/>
    <cellStyle name="40% - Ênfase1 9 15" xfId="22332" xr:uid="{D7777021-B087-49C6-B997-C6370BC04321}"/>
    <cellStyle name="40% - Ênfase1 9 16" xfId="45603" xr:uid="{61AE0283-5742-43D5-A2FB-6DB626CDFAC9}"/>
    <cellStyle name="40% - Ênfase1 9 2" xfId="1610" xr:uid="{88BD7CBF-F3BE-4AA6-9FDC-2FEA4D35B221}"/>
    <cellStyle name="40% - Ênfase1 9 2 2" xfId="22333" xr:uid="{268A6303-15B4-4C9A-A57D-23280E7CA428}"/>
    <cellStyle name="40% - Ênfase1 9 2 2 2" xfId="22334" xr:uid="{3FDB0B83-FEDD-4745-A2FF-BF5DE8B1D09C}"/>
    <cellStyle name="40% - Ênfase1 9 2 2 3" xfId="22335" xr:uid="{89352036-3CAF-4028-8FF4-EAB4DCC20019}"/>
    <cellStyle name="40% - Ênfase1 9 2 2 4" xfId="22336" xr:uid="{E6B655D7-20E3-4051-BDAE-342BEFD34F23}"/>
    <cellStyle name="40% - Ênfase1 9 2 2 5" xfId="48836" xr:uid="{4D323CA9-BCFF-498B-8E46-4D95E7F3B4E6}"/>
    <cellStyle name="40% - Ênfase1 9 2 3" xfId="22337" xr:uid="{E77AB6F6-9794-4CED-A3A5-BF8DEFCCA052}"/>
    <cellStyle name="40% - Ênfase1 9 2 4" xfId="22338" xr:uid="{36BD0EB7-A79E-444A-A7EB-FD1EC7019002}"/>
    <cellStyle name="40% - Ênfase1 9 2 5" xfId="22339" xr:uid="{EF04980D-5138-432A-BCE1-69EDF1C0DA27}"/>
    <cellStyle name="40% - Ênfase1 9 2 6" xfId="47963" xr:uid="{7F77961F-5853-46C2-88E5-A9DDE8130DDC}"/>
    <cellStyle name="40% - Ênfase1 9 3" xfId="22340" xr:uid="{0BA272CC-1204-4DBA-A083-7454F356642A}"/>
    <cellStyle name="40% - Ênfase1 9 3 2" xfId="22341" xr:uid="{D3624568-7195-4127-BEA0-D440CF9266DE}"/>
    <cellStyle name="40% - Ênfase1 9 3 2 2" xfId="22342" xr:uid="{D59263B2-FDC9-4B0B-A792-785FC470CBC4}"/>
    <cellStyle name="40% - Ênfase1 9 3 2 3" xfId="22343" xr:uid="{20CABB95-F179-419B-AB2F-47D4E421F2B8}"/>
    <cellStyle name="40% - Ênfase1 9 3 2 4" xfId="22344" xr:uid="{2267F372-C8E0-4C72-B95B-7EC18B8F4440}"/>
    <cellStyle name="40% - Ênfase1 9 3 3" xfId="22345" xr:uid="{6DE9FBE3-60AB-457F-8748-05A3AA9839D0}"/>
    <cellStyle name="40% - Ênfase1 9 3 4" xfId="22346" xr:uid="{A05964AD-CC52-476F-863C-3E8002151CDC}"/>
    <cellStyle name="40% - Ênfase1 9 3 5" xfId="22347" xr:uid="{F71D26B5-7D8B-4690-A3F6-4A71AC439983}"/>
    <cellStyle name="40% - Ênfase1 9 3 6" xfId="50254" xr:uid="{F34A2905-9DCE-4511-BE8F-C41F49CC62F8}"/>
    <cellStyle name="40% - Ênfase1 9 4" xfId="22348" xr:uid="{AA9A3C39-9AFD-41E3-9C97-9953161DD47D}"/>
    <cellStyle name="40% - Ênfase1 9 4 2" xfId="22349" xr:uid="{65B2E9CF-DECF-4801-BE96-1F1AFDB461C8}"/>
    <cellStyle name="40% - Ênfase1 9 4 2 2" xfId="22350" xr:uid="{FD9795B4-6979-4574-9025-2520DFA12CDD}"/>
    <cellStyle name="40% - Ênfase1 9 4 2 3" xfId="22351" xr:uid="{758137EA-6B9E-4505-8DAC-1081D0A92E90}"/>
    <cellStyle name="40% - Ênfase1 9 4 2 4" xfId="22352" xr:uid="{D053D896-3256-41E2-A773-9A36D1674133}"/>
    <cellStyle name="40% - Ênfase1 9 4 3" xfId="22353" xr:uid="{3A76723A-6FD5-424D-807D-B29C6B3544C1}"/>
    <cellStyle name="40% - Ênfase1 9 4 4" xfId="22354" xr:uid="{405DB329-98C7-4DEA-95B1-68E4D1D3B3C1}"/>
    <cellStyle name="40% - Ênfase1 9 4 5" xfId="22355" xr:uid="{D381B797-9925-4C71-A6B9-889E6CD0391C}"/>
    <cellStyle name="40% - Ênfase1 9 4 6" xfId="50657" xr:uid="{A5DFF1DF-E92C-4A9A-B498-469940714945}"/>
    <cellStyle name="40% - Ênfase1 9 5" xfId="22356" xr:uid="{16E7D4F0-47A1-4400-A3B3-C25E24D35654}"/>
    <cellStyle name="40% - Ênfase1 9 5 2" xfId="22357" xr:uid="{ED80C9BE-BAE3-41DF-8D41-3353B9635E60}"/>
    <cellStyle name="40% - Ênfase1 9 5 2 2" xfId="22358" xr:uid="{A3B9B35C-1CAB-4E66-AE22-061909A9F5C0}"/>
    <cellStyle name="40% - Ênfase1 9 5 2 3" xfId="22359" xr:uid="{BD4F807D-755C-46B8-8019-EFA0B6818DAD}"/>
    <cellStyle name="40% - Ênfase1 9 5 2 4" xfId="22360" xr:uid="{53CBF265-86F2-40E1-A9C0-56C351A902F8}"/>
    <cellStyle name="40% - Ênfase1 9 5 3" xfId="22361" xr:uid="{99461E77-9010-4BCC-B38D-EA64906EA60E}"/>
    <cellStyle name="40% - Ênfase1 9 5 4" xfId="22362" xr:uid="{C9ABBB69-DFA1-412B-B7B1-9E15ACE8AF4E}"/>
    <cellStyle name="40% - Ênfase1 9 5 5" xfId="22363" xr:uid="{C076459B-5384-4A9B-BB77-F4450053A340}"/>
    <cellStyle name="40% - Ênfase1 9 5 6" xfId="49858" xr:uid="{A40A5126-100F-487E-B6C1-2982F757E89A}"/>
    <cellStyle name="40% - Ênfase1 9 6" xfId="22364" xr:uid="{C46FB05A-79E9-4CBD-B4AE-52CE19A118DA}"/>
    <cellStyle name="40% - Ênfase1 9 6 2" xfId="22365" xr:uid="{A74B4FCE-37E1-4102-BF2C-6724E7B4D7E5}"/>
    <cellStyle name="40% - Ênfase1 9 6 2 2" xfId="22366" xr:uid="{B9DD312D-E707-4D5F-A5AF-54423CDEA570}"/>
    <cellStyle name="40% - Ênfase1 9 6 2 3" xfId="22367" xr:uid="{050F1D3F-3EFF-466E-9420-0D6EB875F947}"/>
    <cellStyle name="40% - Ênfase1 9 6 2 4" xfId="22368" xr:uid="{9480A1E4-355D-4FE7-9DBA-621FFEAC66C2}"/>
    <cellStyle name="40% - Ênfase1 9 6 3" xfId="22369" xr:uid="{6C3CBE57-AE33-4588-BD17-AEB5E261929B}"/>
    <cellStyle name="40% - Ênfase1 9 6 4" xfId="22370" xr:uid="{62293470-29A2-4CD4-BBB2-0608E72E7297}"/>
    <cellStyle name="40% - Ênfase1 9 6 5" xfId="22371" xr:uid="{0AC7AFA0-D9D0-45E1-86B7-556C3B4171A8}"/>
    <cellStyle name="40% - Ênfase1 9 6 6" xfId="51471" xr:uid="{AA414B53-079E-46CD-B3AD-88E73F5E1B9D}"/>
    <cellStyle name="40% - Ênfase1 9 7" xfId="22372" xr:uid="{023BD35B-2608-434B-A374-0C117339DB87}"/>
    <cellStyle name="40% - Ênfase1 9 7 2" xfId="22373" xr:uid="{2927AF8A-9099-44FE-804C-7D678776998C}"/>
    <cellStyle name="40% - Ênfase1 9 7 2 2" xfId="22374" xr:uid="{ACAEF06F-F794-4527-82C9-542D6FCEC06D}"/>
    <cellStyle name="40% - Ênfase1 9 7 2 3" xfId="22375" xr:uid="{07DAD656-3CFF-4727-BB0F-6A1AB29A67F4}"/>
    <cellStyle name="40% - Ênfase1 9 7 2 4" xfId="22376" xr:uid="{57C6EB46-09F6-4E98-B857-9AE44135A3CB}"/>
    <cellStyle name="40% - Ênfase1 9 7 3" xfId="22377" xr:uid="{E35B2F42-4708-44F2-98C8-07F67698D062}"/>
    <cellStyle name="40% - Ênfase1 9 7 4" xfId="22378" xr:uid="{99D5E948-DFCC-4E37-9F83-AAA4C1194988}"/>
    <cellStyle name="40% - Ênfase1 9 7 5" xfId="22379" xr:uid="{9F167AF8-E55F-4012-84D7-8ADC03F4732C}"/>
    <cellStyle name="40% - Ênfase1 9 7 6" xfId="52350" xr:uid="{000E9BDC-9A2C-41B8-9E56-3E248213FE0F}"/>
    <cellStyle name="40% - Ênfase1 9 8" xfId="22380" xr:uid="{E08197E3-26EA-49C3-B858-ADD74C7CF4D7}"/>
    <cellStyle name="40% - Ênfase1 9 8 2" xfId="22381" xr:uid="{3730F7D5-B651-4DBD-B431-11D804A2D3FD}"/>
    <cellStyle name="40% - Ênfase1 9 8 2 2" xfId="22382" xr:uid="{CBDD8CD2-E8B6-4B24-BDC5-8A98595EDF9F}"/>
    <cellStyle name="40% - Ênfase1 9 8 2 3" xfId="22383" xr:uid="{2CD84D7D-0FFA-4F14-855C-56914A7FC02B}"/>
    <cellStyle name="40% - Ênfase1 9 8 2 4" xfId="22384" xr:uid="{31B122EC-0C37-445B-B560-56351901B633}"/>
    <cellStyle name="40% - Ênfase1 9 8 3" xfId="22385" xr:uid="{0FCBDE6C-EA47-4698-9532-E363DBE1C6AC}"/>
    <cellStyle name="40% - Ênfase1 9 8 4" xfId="22386" xr:uid="{38726B9B-4449-40F6-9242-C364B69950D0}"/>
    <cellStyle name="40% - Ênfase1 9 8 5" xfId="22387" xr:uid="{38A932FF-D2B9-46C0-A194-51CFF45B44BF}"/>
    <cellStyle name="40% - Ênfase1 9 8 6" xfId="53216" xr:uid="{DEC3A109-FE32-44F2-B529-5A5061ECDB77}"/>
    <cellStyle name="40% - Ênfase1 9 9" xfId="22388" xr:uid="{14CB2831-51F8-4C28-B332-DD0C78BBFA51}"/>
    <cellStyle name="40% - Ênfase1 9 9 2" xfId="22389" xr:uid="{2CCDDB2C-0D11-4180-8F3A-B372E9247F0E}"/>
    <cellStyle name="40% - Ênfase1 9 9 2 2" xfId="22390" xr:uid="{BBFC6FA4-B249-4428-97C6-B7268FBD9BB3}"/>
    <cellStyle name="40% - Ênfase1 9 9 2 3" xfId="22391" xr:uid="{66CA2BD3-4B56-4F5A-BCEA-A999D172DCEB}"/>
    <cellStyle name="40% - Ênfase1 9 9 2 4" xfId="22392" xr:uid="{646BC86B-25DE-49BA-8E61-B1B74DB0CF9F}"/>
    <cellStyle name="40% - Ênfase1 9 9 3" xfId="22393" xr:uid="{A92F8B36-4B76-4BC5-9E26-649DDA7CCACE}"/>
    <cellStyle name="40% - Ênfase1 9 9 4" xfId="22394" xr:uid="{2C757D5E-541E-4A89-96CB-06F279AC9A62}"/>
    <cellStyle name="40% - Ênfase1 9 9 5" xfId="22395" xr:uid="{5807192B-A7BE-4B31-A7BB-1709CBBF5D52}"/>
    <cellStyle name="40% - Ênfase1 9 9 6" xfId="54061" xr:uid="{CBD5CE9B-CA3A-448A-8ED5-A781696C35CF}"/>
    <cellStyle name="40% - Ênfase1 90" xfId="22396" xr:uid="{AEEFA80F-9DEF-4779-A39B-CDE93CAF9EA7}"/>
    <cellStyle name="40% - Ênfase1 91" xfId="22397" xr:uid="{EEE60855-B53B-422D-93B3-8E18481B2F46}"/>
    <cellStyle name="40% - Ênfase1 92" xfId="22398" xr:uid="{1CF42F28-9E5A-47DF-9A0A-C0C81226CE99}"/>
    <cellStyle name="40% - Ênfase1 93" xfId="22399" xr:uid="{1144ABBD-9E01-4181-938F-DA1AEDFB80D6}"/>
    <cellStyle name="40% - Ênfase1 94" xfId="22400" xr:uid="{6B1CC0FF-7518-4279-B37A-370D5C60E155}"/>
    <cellStyle name="40% - Ênfase1 95" xfId="22401" xr:uid="{FDFC17AE-89AF-4BE7-AE1F-5738A8B18AE0}"/>
    <cellStyle name="40% - Ênfase1 96" xfId="22402" xr:uid="{3B7A452F-C23A-4E17-B7DD-BBC1499E36B8}"/>
    <cellStyle name="40% - Ênfase1 97" xfId="22403" xr:uid="{B1962E72-F3C6-4471-A856-4545A614B234}"/>
    <cellStyle name="40% - Ênfase1 98" xfId="22404" xr:uid="{B903CE18-BF5C-417F-B6EE-EE01847328C3}"/>
    <cellStyle name="40% - Ênfase1 99" xfId="22405" xr:uid="{12AB33BB-2EDB-45D0-B988-1BEA220E6026}"/>
    <cellStyle name="40% - Ênfase2 10" xfId="1611" xr:uid="{9DFFB54E-B870-48CA-982C-278058267AF4}"/>
    <cellStyle name="40% - Ênfase2 10 10" xfId="22406" xr:uid="{1C39AF49-478F-4234-84DB-0C7E3955FF7D}"/>
    <cellStyle name="40% - Ênfase2 10 10 2" xfId="22407" xr:uid="{8FE0A4B6-867D-4CF3-936F-FB06AE2C8104}"/>
    <cellStyle name="40% - Ênfase2 10 10 2 2" xfId="22408" xr:uid="{1390F2EE-FB23-4122-BA8C-717F160C1874}"/>
    <cellStyle name="40% - Ênfase2 10 10 2 3" xfId="22409" xr:uid="{4189F580-6B37-43CD-BFAA-B208E525BC0E}"/>
    <cellStyle name="40% - Ênfase2 10 10 2 4" xfId="22410" xr:uid="{63A5F88D-3EF9-4C2E-BDF6-4A5861672B19}"/>
    <cellStyle name="40% - Ênfase2 10 10 3" xfId="22411" xr:uid="{C6F6576A-3AA7-411B-A484-6859258FA79F}"/>
    <cellStyle name="40% - Ênfase2 10 10 4" xfId="22412" xr:uid="{5B1F2BC6-689C-43C7-AEBC-18F074389145}"/>
    <cellStyle name="40% - Ênfase2 10 10 5" xfId="22413" xr:uid="{BAAEF524-FF1C-4129-807D-2BC4D34D0DAE}"/>
    <cellStyle name="40% - Ênfase2 10 10 6" xfId="47215" xr:uid="{E782D3E6-85A9-48C4-8C45-3BFD36B856F6}"/>
    <cellStyle name="40% - Ênfase2 10 11" xfId="22414" xr:uid="{26DE2E2A-0935-490D-ACB2-1A9F9250B368}"/>
    <cellStyle name="40% - Ênfase2 10 11 2" xfId="22415" xr:uid="{5D4BB8CE-3150-4477-8A46-0AB01D54531B}"/>
    <cellStyle name="40% - Ênfase2 10 11 2 2" xfId="22416" xr:uid="{38AA45BE-CE7A-4D58-AB77-7A5C23552F19}"/>
    <cellStyle name="40% - Ênfase2 10 11 2 3" xfId="22417" xr:uid="{6A0AE1C6-24CF-4262-B3CF-A42738DADCF0}"/>
    <cellStyle name="40% - Ênfase2 10 11 2 4" xfId="22418" xr:uid="{98CFF480-77E4-4AB6-9609-B4B43E386C8B}"/>
    <cellStyle name="40% - Ênfase2 10 11 3" xfId="22419" xr:uid="{14CB09BB-5D88-4958-BD4E-033950A476D6}"/>
    <cellStyle name="40% - Ênfase2 10 11 4" xfId="22420" xr:uid="{2D002063-9468-44DA-ACDA-5D9ACAA95409}"/>
    <cellStyle name="40% - Ênfase2 10 11 5" xfId="22421" xr:uid="{14E73578-DA97-4A3F-9C57-CDB9FD58FB86}"/>
    <cellStyle name="40% - Ênfase2 10 12" xfId="22422" xr:uid="{5D7F06D2-094C-46B6-93D0-9DE5111D30DF}"/>
    <cellStyle name="40% - Ênfase2 10 12 2" xfId="22423" xr:uid="{157B5511-F00A-4FC8-9FE1-7939F4A8C46F}"/>
    <cellStyle name="40% - Ênfase2 10 12 3" xfId="22424" xr:uid="{06AA3B6C-6D02-4049-8B8D-09DE5D77CBF4}"/>
    <cellStyle name="40% - Ênfase2 10 12 4" xfId="22425" xr:uid="{77191C7A-1E91-4DD2-A510-E727A1CED916}"/>
    <cellStyle name="40% - Ênfase2 10 13" xfId="22426" xr:uid="{51B2D533-F35D-4475-9DF6-5214EE7688A5}"/>
    <cellStyle name="40% - Ênfase2 10 14" xfId="22427" xr:uid="{507182CB-4E0E-49F0-B6F6-CDE37281CBA3}"/>
    <cellStyle name="40% - Ênfase2 10 15" xfId="22428" xr:uid="{4DD6B3FF-5F1B-4022-8B0F-01A667DB08BD}"/>
    <cellStyle name="40% - Ênfase2 10 16" xfId="45604" xr:uid="{6220FA16-F83C-4C91-8AD8-EC88A5028AE0}"/>
    <cellStyle name="40% - Ênfase2 10 2" xfId="1612" xr:uid="{D4C467F8-C931-4C00-9E3D-5845B9ECE9D1}"/>
    <cellStyle name="40% - Ênfase2 10 2 2" xfId="22429" xr:uid="{72763CF6-3C1F-438E-B2A9-0A679EB26B71}"/>
    <cellStyle name="40% - Ênfase2 10 2 2 2" xfId="22430" xr:uid="{19766897-3BD2-4422-BDAD-7F5ABFC45110}"/>
    <cellStyle name="40% - Ênfase2 10 2 2 3" xfId="22431" xr:uid="{17C323F0-EA54-4EA3-829F-E33765A967CA}"/>
    <cellStyle name="40% - Ênfase2 10 2 2 4" xfId="22432" xr:uid="{131C9902-080F-4580-B680-73B227223E58}"/>
    <cellStyle name="40% - Ênfase2 10 2 2 5" xfId="48838" xr:uid="{A90ABA61-6BD5-4721-BC26-FB3483AE6D2A}"/>
    <cellStyle name="40% - Ênfase2 10 2 3" xfId="22433" xr:uid="{8C7B16A2-649B-46E0-829F-B809B12E260E}"/>
    <cellStyle name="40% - Ênfase2 10 2 4" xfId="22434" xr:uid="{4A23B1FF-51F3-4714-82C3-8D9E6176F8CB}"/>
    <cellStyle name="40% - Ênfase2 10 2 5" xfId="22435" xr:uid="{F226E982-3231-4780-B344-00B783F7D018}"/>
    <cellStyle name="40% - Ênfase2 10 2 6" xfId="47964" xr:uid="{95216583-9BA8-4386-A849-9ECE9A98ADD2}"/>
    <cellStyle name="40% - Ênfase2 10 3" xfId="22436" xr:uid="{05946A85-F434-4F15-B9AB-F93055838259}"/>
    <cellStyle name="40% - Ênfase2 10 3 2" xfId="22437" xr:uid="{532A7EFD-532D-4EE0-B9BF-1BCBBF4F61B0}"/>
    <cellStyle name="40% - Ênfase2 10 3 2 2" xfId="22438" xr:uid="{2F735939-6F54-4EEA-9061-12A933191FC4}"/>
    <cellStyle name="40% - Ênfase2 10 3 2 3" xfId="22439" xr:uid="{9A5AB3FF-69AE-4510-82B4-63FD58C1759F}"/>
    <cellStyle name="40% - Ênfase2 10 3 2 4" xfId="22440" xr:uid="{27B10683-7EED-4C25-8EBD-6BFA049E31C8}"/>
    <cellStyle name="40% - Ênfase2 10 3 3" xfId="22441" xr:uid="{74A119A7-DB6F-41B0-86CD-B5E715F7A3EA}"/>
    <cellStyle name="40% - Ênfase2 10 3 4" xfId="22442" xr:uid="{55FF11EA-EE8D-4B8A-8341-64AA35EC5A32}"/>
    <cellStyle name="40% - Ênfase2 10 3 5" xfId="22443" xr:uid="{01D8F26D-73C7-4599-8D1C-E39C7CE86F5E}"/>
    <cellStyle name="40% - Ênfase2 10 3 6" xfId="50256" xr:uid="{7DC558E8-535C-4D63-9AB2-061B348A2086}"/>
    <cellStyle name="40% - Ênfase2 10 4" xfId="22444" xr:uid="{C0978E28-2E02-48B8-BB81-8B120E8BE828}"/>
    <cellStyle name="40% - Ênfase2 10 4 2" xfId="22445" xr:uid="{F4C81D5B-7CB1-41C3-BD63-3E11EFA677CF}"/>
    <cellStyle name="40% - Ênfase2 10 4 2 2" xfId="22446" xr:uid="{C68673DA-9B0D-4382-A5E1-30DC77B3AFCE}"/>
    <cellStyle name="40% - Ênfase2 10 4 2 3" xfId="22447" xr:uid="{D8591DB4-10AD-4451-9D27-5E5ACE2590E5}"/>
    <cellStyle name="40% - Ênfase2 10 4 2 4" xfId="22448" xr:uid="{701C14D0-017B-4794-A3D9-F49602DFE461}"/>
    <cellStyle name="40% - Ênfase2 10 4 3" xfId="22449" xr:uid="{1439EFC8-5A7A-4ACA-A3C9-A8B73465812A}"/>
    <cellStyle name="40% - Ênfase2 10 4 4" xfId="22450" xr:uid="{EDD650F5-C1A2-4C24-A8F9-00037EFAC300}"/>
    <cellStyle name="40% - Ênfase2 10 4 5" xfId="22451" xr:uid="{86416E47-A0CA-4DD6-BC7C-A04C573582C7}"/>
    <cellStyle name="40% - Ênfase2 10 4 6" xfId="50655" xr:uid="{D8ADE776-3C82-4909-AE94-6E70AB4F1713}"/>
    <cellStyle name="40% - Ênfase2 10 5" xfId="22452" xr:uid="{6858F7B4-9154-4FBE-BF6C-5D828F596BF2}"/>
    <cellStyle name="40% - Ênfase2 10 5 2" xfId="22453" xr:uid="{4B040750-3A39-4F0E-A1B3-E07808E8D6C8}"/>
    <cellStyle name="40% - Ênfase2 10 5 2 2" xfId="22454" xr:uid="{5F732548-A9E7-4523-9454-C321671D23C5}"/>
    <cellStyle name="40% - Ênfase2 10 5 2 3" xfId="22455" xr:uid="{DB4E13E1-0342-42C9-B252-867D576DC2D8}"/>
    <cellStyle name="40% - Ênfase2 10 5 2 4" xfId="22456" xr:uid="{BF981729-0FD1-43DD-9EB3-728613A0FAAA}"/>
    <cellStyle name="40% - Ênfase2 10 5 3" xfId="22457" xr:uid="{3F6F08AD-797F-44A7-ADDC-3387EE570700}"/>
    <cellStyle name="40% - Ênfase2 10 5 4" xfId="22458" xr:uid="{6C01B055-C01A-45B5-9318-E683D3515799}"/>
    <cellStyle name="40% - Ênfase2 10 5 5" xfId="22459" xr:uid="{9ADDB6C3-D573-4F02-9CD4-6FFB4E54011D}"/>
    <cellStyle name="40% - Ênfase2 10 5 6" xfId="49856" xr:uid="{B41A165D-27CE-4BD3-8B40-72BE24A345AC}"/>
    <cellStyle name="40% - Ênfase2 10 6" xfId="22460" xr:uid="{6B8A535F-38EB-4FDA-81FF-24E52FA812E4}"/>
    <cellStyle name="40% - Ênfase2 10 6 2" xfId="22461" xr:uid="{8D4EB622-1CC3-4124-9E1A-4B646A025E2E}"/>
    <cellStyle name="40% - Ênfase2 10 6 2 2" xfId="22462" xr:uid="{50F351F4-B191-4791-BEDC-F06CCDFCFD3A}"/>
    <cellStyle name="40% - Ênfase2 10 6 2 3" xfId="22463" xr:uid="{409B9CE6-BD84-4154-AD5C-C937495FDDC3}"/>
    <cellStyle name="40% - Ênfase2 10 6 2 4" xfId="22464" xr:uid="{F2313DC4-8916-4B04-AB25-377A8145CF7E}"/>
    <cellStyle name="40% - Ênfase2 10 6 3" xfId="22465" xr:uid="{04CDCE33-3D6B-4ED9-BA4F-65262D0CDF0C}"/>
    <cellStyle name="40% - Ênfase2 10 6 4" xfId="22466" xr:uid="{8FC0B9C6-6B2A-4430-93E6-2C60F9B96AB4}"/>
    <cellStyle name="40% - Ênfase2 10 6 5" xfId="22467" xr:uid="{06460E92-4B6E-4143-BC41-356D7250D8AC}"/>
    <cellStyle name="40% - Ênfase2 10 6 6" xfId="51469" xr:uid="{92FE4749-CC7C-47C0-8520-FF32C10D0AB0}"/>
    <cellStyle name="40% - Ênfase2 10 7" xfId="22468" xr:uid="{3F0BBB0C-A13D-43B6-B2D5-A406CA2FE6D6}"/>
    <cellStyle name="40% - Ênfase2 10 7 2" xfId="22469" xr:uid="{98372C21-5449-487B-88F2-1A523E38FAD7}"/>
    <cellStyle name="40% - Ênfase2 10 7 2 2" xfId="22470" xr:uid="{F27ED3A2-8CFB-4C77-A9B7-09478D160B76}"/>
    <cellStyle name="40% - Ênfase2 10 7 2 3" xfId="22471" xr:uid="{6AE67E5A-4252-41DA-B84A-289B5EA31532}"/>
    <cellStyle name="40% - Ênfase2 10 7 2 4" xfId="22472" xr:uid="{14F1A876-834D-43E6-A29D-CF896C3D9EF2}"/>
    <cellStyle name="40% - Ênfase2 10 7 3" xfId="22473" xr:uid="{4A698DAE-3225-4825-ACF0-13586DB3EB5E}"/>
    <cellStyle name="40% - Ênfase2 10 7 4" xfId="22474" xr:uid="{9F4C5ED7-C148-4DA4-B039-1CAAFA4397A0}"/>
    <cellStyle name="40% - Ênfase2 10 7 5" xfId="22475" xr:uid="{EE842FC8-34AC-46D9-9E71-4C63C8A27814}"/>
    <cellStyle name="40% - Ênfase2 10 7 6" xfId="52349" xr:uid="{AD658AEB-7F88-4A29-9146-40063D3F17FC}"/>
    <cellStyle name="40% - Ênfase2 10 8" xfId="22476" xr:uid="{6D84C172-3AFF-4FC2-AFB7-BB7246CEAB54}"/>
    <cellStyle name="40% - Ênfase2 10 8 2" xfId="22477" xr:uid="{D9BFB338-B9B7-4160-A7BB-DD5BA4123AFD}"/>
    <cellStyle name="40% - Ênfase2 10 8 2 2" xfId="22478" xr:uid="{3F176D75-8AB9-4463-B265-EDD21F089352}"/>
    <cellStyle name="40% - Ênfase2 10 8 2 3" xfId="22479" xr:uid="{46012908-B055-4845-9212-C68910DCEDA4}"/>
    <cellStyle name="40% - Ênfase2 10 8 2 4" xfId="22480" xr:uid="{1ECF1143-525C-4696-9478-9E2880ABA6C6}"/>
    <cellStyle name="40% - Ênfase2 10 8 3" xfId="22481" xr:uid="{5E742CBA-0387-44DF-9BFE-C32629D89036}"/>
    <cellStyle name="40% - Ênfase2 10 8 4" xfId="22482" xr:uid="{9396179E-8718-411A-8B35-BAA490704D9F}"/>
    <cellStyle name="40% - Ênfase2 10 8 5" xfId="22483" xr:uid="{7CBD2EBB-30C9-4ADD-B771-0D28D932634A}"/>
    <cellStyle name="40% - Ênfase2 10 8 6" xfId="53215" xr:uid="{71D03B0E-EF23-4EB9-9CF3-95D037E55F11}"/>
    <cellStyle name="40% - Ênfase2 10 9" xfId="22484" xr:uid="{C06DE1BD-694B-4456-840E-2B866C7ADD59}"/>
    <cellStyle name="40% - Ênfase2 10 9 2" xfId="22485" xr:uid="{C9969F05-A10E-457E-BBB5-88BAAD17F824}"/>
    <cellStyle name="40% - Ênfase2 10 9 2 2" xfId="22486" xr:uid="{FFC0874C-C3F3-4B4B-BCC4-4BD31730DB0B}"/>
    <cellStyle name="40% - Ênfase2 10 9 2 3" xfId="22487" xr:uid="{46C6405C-C409-416B-A995-D46633767167}"/>
    <cellStyle name="40% - Ênfase2 10 9 2 4" xfId="22488" xr:uid="{36E37F5D-4E1E-4E80-8DB2-9DEA7DA9B15C}"/>
    <cellStyle name="40% - Ênfase2 10 9 3" xfId="22489" xr:uid="{FB7CE75C-FAE6-4616-B59E-18C7131C9488}"/>
    <cellStyle name="40% - Ênfase2 10 9 4" xfId="22490" xr:uid="{DEFF418D-3F8D-48D9-B6F2-315B6C939DE4}"/>
    <cellStyle name="40% - Ênfase2 10 9 5" xfId="22491" xr:uid="{4328F39C-8658-447E-8BC6-D9B560860F0B}"/>
    <cellStyle name="40% - Ênfase2 10 9 6" xfId="54060" xr:uid="{E8EAC33C-9095-441F-AF8A-AC0B67BFA2C9}"/>
    <cellStyle name="40% - Ênfase2 100" xfId="22492" xr:uid="{5842CA4C-61D0-4F66-9AC3-14390BFAD5EA}"/>
    <cellStyle name="40% - Ênfase2 101" xfId="22493" xr:uid="{E50369BA-6AA2-48C8-8029-963CF4CE676F}"/>
    <cellStyle name="40% - Ênfase2 102" xfId="22494" xr:uid="{36D981B9-ECE3-44F4-BC56-1C37030902CD}"/>
    <cellStyle name="40% - Ênfase2 103" xfId="22495" xr:uid="{5C031281-E7B5-4BE2-B7A8-05CB8587CBC8}"/>
    <cellStyle name="40% - Ênfase2 104" xfId="22496" xr:uid="{2FCA1516-B39C-4B57-A778-AAF295FAEDF9}"/>
    <cellStyle name="40% - Ênfase2 105" xfId="22497" xr:uid="{2AD268B7-F9DB-428D-82DD-CC7B9CA53F1A}"/>
    <cellStyle name="40% - Ênfase2 106" xfId="22498" xr:uid="{7691D111-3D7A-4310-BFCD-3A941A085D32}"/>
    <cellStyle name="40% - Ênfase2 107" xfId="22499" xr:uid="{35AEF42A-1553-4523-8558-7B2BB81B071F}"/>
    <cellStyle name="40% - Ênfase2 108" xfId="22500" xr:uid="{4343E882-1878-401E-93AD-A6424CFC5703}"/>
    <cellStyle name="40% - Ênfase2 109" xfId="22501" xr:uid="{5BD41482-B32B-4695-8E04-BE3B684D25C2}"/>
    <cellStyle name="40% - Ênfase2 11" xfId="1613" xr:uid="{03B3AEBE-B08F-49B7-9E0B-218966AC7C88}"/>
    <cellStyle name="40% - Ênfase2 11 10" xfId="22502" xr:uid="{4995DBE3-F339-42F7-8C1D-D7A027A04911}"/>
    <cellStyle name="40% - Ênfase2 11 10 2" xfId="22503" xr:uid="{38DB590D-BBC1-42D8-B01E-A666DD56B938}"/>
    <cellStyle name="40% - Ênfase2 11 10 2 2" xfId="22504" xr:uid="{409B8925-6DAC-471A-AFE0-0E6EB987B178}"/>
    <cellStyle name="40% - Ênfase2 11 10 2 3" xfId="22505" xr:uid="{77BBAB2B-11FB-4503-8B35-413F12321C46}"/>
    <cellStyle name="40% - Ênfase2 11 10 2 4" xfId="22506" xr:uid="{6DC34980-F9A5-4233-9F57-C288D15CB566}"/>
    <cellStyle name="40% - Ênfase2 11 10 3" xfId="22507" xr:uid="{17D36F40-CD81-4E1E-BE0A-3387A6D8EDD8}"/>
    <cellStyle name="40% - Ênfase2 11 10 4" xfId="22508" xr:uid="{0A4945CC-9A49-43C0-85AB-E5AF7D9EE2A0}"/>
    <cellStyle name="40% - Ênfase2 11 10 5" xfId="22509" xr:uid="{8C1BDA29-E3E3-42BC-8480-CB9EA92B497C}"/>
    <cellStyle name="40% - Ênfase2 11 10 6" xfId="47216" xr:uid="{88388ECF-954A-49E7-A9EB-46D06D8EC894}"/>
    <cellStyle name="40% - Ênfase2 11 11" xfId="22510" xr:uid="{F5BDD5CF-D161-463F-AA03-EB3E822E8DA5}"/>
    <cellStyle name="40% - Ênfase2 11 11 2" xfId="22511" xr:uid="{C89762B1-36F9-45C9-BC6F-A689E17E818C}"/>
    <cellStyle name="40% - Ênfase2 11 11 2 2" xfId="22512" xr:uid="{E6175C3E-41BD-45DB-9195-6F4B9B24B960}"/>
    <cellStyle name="40% - Ênfase2 11 11 2 3" xfId="22513" xr:uid="{BA03CB01-61DA-4337-906C-BEF04F47626A}"/>
    <cellStyle name="40% - Ênfase2 11 11 2 4" xfId="22514" xr:uid="{B81E53D7-10CD-4C5C-B3A3-5852DC1460AC}"/>
    <cellStyle name="40% - Ênfase2 11 11 3" xfId="22515" xr:uid="{F79B5832-5363-42D4-B31F-44C188892FD8}"/>
    <cellStyle name="40% - Ênfase2 11 11 4" xfId="22516" xr:uid="{6D24B51D-007F-4764-A2B1-CB253B84F3BA}"/>
    <cellStyle name="40% - Ênfase2 11 11 5" xfId="22517" xr:uid="{540679E7-1B93-4A9C-B73C-E6060B7379D7}"/>
    <cellStyle name="40% - Ênfase2 11 12" xfId="22518" xr:uid="{B8F42C9E-0C54-4A0F-955C-A1F849D40BF6}"/>
    <cellStyle name="40% - Ênfase2 11 12 2" xfId="22519" xr:uid="{6C5A6A7B-335E-425B-8AEC-E176F7A2AF3F}"/>
    <cellStyle name="40% - Ênfase2 11 12 3" xfId="22520" xr:uid="{7472A180-12BD-4CCF-B04C-59E6108A8499}"/>
    <cellStyle name="40% - Ênfase2 11 12 4" xfId="22521" xr:uid="{B2E50A0C-6A7A-4E0F-A0DD-34507EC88F27}"/>
    <cellStyle name="40% - Ênfase2 11 13" xfId="22522" xr:uid="{E2F20ACC-77F7-4871-A3C2-9307F14FFD79}"/>
    <cellStyle name="40% - Ênfase2 11 14" xfId="22523" xr:uid="{19D8A898-892A-45CE-85A9-CC7B16778267}"/>
    <cellStyle name="40% - Ênfase2 11 15" xfId="22524" xr:uid="{51AB5209-3B8B-4B19-948C-914664FE6D4F}"/>
    <cellStyle name="40% - Ênfase2 11 16" xfId="45605" xr:uid="{BF65E9C9-F30B-4B30-A2FA-8398105DAC2D}"/>
    <cellStyle name="40% - Ênfase2 11 2" xfId="1614" xr:uid="{6C1F5014-13EE-4FE8-A16A-5F237BD12AB6}"/>
    <cellStyle name="40% - Ênfase2 11 2 2" xfId="22525" xr:uid="{477F4E26-625E-407D-87DB-4B46C70FC960}"/>
    <cellStyle name="40% - Ênfase2 11 2 2 2" xfId="22526" xr:uid="{5171FC47-C605-48DB-937A-18FDB933CA02}"/>
    <cellStyle name="40% - Ênfase2 11 2 2 3" xfId="22527" xr:uid="{D191D789-878D-46B6-B68D-2CF47EDCD12B}"/>
    <cellStyle name="40% - Ênfase2 11 2 2 4" xfId="22528" xr:uid="{AE604F95-97F8-4653-8F84-DCEFD1B43B5A}"/>
    <cellStyle name="40% - Ênfase2 11 2 2 5" xfId="48840" xr:uid="{3BDD2528-7879-485B-87BB-CE572D630E59}"/>
    <cellStyle name="40% - Ênfase2 11 2 3" xfId="22529" xr:uid="{DEA03FB7-F836-43A4-BD6A-62574CCE47FC}"/>
    <cellStyle name="40% - Ênfase2 11 2 4" xfId="22530" xr:uid="{D3BF42F4-210F-47BE-9148-9E5708381CF7}"/>
    <cellStyle name="40% - Ênfase2 11 2 5" xfId="22531" xr:uid="{2FF35DE7-E973-4D85-8550-B85C3C60E2DC}"/>
    <cellStyle name="40% - Ênfase2 11 2 6" xfId="47965" xr:uid="{C1154F4E-B207-4E46-BB82-A6BB40E538C8}"/>
    <cellStyle name="40% - Ênfase2 11 3" xfId="22532" xr:uid="{0C601439-46AF-48DF-B0DE-AE339DFCE0F4}"/>
    <cellStyle name="40% - Ênfase2 11 3 2" xfId="22533" xr:uid="{31A73E07-3D73-4946-9D10-561DB5BA7389}"/>
    <cellStyle name="40% - Ênfase2 11 3 2 2" xfId="22534" xr:uid="{119FA77C-1C10-443C-A89B-CE7175BAB96F}"/>
    <cellStyle name="40% - Ênfase2 11 3 2 3" xfId="22535" xr:uid="{47CB0CC0-17EE-429D-875A-F212355EE04C}"/>
    <cellStyle name="40% - Ênfase2 11 3 2 4" xfId="22536" xr:uid="{F5991C50-EFB6-4197-95FD-1AC0039C33DE}"/>
    <cellStyle name="40% - Ênfase2 11 3 3" xfId="22537" xr:uid="{83255920-CA65-4809-A7F4-FFCCAAFE6C50}"/>
    <cellStyle name="40% - Ênfase2 11 3 4" xfId="22538" xr:uid="{553802A1-A88C-4B82-B3C7-B52827154317}"/>
    <cellStyle name="40% - Ênfase2 11 3 5" xfId="22539" xr:uid="{9740363E-4745-43C1-AC61-57127F478CFE}"/>
    <cellStyle name="40% - Ênfase2 11 3 6" xfId="50258" xr:uid="{456069CA-E26E-4FAB-AE04-2D4FDF7164D9}"/>
    <cellStyle name="40% - Ênfase2 11 4" xfId="22540" xr:uid="{01D48F9F-5E02-4F54-ABED-55910ABA1DAC}"/>
    <cellStyle name="40% - Ênfase2 11 4 2" xfId="22541" xr:uid="{3068C0C2-37B5-458B-B471-9B6499D3A4BA}"/>
    <cellStyle name="40% - Ênfase2 11 4 2 2" xfId="22542" xr:uid="{4DFA5E71-EB6F-48F1-A6C7-6A5AE840927C}"/>
    <cellStyle name="40% - Ênfase2 11 4 2 3" xfId="22543" xr:uid="{911FF2EA-41E3-4506-8D12-A4F867422084}"/>
    <cellStyle name="40% - Ênfase2 11 4 2 4" xfId="22544" xr:uid="{15F7F16B-B271-4283-B2C7-145797FFB7FB}"/>
    <cellStyle name="40% - Ênfase2 11 4 3" xfId="22545" xr:uid="{5E54E84A-C4DC-430F-8DCE-1FA2FACCC874}"/>
    <cellStyle name="40% - Ênfase2 11 4 4" xfId="22546" xr:uid="{905A72A6-82B6-40D3-9F18-BAD892B29AC3}"/>
    <cellStyle name="40% - Ênfase2 11 4 5" xfId="22547" xr:uid="{EA1D5B2C-26C6-428E-BF96-D8C1D9A3D2D6}"/>
    <cellStyle name="40% - Ênfase2 11 4 6" xfId="50653" xr:uid="{DC5317A5-03A0-4125-8A6E-C50385325A2E}"/>
    <cellStyle name="40% - Ênfase2 11 5" xfId="22548" xr:uid="{3707C467-6A61-43B2-A055-D8AFD9B3453D}"/>
    <cellStyle name="40% - Ênfase2 11 5 2" xfId="22549" xr:uid="{C914EE7E-168D-46A7-81F5-3A473B62602B}"/>
    <cellStyle name="40% - Ênfase2 11 5 2 2" xfId="22550" xr:uid="{C9852B6F-52B4-4201-A09F-2C8A9FEF3FC5}"/>
    <cellStyle name="40% - Ênfase2 11 5 2 3" xfId="22551" xr:uid="{82C3A9B6-B3AD-4228-8C61-CF1A95279105}"/>
    <cellStyle name="40% - Ênfase2 11 5 2 4" xfId="22552" xr:uid="{F874C91B-01D2-4D86-962B-13D3B8C5BBE3}"/>
    <cellStyle name="40% - Ênfase2 11 5 3" xfId="22553" xr:uid="{52CD62EB-F51C-4434-93A7-019BB16BC8CF}"/>
    <cellStyle name="40% - Ênfase2 11 5 4" xfId="22554" xr:uid="{B1751D53-94D1-46F6-9BCE-D99398158FF5}"/>
    <cellStyle name="40% - Ênfase2 11 5 5" xfId="22555" xr:uid="{6D8A3978-86BF-4268-87FC-35842F9B130B}"/>
    <cellStyle name="40% - Ênfase2 11 5 6" xfId="49820" xr:uid="{B48A431D-A642-4B54-B790-166EBE35CDCE}"/>
    <cellStyle name="40% - Ênfase2 11 6" xfId="22556" xr:uid="{F6403DC4-7117-4E0E-8726-E5AA248A6139}"/>
    <cellStyle name="40% - Ênfase2 11 6 2" xfId="22557" xr:uid="{10AB3BBB-2FC6-4ACC-8FDC-4C5FAE8CD0F6}"/>
    <cellStyle name="40% - Ênfase2 11 6 2 2" xfId="22558" xr:uid="{97BA3A61-0CF7-4778-A76C-AABC8813AB4E}"/>
    <cellStyle name="40% - Ênfase2 11 6 2 3" xfId="22559" xr:uid="{930A730F-DCCB-46F0-9307-758C78CB5CFA}"/>
    <cellStyle name="40% - Ênfase2 11 6 2 4" xfId="22560" xr:uid="{5A51AAE0-544E-4272-81C7-E2E8E8AD5F8D}"/>
    <cellStyle name="40% - Ênfase2 11 6 3" xfId="22561" xr:uid="{2A6EE54E-7496-490E-9376-1B9FA71C5395}"/>
    <cellStyle name="40% - Ênfase2 11 6 4" xfId="22562" xr:uid="{59B442CA-8393-44CC-A6FB-0B36DE0C45C5}"/>
    <cellStyle name="40% - Ênfase2 11 6 5" xfId="22563" xr:uid="{970ECCEE-E787-439A-9B23-BCD5DBD259BB}"/>
    <cellStyle name="40% - Ênfase2 11 6 6" xfId="51465" xr:uid="{770B9EF7-A905-4E6D-B243-A512962B284B}"/>
    <cellStyle name="40% - Ênfase2 11 7" xfId="22564" xr:uid="{85207890-5D46-42BD-8025-DFDE4A25AC66}"/>
    <cellStyle name="40% - Ênfase2 11 7 2" xfId="22565" xr:uid="{D1BE00EA-B144-4C57-94FB-EF459721E3B9}"/>
    <cellStyle name="40% - Ênfase2 11 7 2 2" xfId="22566" xr:uid="{2857577A-0777-47E5-A26C-1B6CD6275C03}"/>
    <cellStyle name="40% - Ênfase2 11 7 2 3" xfId="22567" xr:uid="{17231DF0-AD2F-48D9-B5C9-C7F37FF0764A}"/>
    <cellStyle name="40% - Ênfase2 11 7 2 4" xfId="22568" xr:uid="{D5AA8CA4-7C06-4FCF-A9AC-1BDE72C72D28}"/>
    <cellStyle name="40% - Ênfase2 11 7 3" xfId="22569" xr:uid="{E217A39A-E947-455C-B147-F90F75DCC3C5}"/>
    <cellStyle name="40% - Ênfase2 11 7 4" xfId="22570" xr:uid="{5CA3724E-A18F-493E-AF01-822A32A55D1B}"/>
    <cellStyle name="40% - Ênfase2 11 7 5" xfId="22571" xr:uid="{EF2019E9-17B7-47C4-A3F6-5F623D5F0CF6}"/>
    <cellStyle name="40% - Ênfase2 11 7 6" xfId="52345" xr:uid="{211166A2-D6AA-46E9-B002-EF770E065119}"/>
    <cellStyle name="40% - Ênfase2 11 8" xfId="22572" xr:uid="{00E3436E-835D-4D8F-9E96-192320917C98}"/>
    <cellStyle name="40% - Ênfase2 11 8 2" xfId="22573" xr:uid="{026E8B7C-9340-4EB5-B313-D11564F602F5}"/>
    <cellStyle name="40% - Ênfase2 11 8 2 2" xfId="22574" xr:uid="{D70A7936-E563-4F05-A68B-259C49AEBAD4}"/>
    <cellStyle name="40% - Ênfase2 11 8 2 3" xfId="22575" xr:uid="{C6EBCFE0-94AD-44D6-B1E9-E93E9C0D121D}"/>
    <cellStyle name="40% - Ênfase2 11 8 2 4" xfId="22576" xr:uid="{6F908463-DA54-4F15-91DE-4FA2A0CA10A8}"/>
    <cellStyle name="40% - Ênfase2 11 8 3" xfId="22577" xr:uid="{2211BDF4-9128-440E-8A27-214C541DDF7C}"/>
    <cellStyle name="40% - Ênfase2 11 8 4" xfId="22578" xr:uid="{FCE7D2AF-7336-4869-AAFC-2F14B3E326DC}"/>
    <cellStyle name="40% - Ênfase2 11 8 5" xfId="22579" xr:uid="{1E964259-2D21-4CFF-80C9-8947F13DC66C}"/>
    <cellStyle name="40% - Ênfase2 11 8 6" xfId="53211" xr:uid="{8ECDD9F7-AC3C-4DFA-BFEE-A026F7620BEC}"/>
    <cellStyle name="40% - Ênfase2 11 9" xfId="22580" xr:uid="{F92EE0F5-38D4-4F8E-AECF-ACEE19DBAE35}"/>
    <cellStyle name="40% - Ênfase2 11 9 2" xfId="22581" xr:uid="{79AC77B4-EDB4-423A-AD09-3FA1BABE3615}"/>
    <cellStyle name="40% - Ênfase2 11 9 2 2" xfId="22582" xr:uid="{AD47FF71-F410-4785-A68B-AD2F7C87EF5D}"/>
    <cellStyle name="40% - Ênfase2 11 9 2 3" xfId="22583" xr:uid="{EFB55CAF-D03D-4557-AE84-A29160D50005}"/>
    <cellStyle name="40% - Ênfase2 11 9 2 4" xfId="22584" xr:uid="{8EBAF2B2-2B52-4FF8-B269-1BB31C4DA843}"/>
    <cellStyle name="40% - Ênfase2 11 9 3" xfId="22585" xr:uid="{C593CD11-4058-4349-B013-64430851275A}"/>
    <cellStyle name="40% - Ênfase2 11 9 4" xfId="22586" xr:uid="{586473DA-1894-44B6-B757-574FEDCE0F22}"/>
    <cellStyle name="40% - Ênfase2 11 9 5" xfId="22587" xr:uid="{830F8C8F-DA42-4CD6-8951-E89930C408AB}"/>
    <cellStyle name="40% - Ênfase2 11 9 6" xfId="54057" xr:uid="{1C50F9E5-76A5-4F47-A89B-64E2906BC456}"/>
    <cellStyle name="40% - Ênfase2 110" xfId="22588" xr:uid="{92EE5D51-0B18-40C9-BBB5-4A18B22AF1DD}"/>
    <cellStyle name="40% - Ênfase2 111" xfId="22589" xr:uid="{71E74AEF-D274-4BD0-9F36-17A2AD6F1425}"/>
    <cellStyle name="40% - Ênfase2 112" xfId="22590" xr:uid="{42895AFA-1C96-4404-9367-C444412F23E7}"/>
    <cellStyle name="40% - Ênfase2 113" xfId="22591" xr:uid="{19239864-D604-4AE7-A05E-16ECF5BC57FD}"/>
    <cellStyle name="40% - Ênfase2 114" xfId="22592" xr:uid="{5C689F03-4BBC-4229-8832-B047C22B2E63}"/>
    <cellStyle name="40% - Ênfase2 115" xfId="22593" xr:uid="{B4C9CA6F-83C4-42B8-99E4-A1C656764884}"/>
    <cellStyle name="40% - Ênfase2 116" xfId="22594" xr:uid="{89E4F211-D22D-455B-A1E5-EC46A22A8A50}"/>
    <cellStyle name="40% - Ênfase2 117" xfId="22595" xr:uid="{D1C5E1F5-03B1-4D14-874E-A0CDA46C7C2F}"/>
    <cellStyle name="40% - Ênfase2 118" xfId="22596" xr:uid="{FB13B97B-F6E2-41E8-9768-727FB8AC990B}"/>
    <cellStyle name="40% - Ênfase2 119" xfId="22597" xr:uid="{22390A64-FB52-4DD4-8564-0E6E9B432969}"/>
    <cellStyle name="40% - Ênfase2 12" xfId="1615" xr:uid="{E664AD46-653A-4A08-BA72-A579F05C8F44}"/>
    <cellStyle name="40% - Ênfase2 12 10" xfId="22598" xr:uid="{653CD3EF-D897-4723-BB86-53B75FD01A25}"/>
    <cellStyle name="40% - Ênfase2 12 10 2" xfId="22599" xr:uid="{BEFB5EFE-20B3-441B-AC5D-E1DE5E1F0B04}"/>
    <cellStyle name="40% - Ênfase2 12 10 2 2" xfId="22600" xr:uid="{D1C4CEB8-22EC-4EA8-8C0A-F7E4E1FD102A}"/>
    <cellStyle name="40% - Ênfase2 12 10 2 3" xfId="22601" xr:uid="{05F47832-FDE5-481C-8D29-99496483C460}"/>
    <cellStyle name="40% - Ênfase2 12 10 2 4" xfId="22602" xr:uid="{4987CC5C-C9F1-4690-BD5D-2221E061B8F8}"/>
    <cellStyle name="40% - Ênfase2 12 10 3" xfId="22603" xr:uid="{89999831-4E39-43B4-B155-99BF73AF58BE}"/>
    <cellStyle name="40% - Ênfase2 12 10 4" xfId="22604" xr:uid="{AC292287-A7FB-4D9C-8410-3B6D40CE3437}"/>
    <cellStyle name="40% - Ênfase2 12 10 5" xfId="22605" xr:uid="{C9EB18E8-DB59-46EC-99A5-B7D8CDDEF757}"/>
    <cellStyle name="40% - Ênfase2 12 10 6" xfId="47217" xr:uid="{803A3DE0-F88D-4825-B392-278960A909EC}"/>
    <cellStyle name="40% - Ênfase2 12 11" xfId="22606" xr:uid="{C573B575-E5EE-4E79-B889-CB489B1838DC}"/>
    <cellStyle name="40% - Ênfase2 12 11 2" xfId="22607" xr:uid="{083DED1E-2A17-4CB6-BC44-2768C6B73DBA}"/>
    <cellStyle name="40% - Ênfase2 12 11 2 2" xfId="22608" xr:uid="{F2F831BC-C423-491A-ABA5-B866A42E4883}"/>
    <cellStyle name="40% - Ênfase2 12 11 2 3" xfId="22609" xr:uid="{DA15D996-6758-413E-BC30-7267734B8455}"/>
    <cellStyle name="40% - Ênfase2 12 11 2 4" xfId="22610" xr:uid="{7E0E43D1-755E-4614-9867-A06EEE9FBD1B}"/>
    <cellStyle name="40% - Ênfase2 12 11 3" xfId="22611" xr:uid="{F0159A50-2585-490A-958F-B3B965272A96}"/>
    <cellStyle name="40% - Ênfase2 12 11 4" xfId="22612" xr:uid="{CB67803B-DA36-42E9-94DD-2E2615743F68}"/>
    <cellStyle name="40% - Ênfase2 12 11 5" xfId="22613" xr:uid="{A5D34E41-B3C0-427B-9DB6-1701F03BD56C}"/>
    <cellStyle name="40% - Ênfase2 12 12" xfId="22614" xr:uid="{DF295F45-F256-44E5-892D-A80C39E0356F}"/>
    <cellStyle name="40% - Ênfase2 12 12 2" xfId="22615" xr:uid="{7530E605-62FC-4372-B814-5D2123F79711}"/>
    <cellStyle name="40% - Ênfase2 12 12 3" xfId="22616" xr:uid="{38D9AD1E-9933-42B0-8BA2-74ECFB7B31CB}"/>
    <cellStyle name="40% - Ênfase2 12 12 4" xfId="22617" xr:uid="{886DED09-6904-4112-B03A-E95F7869F60D}"/>
    <cellStyle name="40% - Ênfase2 12 13" xfId="22618" xr:uid="{F8B9EECA-2DF7-4830-A0A9-1053EDDDFDAB}"/>
    <cellStyle name="40% - Ênfase2 12 14" xfId="22619" xr:uid="{2E83F814-9320-469B-8547-6D98189C75D4}"/>
    <cellStyle name="40% - Ênfase2 12 15" xfId="22620" xr:uid="{917C55A0-D831-4F7A-AE22-1773B31B30B9}"/>
    <cellStyle name="40% - Ênfase2 12 16" xfId="45606" xr:uid="{786C5DA3-7E92-4B2A-96F3-D1798CC4B0FA}"/>
    <cellStyle name="40% - Ênfase2 12 2" xfId="1616" xr:uid="{58D6A8D7-6D38-4E42-877E-004829CA3DCF}"/>
    <cellStyle name="40% - Ênfase2 12 2 2" xfId="22621" xr:uid="{DFB33F80-1876-419B-81D8-A55A382ABD9E}"/>
    <cellStyle name="40% - Ênfase2 12 2 2 2" xfId="22622" xr:uid="{36571510-2E5F-4014-ACAA-787869D02C41}"/>
    <cellStyle name="40% - Ênfase2 12 2 2 3" xfId="22623" xr:uid="{878A1A84-C6BE-4E72-BD6C-993DA4D0662C}"/>
    <cellStyle name="40% - Ênfase2 12 2 2 4" xfId="22624" xr:uid="{86FCE7FD-8F50-4667-B0F1-16A1905CB6B4}"/>
    <cellStyle name="40% - Ênfase2 12 2 2 5" xfId="48842" xr:uid="{8B75E810-75A0-4E5D-9C86-9B5FAB353B68}"/>
    <cellStyle name="40% - Ênfase2 12 2 3" xfId="22625" xr:uid="{DB0BF3A5-75DA-488F-A11F-B011CA526356}"/>
    <cellStyle name="40% - Ênfase2 12 2 4" xfId="22626" xr:uid="{7FDFBC6F-B0FD-40AB-9AF4-C4124086B6ED}"/>
    <cellStyle name="40% - Ênfase2 12 2 5" xfId="22627" xr:uid="{8F3D646E-1988-4302-970A-EC1777FE6C6A}"/>
    <cellStyle name="40% - Ênfase2 12 2 6" xfId="47966" xr:uid="{73AF1052-16D6-4065-AC9C-00C1EECC5AE6}"/>
    <cellStyle name="40% - Ênfase2 12 3" xfId="22628" xr:uid="{070D55EF-D1E1-4685-9BCF-B1A5B8794F80}"/>
    <cellStyle name="40% - Ênfase2 12 3 2" xfId="22629" xr:uid="{43B2CC39-1351-4596-B40C-C18B065AA3DE}"/>
    <cellStyle name="40% - Ênfase2 12 3 2 2" xfId="22630" xr:uid="{47F87C92-D9F3-4EDC-B3F2-76309F586822}"/>
    <cellStyle name="40% - Ênfase2 12 3 2 3" xfId="22631" xr:uid="{B270E6A4-53C1-4BF6-B505-0AD5F3F1EF60}"/>
    <cellStyle name="40% - Ênfase2 12 3 2 4" xfId="22632" xr:uid="{B8828E33-DFC6-4573-8241-173F125107BC}"/>
    <cellStyle name="40% - Ênfase2 12 3 3" xfId="22633" xr:uid="{9A7C0FC1-24B9-4996-B22C-77D347904FB6}"/>
    <cellStyle name="40% - Ênfase2 12 3 4" xfId="22634" xr:uid="{22F700A1-B9A2-4579-90E1-FB5198EBAC7E}"/>
    <cellStyle name="40% - Ênfase2 12 3 5" xfId="22635" xr:uid="{01729DE1-ACD7-4B78-87B6-A034BB99D535}"/>
    <cellStyle name="40% - Ênfase2 12 3 6" xfId="50260" xr:uid="{C9B66300-2FE5-424C-BE48-87512AE3F69A}"/>
    <cellStyle name="40% - Ênfase2 12 4" xfId="22636" xr:uid="{3F709F8F-1A3C-486D-8C10-7AD12CC802D4}"/>
    <cellStyle name="40% - Ênfase2 12 4 2" xfId="22637" xr:uid="{17C3713D-7C54-41B4-A75A-A14F2F9CC7D4}"/>
    <cellStyle name="40% - Ênfase2 12 4 2 2" xfId="22638" xr:uid="{09946966-1FF2-4DD9-B81E-B82B1C91AC33}"/>
    <cellStyle name="40% - Ênfase2 12 4 2 3" xfId="22639" xr:uid="{0A8B36A6-7EDD-40C3-A210-1F9CF3A120CB}"/>
    <cellStyle name="40% - Ênfase2 12 4 2 4" xfId="22640" xr:uid="{52C0DBBF-1390-4352-9C36-F230365BBC1F}"/>
    <cellStyle name="40% - Ênfase2 12 4 3" xfId="22641" xr:uid="{E0060FF3-4F1B-4C8A-B4B0-11A79234710F}"/>
    <cellStyle name="40% - Ênfase2 12 4 4" xfId="22642" xr:uid="{C2DD6446-6162-4DBC-95F1-55011E0FCED0}"/>
    <cellStyle name="40% - Ênfase2 12 4 5" xfId="22643" xr:uid="{0B45A197-B337-42A8-AA42-580D406B9B5C}"/>
    <cellStyle name="40% - Ênfase2 12 4 6" xfId="50650" xr:uid="{D59A9024-5C3C-4554-BF0D-A48E834B18F4}"/>
    <cellStyle name="40% - Ênfase2 12 5" xfId="22644" xr:uid="{D267F31A-8CE0-41D3-A8D0-C1D4555B404B}"/>
    <cellStyle name="40% - Ênfase2 12 5 2" xfId="22645" xr:uid="{6DE32A55-6908-436A-BD7A-84A703CB6EDF}"/>
    <cellStyle name="40% - Ênfase2 12 5 2 2" xfId="22646" xr:uid="{452681CA-8896-4604-81B1-9CF4C19A6D4C}"/>
    <cellStyle name="40% - Ênfase2 12 5 2 3" xfId="22647" xr:uid="{C840CD6E-9833-4703-864B-D8DE1C5F8159}"/>
    <cellStyle name="40% - Ênfase2 12 5 2 4" xfId="22648" xr:uid="{1D54275A-AB53-4C43-A6D4-578D59FAB0C2}"/>
    <cellStyle name="40% - Ênfase2 12 5 3" xfId="22649" xr:uid="{C4C4D6D3-0213-41DD-B1B4-10A072CE7283}"/>
    <cellStyle name="40% - Ênfase2 12 5 4" xfId="22650" xr:uid="{A1E1E07D-0BC3-456E-A6D4-CF35501A11BA}"/>
    <cellStyle name="40% - Ênfase2 12 5 5" xfId="22651" xr:uid="{614F3965-714F-4721-BCDE-5C873D56AE6B}"/>
    <cellStyle name="40% - Ênfase2 12 5 6" xfId="49814" xr:uid="{97AFA2D6-DFD8-4FED-A3E1-7184686BD2BA}"/>
    <cellStyle name="40% - Ênfase2 12 6" xfId="22652" xr:uid="{7B51A765-A32F-4D1A-9FFA-A3E6FDD1EAF9}"/>
    <cellStyle name="40% - Ênfase2 12 6 2" xfId="22653" xr:uid="{1798A685-823E-41EE-BB6F-B2C232E3307E}"/>
    <cellStyle name="40% - Ênfase2 12 6 2 2" xfId="22654" xr:uid="{59F0B675-703F-456A-8DA1-52423230083B}"/>
    <cellStyle name="40% - Ênfase2 12 6 2 3" xfId="22655" xr:uid="{F6D87500-020A-432D-A499-4883476C2601}"/>
    <cellStyle name="40% - Ênfase2 12 6 2 4" xfId="22656" xr:uid="{F8624480-3E3A-4D6F-B0BD-818F8C970925}"/>
    <cellStyle name="40% - Ênfase2 12 6 3" xfId="22657" xr:uid="{B3A5ADB1-282E-44AA-A802-6E33FCD518EA}"/>
    <cellStyle name="40% - Ênfase2 12 6 4" xfId="22658" xr:uid="{316BB919-C4C4-4C86-9974-6B784A970EC2}"/>
    <cellStyle name="40% - Ênfase2 12 6 5" xfId="22659" xr:uid="{0BB4F797-9CCD-44A1-83AE-B23E14CB85DF}"/>
    <cellStyle name="40% - Ênfase2 12 6 6" xfId="51463" xr:uid="{9D369380-F69F-4C23-910E-9F12348BE850}"/>
    <cellStyle name="40% - Ênfase2 12 7" xfId="22660" xr:uid="{642B17A2-B8E8-40B2-B6E7-35AF22EDFCC3}"/>
    <cellStyle name="40% - Ênfase2 12 7 2" xfId="22661" xr:uid="{FC1AB4DF-B67A-4D29-98E2-8945DE324623}"/>
    <cellStyle name="40% - Ênfase2 12 7 2 2" xfId="22662" xr:uid="{FB819E2A-0049-4396-9751-B68F1BC7D272}"/>
    <cellStyle name="40% - Ênfase2 12 7 2 3" xfId="22663" xr:uid="{5EF90C99-D98F-457B-95C4-09F4EBB11B77}"/>
    <cellStyle name="40% - Ênfase2 12 7 2 4" xfId="22664" xr:uid="{410B7AF0-93D0-4903-91F6-F4031E2307A8}"/>
    <cellStyle name="40% - Ênfase2 12 7 3" xfId="22665" xr:uid="{EC3E6F26-EBFF-4780-92D9-CE370FA450FD}"/>
    <cellStyle name="40% - Ênfase2 12 7 4" xfId="22666" xr:uid="{C41BB7E5-8D38-411D-B584-CD8ABBB69CE9}"/>
    <cellStyle name="40% - Ênfase2 12 7 5" xfId="22667" xr:uid="{B4B6EAB1-7F3B-44ED-9CED-3FDEF469DF74}"/>
    <cellStyle name="40% - Ênfase2 12 7 6" xfId="52343" xr:uid="{0E5DE713-C547-41CC-8ACC-D4CFB846CF45}"/>
    <cellStyle name="40% - Ênfase2 12 8" xfId="22668" xr:uid="{BD50C8BF-F27B-4A71-9E19-DE37014A82A7}"/>
    <cellStyle name="40% - Ênfase2 12 8 2" xfId="22669" xr:uid="{AF30D4A1-A961-488A-9E9A-590D3B969976}"/>
    <cellStyle name="40% - Ênfase2 12 8 2 2" xfId="22670" xr:uid="{37040CD9-FDA1-4911-B0A7-DC700216FFBB}"/>
    <cellStyle name="40% - Ênfase2 12 8 2 3" xfId="22671" xr:uid="{9F40B902-945F-434B-95DD-DF2D6ECE79B1}"/>
    <cellStyle name="40% - Ênfase2 12 8 2 4" xfId="22672" xr:uid="{BCDF7F07-6F1E-4F56-9D60-ABCB2B6E8D2F}"/>
    <cellStyle name="40% - Ênfase2 12 8 3" xfId="22673" xr:uid="{93662201-521D-4957-892B-E98CF7DA3858}"/>
    <cellStyle name="40% - Ênfase2 12 8 4" xfId="22674" xr:uid="{42797609-8E12-4059-971F-D5A60D97E644}"/>
    <cellStyle name="40% - Ênfase2 12 8 5" xfId="22675" xr:uid="{2FED7C42-28D7-4E1A-B656-710FC7447241}"/>
    <cellStyle name="40% - Ênfase2 12 8 6" xfId="53209" xr:uid="{3E1D106A-4C63-4F8C-B69F-0EA2C3EC5055}"/>
    <cellStyle name="40% - Ênfase2 12 9" xfId="22676" xr:uid="{D1FD24F0-BF40-489B-B282-B806704387AA}"/>
    <cellStyle name="40% - Ênfase2 12 9 2" xfId="22677" xr:uid="{8715DA61-0A63-4DA9-BE67-B3B337DC49AC}"/>
    <cellStyle name="40% - Ênfase2 12 9 2 2" xfId="22678" xr:uid="{A55557C7-53A8-4707-B764-BB40E639676C}"/>
    <cellStyle name="40% - Ênfase2 12 9 2 3" xfId="22679" xr:uid="{A18E6FFA-CC52-47ED-8BFA-06B6CC56E745}"/>
    <cellStyle name="40% - Ênfase2 12 9 2 4" xfId="22680" xr:uid="{EE9A38A7-F219-4393-A6C3-08542CCEF10F}"/>
    <cellStyle name="40% - Ênfase2 12 9 3" xfId="22681" xr:uid="{863CC90A-C097-4D67-AF42-C30AE608C0FD}"/>
    <cellStyle name="40% - Ênfase2 12 9 4" xfId="22682" xr:uid="{A70B9B60-C1B4-47AA-BDBC-0105A45A5229}"/>
    <cellStyle name="40% - Ênfase2 12 9 5" xfId="22683" xr:uid="{751E40AD-02D8-48E9-A75A-B7B34517E9DD}"/>
    <cellStyle name="40% - Ênfase2 12 9 6" xfId="54055" xr:uid="{7B1FD7CF-088B-44B4-9E10-00F6D77D9DF5}"/>
    <cellStyle name="40% - Ênfase2 120" xfId="22684" xr:uid="{3D022922-71F9-4122-AA5F-F77853CAB129}"/>
    <cellStyle name="40% - Ênfase2 121" xfId="22685" xr:uid="{EA96D4A3-807A-4C59-B437-0FC196A39F5B}"/>
    <cellStyle name="40% - Ênfase2 13" xfId="1617" xr:uid="{2B89D4A5-9BE3-4B9E-B90B-303ABCB46CE4}"/>
    <cellStyle name="40% - Ênfase2 13 10" xfId="22686" xr:uid="{27B077E8-ECB3-4215-8115-F6682FBBBE0A}"/>
    <cellStyle name="40% - Ênfase2 13 10 2" xfId="22687" xr:uid="{7CDD0CF1-00B2-47EF-9BAD-C7E83255A367}"/>
    <cellStyle name="40% - Ênfase2 13 10 2 2" xfId="22688" xr:uid="{002C6B80-E191-4F47-B69F-7CA66BABC22A}"/>
    <cellStyle name="40% - Ênfase2 13 10 2 3" xfId="22689" xr:uid="{C0C49B4B-82CA-4C5A-AC33-F48EB95F5CC4}"/>
    <cellStyle name="40% - Ênfase2 13 10 2 4" xfId="22690" xr:uid="{E5816E7B-D9CF-49C3-903D-F7F627D47ADF}"/>
    <cellStyle name="40% - Ênfase2 13 10 3" xfId="22691" xr:uid="{2EAFCDE7-7948-4196-8A2F-5EFCA410079E}"/>
    <cellStyle name="40% - Ênfase2 13 10 4" xfId="22692" xr:uid="{7F750E76-ED0A-4623-A85C-57130FCB4028}"/>
    <cellStyle name="40% - Ênfase2 13 10 5" xfId="22693" xr:uid="{CB23B9E8-6D6D-40DE-8010-50CAC62BF161}"/>
    <cellStyle name="40% - Ênfase2 13 10 6" xfId="47218" xr:uid="{44140AF0-9122-4391-A4C1-B8BE8D293838}"/>
    <cellStyle name="40% - Ênfase2 13 11" xfId="22694" xr:uid="{9E82BD62-6DAE-44CC-A4B7-E409F7D37418}"/>
    <cellStyle name="40% - Ênfase2 13 11 2" xfId="22695" xr:uid="{93963551-A5E8-4DDD-A3BC-6EE8617289B1}"/>
    <cellStyle name="40% - Ênfase2 13 11 2 2" xfId="22696" xr:uid="{29F22CC6-F745-476A-8EA7-B171117DB7F7}"/>
    <cellStyle name="40% - Ênfase2 13 11 2 3" xfId="22697" xr:uid="{E7F7D12E-19B5-4705-A1C9-02F7C438D01B}"/>
    <cellStyle name="40% - Ênfase2 13 11 2 4" xfId="22698" xr:uid="{C00B55AE-7659-46C7-B9F3-89A686DB6672}"/>
    <cellStyle name="40% - Ênfase2 13 11 3" xfId="22699" xr:uid="{5531D8D2-CFBD-46FB-ADA8-0BDCFA827367}"/>
    <cellStyle name="40% - Ênfase2 13 11 4" xfId="22700" xr:uid="{AE1A70A0-D149-4C06-AC73-7C20199D800B}"/>
    <cellStyle name="40% - Ênfase2 13 11 5" xfId="22701" xr:uid="{C7EC5E7E-DD87-4DE5-870E-4AC93693141D}"/>
    <cellStyle name="40% - Ênfase2 13 12" xfId="22702" xr:uid="{9B005C1D-236F-4DD5-BDD4-3D18FE47435A}"/>
    <cellStyle name="40% - Ênfase2 13 12 2" xfId="22703" xr:uid="{06D4397D-8DAB-4A22-8B95-DE9933362370}"/>
    <cellStyle name="40% - Ênfase2 13 12 3" xfId="22704" xr:uid="{A201ACA5-B3C7-411D-BA32-D7E37DB4A13F}"/>
    <cellStyle name="40% - Ênfase2 13 12 4" xfId="22705" xr:uid="{1CCF99BE-F7F7-476E-842A-E058AE162C92}"/>
    <cellStyle name="40% - Ênfase2 13 13" xfId="22706" xr:uid="{14096256-2A00-4BD5-BB51-949EE0487948}"/>
    <cellStyle name="40% - Ênfase2 13 14" xfId="22707" xr:uid="{3842326E-272A-461D-9273-0856D4D1A1CB}"/>
    <cellStyle name="40% - Ênfase2 13 15" xfId="22708" xr:uid="{2A7E48D5-0180-4001-9410-41A3CA216696}"/>
    <cellStyle name="40% - Ênfase2 13 16" xfId="45607" xr:uid="{18C2D210-8744-4E89-B920-D99F176143AB}"/>
    <cellStyle name="40% - Ênfase2 13 2" xfId="1618" xr:uid="{7013D665-5665-46D7-AFAC-542BE6FCCD9E}"/>
    <cellStyle name="40% - Ênfase2 13 2 2" xfId="22709" xr:uid="{2D0906E1-5547-4036-BC25-FA2EC58A55B6}"/>
    <cellStyle name="40% - Ênfase2 13 2 2 2" xfId="22710" xr:uid="{35A8B4D0-AF0D-452C-B158-0B941547D7E7}"/>
    <cellStyle name="40% - Ênfase2 13 2 2 3" xfId="22711" xr:uid="{BA7C64CE-4820-44FB-A2D1-6AFC2A68B55B}"/>
    <cellStyle name="40% - Ênfase2 13 2 2 4" xfId="22712" xr:uid="{F110D67F-91F8-43E9-BE0D-72259C3A2200}"/>
    <cellStyle name="40% - Ênfase2 13 2 2 5" xfId="48844" xr:uid="{616D2F06-6721-4CD6-B6BB-E4E38F119322}"/>
    <cellStyle name="40% - Ênfase2 13 2 3" xfId="22713" xr:uid="{F02FC270-02AA-4869-A220-837E715F3D6F}"/>
    <cellStyle name="40% - Ênfase2 13 2 4" xfId="22714" xr:uid="{EAEE9392-B5E9-4164-92AF-97557A44D7C2}"/>
    <cellStyle name="40% - Ênfase2 13 2 5" xfId="22715" xr:uid="{F47956A7-DC07-44C8-B9B2-061AD90CCDBE}"/>
    <cellStyle name="40% - Ênfase2 13 2 6" xfId="47967" xr:uid="{FD68DF31-CAB0-4E6F-BF3F-ED02F7E13D3B}"/>
    <cellStyle name="40% - Ênfase2 13 3" xfId="22716" xr:uid="{A2366C51-5484-409E-A1FD-758F1310406C}"/>
    <cellStyle name="40% - Ênfase2 13 3 2" xfId="22717" xr:uid="{5B99FE49-FE41-4533-920D-4AD79C09365E}"/>
    <cellStyle name="40% - Ênfase2 13 3 2 2" xfId="22718" xr:uid="{B3A6D9F3-DA3D-4EE9-8186-B7C46F877781}"/>
    <cellStyle name="40% - Ênfase2 13 3 2 3" xfId="22719" xr:uid="{9C880A13-201C-45E3-A5B6-C6E3E3BA9880}"/>
    <cellStyle name="40% - Ênfase2 13 3 2 4" xfId="22720" xr:uid="{5708D07B-666B-4723-96E8-DB295D2D2BF0}"/>
    <cellStyle name="40% - Ênfase2 13 3 3" xfId="22721" xr:uid="{EEC1D580-04FA-4DE5-8065-EEA98BB251CF}"/>
    <cellStyle name="40% - Ênfase2 13 3 4" xfId="22722" xr:uid="{8437BD4A-11C1-49DC-BED6-0FF6AAB4C556}"/>
    <cellStyle name="40% - Ênfase2 13 3 5" xfId="22723" xr:uid="{6B46A6D6-AE28-4C64-B949-7385DFECB350}"/>
    <cellStyle name="40% - Ênfase2 13 3 6" xfId="50262" xr:uid="{0876BF33-74E8-4AED-9894-FB07463B9D2C}"/>
    <cellStyle name="40% - Ênfase2 13 4" xfId="22724" xr:uid="{1460C4D5-575C-4642-8225-67C8B1627CB8}"/>
    <cellStyle name="40% - Ênfase2 13 4 2" xfId="22725" xr:uid="{5BA0EC6C-4CCB-4819-AE44-474ABF3A1C58}"/>
    <cellStyle name="40% - Ênfase2 13 4 2 2" xfId="22726" xr:uid="{7BB9CED3-C3C4-4564-9B00-971858529311}"/>
    <cellStyle name="40% - Ênfase2 13 4 2 3" xfId="22727" xr:uid="{04C85821-F06C-402F-8822-ED41D7E4BA0B}"/>
    <cellStyle name="40% - Ênfase2 13 4 2 4" xfId="22728" xr:uid="{7B718C86-37D3-4A44-A1FB-7A8009428CD3}"/>
    <cellStyle name="40% - Ênfase2 13 4 3" xfId="22729" xr:uid="{68620396-9311-49D1-B3C2-2B21675B0823}"/>
    <cellStyle name="40% - Ênfase2 13 4 4" xfId="22730" xr:uid="{FAF9957B-2520-4FA3-861C-E1185C23EE28}"/>
    <cellStyle name="40% - Ênfase2 13 4 5" xfId="22731" xr:uid="{47376551-6902-427B-8771-1EBC5CB05A93}"/>
    <cellStyle name="40% - Ênfase2 13 4 6" xfId="50648" xr:uid="{84B448E5-0A33-4A80-AAE1-5C37BF640362}"/>
    <cellStyle name="40% - Ênfase2 13 5" xfId="22732" xr:uid="{9089A4D3-FD3B-46F4-9871-104E8FC1AE28}"/>
    <cellStyle name="40% - Ênfase2 13 5 2" xfId="22733" xr:uid="{44A2B849-5589-40FB-9105-B6654175560F}"/>
    <cellStyle name="40% - Ênfase2 13 5 2 2" xfId="22734" xr:uid="{AD7361CC-20FD-40ED-8F2D-D9AB56FE8801}"/>
    <cellStyle name="40% - Ênfase2 13 5 2 3" xfId="22735" xr:uid="{BF0804E6-3D5F-47F6-B9AE-625CEED97208}"/>
    <cellStyle name="40% - Ênfase2 13 5 2 4" xfId="22736" xr:uid="{940CD951-0CED-42CA-8567-D6E99F782225}"/>
    <cellStyle name="40% - Ênfase2 13 5 3" xfId="22737" xr:uid="{3BB43028-4DCA-4D22-83D0-A39736DF7E59}"/>
    <cellStyle name="40% - Ênfase2 13 5 4" xfId="22738" xr:uid="{5A0187E1-9CB0-468E-BFFF-602E06C433A6}"/>
    <cellStyle name="40% - Ênfase2 13 5 5" xfId="22739" xr:uid="{1303BBF6-BCDD-4A30-B8F1-132F8A131D8E}"/>
    <cellStyle name="40% - Ênfase2 13 5 6" xfId="49810" xr:uid="{19A7FFD1-EB9B-4271-9651-0AECF928DEE1}"/>
    <cellStyle name="40% - Ênfase2 13 6" xfId="22740" xr:uid="{24CD3005-C0AB-4F16-8B01-338A9AE5FE6D}"/>
    <cellStyle name="40% - Ênfase2 13 6 2" xfId="22741" xr:uid="{39B439C0-A9F4-4D8E-AF5A-86D63DFD263B}"/>
    <cellStyle name="40% - Ênfase2 13 6 2 2" xfId="22742" xr:uid="{DAC41418-A67F-48E1-8EF2-CA2043D09A77}"/>
    <cellStyle name="40% - Ênfase2 13 6 2 3" xfId="22743" xr:uid="{171BABDC-AEB6-4648-91F2-854FFE0F06A2}"/>
    <cellStyle name="40% - Ênfase2 13 6 2 4" xfId="22744" xr:uid="{870DDBEB-3A22-4A2B-866F-5774D13AE27C}"/>
    <cellStyle name="40% - Ênfase2 13 6 3" xfId="22745" xr:uid="{E31F43BF-E4F8-4272-B007-F218FEB07B82}"/>
    <cellStyle name="40% - Ênfase2 13 6 4" xfId="22746" xr:uid="{B55FC86A-04AC-4949-9EB7-D367509C9E62}"/>
    <cellStyle name="40% - Ênfase2 13 6 5" xfId="22747" xr:uid="{E6EAFB8E-C2E2-44C0-B70A-66E837C4CFE2}"/>
    <cellStyle name="40% - Ênfase2 13 6 6" xfId="51441" xr:uid="{94D1F90E-E8B3-447C-B8F0-4E2EC5DACE50}"/>
    <cellStyle name="40% - Ênfase2 13 7" xfId="22748" xr:uid="{C7018530-612E-4C0E-8E2E-5C5B5D137566}"/>
    <cellStyle name="40% - Ênfase2 13 7 2" xfId="22749" xr:uid="{21802827-B75F-45E2-86A4-F95B9DE77235}"/>
    <cellStyle name="40% - Ênfase2 13 7 2 2" xfId="22750" xr:uid="{C4E329E2-49EF-424A-ABDB-F032E11771A4}"/>
    <cellStyle name="40% - Ênfase2 13 7 2 3" xfId="22751" xr:uid="{5C61F87D-6814-4EA3-BAB3-653E6D352D6F}"/>
    <cellStyle name="40% - Ênfase2 13 7 2 4" xfId="22752" xr:uid="{8B4060C3-C0F9-414B-B37A-4C0FF54F656E}"/>
    <cellStyle name="40% - Ênfase2 13 7 3" xfId="22753" xr:uid="{9D52D756-1B58-4D50-8A3C-D9E21306135C}"/>
    <cellStyle name="40% - Ênfase2 13 7 4" xfId="22754" xr:uid="{70FCBAE0-05EB-4911-8E9A-B34DB523BE13}"/>
    <cellStyle name="40% - Ênfase2 13 7 5" xfId="22755" xr:uid="{017C6FFC-92AD-49D1-97DA-1E394E8CDA31}"/>
    <cellStyle name="40% - Ênfase2 13 7 6" xfId="52321" xr:uid="{23F3B565-3124-4772-84F1-1D8635911D45}"/>
    <cellStyle name="40% - Ênfase2 13 8" xfId="22756" xr:uid="{A4AAD794-7EB2-4042-A577-269912C32A6A}"/>
    <cellStyle name="40% - Ênfase2 13 8 2" xfId="22757" xr:uid="{109EA851-096B-4288-832F-EF97A0461359}"/>
    <cellStyle name="40% - Ênfase2 13 8 2 2" xfId="22758" xr:uid="{F12D71FB-2119-426C-BAF5-6C11B46D6521}"/>
    <cellStyle name="40% - Ênfase2 13 8 2 3" xfId="22759" xr:uid="{7F7969BC-FBB4-4E1D-A4AF-0840E9CA90DD}"/>
    <cellStyle name="40% - Ênfase2 13 8 2 4" xfId="22760" xr:uid="{00456FDE-E7C7-4909-B4EF-FD8BA8CA097B}"/>
    <cellStyle name="40% - Ênfase2 13 8 3" xfId="22761" xr:uid="{DBF7D1CB-CB9A-47A4-8C1D-591CA74FBBCD}"/>
    <cellStyle name="40% - Ênfase2 13 8 4" xfId="22762" xr:uid="{EB0504CD-3282-42FE-9EAE-7BACA2307E25}"/>
    <cellStyle name="40% - Ênfase2 13 8 5" xfId="22763" xr:uid="{1E4F6505-3F81-4195-9E1B-CDCFD0C00D9E}"/>
    <cellStyle name="40% - Ênfase2 13 8 6" xfId="53187" xr:uid="{C41CBD57-E649-4FF1-8664-4482F5C1B12C}"/>
    <cellStyle name="40% - Ênfase2 13 9" xfId="22764" xr:uid="{73404A0C-F536-4426-8DB5-29689FB81328}"/>
    <cellStyle name="40% - Ênfase2 13 9 2" xfId="22765" xr:uid="{EDA2A8D3-D052-414B-9DEF-3B9F85ECC0DE}"/>
    <cellStyle name="40% - Ênfase2 13 9 2 2" xfId="22766" xr:uid="{89BC34CB-7A23-49B6-8FC3-656A2A4E9BD7}"/>
    <cellStyle name="40% - Ênfase2 13 9 2 3" xfId="22767" xr:uid="{331DDD70-9F6A-4499-A464-CC7A6BAB3989}"/>
    <cellStyle name="40% - Ênfase2 13 9 2 4" xfId="22768" xr:uid="{BAFBC317-F38B-4A73-8381-A85C52E60158}"/>
    <cellStyle name="40% - Ênfase2 13 9 3" xfId="22769" xr:uid="{585B0164-E3A1-4FE9-8944-42D2F4C4AD3D}"/>
    <cellStyle name="40% - Ênfase2 13 9 4" xfId="22770" xr:uid="{7CCAB6D5-A12D-485C-B7B9-B187808F9207}"/>
    <cellStyle name="40% - Ênfase2 13 9 5" xfId="22771" xr:uid="{22DCD7C7-F18A-4920-AE55-A0A9610AFCC0}"/>
    <cellStyle name="40% - Ênfase2 13 9 6" xfId="54034" xr:uid="{E5947792-FE8D-4054-84CF-F45D36696256}"/>
    <cellStyle name="40% - Ênfase2 14" xfId="1619" xr:uid="{D4F05C3C-19D6-4B92-875D-00C71BE17D31}"/>
    <cellStyle name="40% - Ênfase2 14 10" xfId="22772" xr:uid="{46D4751D-57B0-4042-97D3-541387009C74}"/>
    <cellStyle name="40% - Ênfase2 14 10 2" xfId="22773" xr:uid="{29E415A8-7D84-4CA9-A1C4-2D94ECBE8C7E}"/>
    <cellStyle name="40% - Ênfase2 14 10 2 2" xfId="22774" xr:uid="{D9935BA0-B2DB-4DAD-9A28-C15741936906}"/>
    <cellStyle name="40% - Ênfase2 14 10 2 3" xfId="22775" xr:uid="{699E3650-E07C-46DE-8293-91DA14B07300}"/>
    <cellStyle name="40% - Ênfase2 14 10 2 4" xfId="22776" xr:uid="{4973E050-EE6C-41F6-9258-861F88FBB545}"/>
    <cellStyle name="40% - Ênfase2 14 10 3" xfId="22777" xr:uid="{F9F4A0D9-5731-4132-942C-88C01C62A9D3}"/>
    <cellStyle name="40% - Ênfase2 14 10 4" xfId="22778" xr:uid="{07EA6CAB-E21C-4A8F-B434-D93B35F0E747}"/>
    <cellStyle name="40% - Ênfase2 14 10 5" xfId="22779" xr:uid="{0D85A476-FA59-4DCC-B00B-2DAA0D1B1B38}"/>
    <cellStyle name="40% - Ênfase2 14 10 6" xfId="47219" xr:uid="{7F00C747-B5A2-49A2-B076-0FAE75D686FA}"/>
    <cellStyle name="40% - Ênfase2 14 11" xfId="22780" xr:uid="{E67BFC49-2750-43BC-8798-AADBE4EFC3EB}"/>
    <cellStyle name="40% - Ênfase2 14 11 2" xfId="22781" xr:uid="{762A4698-59C0-445B-B816-B8D7EA72EA70}"/>
    <cellStyle name="40% - Ênfase2 14 11 2 2" xfId="22782" xr:uid="{1F2CE476-2C5B-4608-B114-4B475A01CAE5}"/>
    <cellStyle name="40% - Ênfase2 14 11 2 3" xfId="22783" xr:uid="{ABECB926-61D6-41C1-88DC-8A4F29F44F9D}"/>
    <cellStyle name="40% - Ênfase2 14 11 2 4" xfId="22784" xr:uid="{891752D9-8E11-4BDC-B8B4-CEA5A027BA9B}"/>
    <cellStyle name="40% - Ênfase2 14 11 3" xfId="22785" xr:uid="{272E39DF-0982-4900-B8B6-B2E03E69970D}"/>
    <cellStyle name="40% - Ênfase2 14 11 4" xfId="22786" xr:uid="{85DF2E71-58DF-4B75-BC65-52A665D51D7C}"/>
    <cellStyle name="40% - Ênfase2 14 11 5" xfId="22787" xr:uid="{386452F0-D798-49EF-8A8E-E85241A8465C}"/>
    <cellStyle name="40% - Ênfase2 14 12" xfId="22788" xr:uid="{D46F731E-41A0-49E8-A6AF-555FC4887C9C}"/>
    <cellStyle name="40% - Ênfase2 14 12 2" xfId="22789" xr:uid="{B4F58B62-1047-428D-A262-E87B270A8638}"/>
    <cellStyle name="40% - Ênfase2 14 12 3" xfId="22790" xr:uid="{7E3F1B90-501E-4705-AD97-1919DEC3612D}"/>
    <cellStyle name="40% - Ênfase2 14 12 4" xfId="22791" xr:uid="{CAB3A4C6-3AAC-4864-A510-FBAF14A1351A}"/>
    <cellStyle name="40% - Ênfase2 14 13" xfId="22792" xr:uid="{DECA9573-0BDD-4CEE-BA62-FCCD1B571004}"/>
    <cellStyle name="40% - Ênfase2 14 14" xfId="22793" xr:uid="{03C30B0C-6945-4C06-BFCC-DD2E0E600451}"/>
    <cellStyle name="40% - Ênfase2 14 15" xfId="22794" xr:uid="{48D1B998-9926-4198-A93E-8600F02B2320}"/>
    <cellStyle name="40% - Ênfase2 14 16" xfId="45608" xr:uid="{961EC66A-1B8F-4FAF-85BB-AA1F1D4AB615}"/>
    <cellStyle name="40% - Ênfase2 14 2" xfId="1620" xr:uid="{96DAA569-C34F-490B-BC00-A614EFDE9A86}"/>
    <cellStyle name="40% - Ênfase2 14 2 2" xfId="22795" xr:uid="{AE7A24E4-8260-4073-A2B5-FA99EAD0895D}"/>
    <cellStyle name="40% - Ênfase2 14 2 2 2" xfId="22796" xr:uid="{E0CCAB04-A409-4B71-99F7-1AF73107A3D4}"/>
    <cellStyle name="40% - Ênfase2 14 2 2 3" xfId="22797" xr:uid="{B4786030-79DE-4B03-99A3-9B0B9990883E}"/>
    <cellStyle name="40% - Ênfase2 14 2 2 4" xfId="22798" xr:uid="{98D85284-1789-4C19-9D14-27C470C8A404}"/>
    <cellStyle name="40% - Ênfase2 14 2 2 5" xfId="48846" xr:uid="{98B8197C-C44A-4C60-8053-E119064DB289}"/>
    <cellStyle name="40% - Ênfase2 14 2 3" xfId="22799" xr:uid="{D805FB42-41CB-437B-AFA6-03AC60767994}"/>
    <cellStyle name="40% - Ênfase2 14 2 4" xfId="22800" xr:uid="{B57699B7-78D4-47BF-A222-7A42018A9887}"/>
    <cellStyle name="40% - Ênfase2 14 2 5" xfId="22801" xr:uid="{CCE4D6EC-8EB9-4F18-8EB1-7B325FA999BE}"/>
    <cellStyle name="40% - Ênfase2 14 2 6" xfId="47968" xr:uid="{F72FC84E-4107-4BB5-9B20-5A90A5647005}"/>
    <cellStyle name="40% - Ênfase2 14 3" xfId="22802" xr:uid="{CCAFB157-415C-49F9-B373-D1346F22DCF7}"/>
    <cellStyle name="40% - Ênfase2 14 3 2" xfId="22803" xr:uid="{50E0CB55-00A7-44CE-8EAD-B53C6A695FE4}"/>
    <cellStyle name="40% - Ênfase2 14 3 2 2" xfId="22804" xr:uid="{EF51BF92-E173-4952-B97D-12484D11F3D0}"/>
    <cellStyle name="40% - Ênfase2 14 3 2 3" xfId="22805" xr:uid="{BDC4343F-D28F-4B05-88E2-87C37DD10758}"/>
    <cellStyle name="40% - Ênfase2 14 3 2 4" xfId="22806" xr:uid="{FB016D66-D93B-451C-A5E0-9DD897ED06FA}"/>
    <cellStyle name="40% - Ênfase2 14 3 3" xfId="22807" xr:uid="{E239396E-2C55-498C-863E-EA879FAB17E5}"/>
    <cellStyle name="40% - Ênfase2 14 3 4" xfId="22808" xr:uid="{7E4143C3-5739-4383-857D-8F06EE53ADE4}"/>
    <cellStyle name="40% - Ênfase2 14 3 5" xfId="22809" xr:uid="{722F6EC5-75C1-4CC8-82AB-58B7CC12DC54}"/>
    <cellStyle name="40% - Ênfase2 14 3 6" xfId="50264" xr:uid="{43B9C007-DFF6-4FE3-8927-FF4E36FC71F7}"/>
    <cellStyle name="40% - Ênfase2 14 4" xfId="22810" xr:uid="{8067EB4E-727D-42D7-8D63-06840A44140E}"/>
    <cellStyle name="40% - Ênfase2 14 4 2" xfId="22811" xr:uid="{B5F01419-786C-4325-BCC5-D66ED0DEEFB8}"/>
    <cellStyle name="40% - Ênfase2 14 4 2 2" xfId="22812" xr:uid="{8D464534-A85F-4CD7-A15E-B71253ADB67F}"/>
    <cellStyle name="40% - Ênfase2 14 4 2 3" xfId="22813" xr:uid="{0A927162-8F30-47E6-BE0B-9F53FC78F4D6}"/>
    <cellStyle name="40% - Ênfase2 14 4 2 4" xfId="22814" xr:uid="{1D7F90CF-C31E-46B2-8041-10B296D7241E}"/>
    <cellStyle name="40% - Ênfase2 14 4 3" xfId="22815" xr:uid="{95173B00-838E-4E34-8D8A-72D8F47B8768}"/>
    <cellStyle name="40% - Ênfase2 14 4 4" xfId="22816" xr:uid="{31E17755-0ECC-46C1-BEAF-907099DAEC88}"/>
    <cellStyle name="40% - Ênfase2 14 4 5" xfId="22817" xr:uid="{308C2F85-1F7C-460E-983B-82853D32D130}"/>
    <cellStyle name="40% - Ênfase2 14 4 6" xfId="50626" xr:uid="{095AEFA7-213E-4815-A38A-858FB9589E86}"/>
    <cellStyle name="40% - Ênfase2 14 5" xfId="22818" xr:uid="{B3AB89B9-ABC6-42BA-A0C2-92B340F0D7A5}"/>
    <cellStyle name="40% - Ênfase2 14 5 2" xfId="22819" xr:uid="{33702721-FDAF-408A-96D1-DD75625EE9FE}"/>
    <cellStyle name="40% - Ênfase2 14 5 2 2" xfId="22820" xr:uid="{AE489720-615D-43BB-B873-DAC34B7D5364}"/>
    <cellStyle name="40% - Ênfase2 14 5 2 3" xfId="22821" xr:uid="{43776670-DDCC-442F-92C2-561611FEAABD}"/>
    <cellStyle name="40% - Ênfase2 14 5 2 4" xfId="22822" xr:uid="{4C11C44A-7446-4DD7-B2C5-6EE41209BEBD}"/>
    <cellStyle name="40% - Ênfase2 14 5 3" xfId="22823" xr:uid="{DDE5E1F9-D701-4616-98E3-F90E08D9B6C5}"/>
    <cellStyle name="40% - Ênfase2 14 5 4" xfId="22824" xr:uid="{4C1008F8-C4C3-4526-B456-9AD0CC678653}"/>
    <cellStyle name="40% - Ênfase2 14 5 5" xfId="22825" xr:uid="{6BFB1C7E-96FA-4F49-99C1-287643BA0995}"/>
    <cellStyle name="40% - Ênfase2 14 5 6" xfId="49012" xr:uid="{CA12381F-FD4C-495B-B286-E1F2F6CB0AF2}"/>
    <cellStyle name="40% - Ênfase2 14 6" xfId="22826" xr:uid="{D778D6AA-86DC-4614-BDEE-AD4798CC395A}"/>
    <cellStyle name="40% - Ênfase2 14 6 2" xfId="22827" xr:uid="{9DCF723D-7F70-4862-8E1E-F5F522AF72E6}"/>
    <cellStyle name="40% - Ênfase2 14 6 2 2" xfId="22828" xr:uid="{369972A8-0CB4-4B01-9BA6-1BF562041937}"/>
    <cellStyle name="40% - Ênfase2 14 6 2 3" xfId="22829" xr:uid="{862F4C43-6869-4104-8ACE-F31FEA3FA926}"/>
    <cellStyle name="40% - Ênfase2 14 6 2 4" xfId="22830" xr:uid="{006C590D-0686-422E-BEE8-3D454433CCF0}"/>
    <cellStyle name="40% - Ênfase2 14 6 3" xfId="22831" xr:uid="{587FAA6C-E71A-4AF8-9D9A-23922049FC22}"/>
    <cellStyle name="40% - Ênfase2 14 6 4" xfId="22832" xr:uid="{CEC1C43E-A4FC-4B1B-A54A-C824657CEAD6}"/>
    <cellStyle name="40% - Ênfase2 14 6 5" xfId="22833" xr:uid="{3912B033-AFD6-448F-9549-AEA74840281A}"/>
    <cellStyle name="40% - Ênfase2 14 6 6" xfId="51336" xr:uid="{53E2A810-6506-41B0-9935-A0D59FE19590}"/>
    <cellStyle name="40% - Ênfase2 14 7" xfId="22834" xr:uid="{78DF7688-7611-43F9-B912-AE0CEB36F32B}"/>
    <cellStyle name="40% - Ênfase2 14 7 2" xfId="22835" xr:uid="{223C3461-3607-49BD-9209-E055CE367AB4}"/>
    <cellStyle name="40% - Ênfase2 14 7 2 2" xfId="22836" xr:uid="{CAB8D742-869A-4B06-A8E5-EB87B222F2F6}"/>
    <cellStyle name="40% - Ênfase2 14 7 2 3" xfId="22837" xr:uid="{8D00A2E3-0EE6-4C0E-A70F-BFEC70FF7654}"/>
    <cellStyle name="40% - Ênfase2 14 7 2 4" xfId="22838" xr:uid="{052F0D78-9C67-4F93-96D9-834957547734}"/>
    <cellStyle name="40% - Ênfase2 14 7 3" xfId="22839" xr:uid="{0270062D-C0DC-40FB-99E5-81CE076BAF47}"/>
    <cellStyle name="40% - Ênfase2 14 7 4" xfId="22840" xr:uid="{F680956F-49C2-461F-85D6-C30CC6605E08}"/>
    <cellStyle name="40% - Ênfase2 14 7 5" xfId="22841" xr:uid="{B8C6E72B-3731-440D-A123-90CA13D21EF7}"/>
    <cellStyle name="40% - Ênfase2 14 7 6" xfId="52217" xr:uid="{42E11D36-554F-4C81-8C2B-4AC3D802C879}"/>
    <cellStyle name="40% - Ênfase2 14 8" xfId="22842" xr:uid="{C646A9EE-B0AA-4C78-90E9-8526BC8A9E0A}"/>
    <cellStyle name="40% - Ênfase2 14 8 2" xfId="22843" xr:uid="{46FBFB78-EC8F-410D-A90A-80F5332A593E}"/>
    <cellStyle name="40% - Ênfase2 14 8 2 2" xfId="22844" xr:uid="{155CEA83-B56F-42B8-BD8C-4AC504B9B1CD}"/>
    <cellStyle name="40% - Ênfase2 14 8 2 3" xfId="22845" xr:uid="{DCA012A0-98DB-42E3-8A0B-445C27674E7A}"/>
    <cellStyle name="40% - Ênfase2 14 8 2 4" xfId="22846" xr:uid="{8312CE95-4745-4B63-8BF0-8BB69A74BA58}"/>
    <cellStyle name="40% - Ênfase2 14 8 3" xfId="22847" xr:uid="{B028438F-45D4-48F5-8C60-349E45FF03B8}"/>
    <cellStyle name="40% - Ênfase2 14 8 4" xfId="22848" xr:uid="{4B6471A2-4E4B-40F8-9FFB-DF05F1ADF834}"/>
    <cellStyle name="40% - Ênfase2 14 8 5" xfId="22849" xr:uid="{1B6014CE-1850-4077-B22E-B2DA86074530}"/>
    <cellStyle name="40% - Ênfase2 14 8 6" xfId="53083" xr:uid="{1E7D51EA-B903-4056-8D79-4223EB2AC1FB}"/>
    <cellStyle name="40% - Ênfase2 14 9" xfId="22850" xr:uid="{C3657F70-6964-4546-A26E-D2914ED274C4}"/>
    <cellStyle name="40% - Ênfase2 14 9 2" xfId="22851" xr:uid="{EF9A233F-B3EF-4436-9ADD-276C804593E5}"/>
    <cellStyle name="40% - Ênfase2 14 9 2 2" xfId="22852" xr:uid="{DB58AF8E-D354-4EBD-B558-BC24F99F068C}"/>
    <cellStyle name="40% - Ênfase2 14 9 2 3" xfId="22853" xr:uid="{2F158C7E-FE87-4B08-A627-7C4989629AD4}"/>
    <cellStyle name="40% - Ênfase2 14 9 2 4" xfId="22854" xr:uid="{E19E1D63-D99B-4D4B-8653-5BF33CF00534}"/>
    <cellStyle name="40% - Ênfase2 14 9 3" xfId="22855" xr:uid="{87595D61-CE82-4611-9F77-C2D44B5680DB}"/>
    <cellStyle name="40% - Ênfase2 14 9 4" xfId="22856" xr:uid="{16C199F9-BD40-4D87-BD85-26A2BFA84A6B}"/>
    <cellStyle name="40% - Ênfase2 14 9 5" xfId="22857" xr:uid="{AFE6114C-FC39-47CE-BE0B-271163040491}"/>
    <cellStyle name="40% - Ênfase2 14 9 6" xfId="53930" xr:uid="{35AB552C-DE02-41F4-B53C-440D11491E71}"/>
    <cellStyle name="40% - Ênfase2 15" xfId="1621" xr:uid="{95AE6190-BAC0-4C06-BA58-306CF6A83C25}"/>
    <cellStyle name="40% - Ênfase2 15 10" xfId="22858" xr:uid="{500C237D-6D89-460E-8F71-81F165AD2B2B}"/>
    <cellStyle name="40% - Ênfase2 15 10 2" xfId="22859" xr:uid="{CD2A9E31-6999-4058-B446-5F34C629FDFB}"/>
    <cellStyle name="40% - Ênfase2 15 10 2 2" xfId="22860" xr:uid="{9A13449F-85D5-4474-96E4-CFB38C7D8EAC}"/>
    <cellStyle name="40% - Ênfase2 15 10 2 3" xfId="22861" xr:uid="{98A20836-7A6D-4F64-BC3D-E06C0431B9B9}"/>
    <cellStyle name="40% - Ênfase2 15 10 2 4" xfId="22862" xr:uid="{37EA576B-967F-4536-84BB-0C33B0E842E7}"/>
    <cellStyle name="40% - Ênfase2 15 10 3" xfId="22863" xr:uid="{8D9273B5-1A75-4F23-B52F-22D1D0868D7F}"/>
    <cellStyle name="40% - Ênfase2 15 10 4" xfId="22864" xr:uid="{7F9DBEEB-8B7B-4534-B260-D39FEE86EC1C}"/>
    <cellStyle name="40% - Ênfase2 15 10 5" xfId="22865" xr:uid="{DDFBAF92-9E1E-4734-9CDD-20E3976F7C62}"/>
    <cellStyle name="40% - Ênfase2 15 10 6" xfId="47220" xr:uid="{2F0D484D-79A3-42E1-A461-67718B6793B8}"/>
    <cellStyle name="40% - Ênfase2 15 11" xfId="22866" xr:uid="{62094BBC-3BDF-4B19-B4BA-969B5B738679}"/>
    <cellStyle name="40% - Ênfase2 15 11 2" xfId="22867" xr:uid="{A7C419B1-C016-46F8-8DF2-DEBDF0BC2E89}"/>
    <cellStyle name="40% - Ênfase2 15 11 2 2" xfId="22868" xr:uid="{51574B53-28B3-49F1-B45D-0A119E56D3DD}"/>
    <cellStyle name="40% - Ênfase2 15 11 2 3" xfId="22869" xr:uid="{491E4D90-BFD9-4199-84EC-A2C96405A43B}"/>
    <cellStyle name="40% - Ênfase2 15 11 2 4" xfId="22870" xr:uid="{3388DEE4-C800-4455-B303-17972D2041D4}"/>
    <cellStyle name="40% - Ênfase2 15 11 3" xfId="22871" xr:uid="{2C1CB703-1FE3-4E95-A0E0-3EBDF8A2EDC1}"/>
    <cellStyle name="40% - Ênfase2 15 11 4" xfId="22872" xr:uid="{BFA246DA-10F8-4CAA-BE1C-B732216BC74A}"/>
    <cellStyle name="40% - Ênfase2 15 11 5" xfId="22873" xr:uid="{6817C114-60E8-4B49-8178-BBA4827DD9F1}"/>
    <cellStyle name="40% - Ênfase2 15 12" xfId="22874" xr:uid="{55833910-9D68-449C-AA8F-1A6420157952}"/>
    <cellStyle name="40% - Ênfase2 15 12 2" xfId="22875" xr:uid="{DE5C75B1-9BC6-49CF-B069-E65CEFE39F06}"/>
    <cellStyle name="40% - Ênfase2 15 12 3" xfId="22876" xr:uid="{70BFDF2E-9450-43F8-8A44-C1F7790E78C8}"/>
    <cellStyle name="40% - Ênfase2 15 12 4" xfId="22877" xr:uid="{7006ED0E-9198-441D-B3FC-2700CC91FA91}"/>
    <cellStyle name="40% - Ênfase2 15 13" xfId="22878" xr:uid="{5CEB39C1-EDD8-403D-A219-078FDC28FEE9}"/>
    <cellStyle name="40% - Ênfase2 15 14" xfId="22879" xr:uid="{4C88D202-75E2-49DA-A41B-00831BC4795F}"/>
    <cellStyle name="40% - Ênfase2 15 15" xfId="22880" xr:uid="{FD586910-8790-4AB5-A7A0-F941B2A1D4CA}"/>
    <cellStyle name="40% - Ênfase2 15 16" xfId="45609" xr:uid="{9126974A-0877-4FE5-987E-A5CEA92BB853}"/>
    <cellStyle name="40% - Ênfase2 15 2" xfId="1622" xr:uid="{DCDD2A6D-E239-40C9-A00A-53A51039257F}"/>
    <cellStyle name="40% - Ênfase2 15 2 2" xfId="22881" xr:uid="{13696448-09B1-49AA-A4E5-CD17E13EA56F}"/>
    <cellStyle name="40% - Ênfase2 15 2 2 2" xfId="22882" xr:uid="{7BE3C613-FC43-45C6-B476-FFABC0C6BD94}"/>
    <cellStyle name="40% - Ênfase2 15 2 2 3" xfId="22883" xr:uid="{5C4D011C-B801-4186-87C6-8DFBCED548D9}"/>
    <cellStyle name="40% - Ênfase2 15 2 2 4" xfId="22884" xr:uid="{836CCCA3-970E-44F3-9707-A4A29CFCC35B}"/>
    <cellStyle name="40% - Ênfase2 15 2 2 5" xfId="48848" xr:uid="{19A40513-5734-49EA-8684-B7E6706B5798}"/>
    <cellStyle name="40% - Ênfase2 15 2 3" xfId="22885" xr:uid="{38E51786-C21C-46F7-9672-2A954C8B5243}"/>
    <cellStyle name="40% - Ênfase2 15 2 4" xfId="22886" xr:uid="{C782B9B9-1258-435F-A4B4-D147BD781DF1}"/>
    <cellStyle name="40% - Ênfase2 15 2 5" xfId="22887" xr:uid="{26F67DE6-4AD5-4DD8-BF6E-A2EE81395FC2}"/>
    <cellStyle name="40% - Ênfase2 15 2 6" xfId="47969" xr:uid="{15458A54-E6B2-4B9D-9B61-52BF88316324}"/>
    <cellStyle name="40% - Ênfase2 15 3" xfId="22888" xr:uid="{334F9875-20F2-45E1-9E15-D3BD3C3935D5}"/>
    <cellStyle name="40% - Ênfase2 15 3 2" xfId="22889" xr:uid="{42ECEC49-F2DD-4503-84B2-36D560FAFA6F}"/>
    <cellStyle name="40% - Ênfase2 15 3 2 2" xfId="22890" xr:uid="{35C7E84B-CCF3-4377-BB4C-800178EA7420}"/>
    <cellStyle name="40% - Ênfase2 15 3 2 3" xfId="22891" xr:uid="{D9601A62-32D1-477A-9EE5-9202E4342CDA}"/>
    <cellStyle name="40% - Ênfase2 15 3 2 4" xfId="22892" xr:uid="{DB43122C-C567-40C3-9134-7055D0693B1E}"/>
    <cellStyle name="40% - Ênfase2 15 3 3" xfId="22893" xr:uid="{74AE8A10-50F6-4831-9F4E-BA5D8D876B72}"/>
    <cellStyle name="40% - Ênfase2 15 3 4" xfId="22894" xr:uid="{5711EDA3-7125-401B-A4C6-E1960729BA61}"/>
    <cellStyle name="40% - Ênfase2 15 3 5" xfId="22895" xr:uid="{6E409558-9093-4DB8-85FC-1204B2F02FF1}"/>
    <cellStyle name="40% - Ênfase2 15 3 6" xfId="50266" xr:uid="{107A3A3B-E210-4DF5-B4E1-F59BF2B2D0E3}"/>
    <cellStyle name="40% - Ênfase2 15 4" xfId="22896" xr:uid="{F3CC30DD-F64D-41C5-8980-33F521585A79}"/>
    <cellStyle name="40% - Ênfase2 15 4 2" xfId="22897" xr:uid="{EEB0E26D-EAE8-4016-A746-AF3EDE85C053}"/>
    <cellStyle name="40% - Ênfase2 15 4 2 2" xfId="22898" xr:uid="{403441D6-9675-4C19-A26E-55677C2A8E3C}"/>
    <cellStyle name="40% - Ênfase2 15 4 2 3" xfId="22899" xr:uid="{32EA962A-57C3-4C06-A85B-40D3FDEEA3B8}"/>
    <cellStyle name="40% - Ênfase2 15 4 2 4" xfId="22900" xr:uid="{81DB7BC6-477B-40C6-96C5-B0108F53D3B0}"/>
    <cellStyle name="40% - Ênfase2 15 4 3" xfId="22901" xr:uid="{79CD667D-1E4D-48AF-859A-7FD3DC33D0AD}"/>
    <cellStyle name="40% - Ênfase2 15 4 4" xfId="22902" xr:uid="{D8097D47-259F-4116-AD99-323BA3DC96FE}"/>
    <cellStyle name="40% - Ênfase2 15 4 5" xfId="22903" xr:uid="{1ED3BCB0-7FB0-4A3B-925A-075542F033E5}"/>
    <cellStyle name="40% - Ênfase2 15 4 6" xfId="50624" xr:uid="{3F25FD02-BDCF-41B4-B8CD-672A5523D64D}"/>
    <cellStyle name="40% - Ênfase2 15 5" xfId="22904" xr:uid="{9ECAD3D6-7C79-4576-AA01-BAD92701C0B4}"/>
    <cellStyle name="40% - Ênfase2 15 5 2" xfId="22905" xr:uid="{A7F2124F-CD12-4460-9012-A295C1A8B352}"/>
    <cellStyle name="40% - Ênfase2 15 5 2 2" xfId="22906" xr:uid="{73566817-4480-4342-977D-F9771674EA8E}"/>
    <cellStyle name="40% - Ênfase2 15 5 2 3" xfId="22907" xr:uid="{3865CA16-919D-4588-989F-040FC06D1210}"/>
    <cellStyle name="40% - Ênfase2 15 5 2 4" xfId="22908" xr:uid="{8883A4A5-1542-4875-93E6-5D6D2D85775E}"/>
    <cellStyle name="40% - Ênfase2 15 5 3" xfId="22909" xr:uid="{8209169A-77C7-438B-B3D1-8A92D7B4A941}"/>
    <cellStyle name="40% - Ênfase2 15 5 4" xfId="22910" xr:uid="{858C126D-87E8-4C3C-8A7A-E8949B50DE11}"/>
    <cellStyle name="40% - Ênfase2 15 5 5" xfId="22911" xr:uid="{12926155-0C11-475E-B41D-B98CD3337D84}"/>
    <cellStyle name="40% - Ênfase2 15 5 6" xfId="49008" xr:uid="{088C9B71-EE18-4A7F-8764-55EE3EB46468}"/>
    <cellStyle name="40% - Ênfase2 15 6" xfId="22912" xr:uid="{A2D3115E-CBE9-43A1-8145-F8DD0F99DE10}"/>
    <cellStyle name="40% - Ênfase2 15 6 2" xfId="22913" xr:uid="{8039213A-C019-4239-AEAD-14E16D531C3C}"/>
    <cellStyle name="40% - Ênfase2 15 6 2 2" xfId="22914" xr:uid="{F0FF969F-D841-448F-AEB8-E831794D25AB}"/>
    <cellStyle name="40% - Ênfase2 15 6 2 3" xfId="22915" xr:uid="{E3E793BF-4255-406F-986B-D23DD8DCF588}"/>
    <cellStyle name="40% - Ênfase2 15 6 2 4" xfId="22916" xr:uid="{D68AED7E-AF3D-4635-9A83-6B6F6B3321AE}"/>
    <cellStyle name="40% - Ênfase2 15 6 3" xfId="22917" xr:uid="{C17F1B77-7C1E-4433-825D-AB8516E14C7D}"/>
    <cellStyle name="40% - Ênfase2 15 6 4" xfId="22918" xr:uid="{9AE7D898-71A7-45B9-BA9D-FE1BE4ED9DEC}"/>
    <cellStyle name="40% - Ênfase2 15 6 5" xfId="22919" xr:uid="{EACE71D7-719D-494D-A742-83945FC71208}"/>
    <cellStyle name="40% - Ênfase2 15 6 6" xfId="51334" xr:uid="{E9B94B0E-0437-4F3C-B28B-40EA02667091}"/>
    <cellStyle name="40% - Ênfase2 15 7" xfId="22920" xr:uid="{01C73D46-3744-4227-B9BB-843691363280}"/>
    <cellStyle name="40% - Ênfase2 15 7 2" xfId="22921" xr:uid="{4DEDF0CF-DA98-45EC-B28A-4D73DE031619}"/>
    <cellStyle name="40% - Ênfase2 15 7 2 2" xfId="22922" xr:uid="{CE5F57BD-CF45-4F52-AB87-7E354688D5B6}"/>
    <cellStyle name="40% - Ênfase2 15 7 2 3" xfId="22923" xr:uid="{147768E7-2D67-4234-B08D-5631CA02BACD}"/>
    <cellStyle name="40% - Ênfase2 15 7 2 4" xfId="22924" xr:uid="{50E1A8BF-FD67-4820-8151-B665D853A331}"/>
    <cellStyle name="40% - Ênfase2 15 7 3" xfId="22925" xr:uid="{438F0AFD-481C-4903-B28F-B9396A2C9FAB}"/>
    <cellStyle name="40% - Ênfase2 15 7 4" xfId="22926" xr:uid="{448F5330-F482-406B-8F35-0AE94C56AE66}"/>
    <cellStyle name="40% - Ênfase2 15 7 5" xfId="22927" xr:uid="{FDE3B88B-CDF4-43BA-A6A8-745BA59418A9}"/>
    <cellStyle name="40% - Ênfase2 15 7 6" xfId="52215" xr:uid="{7F7790FB-55FC-401B-8B86-6963BE7844E5}"/>
    <cellStyle name="40% - Ênfase2 15 8" xfId="22928" xr:uid="{98409AEC-5265-4537-83E9-B5FE4604415A}"/>
    <cellStyle name="40% - Ênfase2 15 8 2" xfId="22929" xr:uid="{1B2362C9-37F6-485A-9A32-E7F1B38488A3}"/>
    <cellStyle name="40% - Ênfase2 15 8 2 2" xfId="22930" xr:uid="{7001661A-E0F2-4DC3-B963-74ECA92115A8}"/>
    <cellStyle name="40% - Ênfase2 15 8 2 3" xfId="22931" xr:uid="{0A41FA67-BD89-419E-B504-B6005B8D6722}"/>
    <cellStyle name="40% - Ênfase2 15 8 2 4" xfId="22932" xr:uid="{5F461BC0-547D-4795-9ABA-3F65AD4498A8}"/>
    <cellStyle name="40% - Ênfase2 15 8 3" xfId="22933" xr:uid="{E7A5B082-738B-4B96-8A67-565AA03BB7B8}"/>
    <cellStyle name="40% - Ênfase2 15 8 4" xfId="22934" xr:uid="{C7FFF649-ED8F-49C4-955B-7F7622D06FF2}"/>
    <cellStyle name="40% - Ênfase2 15 8 5" xfId="22935" xr:uid="{28466CCF-12D9-4076-8201-092D973C78BA}"/>
    <cellStyle name="40% - Ênfase2 15 8 6" xfId="53081" xr:uid="{E43ED139-8E21-4B31-9180-3BC290EF55CF}"/>
    <cellStyle name="40% - Ênfase2 15 9" xfId="22936" xr:uid="{D6419099-32C6-4CDF-9B76-1E3183F089E6}"/>
    <cellStyle name="40% - Ênfase2 15 9 2" xfId="22937" xr:uid="{F24D7445-7399-4212-A450-60EBDD654B16}"/>
    <cellStyle name="40% - Ênfase2 15 9 2 2" xfId="22938" xr:uid="{44A73504-73F6-4CC9-B58D-7BDABE95F857}"/>
    <cellStyle name="40% - Ênfase2 15 9 2 3" xfId="22939" xr:uid="{CC6EE587-D377-481E-BA44-542E1B5B411F}"/>
    <cellStyle name="40% - Ênfase2 15 9 2 4" xfId="22940" xr:uid="{8F4E83C1-43AA-411A-9459-EDAD7E42A1CE}"/>
    <cellStyle name="40% - Ênfase2 15 9 3" xfId="22941" xr:uid="{CF79DA1B-D5A1-42B8-B54E-5BA8DF5F38AD}"/>
    <cellStyle name="40% - Ênfase2 15 9 4" xfId="22942" xr:uid="{D090109C-CE6B-426C-9E34-334C5CAED11C}"/>
    <cellStyle name="40% - Ênfase2 15 9 5" xfId="22943" xr:uid="{D1C059DE-6175-43B7-B657-45987C011415}"/>
    <cellStyle name="40% - Ênfase2 15 9 6" xfId="53929" xr:uid="{9E7D1E00-C286-4341-B91E-2CA840C7535D}"/>
    <cellStyle name="40% - Ênfase2 16" xfId="1623" xr:uid="{4FC4C853-1262-4678-9134-E44B7034AE04}"/>
    <cellStyle name="40% - Ênfase2 16 10" xfId="22944" xr:uid="{C5133517-7B86-41FA-996D-ACD50F0C9092}"/>
    <cellStyle name="40% - Ênfase2 16 10 2" xfId="22945" xr:uid="{25D6777D-B807-4849-BE09-5D17B8A46861}"/>
    <cellStyle name="40% - Ênfase2 16 10 2 2" xfId="22946" xr:uid="{B13DF056-DBFC-463B-9479-921FEF6A9121}"/>
    <cellStyle name="40% - Ênfase2 16 10 2 3" xfId="22947" xr:uid="{DDB91971-A6DE-42E4-8AF6-1654CFC6C8C2}"/>
    <cellStyle name="40% - Ênfase2 16 10 2 4" xfId="22948" xr:uid="{1A395DD5-6F81-4676-8742-5BD3C03F36EF}"/>
    <cellStyle name="40% - Ênfase2 16 10 3" xfId="22949" xr:uid="{2762B207-5AD3-4347-8BFD-0F77BB433368}"/>
    <cellStyle name="40% - Ênfase2 16 10 4" xfId="22950" xr:uid="{66CD5216-0B1A-4A3E-9697-745A3309B59F}"/>
    <cellStyle name="40% - Ênfase2 16 10 5" xfId="22951" xr:uid="{04E33DFB-60D8-4A0B-8309-95207B7515B4}"/>
    <cellStyle name="40% - Ênfase2 16 10 6" xfId="47221" xr:uid="{DE21EEDC-D9ED-4FDF-B86D-DA2D99441EBE}"/>
    <cellStyle name="40% - Ênfase2 16 11" xfId="22952" xr:uid="{90D247A2-49DB-4E0A-939B-AD046C73123E}"/>
    <cellStyle name="40% - Ênfase2 16 11 2" xfId="22953" xr:uid="{4107BBBC-D436-4DF8-813F-9FEA056ABFB5}"/>
    <cellStyle name="40% - Ênfase2 16 11 2 2" xfId="22954" xr:uid="{00A981FF-35BF-4D9D-ACAD-C307B3691281}"/>
    <cellStyle name="40% - Ênfase2 16 11 2 3" xfId="22955" xr:uid="{73B6D438-68D6-4DAE-8993-C2631AB16204}"/>
    <cellStyle name="40% - Ênfase2 16 11 2 4" xfId="22956" xr:uid="{DC7F9513-E568-429D-AE33-442F554DC8C4}"/>
    <cellStyle name="40% - Ênfase2 16 11 3" xfId="22957" xr:uid="{EA501671-652C-4CCB-BEE9-B33B85A6561D}"/>
    <cellStyle name="40% - Ênfase2 16 11 4" xfId="22958" xr:uid="{4B0817CE-9E1E-4344-9CB1-E335D3D75522}"/>
    <cellStyle name="40% - Ênfase2 16 11 5" xfId="22959" xr:uid="{2DF96618-598A-475C-8F98-970191E6D2BE}"/>
    <cellStyle name="40% - Ênfase2 16 12" xfId="22960" xr:uid="{6FDB1EE0-5A9A-4C5D-8543-F70A534E9330}"/>
    <cellStyle name="40% - Ênfase2 16 12 2" xfId="22961" xr:uid="{BB4B6FC0-AD90-4A0B-845B-00DBDA5F812B}"/>
    <cellStyle name="40% - Ênfase2 16 12 3" xfId="22962" xr:uid="{EED848B6-8DD5-400E-93C4-E8C8B4AF7A1F}"/>
    <cellStyle name="40% - Ênfase2 16 12 4" xfId="22963" xr:uid="{B8817F50-F6F1-4606-A63C-83B5CDE26A5F}"/>
    <cellStyle name="40% - Ênfase2 16 13" xfId="22964" xr:uid="{E6F7B78E-F5FA-4E20-8760-5BE0F8FD6EFA}"/>
    <cellStyle name="40% - Ênfase2 16 14" xfId="22965" xr:uid="{E17344A1-8BD0-4424-B846-F7C9A978C0FA}"/>
    <cellStyle name="40% - Ênfase2 16 15" xfId="22966" xr:uid="{F928227C-2FC9-41F7-9BB6-671FC2D4ED6B}"/>
    <cellStyle name="40% - Ênfase2 16 16" xfId="45610" xr:uid="{B7D68258-B0B1-4385-8314-EC0CCCB1C57B}"/>
    <cellStyle name="40% - Ênfase2 16 2" xfId="1624" xr:uid="{F88A916F-1C4D-4379-A4F6-3126A10F5457}"/>
    <cellStyle name="40% - Ênfase2 16 2 2" xfId="22967" xr:uid="{3DF884B3-0D32-4C13-920A-4D1DB588E6E3}"/>
    <cellStyle name="40% - Ênfase2 16 2 2 2" xfId="22968" xr:uid="{45633F40-93C5-416C-9480-B671F4591DE4}"/>
    <cellStyle name="40% - Ênfase2 16 2 2 3" xfId="22969" xr:uid="{D7BD35AB-35AA-40F0-AF86-4B1FE2D957B7}"/>
    <cellStyle name="40% - Ênfase2 16 2 2 4" xfId="22970" xr:uid="{DA6C2715-C800-4C38-874B-A010322DD9FC}"/>
    <cellStyle name="40% - Ênfase2 16 2 2 5" xfId="48850" xr:uid="{098DCACB-EDB1-40D0-89A6-8EF0DB91C6E9}"/>
    <cellStyle name="40% - Ênfase2 16 2 3" xfId="22971" xr:uid="{CECFB96B-30DE-434F-AC73-4C085AB4683D}"/>
    <cellStyle name="40% - Ênfase2 16 2 4" xfId="22972" xr:uid="{21CC8232-AEDF-43B2-A4EF-1DB4738DAE52}"/>
    <cellStyle name="40% - Ênfase2 16 2 5" xfId="22973" xr:uid="{77E1A8F5-F692-4E1F-9EFE-7C85D0D9799A}"/>
    <cellStyle name="40% - Ênfase2 16 2 6" xfId="47970" xr:uid="{662024E3-29B7-443F-AEB8-9CA98584E206}"/>
    <cellStyle name="40% - Ênfase2 16 3" xfId="22974" xr:uid="{0A3D07E1-92FE-43C7-A52F-BDF3BFF6A55C}"/>
    <cellStyle name="40% - Ênfase2 16 3 2" xfId="22975" xr:uid="{F5FD55FA-B114-48DF-A5C2-455B569CFE0E}"/>
    <cellStyle name="40% - Ênfase2 16 3 2 2" xfId="22976" xr:uid="{388330EA-7E40-483F-BDF4-7155611AF359}"/>
    <cellStyle name="40% - Ênfase2 16 3 2 3" xfId="22977" xr:uid="{419C58AF-6EB2-42BE-A8C3-ACC10B7910D8}"/>
    <cellStyle name="40% - Ênfase2 16 3 2 4" xfId="22978" xr:uid="{C67CD951-C5EF-4DE6-A81A-135787CF14D2}"/>
    <cellStyle name="40% - Ênfase2 16 3 3" xfId="22979" xr:uid="{17BABA77-018E-4A1A-BAC0-FE241347A4C0}"/>
    <cellStyle name="40% - Ênfase2 16 3 4" xfId="22980" xr:uid="{65F50D39-056E-48DD-9110-46C119D5B340}"/>
    <cellStyle name="40% - Ênfase2 16 3 5" xfId="22981" xr:uid="{4BF413C3-C763-4EB7-9ED2-F04F0969F588}"/>
    <cellStyle name="40% - Ênfase2 16 3 6" xfId="50268" xr:uid="{60372986-BCEE-4BDF-8957-F1E747F4A92D}"/>
    <cellStyle name="40% - Ênfase2 16 4" xfId="22982" xr:uid="{883E57B6-511E-4401-9E8F-38F549D07F0B}"/>
    <cellStyle name="40% - Ênfase2 16 4 2" xfId="22983" xr:uid="{D17897F5-ADD2-40F7-86B2-2755EED15230}"/>
    <cellStyle name="40% - Ênfase2 16 4 2 2" xfId="22984" xr:uid="{B9DAA624-ECC9-4072-8F7D-646CE6C2B90B}"/>
    <cellStyle name="40% - Ênfase2 16 4 2 3" xfId="22985" xr:uid="{6DAC8E4A-F3C4-439B-95A1-511BAF1F5E56}"/>
    <cellStyle name="40% - Ênfase2 16 4 2 4" xfId="22986" xr:uid="{622289D9-9F54-45CD-9921-4E01AF9667E9}"/>
    <cellStyle name="40% - Ênfase2 16 4 3" xfId="22987" xr:uid="{7EB79B40-4AAD-42F1-A7BF-C454996BF415}"/>
    <cellStyle name="40% - Ênfase2 16 4 4" xfId="22988" xr:uid="{A16A35C0-F78F-4F65-A68A-E58E24FAAE2A}"/>
    <cellStyle name="40% - Ênfase2 16 4 5" xfId="22989" xr:uid="{B16BC335-9A4D-44F7-B4BA-41403C46237A}"/>
    <cellStyle name="40% - Ênfase2 16 4 6" xfId="50622" xr:uid="{479C8447-1B89-497E-BAFD-39BD0C07F539}"/>
    <cellStyle name="40% - Ênfase2 16 5" xfId="22990" xr:uid="{9BD9C096-47C7-457A-A3A0-8A7AE6855C3C}"/>
    <cellStyle name="40% - Ênfase2 16 5 2" xfId="22991" xr:uid="{6ED31FDE-C1C9-4A1F-9772-877DDD5D53C4}"/>
    <cellStyle name="40% - Ênfase2 16 5 2 2" xfId="22992" xr:uid="{3F0165C7-BC15-4D93-96AF-990FBDB5B089}"/>
    <cellStyle name="40% - Ênfase2 16 5 2 3" xfId="22993" xr:uid="{2DD492AD-B4E7-4A2C-82DE-6E3E92E581A0}"/>
    <cellStyle name="40% - Ênfase2 16 5 2 4" xfId="22994" xr:uid="{2F1EA892-FD5D-4667-8768-8BC72BEF5158}"/>
    <cellStyle name="40% - Ênfase2 16 5 3" xfId="22995" xr:uid="{08D4A4B3-5EDC-48F0-906E-5A4BB80DEC09}"/>
    <cellStyle name="40% - Ênfase2 16 5 4" xfId="22996" xr:uid="{7E9EE908-8104-4E62-9CD0-BEF707A3E248}"/>
    <cellStyle name="40% - Ênfase2 16 5 5" xfId="22997" xr:uid="{A3BE51C4-E266-4D2F-A059-35962F2D183E}"/>
    <cellStyle name="40% - Ênfase2 16 5 6" xfId="49003" xr:uid="{E0B50BE7-8948-4D4B-A751-D8ECD6BC63C3}"/>
    <cellStyle name="40% - Ênfase2 16 6" xfId="22998" xr:uid="{37E07666-50F5-41A1-BCA0-57D5A4A4D15B}"/>
    <cellStyle name="40% - Ênfase2 16 6 2" xfId="22999" xr:uid="{872F349B-65B4-4A4A-B932-CB640F3BB2F0}"/>
    <cellStyle name="40% - Ênfase2 16 6 2 2" xfId="23000" xr:uid="{5487325F-BF9C-4607-818C-A8E966A190B4}"/>
    <cellStyle name="40% - Ênfase2 16 6 2 3" xfId="23001" xr:uid="{D1BDE4CF-86C6-4EBF-81A6-410D0F4A855A}"/>
    <cellStyle name="40% - Ênfase2 16 6 2 4" xfId="23002" xr:uid="{A2BD884C-1C0D-42C2-8593-44B08FF5A7A3}"/>
    <cellStyle name="40% - Ênfase2 16 6 3" xfId="23003" xr:uid="{FE13FADE-2AFB-4F94-9D7C-4CDF3D86AB72}"/>
    <cellStyle name="40% - Ênfase2 16 6 4" xfId="23004" xr:uid="{B697B333-A36B-4116-9BF0-5D4E2FB40303}"/>
    <cellStyle name="40% - Ênfase2 16 6 5" xfId="23005" xr:uid="{8D00C6F0-E9D7-4455-87D7-B00AF892CCEF}"/>
    <cellStyle name="40% - Ênfase2 16 6 6" xfId="51332" xr:uid="{A4381848-F4CE-4779-821A-396891EDDC6E}"/>
    <cellStyle name="40% - Ênfase2 16 7" xfId="23006" xr:uid="{D043BC38-D5A6-42E8-BCB1-6819E05DF173}"/>
    <cellStyle name="40% - Ênfase2 16 7 2" xfId="23007" xr:uid="{CCEF75F6-3A6A-47B8-8E73-DAF679AACF18}"/>
    <cellStyle name="40% - Ênfase2 16 7 2 2" xfId="23008" xr:uid="{E35A5E67-69C5-4C9C-A2B9-934D01A6C8FB}"/>
    <cellStyle name="40% - Ênfase2 16 7 2 3" xfId="23009" xr:uid="{70A4035C-6607-4642-B70E-4A176DC89ED2}"/>
    <cellStyle name="40% - Ênfase2 16 7 2 4" xfId="23010" xr:uid="{17079B34-8F24-43F1-9AA5-8B8F096282EF}"/>
    <cellStyle name="40% - Ênfase2 16 7 3" xfId="23011" xr:uid="{0B475507-912D-4C7A-8FCC-CCC0946ED1A4}"/>
    <cellStyle name="40% - Ênfase2 16 7 4" xfId="23012" xr:uid="{76EB6245-EF79-40A9-8811-0C8585B31843}"/>
    <cellStyle name="40% - Ênfase2 16 7 5" xfId="23013" xr:uid="{798B1FC4-A978-4ADF-BE67-156F0C148EA3}"/>
    <cellStyle name="40% - Ênfase2 16 7 6" xfId="52213" xr:uid="{F26B668F-A2A1-4B5F-A247-8CD76241AAFA}"/>
    <cellStyle name="40% - Ênfase2 16 8" xfId="23014" xr:uid="{B5764170-3511-4779-A7B5-F7234E440085}"/>
    <cellStyle name="40% - Ênfase2 16 8 2" xfId="23015" xr:uid="{6D151DDC-A03E-49BD-BDC8-EF1BBEA1F964}"/>
    <cellStyle name="40% - Ênfase2 16 8 2 2" xfId="23016" xr:uid="{29F1ADC8-8776-4FE3-AF6A-7B4EA5D4BFB0}"/>
    <cellStyle name="40% - Ênfase2 16 8 2 3" xfId="23017" xr:uid="{E390DD9A-4C43-4A6F-ADFF-3B27EF33BAA4}"/>
    <cellStyle name="40% - Ênfase2 16 8 2 4" xfId="23018" xr:uid="{787E2D44-C853-49B0-9FB0-7161ACAA1155}"/>
    <cellStyle name="40% - Ênfase2 16 8 3" xfId="23019" xr:uid="{0BF84F5A-F162-4508-B946-21121B7134DC}"/>
    <cellStyle name="40% - Ênfase2 16 8 4" xfId="23020" xr:uid="{33C2956C-8DC1-40AA-A643-EF3BD864F2DA}"/>
    <cellStyle name="40% - Ênfase2 16 8 5" xfId="23021" xr:uid="{E75FE8E2-ED3F-4159-A0F9-0914B6251528}"/>
    <cellStyle name="40% - Ênfase2 16 8 6" xfId="53079" xr:uid="{990E0343-0988-470B-BA52-455CD6A284C0}"/>
    <cellStyle name="40% - Ênfase2 16 9" xfId="23022" xr:uid="{B6BA3FC5-AA6B-4929-99AA-8822FF0A54D6}"/>
    <cellStyle name="40% - Ênfase2 16 9 2" xfId="23023" xr:uid="{42B72D7F-A790-4663-8421-334457622968}"/>
    <cellStyle name="40% - Ênfase2 16 9 2 2" xfId="23024" xr:uid="{1BE9FD17-81D5-4700-A710-214EF7A221E9}"/>
    <cellStyle name="40% - Ênfase2 16 9 2 3" xfId="23025" xr:uid="{BF3FBD39-6838-4186-9BF2-FF52698F14E4}"/>
    <cellStyle name="40% - Ênfase2 16 9 2 4" xfId="23026" xr:uid="{E651DCD0-A643-4A0F-BB55-9DC345A736BD}"/>
    <cellStyle name="40% - Ênfase2 16 9 3" xfId="23027" xr:uid="{735FC1EC-8E30-4F97-AC66-039E6F81B026}"/>
    <cellStyle name="40% - Ênfase2 16 9 4" xfId="23028" xr:uid="{E447E9BD-E264-45D7-88FB-5C8DCB78247A}"/>
    <cellStyle name="40% - Ênfase2 16 9 5" xfId="23029" xr:uid="{38282973-96B6-4860-975A-7111349D412A}"/>
    <cellStyle name="40% - Ênfase2 16 9 6" xfId="53927" xr:uid="{308EEAF6-99F5-4BC8-B7F9-EF817CC0A7DC}"/>
    <cellStyle name="40% - Ênfase2 17" xfId="1625" xr:uid="{BA260785-FFE6-42BA-92E8-E1E421B5ACE1}"/>
    <cellStyle name="40% - Ênfase2 17 10" xfId="23030" xr:uid="{1F1A4389-1827-4A3B-92F0-233482E9C42E}"/>
    <cellStyle name="40% - Ênfase2 17 10 2" xfId="23031" xr:uid="{D3551908-A4AB-4F62-9EC2-00E98EEF2C53}"/>
    <cellStyle name="40% - Ênfase2 17 10 2 2" xfId="23032" xr:uid="{89A1DEE3-4CCD-4EB5-890F-94961B8A0653}"/>
    <cellStyle name="40% - Ênfase2 17 10 2 3" xfId="23033" xr:uid="{67A73612-AB87-498D-8101-A227AAA07944}"/>
    <cellStyle name="40% - Ênfase2 17 10 2 4" xfId="23034" xr:uid="{BE1F90F2-EAC1-4187-B0B2-95A6474FAF50}"/>
    <cellStyle name="40% - Ênfase2 17 10 3" xfId="23035" xr:uid="{A0882A4B-1353-477D-86C2-A4EAF48DE07D}"/>
    <cellStyle name="40% - Ênfase2 17 10 4" xfId="23036" xr:uid="{C08280C4-82A0-4535-90BA-9C248D904908}"/>
    <cellStyle name="40% - Ênfase2 17 10 5" xfId="23037" xr:uid="{2B09B202-6C51-4F2B-B510-A2920F1FE664}"/>
    <cellStyle name="40% - Ênfase2 17 11" xfId="23038" xr:uid="{CDB8B3C7-C832-4468-A197-CDA0671398D8}"/>
    <cellStyle name="40% - Ênfase2 17 11 2" xfId="23039" xr:uid="{E561132E-3F81-4836-9DBF-478DD52813D4}"/>
    <cellStyle name="40% - Ênfase2 17 11 2 2" xfId="23040" xr:uid="{7FEBAE9A-CF85-433A-851C-1D7B925AC7A8}"/>
    <cellStyle name="40% - Ênfase2 17 11 2 3" xfId="23041" xr:uid="{E0D35A8C-0494-4487-BA4C-5AB9A4B32F01}"/>
    <cellStyle name="40% - Ênfase2 17 11 2 4" xfId="23042" xr:uid="{0014C1E0-57A2-43A3-AB40-8A8F121AD805}"/>
    <cellStyle name="40% - Ênfase2 17 11 3" xfId="23043" xr:uid="{A8681E8A-869D-41B4-BAA2-68C6596B1BF7}"/>
    <cellStyle name="40% - Ênfase2 17 11 4" xfId="23044" xr:uid="{F2847028-C9A8-47C2-BBFC-64590F07C2F2}"/>
    <cellStyle name="40% - Ênfase2 17 11 5" xfId="23045" xr:uid="{3FFCDD33-FA12-41C8-91F2-3148109ED290}"/>
    <cellStyle name="40% - Ênfase2 17 12" xfId="23046" xr:uid="{C2BA349F-080A-43D9-9CB0-12C297D646AF}"/>
    <cellStyle name="40% - Ênfase2 17 12 2" xfId="23047" xr:uid="{1622B99A-84FF-4E53-982C-256834C86FD0}"/>
    <cellStyle name="40% - Ênfase2 17 12 3" xfId="23048" xr:uid="{F5F54FE4-621B-4F73-9F09-7F762C7AADE1}"/>
    <cellStyle name="40% - Ênfase2 17 12 4" xfId="23049" xr:uid="{FD20D72C-8872-45A3-A934-4C70B46A6AD7}"/>
    <cellStyle name="40% - Ênfase2 17 13" xfId="23050" xr:uid="{64D647C7-FDB4-486B-B86F-BC0578F7B616}"/>
    <cellStyle name="40% - Ênfase2 17 14" xfId="23051" xr:uid="{22C756FD-BAE2-4739-91F4-D5E7117889D5}"/>
    <cellStyle name="40% - Ênfase2 17 15" xfId="23052" xr:uid="{0E7384A4-18E0-4E81-8784-CBBFEC06BDB9}"/>
    <cellStyle name="40% - Ênfase2 17 2" xfId="1626" xr:uid="{DCF12D69-7972-41D0-9285-82341F33BC10}"/>
    <cellStyle name="40% - Ênfase2 17 2 2" xfId="23053" xr:uid="{FD1CED9C-3E14-4E04-802A-B8CA7E5E5CD1}"/>
    <cellStyle name="40% - Ênfase2 17 2 2 2" xfId="23054" xr:uid="{77394607-FC19-4EB6-B3D8-3349CCACE2B4}"/>
    <cellStyle name="40% - Ênfase2 17 2 2 3" xfId="23055" xr:uid="{11154017-4DB1-45B3-BA65-2669DC106836}"/>
    <cellStyle name="40% - Ênfase2 17 2 2 4" xfId="23056" xr:uid="{BC2F28A0-0280-4D5D-BF1E-7260945DB028}"/>
    <cellStyle name="40% - Ênfase2 17 2 3" xfId="23057" xr:uid="{C5B3EE75-2F97-42EC-BEAF-B50DC1B417EA}"/>
    <cellStyle name="40% - Ênfase2 17 2 4" xfId="23058" xr:uid="{C761C540-34BC-4392-9A49-2610D9FE1DF3}"/>
    <cellStyle name="40% - Ênfase2 17 2 5" xfId="23059" xr:uid="{7590F27E-5ED6-4B7F-B857-0DB4E77D2B7C}"/>
    <cellStyle name="40% - Ênfase2 17 2 6" xfId="48852" xr:uid="{AB0CAFD7-F3F5-4A90-A98E-4CAEABD9BFAF}"/>
    <cellStyle name="40% - Ênfase2 17 3" xfId="23060" xr:uid="{0C996016-02DC-462F-B554-D70A4AB52D0F}"/>
    <cellStyle name="40% - Ênfase2 17 3 2" xfId="23061" xr:uid="{C265537D-7BB9-47D4-B441-7B82CBFC10F2}"/>
    <cellStyle name="40% - Ênfase2 17 3 2 2" xfId="23062" xr:uid="{BFE119A7-2616-47A0-B991-202880F940F2}"/>
    <cellStyle name="40% - Ênfase2 17 3 2 3" xfId="23063" xr:uid="{08EA7DFA-0207-411A-8E73-7B62D7659E19}"/>
    <cellStyle name="40% - Ênfase2 17 3 2 4" xfId="23064" xr:uid="{FE0AD7F1-00E2-4734-8E23-1EF38884B74F}"/>
    <cellStyle name="40% - Ênfase2 17 3 3" xfId="23065" xr:uid="{8F9833C7-17CD-4C8C-A87E-AC091B790986}"/>
    <cellStyle name="40% - Ênfase2 17 3 4" xfId="23066" xr:uid="{B14A61BC-C588-4BD6-879F-0D8AB05569ED}"/>
    <cellStyle name="40% - Ênfase2 17 3 5" xfId="23067" xr:uid="{4FA4EC88-6B0F-4D3C-98D8-83D5C6EA908A}"/>
    <cellStyle name="40% - Ênfase2 17 3 6" xfId="50270" xr:uid="{D108B510-188D-4C5F-A5CC-6CD386036CE8}"/>
    <cellStyle name="40% - Ênfase2 17 4" xfId="23068" xr:uid="{5F0920DB-891B-4F3A-A0EA-D6A920D6750E}"/>
    <cellStyle name="40% - Ênfase2 17 4 2" xfId="23069" xr:uid="{42EB1B79-CD08-4418-BEFC-C1582A53662C}"/>
    <cellStyle name="40% - Ênfase2 17 4 2 2" xfId="23070" xr:uid="{7D94EF31-DAEC-4376-BE0E-D0189E1F8990}"/>
    <cellStyle name="40% - Ênfase2 17 4 2 3" xfId="23071" xr:uid="{0F2E9633-E54D-4892-AEFE-F51267B410C7}"/>
    <cellStyle name="40% - Ênfase2 17 4 2 4" xfId="23072" xr:uid="{907D2972-8462-4A88-9A39-FBF887165479}"/>
    <cellStyle name="40% - Ênfase2 17 4 3" xfId="23073" xr:uid="{C296F3D9-5AB6-40FD-9905-F9AF3C5E92E4}"/>
    <cellStyle name="40% - Ênfase2 17 4 4" xfId="23074" xr:uid="{D6D0142D-3CD4-49F9-B2AF-F8B57A158B65}"/>
    <cellStyle name="40% - Ênfase2 17 4 5" xfId="23075" xr:uid="{B7E5E88C-4B37-4B2C-A7A7-33438237CD1F}"/>
    <cellStyle name="40% - Ênfase2 17 4 6" xfId="50620" xr:uid="{FD753EB3-CEF9-4ECF-92E5-B8229B130BCA}"/>
    <cellStyle name="40% - Ênfase2 17 5" xfId="23076" xr:uid="{2D89D1E4-FB2B-4F7F-ADF2-28EC185E4D5E}"/>
    <cellStyle name="40% - Ênfase2 17 5 2" xfId="23077" xr:uid="{161F5909-9FD5-4296-A663-B28DD9BDCADD}"/>
    <cellStyle name="40% - Ênfase2 17 5 2 2" xfId="23078" xr:uid="{CFD0A4F6-6A0B-4571-B72A-6D750C02C23C}"/>
    <cellStyle name="40% - Ênfase2 17 5 2 3" xfId="23079" xr:uid="{8E4A8D0F-0E82-49CA-97EB-E043F520E05E}"/>
    <cellStyle name="40% - Ênfase2 17 5 2 4" xfId="23080" xr:uid="{C53BF8F5-CAB7-491D-B4A8-BABD6FC055D7}"/>
    <cellStyle name="40% - Ênfase2 17 5 3" xfId="23081" xr:uid="{C1FB6474-111D-40AE-B597-829EAA1E7866}"/>
    <cellStyle name="40% - Ênfase2 17 5 4" xfId="23082" xr:uid="{C8293B69-94BF-49A4-A0E7-790FA3F646B7}"/>
    <cellStyle name="40% - Ênfase2 17 5 5" xfId="23083" xr:uid="{0747D61B-BE45-480C-87BC-D517E0E764DE}"/>
    <cellStyle name="40% - Ênfase2 17 5 6" xfId="48999" xr:uid="{8699FF27-0B9A-4902-A6F0-CBAEE177FBEE}"/>
    <cellStyle name="40% - Ênfase2 17 6" xfId="23084" xr:uid="{39053464-DFE1-4C4A-B13A-42B0EACDAF77}"/>
    <cellStyle name="40% - Ênfase2 17 6 2" xfId="23085" xr:uid="{5BB59177-991F-4B43-8CE0-12C7AA610479}"/>
    <cellStyle name="40% - Ênfase2 17 6 2 2" xfId="23086" xr:uid="{FD201162-5754-49F0-AF4E-CE2F54A5BD20}"/>
    <cellStyle name="40% - Ênfase2 17 6 2 3" xfId="23087" xr:uid="{42CF9448-9EA0-43EC-8CEE-DAE27DA16C0D}"/>
    <cellStyle name="40% - Ênfase2 17 6 2 4" xfId="23088" xr:uid="{D53B91BD-2248-4B6C-AA2A-B81C63AD5AB4}"/>
    <cellStyle name="40% - Ênfase2 17 6 3" xfId="23089" xr:uid="{CA3E3B1D-5F0E-4F98-8DE6-70A7D3E57FA2}"/>
    <cellStyle name="40% - Ênfase2 17 6 4" xfId="23090" xr:uid="{FFCC71C1-BBA2-4F9A-B2A1-32E107451411}"/>
    <cellStyle name="40% - Ênfase2 17 6 5" xfId="23091" xr:uid="{905E6B8D-5ED5-46D5-8D2D-C717824C91AA}"/>
    <cellStyle name="40% - Ênfase2 17 6 6" xfId="51329" xr:uid="{33CF79C7-CCB7-4903-9CE8-2AE3784A8F34}"/>
    <cellStyle name="40% - Ênfase2 17 7" xfId="23092" xr:uid="{AE0226B4-38CC-4777-B418-A70970B69FAC}"/>
    <cellStyle name="40% - Ênfase2 17 7 2" xfId="23093" xr:uid="{D6798DB7-58F8-474A-B693-55089797C186}"/>
    <cellStyle name="40% - Ênfase2 17 7 2 2" xfId="23094" xr:uid="{37ABF3F9-41A9-4E43-A12E-DB9E13B6AD50}"/>
    <cellStyle name="40% - Ênfase2 17 7 2 3" xfId="23095" xr:uid="{9ED483A5-381D-4876-BDEC-5CBF8318EF83}"/>
    <cellStyle name="40% - Ênfase2 17 7 2 4" xfId="23096" xr:uid="{1B7F6998-3D9B-49AF-A988-EFF0ADB4A60F}"/>
    <cellStyle name="40% - Ênfase2 17 7 3" xfId="23097" xr:uid="{C7655360-249D-4B0A-B3BB-623A51ACA5D6}"/>
    <cellStyle name="40% - Ênfase2 17 7 4" xfId="23098" xr:uid="{4B558C0B-EC6A-4A56-A60D-27E118D8C5AB}"/>
    <cellStyle name="40% - Ênfase2 17 7 5" xfId="23099" xr:uid="{B04426C2-03BF-4549-969B-AF180205783B}"/>
    <cellStyle name="40% - Ênfase2 17 7 6" xfId="52210" xr:uid="{82B5F70B-46E1-4129-9A90-E79476EB2A28}"/>
    <cellStyle name="40% - Ênfase2 17 8" xfId="23100" xr:uid="{B8A608B0-79EF-4A2A-B731-8FC85252351E}"/>
    <cellStyle name="40% - Ênfase2 17 8 2" xfId="23101" xr:uid="{7ACDCBD2-B894-41B6-9231-AC4194D3547D}"/>
    <cellStyle name="40% - Ênfase2 17 8 2 2" xfId="23102" xr:uid="{BE9F93B2-627A-439B-AD84-527C3366D8C0}"/>
    <cellStyle name="40% - Ênfase2 17 8 2 3" xfId="23103" xr:uid="{E88E41AA-589C-44A4-A18D-52AC75DF77D7}"/>
    <cellStyle name="40% - Ênfase2 17 8 2 4" xfId="23104" xr:uid="{C90512F3-D3A6-4372-81C5-A58AD18E2F90}"/>
    <cellStyle name="40% - Ênfase2 17 8 3" xfId="23105" xr:uid="{82B7A562-B713-4AC5-90E1-549F9F22BB69}"/>
    <cellStyle name="40% - Ênfase2 17 8 4" xfId="23106" xr:uid="{E1D39105-7E46-4A4E-9B88-3A12F58F7B2E}"/>
    <cellStyle name="40% - Ênfase2 17 8 5" xfId="23107" xr:uid="{600D09AC-18CD-4DC2-9101-89323872CFD3}"/>
    <cellStyle name="40% - Ênfase2 17 8 6" xfId="53076" xr:uid="{BED1FB80-0B0A-4B36-B96D-1BF02C3C2FAE}"/>
    <cellStyle name="40% - Ênfase2 17 9" xfId="23108" xr:uid="{096430FF-3751-451F-9A69-C8A65893D72F}"/>
    <cellStyle name="40% - Ênfase2 17 9 2" xfId="23109" xr:uid="{F91C6700-1B97-46D6-87F8-5EEC188D5F89}"/>
    <cellStyle name="40% - Ênfase2 17 9 2 2" xfId="23110" xr:uid="{C5D24E61-1902-46ED-B1D0-1943FC58840F}"/>
    <cellStyle name="40% - Ênfase2 17 9 2 3" xfId="23111" xr:uid="{73D25828-9D09-4D87-92AC-076EAA207985}"/>
    <cellStyle name="40% - Ênfase2 17 9 2 4" xfId="23112" xr:uid="{F5E4E815-AE97-42C2-998E-C72144570201}"/>
    <cellStyle name="40% - Ênfase2 17 9 3" xfId="23113" xr:uid="{1EF919C4-BD24-411E-9409-FEEA47A496AE}"/>
    <cellStyle name="40% - Ênfase2 17 9 4" xfId="23114" xr:uid="{CF846DA0-7F91-4D86-BCB0-2991661A73E2}"/>
    <cellStyle name="40% - Ênfase2 17 9 5" xfId="23115" xr:uid="{8642C9C8-7022-4348-B860-8ACF30C7B5B8}"/>
    <cellStyle name="40% - Ênfase2 17 9 6" xfId="53925" xr:uid="{6E4BB49D-4B39-42CE-B93E-B41D8A8703B7}"/>
    <cellStyle name="40% - Ênfase2 18" xfId="1627" xr:uid="{D86E37FD-234F-49D0-8F5A-F9814E47835C}"/>
    <cellStyle name="40% - Ênfase2 18 10" xfId="23116" xr:uid="{A742510C-0B80-412F-AA4B-289F19E7AD4A}"/>
    <cellStyle name="40% - Ênfase2 18 10 2" xfId="23117" xr:uid="{2507AA2A-A012-46F3-BDF0-E1C5EFBEAF93}"/>
    <cellStyle name="40% - Ênfase2 18 10 2 2" xfId="23118" xr:uid="{5D2CAD01-526C-4608-B68F-66E15E40391E}"/>
    <cellStyle name="40% - Ênfase2 18 10 2 3" xfId="23119" xr:uid="{F1E3B3C6-DFCD-4F2E-8841-48F04706EB37}"/>
    <cellStyle name="40% - Ênfase2 18 10 2 4" xfId="23120" xr:uid="{C4A2D18E-3EB9-4634-BC8F-55E7AB2460F3}"/>
    <cellStyle name="40% - Ênfase2 18 10 3" xfId="23121" xr:uid="{E2E7B89D-2255-49F9-BB60-B4E95197A371}"/>
    <cellStyle name="40% - Ênfase2 18 10 4" xfId="23122" xr:uid="{41443C34-39D3-45BA-A822-66642A3A6206}"/>
    <cellStyle name="40% - Ênfase2 18 10 5" xfId="23123" xr:uid="{41899A03-308B-4EA1-A63D-E243C12DE743}"/>
    <cellStyle name="40% - Ênfase2 18 11" xfId="23124" xr:uid="{6FF1C083-E0EF-4BA4-BA82-13AD83544085}"/>
    <cellStyle name="40% - Ênfase2 18 11 2" xfId="23125" xr:uid="{134DAFBF-4A4D-4C2F-8DA2-ADEF7F09B190}"/>
    <cellStyle name="40% - Ênfase2 18 11 2 2" xfId="23126" xr:uid="{24C7819A-71B0-46FA-8269-A6B944571713}"/>
    <cellStyle name="40% - Ênfase2 18 11 2 3" xfId="23127" xr:uid="{FFFB2FAB-9D69-43D3-BCB4-3FE4AFF938D6}"/>
    <cellStyle name="40% - Ênfase2 18 11 2 4" xfId="23128" xr:uid="{49277D7F-AC32-4144-9B62-0C378B4E8D5D}"/>
    <cellStyle name="40% - Ênfase2 18 11 3" xfId="23129" xr:uid="{5DF387F7-0BE1-4471-B0C3-D3582520D956}"/>
    <cellStyle name="40% - Ênfase2 18 11 4" xfId="23130" xr:uid="{305E22DD-416A-4D7E-BC96-AB97AA8B452B}"/>
    <cellStyle name="40% - Ênfase2 18 11 5" xfId="23131" xr:uid="{EB387909-1AEE-4808-83E5-F2E43802D694}"/>
    <cellStyle name="40% - Ênfase2 18 12" xfId="23132" xr:uid="{B1B50485-42F0-4DF3-926C-3EB98720BE2B}"/>
    <cellStyle name="40% - Ênfase2 18 12 2" xfId="23133" xr:uid="{B0A0206B-368D-4CD2-B7CF-9B8CC9080064}"/>
    <cellStyle name="40% - Ênfase2 18 12 3" xfId="23134" xr:uid="{1A5C4E35-2B0C-4F54-85DA-E46D8DD28221}"/>
    <cellStyle name="40% - Ênfase2 18 12 4" xfId="23135" xr:uid="{193E14ED-327C-47C1-90E1-EA4B2D48F54D}"/>
    <cellStyle name="40% - Ênfase2 18 13" xfId="23136" xr:uid="{7754F6F9-EB5B-4021-9FB9-83739476D0D2}"/>
    <cellStyle name="40% - Ênfase2 18 14" xfId="23137" xr:uid="{1E6F712D-C7E1-405D-83AB-6F85DDAEA6B6}"/>
    <cellStyle name="40% - Ênfase2 18 15" xfId="23138" xr:uid="{67C8DAB1-FA71-42CE-9D96-0F695D36CF10}"/>
    <cellStyle name="40% - Ênfase2 18 2" xfId="1628" xr:uid="{AAF3FCBE-6ED7-4B8F-8DAE-367B5585BAEB}"/>
    <cellStyle name="40% - Ênfase2 18 2 2" xfId="23139" xr:uid="{0643EE57-8511-4CD3-9B1E-1AD302D192CF}"/>
    <cellStyle name="40% - Ênfase2 18 2 2 2" xfId="23140" xr:uid="{BE123346-D804-4DB5-85AC-0B1AED7CABCA}"/>
    <cellStyle name="40% - Ênfase2 18 2 2 3" xfId="23141" xr:uid="{EFD98855-387E-431D-BF3C-B80ACF7506A9}"/>
    <cellStyle name="40% - Ênfase2 18 2 2 4" xfId="23142" xr:uid="{41AB4987-AB5A-4227-87BB-621D3D547752}"/>
    <cellStyle name="40% - Ênfase2 18 2 3" xfId="23143" xr:uid="{772444BA-EA35-4226-9C82-19CB20815B91}"/>
    <cellStyle name="40% - Ênfase2 18 2 4" xfId="23144" xr:uid="{8365F39C-2F94-4673-B598-7A891B8E47A5}"/>
    <cellStyle name="40% - Ênfase2 18 2 5" xfId="23145" xr:uid="{101BE77D-F272-49EF-AA5F-F537E7352EBF}"/>
    <cellStyle name="40% - Ênfase2 18 2 6" xfId="48854" xr:uid="{7760DC5F-202B-491F-AB48-B254215E8B3F}"/>
    <cellStyle name="40% - Ênfase2 18 3" xfId="23146" xr:uid="{16BB251E-325E-4BA5-B6C0-57D75C68389F}"/>
    <cellStyle name="40% - Ênfase2 18 3 2" xfId="23147" xr:uid="{6CF0F654-FBB8-4298-B29E-4F8558445A63}"/>
    <cellStyle name="40% - Ênfase2 18 3 2 2" xfId="23148" xr:uid="{48D996D6-5524-4969-A1B5-1F3C5204109E}"/>
    <cellStyle name="40% - Ênfase2 18 3 2 3" xfId="23149" xr:uid="{DA815462-A2BF-41F9-99C5-832864FEC7C4}"/>
    <cellStyle name="40% - Ênfase2 18 3 2 4" xfId="23150" xr:uid="{49F1CB47-53F8-4223-B3B8-0A38D69DF302}"/>
    <cellStyle name="40% - Ênfase2 18 3 3" xfId="23151" xr:uid="{5767C037-3862-4E59-BC34-D0630F732A31}"/>
    <cellStyle name="40% - Ênfase2 18 3 4" xfId="23152" xr:uid="{89B9FE1D-0846-4E2C-844B-541D874C6EB7}"/>
    <cellStyle name="40% - Ênfase2 18 3 5" xfId="23153" xr:uid="{0C6F69C5-19E1-4213-BC30-8A41DA933DE8}"/>
    <cellStyle name="40% - Ênfase2 18 3 6" xfId="50272" xr:uid="{62839DF7-5E5C-4680-BA94-287CAA1B4D80}"/>
    <cellStyle name="40% - Ênfase2 18 4" xfId="23154" xr:uid="{C1B65E99-A507-476E-94FF-83D95BEA6776}"/>
    <cellStyle name="40% - Ênfase2 18 4 2" xfId="23155" xr:uid="{B27FCA0B-79C8-4B56-9ECA-143BE708A833}"/>
    <cellStyle name="40% - Ênfase2 18 4 2 2" xfId="23156" xr:uid="{D0F8269F-9DCE-4D45-BC15-1694D37DC4A3}"/>
    <cellStyle name="40% - Ênfase2 18 4 2 3" xfId="23157" xr:uid="{F6420119-A004-4788-9B2A-3D96AA6CBC82}"/>
    <cellStyle name="40% - Ênfase2 18 4 2 4" xfId="23158" xr:uid="{327025DF-7AEC-4469-83D3-B6D802B4DBC8}"/>
    <cellStyle name="40% - Ênfase2 18 4 3" xfId="23159" xr:uid="{D3984FCA-D17D-4790-8586-12C1B7EBB1D4}"/>
    <cellStyle name="40% - Ênfase2 18 4 4" xfId="23160" xr:uid="{BF347FE0-11C5-4008-BFDC-73D56D34AEF3}"/>
    <cellStyle name="40% - Ênfase2 18 4 5" xfId="23161" xr:uid="{11237817-1AFF-4FDA-9342-F4CBDAE97F6E}"/>
    <cellStyle name="40% - Ênfase2 18 4 6" xfId="50617" xr:uid="{8E02F190-FD36-4F00-8605-AA627A8F7D3F}"/>
    <cellStyle name="40% - Ênfase2 18 5" xfId="23162" xr:uid="{ECE57E15-D683-4537-BACB-3BD1BD6DA829}"/>
    <cellStyle name="40% - Ênfase2 18 5 2" xfId="23163" xr:uid="{9DC4C05D-A0CC-4BF3-B677-5D2BC8FC6D3B}"/>
    <cellStyle name="40% - Ênfase2 18 5 2 2" xfId="23164" xr:uid="{68E89022-AAA5-488B-AE78-C0BB9D8DD02E}"/>
    <cellStyle name="40% - Ênfase2 18 5 2 3" xfId="23165" xr:uid="{001018D0-D701-4F23-A625-D5939332D7AD}"/>
    <cellStyle name="40% - Ênfase2 18 5 2 4" xfId="23166" xr:uid="{F5624EA8-4929-45F3-9228-6240ECA9BD5A}"/>
    <cellStyle name="40% - Ênfase2 18 5 3" xfId="23167" xr:uid="{8BCB2402-511A-48DA-B4AA-DA998D8D9A40}"/>
    <cellStyle name="40% - Ênfase2 18 5 4" xfId="23168" xr:uid="{777A1EEA-812A-4C95-BFA6-DDFE4F399956}"/>
    <cellStyle name="40% - Ênfase2 18 5 5" xfId="23169" xr:uid="{480D8F3C-E193-4FE1-AEE3-7FAEF032CC74}"/>
    <cellStyle name="40% - Ênfase2 18 5 6" xfId="48993" xr:uid="{5CF00D87-ED5D-4B4B-AD29-E87DFA8D7EEC}"/>
    <cellStyle name="40% - Ênfase2 18 6" xfId="23170" xr:uid="{17CFD4E4-F1EF-4FA4-B555-C016CB42B91D}"/>
    <cellStyle name="40% - Ênfase2 18 6 2" xfId="23171" xr:uid="{9CB8A14B-E527-4784-B3A9-6BE017F9D0CF}"/>
    <cellStyle name="40% - Ênfase2 18 6 2 2" xfId="23172" xr:uid="{E9276852-2AAE-4682-A8C2-6C8C4CEC61EE}"/>
    <cellStyle name="40% - Ênfase2 18 6 2 3" xfId="23173" xr:uid="{6ED9D514-5A74-4A83-8B52-A0B46FB7D75B}"/>
    <cellStyle name="40% - Ênfase2 18 6 2 4" xfId="23174" xr:uid="{F01772CD-0197-4B1D-B7B8-CFC197DE59BF}"/>
    <cellStyle name="40% - Ênfase2 18 6 3" xfId="23175" xr:uid="{26005931-2393-4D1D-AA69-EF941B290548}"/>
    <cellStyle name="40% - Ênfase2 18 6 4" xfId="23176" xr:uid="{7A0C6546-4913-4392-8B74-5CEA0EE999E4}"/>
    <cellStyle name="40% - Ênfase2 18 6 5" xfId="23177" xr:uid="{8C83F982-8A91-48DE-8307-519CF07CD7DE}"/>
    <cellStyle name="40% - Ênfase2 18 6 6" xfId="51326" xr:uid="{B80A4B46-6097-4518-B8A9-127096F93EC4}"/>
    <cellStyle name="40% - Ênfase2 18 7" xfId="23178" xr:uid="{064F24BB-E5FB-4673-A068-A854C022B2FB}"/>
    <cellStyle name="40% - Ênfase2 18 7 2" xfId="23179" xr:uid="{650E2E3B-4E85-41C0-A9CA-871E6861019F}"/>
    <cellStyle name="40% - Ênfase2 18 7 2 2" xfId="23180" xr:uid="{1F4DB753-BE2A-4B8A-97CB-A9C58A81E2B3}"/>
    <cellStyle name="40% - Ênfase2 18 7 2 3" xfId="23181" xr:uid="{FA542692-2C06-422A-A905-EF54EC88AC21}"/>
    <cellStyle name="40% - Ênfase2 18 7 2 4" xfId="23182" xr:uid="{54495F05-8264-4136-BEA7-3B1C7DE3B62A}"/>
    <cellStyle name="40% - Ênfase2 18 7 3" xfId="23183" xr:uid="{1F64B557-5ED2-4DC2-A086-17D152BC0DD8}"/>
    <cellStyle name="40% - Ênfase2 18 7 4" xfId="23184" xr:uid="{44084B83-63F1-45CD-BCB0-99C3E086AA7A}"/>
    <cellStyle name="40% - Ênfase2 18 7 5" xfId="23185" xr:uid="{A275E9B0-2F6E-487F-B042-A8BC9484A916}"/>
    <cellStyle name="40% - Ênfase2 18 7 6" xfId="52208" xr:uid="{74F96895-7570-4265-B118-D6E27D250A61}"/>
    <cellStyle name="40% - Ênfase2 18 8" xfId="23186" xr:uid="{3B77125A-5BD5-4226-B4D9-3E394CF5148F}"/>
    <cellStyle name="40% - Ênfase2 18 8 2" xfId="23187" xr:uid="{B08760C3-09A0-422F-A853-B5683F4CAC8B}"/>
    <cellStyle name="40% - Ênfase2 18 8 2 2" xfId="23188" xr:uid="{8285E021-7E60-4E33-B09A-FBF7289BC0AB}"/>
    <cellStyle name="40% - Ênfase2 18 8 2 3" xfId="23189" xr:uid="{C098962C-FA49-49AB-811A-EDBDC1724591}"/>
    <cellStyle name="40% - Ênfase2 18 8 2 4" xfId="23190" xr:uid="{89F25AEA-CD47-401E-89C1-2EDED6060D6E}"/>
    <cellStyle name="40% - Ênfase2 18 8 3" xfId="23191" xr:uid="{3241C169-02E4-4534-8B4F-CD68940E30D9}"/>
    <cellStyle name="40% - Ênfase2 18 8 4" xfId="23192" xr:uid="{C0618BDF-0AB8-45B5-82B4-25A7BD4ACD51}"/>
    <cellStyle name="40% - Ênfase2 18 8 5" xfId="23193" xr:uid="{C03158B5-2F93-4915-9E9F-56BCC5DA3E7F}"/>
    <cellStyle name="40% - Ênfase2 18 8 6" xfId="53074" xr:uid="{2EEE3C3E-33DF-4599-B8D6-4C7632A61B66}"/>
    <cellStyle name="40% - Ênfase2 18 9" xfId="23194" xr:uid="{55CB3631-00A6-4D2A-AE46-E6ACFA516842}"/>
    <cellStyle name="40% - Ênfase2 18 9 2" xfId="23195" xr:uid="{19EB94DC-49B7-4141-9383-40D389936BF6}"/>
    <cellStyle name="40% - Ênfase2 18 9 2 2" xfId="23196" xr:uid="{BD82A6B6-DC57-4B12-861A-33C402C6EF28}"/>
    <cellStyle name="40% - Ênfase2 18 9 2 3" xfId="23197" xr:uid="{00FAB83E-C897-4FCB-ADB3-BD98E6667663}"/>
    <cellStyle name="40% - Ênfase2 18 9 2 4" xfId="23198" xr:uid="{35073622-2BA5-4A97-A8D8-25394E8E6CF1}"/>
    <cellStyle name="40% - Ênfase2 18 9 3" xfId="23199" xr:uid="{EE0330D3-800D-4BFE-B4EA-7E31D6263538}"/>
    <cellStyle name="40% - Ênfase2 18 9 4" xfId="23200" xr:uid="{58CAE86D-D767-4022-BD64-1E3702C7749F}"/>
    <cellStyle name="40% - Ênfase2 18 9 5" xfId="23201" xr:uid="{04159018-068F-44F0-A07C-339486648C0F}"/>
    <cellStyle name="40% - Ênfase2 18 9 6" xfId="53923" xr:uid="{512DFE88-DCC4-4930-9537-6F85E0E2274A}"/>
    <cellStyle name="40% - Ênfase2 19" xfId="1629" xr:uid="{ADF3133B-4817-4CCD-A3C6-CCE7E25C4891}"/>
    <cellStyle name="40% - Ênfase2 19 10" xfId="23202" xr:uid="{260D62BD-7406-4416-85A4-DED0788D749A}"/>
    <cellStyle name="40% - Ênfase2 19 10 2" xfId="23203" xr:uid="{2E38AD8D-4119-4F4B-A572-7704DBE54749}"/>
    <cellStyle name="40% - Ênfase2 19 10 2 2" xfId="23204" xr:uid="{B3AA252C-BE72-4665-B8C5-2093EF26BC90}"/>
    <cellStyle name="40% - Ênfase2 19 10 2 3" xfId="23205" xr:uid="{BC566EA7-269C-4023-B3AA-97CDCDE61CDD}"/>
    <cellStyle name="40% - Ênfase2 19 10 2 4" xfId="23206" xr:uid="{18EB394F-F863-411C-B7F8-A3CDDED92721}"/>
    <cellStyle name="40% - Ênfase2 19 10 3" xfId="23207" xr:uid="{623EB753-446C-4001-A059-578242F40F2A}"/>
    <cellStyle name="40% - Ênfase2 19 10 4" xfId="23208" xr:uid="{5B919AE7-3A63-4F35-B78D-78580A483D1D}"/>
    <cellStyle name="40% - Ênfase2 19 10 5" xfId="23209" xr:uid="{08C3752D-3518-4E19-BC03-57270FCC482A}"/>
    <cellStyle name="40% - Ênfase2 19 11" xfId="23210" xr:uid="{B7B19E01-8E42-41B7-A1B1-982C3F35BEF2}"/>
    <cellStyle name="40% - Ênfase2 19 11 2" xfId="23211" xr:uid="{E1176F54-24FE-4485-B2C7-B85C0EC45411}"/>
    <cellStyle name="40% - Ênfase2 19 11 2 2" xfId="23212" xr:uid="{731BE97D-B89E-484D-BD77-83E49A0E8FB1}"/>
    <cellStyle name="40% - Ênfase2 19 11 2 3" xfId="23213" xr:uid="{22DEA135-3A88-433A-B50F-AC61FF5F0434}"/>
    <cellStyle name="40% - Ênfase2 19 11 2 4" xfId="23214" xr:uid="{F1DC3B4F-BF8C-45E3-A719-A675F8387CA2}"/>
    <cellStyle name="40% - Ênfase2 19 11 3" xfId="23215" xr:uid="{0024E870-D132-4478-815F-2DCCD6BFB054}"/>
    <cellStyle name="40% - Ênfase2 19 11 4" xfId="23216" xr:uid="{54F68FE5-2BD1-42A1-BD92-466D388878E5}"/>
    <cellStyle name="40% - Ênfase2 19 11 5" xfId="23217" xr:uid="{DF372CCB-5281-4E9C-B135-83263B532A89}"/>
    <cellStyle name="40% - Ênfase2 19 12" xfId="23218" xr:uid="{E1509563-3661-4B90-B990-1C0A964FC231}"/>
    <cellStyle name="40% - Ênfase2 19 12 2" xfId="23219" xr:uid="{5210E7C6-0C0E-484D-80D8-37CEE5B84674}"/>
    <cellStyle name="40% - Ênfase2 19 12 3" xfId="23220" xr:uid="{28086C91-718B-4BD0-BD74-ABCB5A9FAE4D}"/>
    <cellStyle name="40% - Ênfase2 19 12 4" xfId="23221" xr:uid="{FE354429-5888-4D53-9E13-BC4BA87B092D}"/>
    <cellStyle name="40% - Ênfase2 19 13" xfId="23222" xr:uid="{13EDD65D-2EAD-40D7-AFFE-A6687A64B801}"/>
    <cellStyle name="40% - Ênfase2 19 14" xfId="23223" xr:uid="{81B10813-AEB8-4263-B7BB-FC7560F3695D}"/>
    <cellStyle name="40% - Ênfase2 19 15" xfId="23224" xr:uid="{08142294-518B-435E-B47C-0CF7BCDC792E}"/>
    <cellStyle name="40% - Ênfase2 19 2" xfId="1630" xr:uid="{796E2C12-3B5E-4E7D-AB32-7911ACB4AAAE}"/>
    <cellStyle name="40% - Ênfase2 19 2 2" xfId="23225" xr:uid="{7992A896-CBAC-44C0-A0F9-528C58603DE5}"/>
    <cellStyle name="40% - Ênfase2 19 2 2 2" xfId="23226" xr:uid="{ACFF756D-FF5B-4734-ACC5-E5E90CA768B3}"/>
    <cellStyle name="40% - Ênfase2 19 2 2 3" xfId="23227" xr:uid="{F2B31E83-CAB7-4191-9D73-8192BCC17256}"/>
    <cellStyle name="40% - Ênfase2 19 2 2 4" xfId="23228" xr:uid="{85C3431D-9559-4EA6-BF44-D90EA8772360}"/>
    <cellStyle name="40% - Ênfase2 19 2 3" xfId="23229" xr:uid="{B53DC4F3-9FFF-4F67-855D-28E5906C45BE}"/>
    <cellStyle name="40% - Ênfase2 19 2 4" xfId="23230" xr:uid="{6D05648A-3E35-4524-B704-E679A79DCBFE}"/>
    <cellStyle name="40% - Ênfase2 19 2 5" xfId="23231" xr:uid="{0F54868C-6EC2-4EB4-AABA-0BE58D6156B8}"/>
    <cellStyle name="40% - Ênfase2 19 2 6" xfId="48856" xr:uid="{0D07B47C-4CF3-4EFA-881C-A173BDF94B6A}"/>
    <cellStyle name="40% - Ênfase2 19 3" xfId="23232" xr:uid="{FB0C5EAA-8FDE-45DF-9447-A609E54B3CA9}"/>
    <cellStyle name="40% - Ênfase2 19 3 2" xfId="23233" xr:uid="{415A54F1-E0E5-46C6-81D6-FC3E5E484A29}"/>
    <cellStyle name="40% - Ênfase2 19 3 2 2" xfId="23234" xr:uid="{D227DEF3-34AE-405B-A5FA-61E4F9693149}"/>
    <cellStyle name="40% - Ênfase2 19 3 2 3" xfId="23235" xr:uid="{37B5B682-E539-4067-9575-75C08306B749}"/>
    <cellStyle name="40% - Ênfase2 19 3 2 4" xfId="23236" xr:uid="{853B6D32-6A23-4583-AA6A-8291B39349B2}"/>
    <cellStyle name="40% - Ênfase2 19 3 3" xfId="23237" xr:uid="{D4492CAB-67E5-4F9F-B91E-0E618A0719DE}"/>
    <cellStyle name="40% - Ênfase2 19 3 4" xfId="23238" xr:uid="{41CFA142-E262-428D-916F-0E7D016C009A}"/>
    <cellStyle name="40% - Ênfase2 19 3 5" xfId="23239" xr:uid="{C236CB21-0FED-421D-8168-004409F24928}"/>
    <cellStyle name="40% - Ênfase2 19 3 6" xfId="50274" xr:uid="{7F89DA4A-172C-447C-AD37-486DAE263E49}"/>
    <cellStyle name="40% - Ênfase2 19 4" xfId="23240" xr:uid="{7E5A3D69-C533-4FD5-9468-D14DC95CC54E}"/>
    <cellStyle name="40% - Ênfase2 19 4 2" xfId="23241" xr:uid="{1F8AA6CE-76D2-4A31-A85D-0852DE0C6A86}"/>
    <cellStyle name="40% - Ênfase2 19 4 2 2" xfId="23242" xr:uid="{F82C3AC9-7E55-44E2-8BFE-50C12D62A2F5}"/>
    <cellStyle name="40% - Ênfase2 19 4 2 3" xfId="23243" xr:uid="{48034E63-0673-4197-899B-78630E212356}"/>
    <cellStyle name="40% - Ênfase2 19 4 2 4" xfId="23244" xr:uid="{4A184557-C463-4E63-8C7E-694832308C0B}"/>
    <cellStyle name="40% - Ênfase2 19 4 3" xfId="23245" xr:uid="{EFBED8A4-15D1-4822-98F8-65DC9D4FD9D8}"/>
    <cellStyle name="40% - Ênfase2 19 4 4" xfId="23246" xr:uid="{17580629-2C3F-4BE7-9021-CFC626CAED4E}"/>
    <cellStyle name="40% - Ênfase2 19 4 5" xfId="23247" xr:uid="{C3FBE05D-FE85-4374-87A0-796BBD34E0DB}"/>
    <cellStyle name="40% - Ênfase2 19 4 6" xfId="50615" xr:uid="{38ED2CDA-3E9D-4E7F-A339-3936F1C13788}"/>
    <cellStyle name="40% - Ênfase2 19 5" xfId="23248" xr:uid="{494BCD49-19A5-4208-9ADB-1F8BED06429F}"/>
    <cellStyle name="40% - Ênfase2 19 5 2" xfId="23249" xr:uid="{D5202CCF-49D5-4BBE-8097-BDE21A6A7292}"/>
    <cellStyle name="40% - Ênfase2 19 5 2 2" xfId="23250" xr:uid="{A722468E-9C01-4B84-AA18-06F5720E9F37}"/>
    <cellStyle name="40% - Ênfase2 19 5 2 3" xfId="23251" xr:uid="{B4427782-564A-46DC-BF67-E7D6E54A64BA}"/>
    <cellStyle name="40% - Ênfase2 19 5 2 4" xfId="23252" xr:uid="{6EFC043E-CB45-4EDC-96BD-A04EDA123904}"/>
    <cellStyle name="40% - Ênfase2 19 5 3" xfId="23253" xr:uid="{68ADB756-CD9C-42DF-8A75-1F3EDB4617CF}"/>
    <cellStyle name="40% - Ênfase2 19 5 4" xfId="23254" xr:uid="{BE507F38-A3CB-4AEC-A3C6-AEDEAE946C31}"/>
    <cellStyle name="40% - Ênfase2 19 5 5" xfId="23255" xr:uid="{CB89E2DE-CFEC-46F0-A786-8D8C7B5BE634}"/>
    <cellStyle name="40% - Ênfase2 19 5 6" xfId="48989" xr:uid="{DF924045-94FE-46DE-9CFE-9D1D2176238F}"/>
    <cellStyle name="40% - Ênfase2 19 6" xfId="23256" xr:uid="{2122CED5-A7A2-4EAD-BFB4-712E949946C7}"/>
    <cellStyle name="40% - Ênfase2 19 6 2" xfId="23257" xr:uid="{7A968ACB-6C1D-443B-AB1E-FFFC51291C87}"/>
    <cellStyle name="40% - Ênfase2 19 6 2 2" xfId="23258" xr:uid="{0C2C160A-6CBA-4815-9760-7E69ECF1457F}"/>
    <cellStyle name="40% - Ênfase2 19 6 2 3" xfId="23259" xr:uid="{D9BEE3F2-FDC7-45BC-8DF5-652B62B41EB7}"/>
    <cellStyle name="40% - Ênfase2 19 6 2 4" xfId="23260" xr:uid="{E70AA4C0-FD9D-4489-9777-4EEC92C596A7}"/>
    <cellStyle name="40% - Ênfase2 19 6 3" xfId="23261" xr:uid="{E84F9140-C7A7-46E6-B1EF-D48D944EF302}"/>
    <cellStyle name="40% - Ênfase2 19 6 4" xfId="23262" xr:uid="{7730A2E7-7F17-49B2-9A7B-8B51D4AFEF84}"/>
    <cellStyle name="40% - Ênfase2 19 6 5" xfId="23263" xr:uid="{FC2916FA-B3AD-4702-AF34-4DE30B4474E9}"/>
    <cellStyle name="40% - Ênfase2 19 6 6" xfId="51307" xr:uid="{003AD81E-6E39-45A9-AFF8-761038ED55E5}"/>
    <cellStyle name="40% - Ênfase2 19 7" xfId="23264" xr:uid="{C528AC80-5CAA-4F51-A51C-AB1FA2721410}"/>
    <cellStyle name="40% - Ênfase2 19 7 2" xfId="23265" xr:uid="{462796E5-0261-40C2-B747-63268FBF218E}"/>
    <cellStyle name="40% - Ênfase2 19 7 2 2" xfId="23266" xr:uid="{9DEFA27A-68A7-440B-B2DF-22FF06E7459A}"/>
    <cellStyle name="40% - Ênfase2 19 7 2 3" xfId="23267" xr:uid="{3A701996-C017-4D07-860A-9C2AB87BACC6}"/>
    <cellStyle name="40% - Ênfase2 19 7 2 4" xfId="23268" xr:uid="{93191617-C970-41D3-BCDA-1DA56BDE642C}"/>
    <cellStyle name="40% - Ênfase2 19 7 3" xfId="23269" xr:uid="{8EC24A59-F0C4-4135-905A-87E8C25A6735}"/>
    <cellStyle name="40% - Ênfase2 19 7 4" xfId="23270" xr:uid="{F3903A98-2505-47A1-A47B-C03EFE3C34F0}"/>
    <cellStyle name="40% - Ênfase2 19 7 5" xfId="23271" xr:uid="{2AF1F695-40F1-454F-A9C8-8FDA7807AB05}"/>
    <cellStyle name="40% - Ênfase2 19 7 6" xfId="52189" xr:uid="{899C8844-8EB5-4E54-B3FE-A2D765401121}"/>
    <cellStyle name="40% - Ênfase2 19 8" xfId="23272" xr:uid="{7255597D-FDC8-4718-9F4A-B24CB12FF158}"/>
    <cellStyle name="40% - Ênfase2 19 8 2" xfId="23273" xr:uid="{D4D180FF-AD4B-4E36-95F3-71806A57FA3F}"/>
    <cellStyle name="40% - Ênfase2 19 8 2 2" xfId="23274" xr:uid="{61CC5037-BC6F-4CCB-B00E-261BEFE850A4}"/>
    <cellStyle name="40% - Ênfase2 19 8 2 3" xfId="23275" xr:uid="{CBFBE83F-3569-4BD0-AEE1-3CA326443954}"/>
    <cellStyle name="40% - Ênfase2 19 8 2 4" xfId="23276" xr:uid="{18F922E3-C1C5-4B27-8CF9-075C3D7DDF45}"/>
    <cellStyle name="40% - Ênfase2 19 8 3" xfId="23277" xr:uid="{8548FD13-724C-4D60-960E-CC41CA4BE5B4}"/>
    <cellStyle name="40% - Ênfase2 19 8 4" xfId="23278" xr:uid="{EDC8E86B-55C9-4F5F-AFB3-F1527E4410D1}"/>
    <cellStyle name="40% - Ênfase2 19 8 5" xfId="23279" xr:uid="{508A222E-FF45-4AFA-866B-1D22A148E4D7}"/>
    <cellStyle name="40% - Ênfase2 19 8 6" xfId="53055" xr:uid="{376D5B6F-E9DC-4B84-AA20-ECD407DFC83C}"/>
    <cellStyle name="40% - Ênfase2 19 9" xfId="23280" xr:uid="{CC3ED1D9-4DCE-41E3-9B07-8D1C1ABC6404}"/>
    <cellStyle name="40% - Ênfase2 19 9 2" xfId="23281" xr:uid="{04871363-3188-475D-82DA-81E3ADC657C9}"/>
    <cellStyle name="40% - Ênfase2 19 9 2 2" xfId="23282" xr:uid="{BB0486E2-1B57-4F66-8E1A-779B03733B7F}"/>
    <cellStyle name="40% - Ênfase2 19 9 2 3" xfId="23283" xr:uid="{167D2FE9-3DAA-473B-AB1D-F29CC3607D2A}"/>
    <cellStyle name="40% - Ênfase2 19 9 2 4" xfId="23284" xr:uid="{C59BF67D-483F-46D0-8CE0-C5ABB11B2892}"/>
    <cellStyle name="40% - Ênfase2 19 9 3" xfId="23285" xr:uid="{BD5FD9D2-813A-4795-A750-0E29FFF4266A}"/>
    <cellStyle name="40% - Ênfase2 19 9 4" xfId="23286" xr:uid="{ED25B652-302D-4DB0-BC7C-272279F9C1A4}"/>
    <cellStyle name="40% - Ênfase2 19 9 5" xfId="23287" xr:uid="{192CC0BD-2DC6-4815-A56C-4CBAD078E87B}"/>
    <cellStyle name="40% - Ênfase2 19 9 6" xfId="53906" xr:uid="{62ACBD13-1FCB-41C3-8C39-723E28B782C4}"/>
    <cellStyle name="40% - Ênfase2 2" xfId="1631" xr:uid="{043ED0D6-8F9A-4C62-A4E2-F364334EF675}"/>
    <cellStyle name="40% - Ênfase2 2 10" xfId="23288" xr:uid="{7D7EEE00-526D-4011-AAF1-B90FCD266036}"/>
    <cellStyle name="40% - Ênfase2 2 10 2" xfId="23289" xr:uid="{D4F0962D-4390-4258-8648-8F35A494B7D1}"/>
    <cellStyle name="40% - Ênfase2 2 10 2 2" xfId="23290" xr:uid="{627FCD8D-E4FF-4D4B-BB1F-47C38AEB5DF5}"/>
    <cellStyle name="40% - Ênfase2 2 10 2 3" xfId="23291" xr:uid="{B2F0A37A-2CC8-405F-ABD5-DD41B1BBB30E}"/>
    <cellStyle name="40% - Ênfase2 2 10 2 4" xfId="23292" xr:uid="{C46CFEC6-68A0-4AD6-B712-F4187255CBB1}"/>
    <cellStyle name="40% - Ênfase2 2 10 3" xfId="23293" xr:uid="{51B7DD6E-57F2-4686-813A-0EB1F46D276C}"/>
    <cellStyle name="40% - Ênfase2 2 10 4" xfId="23294" xr:uid="{489A2A46-C3B2-4ABE-B68D-E9681270523E}"/>
    <cellStyle name="40% - Ênfase2 2 10 5" xfId="23295" xr:uid="{32742CF5-9964-43FB-8420-6D0116FEC11C}"/>
    <cellStyle name="40% - Ênfase2 2 10 6" xfId="48857" xr:uid="{B32BC475-4D41-4986-A35F-EEB171DDE750}"/>
    <cellStyle name="40% - Ênfase2 2 11" xfId="23296" xr:uid="{7FDD62AB-7EE4-4820-A424-32789D338D3F}"/>
    <cellStyle name="40% - Ênfase2 2 11 2" xfId="23297" xr:uid="{985BB996-340A-4C5F-A8DB-FF824C37A4C4}"/>
    <cellStyle name="40% - Ênfase2 2 11 2 2" xfId="23298" xr:uid="{D767472F-D54E-4C48-9FD0-25359E65C8EC}"/>
    <cellStyle name="40% - Ênfase2 2 11 2 3" xfId="23299" xr:uid="{CF0E5655-7A14-4458-A011-14A4C8B8B337}"/>
    <cellStyle name="40% - Ênfase2 2 11 2 4" xfId="23300" xr:uid="{CCC1C4E0-24CA-42A9-90E1-3CF4DC136E8A}"/>
    <cellStyle name="40% - Ênfase2 2 11 3" xfId="23301" xr:uid="{A9AFED0D-CDBE-4F33-B0C4-69310DCBE34D}"/>
    <cellStyle name="40% - Ênfase2 2 11 4" xfId="23302" xr:uid="{E8374F94-49CF-4961-8F66-903E277621FD}"/>
    <cellStyle name="40% - Ênfase2 2 11 5" xfId="23303" xr:uid="{B870CA6E-A638-4F9D-A28C-D17601BC1138}"/>
    <cellStyle name="40% - Ênfase2 2 11 6" xfId="51247" xr:uid="{CB75F976-0AC4-4C3F-8CEC-FA2589B9A462}"/>
    <cellStyle name="40% - Ênfase2 2 12" xfId="23304" xr:uid="{B49658E3-2E5F-4EFC-B053-9831BE73C33F}"/>
    <cellStyle name="40% - Ênfase2 2 12 2" xfId="23305" xr:uid="{5729C529-B97F-49E8-8624-572C21BCD461}"/>
    <cellStyle name="40% - Ênfase2 2 12 2 2" xfId="23306" xr:uid="{B96BA130-02B7-4297-B4F1-D5EB99647E70}"/>
    <cellStyle name="40% - Ênfase2 2 12 2 3" xfId="23307" xr:uid="{F9B82C7D-D148-47D4-ABFA-6CBAE7FC82B3}"/>
    <cellStyle name="40% - Ênfase2 2 12 2 4" xfId="23308" xr:uid="{EDC527E9-02EC-494B-AE1F-CE2A2A506F6E}"/>
    <cellStyle name="40% - Ênfase2 2 12 3" xfId="23309" xr:uid="{83ADF56A-77F5-49AA-8BBE-18BFBE726EFF}"/>
    <cellStyle name="40% - Ênfase2 2 12 4" xfId="23310" xr:uid="{BB8966FD-50FA-4B57-A6D8-1F9312DFDD46}"/>
    <cellStyle name="40% - Ênfase2 2 12 5" xfId="23311" xr:uid="{588A3469-18BA-4CA7-9B53-2651D1BAF46F}"/>
    <cellStyle name="40% - Ênfase2 2 12 6" xfId="52129" xr:uid="{8DFA0AF3-18ED-4E4B-A28C-5D8D7B79643B}"/>
    <cellStyle name="40% - Ênfase2 2 13" xfId="23312" xr:uid="{783771AE-6148-4F07-AAA3-A732D48E7D89}"/>
    <cellStyle name="40% - Ênfase2 2 13 2" xfId="23313" xr:uid="{0B40307B-C47F-4111-8D6E-158CCD913D08}"/>
    <cellStyle name="40% - Ênfase2 2 13 3" xfId="23314" xr:uid="{263ED128-3E23-485A-970C-60811DF23B00}"/>
    <cellStyle name="40% - Ênfase2 2 13 4" xfId="23315" xr:uid="{42689748-4B8A-4F5E-B699-72DD8673242C}"/>
    <cellStyle name="40% - Ênfase2 2 13 5" xfId="52996" xr:uid="{34A781EE-FBEA-4581-91FB-692009D08519}"/>
    <cellStyle name="40% - Ênfase2 2 14" xfId="23316" xr:uid="{CEA850D4-D7AB-4BC9-A0A6-A54C0DC15FC1}"/>
    <cellStyle name="40% - Ênfase2 2 14 2" xfId="23317" xr:uid="{936C9B44-CD92-4942-A44B-AE4B2DCD58ED}"/>
    <cellStyle name="40% - Ênfase2 2 14 3" xfId="23318" xr:uid="{98BEED09-9BCC-465A-A3C6-55D330282581}"/>
    <cellStyle name="40% - Ênfase2 2 14 4" xfId="23319" xr:uid="{C8371C2D-F3D0-4EDA-82BE-48B5598DE49D}"/>
    <cellStyle name="40% - Ênfase2 2 14 5" xfId="53847" xr:uid="{0989747B-6834-438F-A96E-487A05D03D3E}"/>
    <cellStyle name="40% - Ênfase2 2 15" xfId="23320" xr:uid="{9EFB42AD-76BC-4BCF-9725-731D9DFF82B9}"/>
    <cellStyle name="40% - Ênfase2 2 15 2" xfId="23321" xr:uid="{4C44686A-6BCF-458F-BF2E-8B55920A7EE5}"/>
    <cellStyle name="40% - Ênfase2 2 15 3" xfId="23322" xr:uid="{459AE712-624F-47FF-9608-27458C126B3D}"/>
    <cellStyle name="40% - Ênfase2 2 16" xfId="23323" xr:uid="{F67AE168-13DC-47BC-90C3-55C537497394}"/>
    <cellStyle name="40% - Ênfase2 2 16 2" xfId="23324" xr:uid="{0CEB0B27-A39A-4EEC-98A1-E389895CDAF9}"/>
    <cellStyle name="40% - Ênfase2 2 16 3" xfId="23325" xr:uid="{4B8A3F21-E2FE-4473-B591-9806F8C45A2E}"/>
    <cellStyle name="40% - Ênfase2 2 17" xfId="23326" xr:uid="{538D909F-2882-46C2-B4AA-1C38D357E6DC}"/>
    <cellStyle name="40% - Ênfase2 2 17 2" xfId="23327" xr:uid="{2F274B5B-5840-4220-9ADE-C029D80D4801}"/>
    <cellStyle name="40% - Ênfase2 2 17 3" xfId="23328" xr:uid="{2134ABCD-855A-4E99-8098-CD6D94DBDC82}"/>
    <cellStyle name="40% - Ênfase2 2 17 4" xfId="47222" xr:uid="{FD0C4403-B11D-43D6-9903-D18DD90E7CED}"/>
    <cellStyle name="40% - Ênfase2 2 18" xfId="23329" xr:uid="{93CF5D0B-FD6D-423E-A2A1-1B95619218F5}"/>
    <cellStyle name="40% - Ênfase2 2 18 2" xfId="23330" xr:uid="{DEFAF61F-4060-44BF-BDD8-CA4FE5DC72D0}"/>
    <cellStyle name="40% - Ênfase2 2 18 3" xfId="23331" xr:uid="{7EDC8713-7182-4078-9B90-D82404B593DB}"/>
    <cellStyle name="40% - Ênfase2 2 19" xfId="23332" xr:uid="{2E8E56C1-BBEE-48CD-869B-949BBC66DB84}"/>
    <cellStyle name="40% - Ênfase2 2 19 2" xfId="23333" xr:uid="{08EA3C01-6450-4BE9-9B58-92DBE1B25ACA}"/>
    <cellStyle name="40% - Ênfase2 2 19 3" xfId="23334" xr:uid="{29607A67-F555-4CF1-B721-472FB8021BA6}"/>
    <cellStyle name="40% - Ênfase2 2 2" xfId="1632" xr:uid="{E866F271-51A3-4313-A545-51344F610146}"/>
    <cellStyle name="40% - Ênfase2 2 2 10" xfId="56200" xr:uid="{C2D5D265-803F-4597-8C13-D2CFC2465262}"/>
    <cellStyle name="40% - Ênfase2 2 2 11" xfId="57655" xr:uid="{458EB200-68FA-45A0-876C-8830F019FE62}"/>
    <cellStyle name="40% - Ênfase2 2 2 12" xfId="45611" xr:uid="{CDC18BA6-95D4-427D-9A42-64FF929A47EC}"/>
    <cellStyle name="40% - Ênfase2 2 2 2" xfId="1633" xr:uid="{F7944972-7267-42C4-9873-E5C80AEDFC5F}"/>
    <cellStyle name="40% - Ênfase2 2 2 2 10" xfId="56413" xr:uid="{6DBB1A51-34DC-4CE5-AE4B-50CA911337CC}"/>
    <cellStyle name="40% - Ênfase2 2 2 2 11" xfId="58090" xr:uid="{264DB81E-4492-4A13-9B93-47318C75BFED}"/>
    <cellStyle name="40% - Ênfase2 2 2 2 12" xfId="48858" xr:uid="{ED5468AF-6909-40C7-B507-D645C6D948AA}"/>
    <cellStyle name="40% - Ênfase2 2 2 2 2" xfId="23335" xr:uid="{64363C9F-2751-4CF8-84DF-082F190C6781}"/>
    <cellStyle name="40% - Ênfase2 2 2 2 2 2" xfId="48860" xr:uid="{D96023A6-A0FF-4954-AF50-EB1D9CE1331C}"/>
    <cellStyle name="40% - Ênfase2 2 2 2 2 2 2" xfId="57250" xr:uid="{21458D25-6B4B-4B3B-BAEC-5CB66695DB52}"/>
    <cellStyle name="40% - Ênfase2 2 2 2 2 2 2 2" xfId="57251" xr:uid="{DF0A1E63-7F2D-4059-B998-985407E3A7EA}"/>
    <cellStyle name="40% - Ênfase2 2 2 2 2 2 2 3" xfId="58346" xr:uid="{F92F3DAB-4789-45EC-B741-16D5F94421F1}"/>
    <cellStyle name="40% - Ênfase2 2 2 2 2 2 3" xfId="57705" xr:uid="{8B1A9AAD-7172-412B-8151-6E44A60A9A11}"/>
    <cellStyle name="40% - Ênfase2 2 2 2 2 3" xfId="56428" xr:uid="{686B4CE1-4F7D-4815-ABB5-57742AD02415}"/>
    <cellStyle name="40% - Ênfase2 2 2 2 2 4" xfId="57150" xr:uid="{E146FA01-41BF-4227-AB45-346EC2294917}"/>
    <cellStyle name="40% - Ênfase2 2 2 2 2 5" xfId="48859" xr:uid="{474DD13E-FB2C-4B36-8BC6-AC3784C79663}"/>
    <cellStyle name="40% - Ênfase2 2 2 2 3" xfId="23336" xr:uid="{8B0F6E37-C858-4C3A-B71C-42C13463DC85}"/>
    <cellStyle name="40% - Ênfase2 2 2 2 3 2" xfId="50278" xr:uid="{F6CDCEEA-6483-4E34-9C32-214965712E7D}"/>
    <cellStyle name="40% - Ênfase2 2 2 2 4" xfId="23337" xr:uid="{B62CCDD9-C075-4235-8ED2-CCC82F4FD5DC}"/>
    <cellStyle name="40% - Ênfase2 2 2 2 4 2" xfId="50591" xr:uid="{CF5B78DD-C197-4328-B5A4-055F5F2A35F1}"/>
    <cellStyle name="40% - Ênfase2 2 2 2 5" xfId="48851" xr:uid="{A5AA5F7B-BB43-448F-AB76-C971766BFC6C}"/>
    <cellStyle name="40% - Ênfase2 2 2 2 6" xfId="51244" xr:uid="{632BD165-BD4A-450F-A99F-B6204952353F}"/>
    <cellStyle name="40% - Ênfase2 2 2 2 7" xfId="52126" xr:uid="{45D97DCA-CE80-463E-AEAD-A4FB40658A87}"/>
    <cellStyle name="40% - Ênfase2 2 2 2 8" xfId="52993" xr:uid="{6B6E7BED-694A-42E7-8755-C16BCE9F1CCD}"/>
    <cellStyle name="40% - Ênfase2 2 2 2 9" xfId="53844" xr:uid="{2787D1CE-BDBF-47A6-B581-C7930E08970D}"/>
    <cellStyle name="40% - Ênfase2 2 2 3" xfId="23338" xr:uid="{FC80D84E-7C30-4BD3-AA30-2C0D45D6CCD7}"/>
    <cellStyle name="40% - Ênfase2 2 2 3 2" xfId="56906" xr:uid="{C74D9E70-A847-4EB1-9132-157DCCED0ECC}"/>
    <cellStyle name="40% - Ênfase2 2 2 3 2 2" xfId="57672" xr:uid="{BE2995D0-BD44-48DF-886D-1B9D2224C6EE}"/>
    <cellStyle name="40% - Ênfase2 2 2 3 2 3" xfId="58002" xr:uid="{3B6631C1-1811-4F72-B8BA-E97F83AD2606}"/>
    <cellStyle name="40% - Ênfase2 2 2 3 3" xfId="56784" xr:uid="{CDEC52F3-B9EF-4D18-9993-E601479D0A48}"/>
    <cellStyle name="40% - Ênfase2 2 2 3 4" xfId="50277" xr:uid="{10145D33-5820-43DE-9815-FF436BD46912}"/>
    <cellStyle name="40% - Ênfase2 2 2 4" xfId="23339" xr:uid="{634CF2A0-8DA0-4CE5-B7A7-1C300590A8AD}"/>
    <cellStyle name="40% - Ênfase2 2 2 4 2" xfId="50592" xr:uid="{261F0F95-75E8-4506-BA83-4DF70A13B07C}"/>
    <cellStyle name="40% - Ênfase2 2 2 5" xfId="23340" xr:uid="{330E26CA-9BF7-40EF-8DF4-A28EF5EA4A72}"/>
    <cellStyle name="40% - Ênfase2 2 2 5 2" xfId="48853" xr:uid="{86B9E786-C218-4B9B-AF15-B56D7C0E0960}"/>
    <cellStyle name="40% - Ênfase2 2 2 6" xfId="51245" xr:uid="{A4BBC925-0562-4561-8F93-66E91A46E26C}"/>
    <cellStyle name="40% - Ênfase2 2 2 7" xfId="52127" xr:uid="{094DF1B4-A4F2-415A-99A5-D71E41231AD8}"/>
    <cellStyle name="40% - Ênfase2 2 2 8" xfId="52994" xr:uid="{B442908E-588F-4471-8B8C-35F5E7DE9902}"/>
    <cellStyle name="40% - Ênfase2 2 2 9" xfId="53845" xr:uid="{0F493CC4-6F99-4C13-93DA-71F00C8844C0}"/>
    <cellStyle name="40% - Ênfase2 2 20" xfId="23341" xr:uid="{C853FB86-3F92-4C4A-9B25-630CB4FECD35}"/>
    <cellStyle name="40% - Ênfase2 2 20 2" xfId="23342" xr:uid="{21BD38C9-3C58-4E76-B31D-D2AA0DA702C1}"/>
    <cellStyle name="40% - Ênfase2 2 20 3" xfId="23343" xr:uid="{207EF7E5-F547-4957-89A3-80731957D8DD}"/>
    <cellStyle name="40% - Ênfase2 2 21" xfId="23344" xr:uid="{0D916105-F3CB-4ADC-A59C-F5F58342A084}"/>
    <cellStyle name="40% - Ênfase2 2 21 2" xfId="23345" xr:uid="{AE29E49A-A96C-4B46-8EBB-72297EFBF422}"/>
    <cellStyle name="40% - Ênfase2 2 21 3" xfId="23346" xr:uid="{8A7B6BD7-4AF2-4A09-B4B4-5D5CD12B1A39}"/>
    <cellStyle name="40% - Ênfase2 2 22" xfId="23347" xr:uid="{9CE858E8-D95E-4B5B-A636-F8F07947FBEF}"/>
    <cellStyle name="40% - Ênfase2 2 22 2" xfId="23348" xr:uid="{18ADFB16-3465-48E3-AC2A-E12B2FD36B20}"/>
    <cellStyle name="40% - Ênfase2 2 22 3" xfId="23349" xr:uid="{5CC9ACDA-412E-48F1-BD4B-A0C0ECCB30D8}"/>
    <cellStyle name="40% - Ênfase2 2 23" xfId="23350" xr:uid="{F820B1F0-555E-438F-B2D6-0739109CB1D8}"/>
    <cellStyle name="40% - Ênfase2 2 24" xfId="23351" xr:uid="{8F1810ED-4608-4168-AAF0-97817BF238CD}"/>
    <cellStyle name="40% - Ênfase2 2 25" xfId="45175" xr:uid="{0A5E774E-6B01-44F2-84F1-5B4542FD79DB}"/>
    <cellStyle name="40% - Ênfase2 2 3" xfId="1634" xr:uid="{B3C2581F-B46A-4CE1-952E-6CC01D57D702}"/>
    <cellStyle name="40% - Ênfase2 2 3 2" xfId="1635" xr:uid="{8A280E9E-4A63-4484-827F-669275A6093A}"/>
    <cellStyle name="40% - Ênfase2 2 3 2 2" xfId="23352" xr:uid="{29B7A8A8-F4D2-4C02-ADF2-DAC8BDC0DCC2}"/>
    <cellStyle name="40% - Ênfase2 2 3 2 2 2" xfId="57252" xr:uid="{3228FFB9-37C5-4003-8CC2-39ED13086054}"/>
    <cellStyle name="40% - Ênfase2 2 3 2 3" xfId="23353" xr:uid="{A1DDC340-1410-4C0D-9E80-18D99B02B49A}"/>
    <cellStyle name="40% - Ênfase2 2 3 2 3 2" xfId="58244" xr:uid="{0D2DEC2C-EA07-4478-BCB2-B25319F3B45E}"/>
    <cellStyle name="40% - Ênfase2 2 3 2 4" xfId="23354" xr:uid="{18470FD9-ED43-4E7E-A926-6174E2941133}"/>
    <cellStyle name="40% - Ênfase2 2 3 2 5" xfId="56472" xr:uid="{6B2E98A2-2C54-4182-B63C-021EC7377E2B}"/>
    <cellStyle name="40% - Ênfase2 2 3 3" xfId="23355" xr:uid="{93EAA3DD-7D50-49AF-8FF2-E6728C040CCD}"/>
    <cellStyle name="40% - Ênfase2 2 3 3 2" xfId="58087" xr:uid="{EE63B048-BA84-4D2D-982D-17E78CACB0AE}"/>
    <cellStyle name="40% - Ênfase2 2 3 4" xfId="23356" xr:uid="{040B523A-0F9E-4CB4-BD73-A0E8B79E0E3B}"/>
    <cellStyle name="40% - Ênfase2 2 3 4 2" xfId="48861" xr:uid="{36A6179C-66DE-45CF-B776-63535AF7156A}"/>
    <cellStyle name="40% - Ênfase2 2 3 5" xfId="23357" xr:uid="{1085943F-9E7B-490A-B387-34F897DE8C9D}"/>
    <cellStyle name="40% - Ênfase2 2 3 6" xfId="45612" xr:uid="{4BD3EEDF-60BA-4BF2-8CC1-29F2FA36EFD9}"/>
    <cellStyle name="40% - Ênfase2 2 4" xfId="1636" xr:uid="{43B990BA-800C-4CDC-BF5A-C6E46E26E764}"/>
    <cellStyle name="40% - Ênfase2 2 4 2" xfId="1637" xr:uid="{806B3AB9-343B-4192-8318-23F622F9B3C7}"/>
    <cellStyle name="40% - Ênfase2 2 4 2 2" xfId="23358" xr:uid="{1A6998F7-C725-4BD3-86E3-F393546A6384}"/>
    <cellStyle name="40% - Ênfase2 2 4 2 2 2" xfId="57253" xr:uid="{6BE6D717-FD2D-45E6-9A3D-2F1141A0102D}"/>
    <cellStyle name="40% - Ênfase2 2 4 2 3" xfId="23359" xr:uid="{137158BE-738B-4894-A6CA-9686350AAB74}"/>
    <cellStyle name="40% - Ênfase2 2 4 2 3 2" xfId="58140" xr:uid="{8B77FE66-3626-431C-AC9F-EBA7A89A6687}"/>
    <cellStyle name="40% - Ênfase2 2 4 2 4" xfId="23360" xr:uid="{F4CD369C-EB21-4BFF-BC9A-A533EB59044C}"/>
    <cellStyle name="40% - Ênfase2 2 4 2 5" xfId="56530" xr:uid="{47C41E99-0770-459F-80AA-FE498B2B1EB1}"/>
    <cellStyle name="40% - Ênfase2 2 4 3" xfId="23361" xr:uid="{4F8D5E7C-3ACE-4502-AD88-EE184EAB7CB3}"/>
    <cellStyle name="40% - Ênfase2 2 4 3 2" xfId="57600" xr:uid="{F09DAFAE-3221-4B7E-A7B5-E4A13AD32CF4}"/>
    <cellStyle name="40% - Ênfase2 2 4 4" xfId="23362" xr:uid="{B3935456-0A71-4A4B-A794-AF9F550651B9}"/>
    <cellStyle name="40% - Ênfase2 2 4 5" xfId="23363" xr:uid="{5F1CB06E-6040-4D23-8E33-5B530AB94901}"/>
    <cellStyle name="40% - Ênfase2 2 4 6" xfId="48862" xr:uid="{2C781880-58EE-409E-AD42-73CA33B7439B}"/>
    <cellStyle name="40% - Ênfase2 2 5" xfId="1638" xr:uid="{55EC6BBD-6577-47E1-B11D-AD7E0A59CE2A}"/>
    <cellStyle name="40% - Ênfase2 2 5 2" xfId="1639" xr:uid="{EB24B59D-3823-4F41-908A-842951440487}"/>
    <cellStyle name="40% - Ênfase2 2 5 2 2" xfId="23364" xr:uid="{3607672E-0B63-48B5-B888-A92408E0D9F0}"/>
    <cellStyle name="40% - Ênfase2 2 5 2 3" xfId="23365" xr:uid="{1CEA2188-1275-4280-BE89-100BDDB1B00F}"/>
    <cellStyle name="40% - Ênfase2 2 5 2 4" xfId="23366" xr:uid="{7C8FE804-FD60-4C6C-9BE9-3665B1882217}"/>
    <cellStyle name="40% - Ênfase2 2 5 3" xfId="23367" xr:uid="{E980E40C-49EA-4BE6-B335-1273A981BB43}"/>
    <cellStyle name="40% - Ênfase2 2 5 4" xfId="23368" xr:uid="{BCE66AE1-4CD1-40E8-8A8F-AF9CC522990C}"/>
    <cellStyle name="40% - Ênfase2 2 5 5" xfId="23369" xr:uid="{23C0FDDB-7251-44A3-BE09-A2081F30A2AC}"/>
    <cellStyle name="40% - Ênfase2 2 5 6" xfId="48863" xr:uid="{A3681A9F-4E21-4C4C-ABB7-89AB38A7807B}"/>
    <cellStyle name="40% - Ênfase2 2 6" xfId="1640" xr:uid="{EB9B41C6-83E1-4F80-A05D-118FB6CC2B50}"/>
    <cellStyle name="40% - Ênfase2 2 6 2" xfId="1641" xr:uid="{B497868A-C67E-4514-8EE9-55EEF5981D4E}"/>
    <cellStyle name="40% - Ênfase2 2 6 2 2" xfId="23370" xr:uid="{7E655FE5-AE2C-43A2-B0E6-8F683AF3609E}"/>
    <cellStyle name="40% - Ênfase2 2 6 2 3" xfId="23371" xr:uid="{3F06B3DD-387A-4507-84CD-14BE81683109}"/>
    <cellStyle name="40% - Ênfase2 2 6 2 4" xfId="23372" xr:uid="{2CDBE4F2-884F-457B-809B-47D0371F80ED}"/>
    <cellStyle name="40% - Ênfase2 2 6 3" xfId="23373" xr:uid="{55641609-C86B-4EE0-AB63-9C1023089530}"/>
    <cellStyle name="40% - Ênfase2 2 6 4" xfId="23374" xr:uid="{2719CADD-9260-492B-810B-922852BAB839}"/>
    <cellStyle name="40% - Ênfase2 2 6 5" xfId="23375" xr:uid="{45766700-0AB2-4EE0-A8BD-0DCDAD18FC49}"/>
    <cellStyle name="40% - Ênfase2 2 6 6" xfId="48864" xr:uid="{B19AFEA4-DD1D-4076-A533-D5F37496D08F}"/>
    <cellStyle name="40% - Ênfase2 2 7" xfId="1642" xr:uid="{85B34787-CEE5-417F-BF6D-43F3861B5F2A}"/>
    <cellStyle name="40% - Ênfase2 2 7 2" xfId="23376" xr:uid="{D33B219E-20CA-4C7D-8934-18E1D63CF002}"/>
    <cellStyle name="40% - Ênfase2 2 7 2 2" xfId="23377" xr:uid="{2A1FC0BF-80EB-449A-B6DF-3B17B1943227}"/>
    <cellStyle name="40% - Ênfase2 2 7 2 3" xfId="23378" xr:uid="{66078118-971D-4123-8F41-C55B9D63822F}"/>
    <cellStyle name="40% - Ênfase2 2 7 2 4" xfId="23379" xr:uid="{C93B5FDB-C317-4005-A1A3-E79163D6644F}"/>
    <cellStyle name="40% - Ênfase2 2 7 3" xfId="23380" xr:uid="{59DA5852-437A-416F-BBFB-A6FBA77F3429}"/>
    <cellStyle name="40% - Ênfase2 2 7 4" xfId="23381" xr:uid="{5E784FEE-58FF-4C86-8168-DDDEE9B332EE}"/>
    <cellStyle name="40% - Ênfase2 2 7 5" xfId="23382" xr:uid="{11542EEE-9F68-48D3-B66F-CC40563AF1F4}"/>
    <cellStyle name="40% - Ênfase2 2 7 6" xfId="48865" xr:uid="{1268D175-19C5-4F91-BADF-42F9184DC006}"/>
    <cellStyle name="40% - Ênfase2 2 8" xfId="23383" xr:uid="{A1806FB4-3DFC-4E18-ACEA-ABE4DA305C3D}"/>
    <cellStyle name="40% - Ênfase2 2 8 2" xfId="23384" xr:uid="{D4E7C85B-85C2-4035-9CE5-733F2353A201}"/>
    <cellStyle name="40% - Ênfase2 2 8 2 2" xfId="23385" xr:uid="{42449E9F-546F-4089-8E3A-DE7FB96E8D61}"/>
    <cellStyle name="40% - Ênfase2 2 8 2 3" xfId="23386" xr:uid="{2CEE41DD-3C3F-4DEF-B022-506FF7825E86}"/>
    <cellStyle name="40% - Ênfase2 2 8 2 4" xfId="23387" xr:uid="{E28FC5FD-218E-4DF0-AE05-D3DA827E080C}"/>
    <cellStyle name="40% - Ênfase2 2 8 3" xfId="23388" xr:uid="{1738DA12-D3A3-4456-A7CE-4CEF1485EB48}"/>
    <cellStyle name="40% - Ênfase2 2 8 4" xfId="23389" xr:uid="{8950221F-6097-4DCA-B98C-E4921E08F88D}"/>
    <cellStyle name="40% - Ênfase2 2 8 5" xfId="23390" xr:uid="{FCB069EA-96C1-4DC6-A337-05496FEA3B88}"/>
    <cellStyle name="40% - Ênfase2 2 8 6" xfId="50276" xr:uid="{B3680B42-78B4-4767-B224-1A930C446420}"/>
    <cellStyle name="40% - Ênfase2 2 9" xfId="23391" xr:uid="{303B8F00-AB25-4D0D-8E56-2D74C4F464E7}"/>
    <cellStyle name="40% - Ênfase2 2 9 2" xfId="23392" xr:uid="{9FCA9529-7685-46B4-97A0-FB4FC40B5B64}"/>
    <cellStyle name="40% - Ênfase2 2 9 2 2" xfId="23393" xr:uid="{5C654444-FC47-4277-AB33-D68AAF9DD5A4}"/>
    <cellStyle name="40% - Ênfase2 2 9 2 3" xfId="23394" xr:uid="{E902F97F-FE68-47FC-B69D-181785190C73}"/>
    <cellStyle name="40% - Ênfase2 2 9 2 4" xfId="23395" xr:uid="{1BB269CD-C9D9-4D8B-9DD4-D7A20DD5237B}"/>
    <cellStyle name="40% - Ênfase2 2 9 3" xfId="23396" xr:uid="{DF680940-1F8F-4A9D-B358-9315F0F02E20}"/>
    <cellStyle name="40% - Ênfase2 2 9 4" xfId="23397" xr:uid="{1BF145E3-90BE-4653-A46C-1437301BAE49}"/>
    <cellStyle name="40% - Ênfase2 2 9 5" xfId="23398" xr:uid="{AF392BB6-27D4-4DAA-94E2-9EEA6B7BECC4}"/>
    <cellStyle name="40% - Ênfase2 2 9 6" xfId="50593" xr:uid="{0C688642-D224-40FF-B5DC-809F4E90966B}"/>
    <cellStyle name="40% - Ênfase2 20" xfId="1643" xr:uid="{0AF52557-59C3-404C-8C57-FF00134A90FA}"/>
    <cellStyle name="40% - Ênfase2 20 10" xfId="23399" xr:uid="{6507D78F-4612-4862-9346-3E9E911CDA06}"/>
    <cellStyle name="40% - Ênfase2 20 10 2" xfId="23400" xr:uid="{4E595C78-9FF0-4B61-B4D0-092F7DECA4B8}"/>
    <cellStyle name="40% - Ênfase2 20 10 2 2" xfId="23401" xr:uid="{5C37A6BD-36DF-4A56-AD6E-621973AD1117}"/>
    <cellStyle name="40% - Ênfase2 20 10 2 3" xfId="23402" xr:uid="{D106B70B-3C5D-47B0-8E03-68211C52851A}"/>
    <cellStyle name="40% - Ênfase2 20 10 2 4" xfId="23403" xr:uid="{764C8264-01ED-4E64-8481-979FFB5FF049}"/>
    <cellStyle name="40% - Ênfase2 20 10 3" xfId="23404" xr:uid="{1984B1B4-BA05-4449-9D81-E1EB16514199}"/>
    <cellStyle name="40% - Ênfase2 20 10 4" xfId="23405" xr:uid="{A0512DC7-17D8-49D4-93A6-73C4D5B50344}"/>
    <cellStyle name="40% - Ênfase2 20 10 5" xfId="23406" xr:uid="{F5B363DB-2A0F-4934-A69F-4E21A87667D5}"/>
    <cellStyle name="40% - Ênfase2 20 11" xfId="23407" xr:uid="{83AD591A-0389-467F-9354-1A1C9364E1DD}"/>
    <cellStyle name="40% - Ênfase2 20 11 2" xfId="23408" xr:uid="{D9B3CB3A-F809-4963-A65A-C8AC669300E7}"/>
    <cellStyle name="40% - Ênfase2 20 11 2 2" xfId="23409" xr:uid="{B94847A2-2E92-4C00-99B4-FA25916F0DDC}"/>
    <cellStyle name="40% - Ênfase2 20 11 2 3" xfId="23410" xr:uid="{05EE93F7-A9FD-4B89-8934-F1D39F4B8064}"/>
    <cellStyle name="40% - Ênfase2 20 11 2 4" xfId="23411" xr:uid="{FE809A75-1561-4365-AC4B-6F230471046F}"/>
    <cellStyle name="40% - Ênfase2 20 11 3" xfId="23412" xr:uid="{5F96C15B-C457-4E32-8D2E-27DBA89EB487}"/>
    <cellStyle name="40% - Ênfase2 20 11 4" xfId="23413" xr:uid="{712804A2-5D3A-4080-8459-08096DB59247}"/>
    <cellStyle name="40% - Ênfase2 20 11 5" xfId="23414" xr:uid="{2CDE60A8-DEDA-474A-B09C-FA0E3B8548A6}"/>
    <cellStyle name="40% - Ênfase2 20 12" xfId="23415" xr:uid="{C9315684-CACA-4970-9F25-0F2D04A78333}"/>
    <cellStyle name="40% - Ênfase2 20 12 2" xfId="23416" xr:uid="{87D90B1E-3A18-488F-9EFB-543D2987BA2C}"/>
    <cellStyle name="40% - Ênfase2 20 12 3" xfId="23417" xr:uid="{CE723217-C9B5-4C0B-9BE9-5998336BE8C6}"/>
    <cellStyle name="40% - Ênfase2 20 12 4" xfId="23418" xr:uid="{3A9C2242-5A18-4AE3-B1A6-F2A3BD98E5A7}"/>
    <cellStyle name="40% - Ênfase2 20 13" xfId="23419" xr:uid="{608196F9-55F9-4E3A-BBD0-7805FCC5330A}"/>
    <cellStyle name="40% - Ênfase2 20 14" xfId="23420" xr:uid="{9F1A8A68-32EF-4F1E-A749-1B6D06139D89}"/>
    <cellStyle name="40% - Ênfase2 20 15" xfId="23421" xr:uid="{6404D8B4-174C-4EE2-811F-359EEBDF6805}"/>
    <cellStyle name="40% - Ênfase2 20 2" xfId="1644" xr:uid="{AF7F0E44-C723-4F4F-B8E5-C9DE14A32E86}"/>
    <cellStyle name="40% - Ênfase2 20 2 2" xfId="23422" xr:uid="{9B65B14C-7273-4F3C-9B84-881824AB4803}"/>
    <cellStyle name="40% - Ênfase2 20 2 2 2" xfId="23423" xr:uid="{59D3398E-8957-409B-9D68-61B352976854}"/>
    <cellStyle name="40% - Ênfase2 20 2 2 3" xfId="23424" xr:uid="{C8B13416-D662-4DF4-98BE-F79285601397}"/>
    <cellStyle name="40% - Ênfase2 20 2 2 4" xfId="23425" xr:uid="{188CAB47-D296-45F8-80F0-B79F2DBB506D}"/>
    <cellStyle name="40% - Ênfase2 20 2 3" xfId="23426" xr:uid="{B1D8A7B1-77B9-485F-8351-CE59FF9D291F}"/>
    <cellStyle name="40% - Ênfase2 20 2 4" xfId="23427" xr:uid="{64323F5F-1470-4A23-BF61-856C1DC4682E}"/>
    <cellStyle name="40% - Ênfase2 20 2 5" xfId="23428" xr:uid="{76B4F439-BD99-4E04-9CA1-272E272B46DF}"/>
    <cellStyle name="40% - Ênfase2 20 2 6" xfId="48866" xr:uid="{A2BCF7CC-127E-4AA6-8165-FA5C7577E231}"/>
    <cellStyle name="40% - Ênfase2 20 3" xfId="23429" xr:uid="{9E400403-67AC-40C7-ACDE-B00DC8A09F92}"/>
    <cellStyle name="40% - Ênfase2 20 3 2" xfId="23430" xr:uid="{D1E90AD4-8F9E-4F61-AB23-73D5BD6E57F0}"/>
    <cellStyle name="40% - Ênfase2 20 3 2 2" xfId="23431" xr:uid="{301ADDEC-AABC-42BE-81A1-DE3AF9B383EC}"/>
    <cellStyle name="40% - Ênfase2 20 3 2 3" xfId="23432" xr:uid="{5A1FDEA5-9691-4EB4-9E29-88547D49FE32}"/>
    <cellStyle name="40% - Ênfase2 20 3 2 4" xfId="23433" xr:uid="{7CF27B5F-1DA0-468A-B016-00FEFD47B964}"/>
    <cellStyle name="40% - Ênfase2 20 3 3" xfId="23434" xr:uid="{C4C2D7CA-1BAC-4B0E-BD13-1DF96290CE8B}"/>
    <cellStyle name="40% - Ênfase2 20 3 4" xfId="23435" xr:uid="{4F0500B2-D5D6-45C4-A8E6-DFFA3ED49B0C}"/>
    <cellStyle name="40% - Ênfase2 20 3 5" xfId="23436" xr:uid="{74D126A7-0D1F-4FD5-B229-BAD472BB945D}"/>
    <cellStyle name="40% - Ênfase2 20 3 6" xfId="50284" xr:uid="{67DFE409-C1FB-4CA1-8D85-B7FF5644FAE4}"/>
    <cellStyle name="40% - Ênfase2 20 4" xfId="23437" xr:uid="{F7733769-0876-4298-B569-7D4C37C940FE}"/>
    <cellStyle name="40% - Ênfase2 20 4 2" xfId="23438" xr:uid="{1B3834E3-8DE0-492B-A3AA-08A9D2829B1A}"/>
    <cellStyle name="40% - Ênfase2 20 4 2 2" xfId="23439" xr:uid="{57BEBB65-9DB7-4F16-94C9-D2E2F759CAE9}"/>
    <cellStyle name="40% - Ênfase2 20 4 2 3" xfId="23440" xr:uid="{6C843300-C381-4B58-AC99-04021CB4A8EB}"/>
    <cellStyle name="40% - Ênfase2 20 4 2 4" xfId="23441" xr:uid="{203AAD53-F7F6-4A89-B843-7A9A5CECA477}"/>
    <cellStyle name="40% - Ênfase2 20 4 3" xfId="23442" xr:uid="{EF612356-6934-4DBE-BFDB-CA93D4682A33}"/>
    <cellStyle name="40% - Ênfase2 20 4 4" xfId="23443" xr:uid="{57884511-C1B0-4A7F-9EE5-0263A8CE6A0F}"/>
    <cellStyle name="40% - Ênfase2 20 4 5" xfId="23444" xr:uid="{EFC9B751-AF24-4FD1-9BD1-E90A74557FE8}"/>
    <cellStyle name="40% - Ênfase2 20 4 6" xfId="50584" xr:uid="{8F8B48EC-6D42-4448-90B2-5A2560C874D4}"/>
    <cellStyle name="40% - Ênfase2 20 5" xfId="23445" xr:uid="{FAF58AC1-BB8A-4B51-9A62-DC3A80DCADA4}"/>
    <cellStyle name="40% - Ênfase2 20 5 2" xfId="23446" xr:uid="{6F83CECA-E956-4208-9C7C-A0C326C6BDB5}"/>
    <cellStyle name="40% - Ênfase2 20 5 2 2" xfId="23447" xr:uid="{E44660B5-13B8-49A1-9385-9040C3D06B3C}"/>
    <cellStyle name="40% - Ênfase2 20 5 2 3" xfId="23448" xr:uid="{53D86CB5-876E-4C83-86CD-B83D3BE7266E}"/>
    <cellStyle name="40% - Ênfase2 20 5 2 4" xfId="23449" xr:uid="{A94DA772-1CAA-4B52-945C-3CCEC8D983FC}"/>
    <cellStyle name="40% - Ênfase2 20 5 3" xfId="23450" xr:uid="{67C5C08B-60C7-469B-B496-BB338E1FB72F}"/>
    <cellStyle name="40% - Ênfase2 20 5 4" xfId="23451" xr:uid="{7A45A911-E876-4C4D-BF30-D023BCF4FCE4}"/>
    <cellStyle name="40% - Ênfase2 20 5 5" xfId="23452" xr:uid="{A3DFB842-AB0F-4D11-A3F0-A1F326CD4E9D}"/>
    <cellStyle name="40% - Ênfase2 20 5 6" xfId="48837" xr:uid="{32AD34AB-D8E0-4D16-8360-C0B320CBB82A}"/>
    <cellStyle name="40% - Ênfase2 20 6" xfId="23453" xr:uid="{D7267A27-D0A2-4150-AF43-0E7D42C6E551}"/>
    <cellStyle name="40% - Ênfase2 20 6 2" xfId="23454" xr:uid="{7A2053C8-97C9-4899-AD81-F1F74187BD3D}"/>
    <cellStyle name="40% - Ênfase2 20 6 2 2" xfId="23455" xr:uid="{619DB1C1-2918-4D54-B4A7-FE5F2CEDABEF}"/>
    <cellStyle name="40% - Ênfase2 20 6 2 3" xfId="23456" xr:uid="{7F5DF0DE-3572-4C87-B78D-9C43AFA18C7F}"/>
    <cellStyle name="40% - Ênfase2 20 6 2 4" xfId="23457" xr:uid="{C64A939B-0930-49C5-9096-DEDB4742E324}"/>
    <cellStyle name="40% - Ênfase2 20 6 3" xfId="23458" xr:uid="{D8BEE3B3-7DF9-419E-A748-938970A51C66}"/>
    <cellStyle name="40% - Ênfase2 20 6 4" xfId="23459" xr:uid="{068FAF8E-0D67-4E3E-8B18-87AFF801DF42}"/>
    <cellStyle name="40% - Ênfase2 20 6 5" xfId="23460" xr:uid="{6BF09669-6A32-49A6-80EC-47F44BC60F92}"/>
    <cellStyle name="40% - Ênfase2 20 6 6" xfId="51237" xr:uid="{AEA81F9C-EF5F-4776-8A6A-504DCCA40557}"/>
    <cellStyle name="40% - Ênfase2 20 7" xfId="23461" xr:uid="{E980C6E1-C33B-4F30-A923-147E11A81F09}"/>
    <cellStyle name="40% - Ênfase2 20 7 2" xfId="23462" xr:uid="{FAAAACB4-164D-4482-AA0D-E6A21DACAF5E}"/>
    <cellStyle name="40% - Ênfase2 20 7 2 2" xfId="23463" xr:uid="{5C8AEE99-8599-43D0-8017-5E7E2082AA3D}"/>
    <cellStyle name="40% - Ênfase2 20 7 2 3" xfId="23464" xr:uid="{3238AE84-76AD-4419-A90C-5419EFEAA8C2}"/>
    <cellStyle name="40% - Ênfase2 20 7 2 4" xfId="23465" xr:uid="{9D1CE99A-7A00-4367-9F57-E9D3AF0390D7}"/>
    <cellStyle name="40% - Ênfase2 20 7 3" xfId="23466" xr:uid="{EDF8C8A4-9F82-4837-AE08-A5C5A673929D}"/>
    <cellStyle name="40% - Ênfase2 20 7 4" xfId="23467" xr:uid="{35B4EA1F-C8AD-4F05-BECD-CB6A5D629813}"/>
    <cellStyle name="40% - Ênfase2 20 7 5" xfId="23468" xr:uid="{CF900404-E978-423D-9536-D91D134F542E}"/>
    <cellStyle name="40% - Ênfase2 20 7 6" xfId="52119" xr:uid="{C5A41662-BC76-484B-8E3D-F7968B89D1A2}"/>
    <cellStyle name="40% - Ênfase2 20 8" xfId="23469" xr:uid="{A093EB23-353B-45FA-A7F5-2021A68CE804}"/>
    <cellStyle name="40% - Ênfase2 20 8 2" xfId="23470" xr:uid="{643B63D6-26A5-4AFC-9EE7-7045ACFC5452}"/>
    <cellStyle name="40% - Ênfase2 20 8 2 2" xfId="23471" xr:uid="{A721D9C2-E801-495C-AB02-BCE6715877FA}"/>
    <cellStyle name="40% - Ênfase2 20 8 2 3" xfId="23472" xr:uid="{B764455B-84FB-4D78-9358-2F0AEDCDDB82}"/>
    <cellStyle name="40% - Ênfase2 20 8 2 4" xfId="23473" xr:uid="{23211749-A74D-4C92-9AE7-C872536F1CB2}"/>
    <cellStyle name="40% - Ênfase2 20 8 3" xfId="23474" xr:uid="{C3D94974-9332-4B09-8574-80047702DE35}"/>
    <cellStyle name="40% - Ênfase2 20 8 4" xfId="23475" xr:uid="{A13BAC24-BE84-4F8F-B623-538CA388781E}"/>
    <cellStyle name="40% - Ênfase2 20 8 5" xfId="23476" xr:uid="{74816507-3D2F-4587-9CB0-38DBECB9C5A4}"/>
    <cellStyle name="40% - Ênfase2 20 8 6" xfId="52987" xr:uid="{BD89947A-7F73-41F8-BCE5-851124E2FFD8}"/>
    <cellStyle name="40% - Ênfase2 20 9" xfId="23477" xr:uid="{88F8B591-884A-4D37-A10A-1D3EBBF00A05}"/>
    <cellStyle name="40% - Ênfase2 20 9 2" xfId="23478" xr:uid="{834C3CB8-21AF-4A7A-A862-7BBAAAAFBA2D}"/>
    <cellStyle name="40% - Ênfase2 20 9 2 2" xfId="23479" xr:uid="{1F7C7BFF-0338-4833-91D0-6F669CDD8216}"/>
    <cellStyle name="40% - Ênfase2 20 9 2 3" xfId="23480" xr:uid="{D1128F26-F8EC-48D6-BC6E-90E497887014}"/>
    <cellStyle name="40% - Ênfase2 20 9 2 4" xfId="23481" xr:uid="{428F5282-7611-4C4F-81AA-409C4B43BF20}"/>
    <cellStyle name="40% - Ênfase2 20 9 3" xfId="23482" xr:uid="{184709A6-5DA5-4554-BA90-EA85BEC16A06}"/>
    <cellStyle name="40% - Ênfase2 20 9 4" xfId="23483" xr:uid="{A150F844-52FE-456C-920E-97760A6AF71A}"/>
    <cellStyle name="40% - Ênfase2 20 9 5" xfId="23484" xr:uid="{8C722AB3-88E0-49EE-8708-99628D17F13C}"/>
    <cellStyle name="40% - Ênfase2 20 9 6" xfId="53841" xr:uid="{2D22B3C6-F5FD-4045-AC93-5AAC0B748CC5}"/>
    <cellStyle name="40% - Ênfase2 21" xfId="1645" xr:uid="{1451CDF1-247D-4847-BDA2-F563586609A7}"/>
    <cellStyle name="40% - Ênfase2 21 10" xfId="23485" xr:uid="{996C81C9-4224-47FC-B764-C62001610700}"/>
    <cellStyle name="40% - Ênfase2 21 10 2" xfId="23486" xr:uid="{A31E6AC2-8934-43AD-A843-5CFB0EB534E0}"/>
    <cellStyle name="40% - Ênfase2 21 10 2 2" xfId="23487" xr:uid="{7ED6AD20-3665-4E91-94FD-C764279AA4EE}"/>
    <cellStyle name="40% - Ênfase2 21 10 2 3" xfId="23488" xr:uid="{30AB4AAA-E0C5-47F6-94B1-3784470B487C}"/>
    <cellStyle name="40% - Ênfase2 21 10 2 4" xfId="23489" xr:uid="{10992ABC-20CE-4321-9D02-E1D1299D9D2B}"/>
    <cellStyle name="40% - Ênfase2 21 10 3" xfId="23490" xr:uid="{9C8C99E0-4AAD-4E3C-A22F-CDE198723430}"/>
    <cellStyle name="40% - Ênfase2 21 10 4" xfId="23491" xr:uid="{67A95C32-49CA-4AD7-8691-5B76A84747C4}"/>
    <cellStyle name="40% - Ênfase2 21 10 5" xfId="23492" xr:uid="{B107DA4E-C37C-4827-994F-EE2D068F16A8}"/>
    <cellStyle name="40% - Ênfase2 21 11" xfId="23493" xr:uid="{37D35CF8-821D-4AC7-9E7C-2201F7808846}"/>
    <cellStyle name="40% - Ênfase2 21 11 2" xfId="23494" xr:uid="{B10FBCBB-1070-4143-A501-25B15B363906}"/>
    <cellStyle name="40% - Ênfase2 21 11 2 2" xfId="23495" xr:uid="{03AFB74C-48E7-4F5A-8DBB-917471165F97}"/>
    <cellStyle name="40% - Ênfase2 21 11 2 3" xfId="23496" xr:uid="{0917046D-3CA6-458F-B661-8BF630F708DF}"/>
    <cellStyle name="40% - Ênfase2 21 11 2 4" xfId="23497" xr:uid="{28A6EA29-E6DF-43A3-926D-A4BE84ADCC25}"/>
    <cellStyle name="40% - Ênfase2 21 11 3" xfId="23498" xr:uid="{7B6BC338-E84B-4058-ABD5-C2FD9B28023D}"/>
    <cellStyle name="40% - Ênfase2 21 11 4" xfId="23499" xr:uid="{36230BD7-51C4-4867-A9C4-115E3A96590F}"/>
    <cellStyle name="40% - Ênfase2 21 11 5" xfId="23500" xr:uid="{A1CAC5F6-98BA-4F86-86EF-60372ED0F7D8}"/>
    <cellStyle name="40% - Ênfase2 21 12" xfId="23501" xr:uid="{F2082FB1-E51F-489A-88AA-9D04355A427F}"/>
    <cellStyle name="40% - Ênfase2 21 12 2" xfId="23502" xr:uid="{6EA1F70E-5CB1-4432-8C20-4B581CE0CEE0}"/>
    <cellStyle name="40% - Ênfase2 21 12 3" xfId="23503" xr:uid="{8642EE4B-B868-40CD-966A-3D1B01E1AB3F}"/>
    <cellStyle name="40% - Ênfase2 21 12 4" xfId="23504" xr:uid="{96A45B9F-9E53-4837-98EC-1D03203103DF}"/>
    <cellStyle name="40% - Ênfase2 21 13" xfId="23505" xr:uid="{4B8528C7-5742-4F8B-B40B-E72914C30A90}"/>
    <cellStyle name="40% - Ênfase2 21 14" xfId="23506" xr:uid="{54A1FB3C-4130-4F02-881A-0A0D89C0D3DE}"/>
    <cellStyle name="40% - Ênfase2 21 15" xfId="23507" xr:uid="{CB8DC140-B6AA-411F-A0B6-282047B9695D}"/>
    <cellStyle name="40% - Ênfase2 21 16" xfId="48868" xr:uid="{77199188-6F13-419E-81E3-606BD3098195}"/>
    <cellStyle name="40% - Ênfase2 21 2" xfId="1646" xr:uid="{DDCEBCC4-B33C-457D-973D-4A600FAED92B}"/>
    <cellStyle name="40% - Ênfase2 21 2 2" xfId="23508" xr:uid="{781FEDC3-D882-4469-AF05-4B561F97CDFA}"/>
    <cellStyle name="40% - Ênfase2 21 2 2 2" xfId="23509" xr:uid="{3FA00ECF-941B-41BD-9B6F-F8C4819D846C}"/>
    <cellStyle name="40% - Ênfase2 21 2 2 3" xfId="23510" xr:uid="{A74A4228-E0CA-4B0A-9EC9-48D0CDA1747E}"/>
    <cellStyle name="40% - Ênfase2 21 2 2 4" xfId="23511" xr:uid="{49C39C5E-9C98-426F-9B48-E6537EFC7F49}"/>
    <cellStyle name="40% - Ênfase2 21 2 3" xfId="23512" xr:uid="{1579F125-6667-4102-8555-F39660488634}"/>
    <cellStyle name="40% - Ênfase2 21 2 4" xfId="23513" xr:uid="{CF6E3B78-D7B4-45FD-A431-3E212DF5CAD5}"/>
    <cellStyle name="40% - Ênfase2 21 2 5" xfId="23514" xr:uid="{480885A5-23FD-43F3-9852-E2C5FEF6A5F7}"/>
    <cellStyle name="40% - Ênfase2 21 2 6" xfId="48869" xr:uid="{25BF9016-E264-4812-A396-8A4E59A9A304}"/>
    <cellStyle name="40% - Ênfase2 21 3" xfId="23515" xr:uid="{1A7B5E26-BADE-42C0-9601-74A119414159}"/>
    <cellStyle name="40% - Ênfase2 21 3 2" xfId="23516" xr:uid="{A2389B76-6CF9-4263-A28B-D9A5871966A3}"/>
    <cellStyle name="40% - Ênfase2 21 3 2 2" xfId="23517" xr:uid="{EEB54F47-AA10-48DD-A1E2-E3966DF8BC18}"/>
    <cellStyle name="40% - Ênfase2 21 3 2 3" xfId="23518" xr:uid="{DA2BD4FD-3C7D-49D4-B1D5-E4727C03A3EE}"/>
    <cellStyle name="40% - Ênfase2 21 3 2 4" xfId="23519" xr:uid="{1E397DF8-C4BB-489C-ABD6-64569ED5B812}"/>
    <cellStyle name="40% - Ênfase2 21 3 3" xfId="23520" xr:uid="{B9D8FF64-B08C-43E9-8BB8-A3F059533B1C}"/>
    <cellStyle name="40% - Ênfase2 21 3 4" xfId="23521" xr:uid="{36429792-F541-4F1D-9C27-1CC043E0D51C}"/>
    <cellStyle name="40% - Ênfase2 21 3 5" xfId="23522" xr:uid="{B4901AFC-B74A-4571-87D3-B198E30DDAEE}"/>
    <cellStyle name="40% - Ênfase2 21 4" xfId="23523" xr:uid="{B221FF57-7EC3-4AD8-A613-15CDE9F5CD88}"/>
    <cellStyle name="40% - Ênfase2 21 4 2" xfId="23524" xr:uid="{1B7B1A17-26A7-4CBA-9867-EEFDF94D8988}"/>
    <cellStyle name="40% - Ênfase2 21 4 2 2" xfId="23525" xr:uid="{D2C6DD49-2E54-4F75-8910-3FA4EEC173EC}"/>
    <cellStyle name="40% - Ênfase2 21 4 2 3" xfId="23526" xr:uid="{8DDFDC4B-6893-4302-935F-CF9E68FAA480}"/>
    <cellStyle name="40% - Ênfase2 21 4 2 4" xfId="23527" xr:uid="{02F7F93A-8A23-4347-AA1D-58186191488F}"/>
    <cellStyle name="40% - Ênfase2 21 4 3" xfId="23528" xr:uid="{39E93353-2327-48DA-858D-FA161044ACA8}"/>
    <cellStyle name="40% - Ênfase2 21 4 4" xfId="23529" xr:uid="{81AAC232-2823-431B-B299-E0DEFD3B6E2C}"/>
    <cellStyle name="40% - Ênfase2 21 4 5" xfId="23530" xr:uid="{6557B5E9-8D50-4E15-BAA9-732AF1F2A917}"/>
    <cellStyle name="40% - Ênfase2 21 5" xfId="23531" xr:uid="{68DC9F3E-D960-4156-91B0-0E346DC28EB4}"/>
    <cellStyle name="40% - Ênfase2 21 5 2" xfId="23532" xr:uid="{7F4223E2-0D9A-4A4E-980E-11721061AD24}"/>
    <cellStyle name="40% - Ênfase2 21 5 2 2" xfId="23533" xr:uid="{39C4C24E-F86F-40AA-8F8D-FC31D175176B}"/>
    <cellStyle name="40% - Ênfase2 21 5 2 3" xfId="23534" xr:uid="{62F08F78-B43D-42AF-82DB-380CAE8558BD}"/>
    <cellStyle name="40% - Ênfase2 21 5 2 4" xfId="23535" xr:uid="{686A18D5-38B0-49A4-9B7E-9CDDE5ECB8F4}"/>
    <cellStyle name="40% - Ênfase2 21 5 3" xfId="23536" xr:uid="{D97F0D8A-554E-4CA4-A308-8DCDF5B4C144}"/>
    <cellStyle name="40% - Ênfase2 21 5 4" xfId="23537" xr:uid="{9D202AEC-FF42-4DD7-BA72-E9AD078D3094}"/>
    <cellStyle name="40% - Ênfase2 21 5 5" xfId="23538" xr:uid="{1581DB50-A524-4701-9BFD-28D221D28846}"/>
    <cellStyle name="40% - Ênfase2 21 6" xfId="23539" xr:uid="{104324BE-97F3-40BC-9A23-EFD39F4AE794}"/>
    <cellStyle name="40% - Ênfase2 21 6 2" xfId="23540" xr:uid="{F2B9C6A2-AF3C-4EB0-80DC-1CA8550883E6}"/>
    <cellStyle name="40% - Ênfase2 21 6 2 2" xfId="23541" xr:uid="{4C476160-6AC8-42C2-B1BD-C38DCB29C7C3}"/>
    <cellStyle name="40% - Ênfase2 21 6 2 3" xfId="23542" xr:uid="{1F7708CC-951E-412C-A877-0AC55EEE4E20}"/>
    <cellStyle name="40% - Ênfase2 21 6 2 4" xfId="23543" xr:uid="{EE13D4D0-224F-427A-9B29-64A3193620D3}"/>
    <cellStyle name="40% - Ênfase2 21 6 3" xfId="23544" xr:uid="{FDA8FFB7-2361-4EAA-99A2-E55633C8D681}"/>
    <cellStyle name="40% - Ênfase2 21 6 4" xfId="23545" xr:uid="{4716D774-35A2-4C92-B2A4-3B0DE2F3F0E5}"/>
    <cellStyle name="40% - Ênfase2 21 6 5" xfId="23546" xr:uid="{8942BAC7-B19A-4EDE-BAA8-D251437B2A12}"/>
    <cellStyle name="40% - Ênfase2 21 7" xfId="23547" xr:uid="{BC8D5E55-34F6-4B6D-9E2D-43B0D9D8156E}"/>
    <cellStyle name="40% - Ênfase2 21 7 2" xfId="23548" xr:uid="{8A3AEF35-3E72-4BD8-9BC5-07F6C510BFEF}"/>
    <cellStyle name="40% - Ênfase2 21 7 2 2" xfId="23549" xr:uid="{F23EC3E5-279C-4E08-BA58-E5D84629B8CA}"/>
    <cellStyle name="40% - Ênfase2 21 7 2 3" xfId="23550" xr:uid="{34F77652-31D1-489D-A516-6816AD283A8E}"/>
    <cellStyle name="40% - Ênfase2 21 7 2 4" xfId="23551" xr:uid="{6604B172-5456-4FE2-8F96-B89527154D4E}"/>
    <cellStyle name="40% - Ênfase2 21 7 3" xfId="23552" xr:uid="{8679A423-01C5-4F15-BEFB-92E2248E7858}"/>
    <cellStyle name="40% - Ênfase2 21 7 4" xfId="23553" xr:uid="{0EF6A4C9-3D3E-4C91-A4BE-BB461C37BB9E}"/>
    <cellStyle name="40% - Ênfase2 21 7 5" xfId="23554" xr:uid="{D18462EB-0BAF-48CC-9DC4-FD16611C0D55}"/>
    <cellStyle name="40% - Ênfase2 21 8" xfId="23555" xr:uid="{DF425404-57F1-48C4-BB9C-CFDD307ECDFC}"/>
    <cellStyle name="40% - Ênfase2 21 8 2" xfId="23556" xr:uid="{3DA33016-1392-4142-A66F-FB928E23D90A}"/>
    <cellStyle name="40% - Ênfase2 21 8 2 2" xfId="23557" xr:uid="{78BDE5F4-28C4-4CC6-9216-38063893B569}"/>
    <cellStyle name="40% - Ênfase2 21 8 2 3" xfId="23558" xr:uid="{6C9541D9-A513-4F32-B6B9-5C73B58CBFB5}"/>
    <cellStyle name="40% - Ênfase2 21 8 2 4" xfId="23559" xr:uid="{52D9ECFA-94D6-4C0B-AAF6-BFB22442827D}"/>
    <cellStyle name="40% - Ênfase2 21 8 3" xfId="23560" xr:uid="{BD002886-675C-4D4F-990E-FFB36A5C9546}"/>
    <cellStyle name="40% - Ênfase2 21 8 4" xfId="23561" xr:uid="{0C1D2089-C047-4F90-AA64-8923A7D678A7}"/>
    <cellStyle name="40% - Ênfase2 21 8 5" xfId="23562" xr:uid="{0C05D86B-5684-4EDF-BD8E-0662D229F7CD}"/>
    <cellStyle name="40% - Ênfase2 21 9" xfId="23563" xr:uid="{DEEEA93A-99FF-47EE-AB5A-1F3196F0233E}"/>
    <cellStyle name="40% - Ênfase2 21 9 2" xfId="23564" xr:uid="{DF9151F4-6643-4C96-AAD4-2EB0D9705D9E}"/>
    <cellStyle name="40% - Ênfase2 21 9 2 2" xfId="23565" xr:uid="{9AB94023-794F-477A-B6FD-17205BCA4BD3}"/>
    <cellStyle name="40% - Ênfase2 21 9 2 3" xfId="23566" xr:uid="{F7F7AB2F-8740-4FFC-9D51-DFFC0CFCB6A3}"/>
    <cellStyle name="40% - Ênfase2 21 9 2 4" xfId="23567" xr:uid="{C98ADC1C-34FD-48E5-9238-FFEB637FB202}"/>
    <cellStyle name="40% - Ênfase2 21 9 3" xfId="23568" xr:uid="{7C8253F6-4FC9-4DAC-987C-8C292875784B}"/>
    <cellStyle name="40% - Ênfase2 21 9 4" xfId="23569" xr:uid="{D70968F4-6164-4368-9903-069B20EC366C}"/>
    <cellStyle name="40% - Ênfase2 21 9 5" xfId="23570" xr:uid="{C9AD67FF-F496-4155-9DCC-AABCA00B9A8C}"/>
    <cellStyle name="40% - Ênfase2 22" xfId="1647" xr:uid="{0EF8B897-97D2-4830-A3AB-49F1D677D8F5}"/>
    <cellStyle name="40% - Ênfase2 22 10" xfId="23571" xr:uid="{A0697B5D-622D-4AD4-A65C-95052294FCC9}"/>
    <cellStyle name="40% - Ênfase2 22 10 2" xfId="23572" xr:uid="{B98B07F2-684A-4063-8F8D-8E3EA39209FE}"/>
    <cellStyle name="40% - Ênfase2 22 10 2 2" xfId="23573" xr:uid="{3DB5985A-E4E0-4966-ADF5-6CB8CA4B4F10}"/>
    <cellStyle name="40% - Ênfase2 22 10 2 3" xfId="23574" xr:uid="{24D1386E-F719-46A0-AB98-B2EA8727929A}"/>
    <cellStyle name="40% - Ênfase2 22 10 2 4" xfId="23575" xr:uid="{CBC3F403-65E4-46E9-BF27-A416C721E7C0}"/>
    <cellStyle name="40% - Ênfase2 22 10 3" xfId="23576" xr:uid="{B3B8DE50-F872-425F-B018-5352023D06C7}"/>
    <cellStyle name="40% - Ênfase2 22 10 4" xfId="23577" xr:uid="{5504C46E-0231-41B8-B815-D9EE893BA05D}"/>
    <cellStyle name="40% - Ênfase2 22 10 5" xfId="23578" xr:uid="{06B38EAB-E55E-47F6-9FD3-29C069E785AE}"/>
    <cellStyle name="40% - Ênfase2 22 11" xfId="23579" xr:uid="{3AD0C864-43B8-4D77-856D-57AAA9D348CB}"/>
    <cellStyle name="40% - Ênfase2 22 11 2" xfId="23580" xr:uid="{764AE824-3C59-459D-B175-BE3F126EF13C}"/>
    <cellStyle name="40% - Ênfase2 22 11 2 2" xfId="23581" xr:uid="{895945FA-945E-4369-8124-F7E3137A9F5F}"/>
    <cellStyle name="40% - Ênfase2 22 11 2 3" xfId="23582" xr:uid="{5906725B-ED5A-4777-A39A-EAE381A92783}"/>
    <cellStyle name="40% - Ênfase2 22 11 2 4" xfId="23583" xr:uid="{B51E0A6C-E0C7-488F-A4AC-8C9C24D4E68A}"/>
    <cellStyle name="40% - Ênfase2 22 11 3" xfId="23584" xr:uid="{5EED3322-710D-44EC-BE58-EB6391411D47}"/>
    <cellStyle name="40% - Ênfase2 22 11 4" xfId="23585" xr:uid="{17997096-BB64-4E0F-A9DC-11848B57DD72}"/>
    <cellStyle name="40% - Ênfase2 22 11 5" xfId="23586" xr:uid="{AAA880E7-EDD3-4B66-BECB-86465F5E4FBD}"/>
    <cellStyle name="40% - Ênfase2 22 12" xfId="23587" xr:uid="{8AB3260D-4404-4E64-AF67-39F61E378FAD}"/>
    <cellStyle name="40% - Ênfase2 22 12 2" xfId="23588" xr:uid="{44D0F541-EBBF-4F7C-BEDF-C4267A7317CB}"/>
    <cellStyle name="40% - Ênfase2 22 12 3" xfId="23589" xr:uid="{4ECFBCD6-E86B-4613-BD7B-850BF0B619F9}"/>
    <cellStyle name="40% - Ênfase2 22 12 4" xfId="23590" xr:uid="{11B6A9FC-5A92-4160-B79C-06116E7081D5}"/>
    <cellStyle name="40% - Ênfase2 22 13" xfId="23591" xr:uid="{660C7538-4D40-4ECA-A7EF-22611D1E7FE5}"/>
    <cellStyle name="40% - Ênfase2 22 14" xfId="23592" xr:uid="{84EE449E-1060-4B77-ACB6-962B0E2A58E9}"/>
    <cellStyle name="40% - Ênfase2 22 15" xfId="23593" xr:uid="{8C71E86C-C522-4714-93B8-0260D36D5878}"/>
    <cellStyle name="40% - Ênfase2 22 16" xfId="48870" xr:uid="{3D703A19-A1C9-4777-A49A-D2E52111A93B}"/>
    <cellStyle name="40% - Ênfase2 22 2" xfId="1648" xr:uid="{8D8CABAB-3515-4640-9F1B-11BA478C11B2}"/>
    <cellStyle name="40% - Ênfase2 22 2 2" xfId="23594" xr:uid="{C26A19AD-00B5-42F2-8207-69CDB756A15B}"/>
    <cellStyle name="40% - Ênfase2 22 2 2 2" xfId="23595" xr:uid="{AA23A7E8-3220-476F-ACEB-FE2ECEED9246}"/>
    <cellStyle name="40% - Ênfase2 22 2 2 3" xfId="23596" xr:uid="{E8244009-22CC-4DBC-ADAE-413447C2A3FB}"/>
    <cellStyle name="40% - Ênfase2 22 2 2 4" xfId="23597" xr:uid="{AAD9B35D-2652-4CB5-93D2-50FFAF22DDBC}"/>
    <cellStyle name="40% - Ênfase2 22 2 3" xfId="23598" xr:uid="{5FE4ECC3-7475-46F4-BEF9-705FE82DC1EA}"/>
    <cellStyle name="40% - Ênfase2 22 2 4" xfId="23599" xr:uid="{2DAE6CB1-6BA6-4115-A54F-1B4528219F45}"/>
    <cellStyle name="40% - Ênfase2 22 2 5" xfId="23600" xr:uid="{62BD8B5D-F7D4-449D-A3DF-9DE49093C007}"/>
    <cellStyle name="40% - Ênfase2 22 3" xfId="23601" xr:uid="{7F1D0B79-765C-4FC0-AE81-15A429C823D7}"/>
    <cellStyle name="40% - Ênfase2 22 3 2" xfId="23602" xr:uid="{B4A6DA49-B40F-4F64-97A4-A41CC13C3279}"/>
    <cellStyle name="40% - Ênfase2 22 3 2 2" xfId="23603" xr:uid="{08CB14CA-FCAB-480A-A4E6-0A3986CCF4B2}"/>
    <cellStyle name="40% - Ênfase2 22 3 2 3" xfId="23604" xr:uid="{EDF5850C-A35A-4201-86A5-824AD209B377}"/>
    <cellStyle name="40% - Ênfase2 22 3 2 4" xfId="23605" xr:uid="{7F89AE47-7322-4C79-8FDD-52463A35C5E7}"/>
    <cellStyle name="40% - Ênfase2 22 3 3" xfId="23606" xr:uid="{E17EEF05-5B6D-437B-A45C-6C7DC7140D32}"/>
    <cellStyle name="40% - Ênfase2 22 3 4" xfId="23607" xr:uid="{291AC6F5-D328-46B2-8791-9FEF1B9B2C5F}"/>
    <cellStyle name="40% - Ênfase2 22 3 5" xfId="23608" xr:uid="{C3DD9D58-0E93-4654-BAFD-E2C1B4E68EE0}"/>
    <cellStyle name="40% - Ênfase2 22 4" xfId="23609" xr:uid="{3F87C76B-219E-4454-B984-AA7EAA18CC46}"/>
    <cellStyle name="40% - Ênfase2 22 4 2" xfId="23610" xr:uid="{07497C27-F2BD-476E-A448-D1525B9350AD}"/>
    <cellStyle name="40% - Ênfase2 22 4 2 2" xfId="23611" xr:uid="{7E41EB52-ED3F-41FB-8E5B-8E171450E928}"/>
    <cellStyle name="40% - Ênfase2 22 4 2 3" xfId="23612" xr:uid="{48611C2A-6679-465A-87C3-18DD6EAC503D}"/>
    <cellStyle name="40% - Ênfase2 22 4 2 4" xfId="23613" xr:uid="{476A388A-BBFE-4D68-81C2-6BAADEAD1AA5}"/>
    <cellStyle name="40% - Ênfase2 22 4 3" xfId="23614" xr:uid="{94045480-CBB1-49D9-B2CE-D3CDAFF05F24}"/>
    <cellStyle name="40% - Ênfase2 22 4 4" xfId="23615" xr:uid="{72DCD2D1-6432-4188-A082-21832823AC4E}"/>
    <cellStyle name="40% - Ênfase2 22 4 5" xfId="23616" xr:uid="{DECCB0DD-785F-4645-B89C-02C780E38740}"/>
    <cellStyle name="40% - Ênfase2 22 5" xfId="23617" xr:uid="{E35FB379-09E4-4C4B-A7BC-B791AB8E3D71}"/>
    <cellStyle name="40% - Ênfase2 22 5 2" xfId="23618" xr:uid="{5B9CEDAD-C494-461F-BBC3-C54B4784FF42}"/>
    <cellStyle name="40% - Ênfase2 22 5 2 2" xfId="23619" xr:uid="{3FD5008D-339D-42B6-8545-D5699C328CD7}"/>
    <cellStyle name="40% - Ênfase2 22 5 2 3" xfId="23620" xr:uid="{5C965AD7-50B9-4F93-8004-9E980034D671}"/>
    <cellStyle name="40% - Ênfase2 22 5 2 4" xfId="23621" xr:uid="{928A963A-8814-4982-AD00-EAC28C4C78F7}"/>
    <cellStyle name="40% - Ênfase2 22 5 3" xfId="23622" xr:uid="{122805E6-1B78-444C-A1E3-9D16FB43D10B}"/>
    <cellStyle name="40% - Ênfase2 22 5 4" xfId="23623" xr:uid="{32A62AC2-9BC9-4699-A92E-3672189B64BD}"/>
    <cellStyle name="40% - Ênfase2 22 5 5" xfId="23624" xr:uid="{2FC8D689-1120-4CAC-B995-B791D0932DE2}"/>
    <cellStyle name="40% - Ênfase2 22 6" xfId="23625" xr:uid="{EF986559-A1D3-4FD3-A4E3-C44AA77CFE7F}"/>
    <cellStyle name="40% - Ênfase2 22 6 2" xfId="23626" xr:uid="{FD5313D4-0EE2-4E26-8744-1B39556A65E3}"/>
    <cellStyle name="40% - Ênfase2 22 6 2 2" xfId="23627" xr:uid="{83446C1A-653E-43BC-8089-67CCB11410BA}"/>
    <cellStyle name="40% - Ênfase2 22 6 2 3" xfId="23628" xr:uid="{4C2A55E4-B0AF-4A40-842E-86113AEA3F2D}"/>
    <cellStyle name="40% - Ênfase2 22 6 2 4" xfId="23629" xr:uid="{7D64052F-0534-4268-BFB8-3F1513B33CFC}"/>
    <cellStyle name="40% - Ênfase2 22 6 3" xfId="23630" xr:uid="{E7DB86B1-455D-456D-B57B-F609A517559F}"/>
    <cellStyle name="40% - Ênfase2 22 6 4" xfId="23631" xr:uid="{EB0DF512-7BF1-4F4D-B93B-12944A1E7619}"/>
    <cellStyle name="40% - Ênfase2 22 6 5" xfId="23632" xr:uid="{3AF9B83B-0DB1-4BEB-AC61-914E1FEFB9E0}"/>
    <cellStyle name="40% - Ênfase2 22 7" xfId="23633" xr:uid="{3B8A29A2-53B9-4B14-ADFA-E409C1486E08}"/>
    <cellStyle name="40% - Ênfase2 22 7 2" xfId="23634" xr:uid="{61C3F840-6EA5-4388-BC07-8EB441527F39}"/>
    <cellStyle name="40% - Ênfase2 22 7 2 2" xfId="23635" xr:uid="{DFFF080C-6094-4AC5-8CDA-B34001EB6697}"/>
    <cellStyle name="40% - Ênfase2 22 7 2 3" xfId="23636" xr:uid="{EC08D76B-C5FE-412A-A935-61456780DEAB}"/>
    <cellStyle name="40% - Ênfase2 22 7 2 4" xfId="23637" xr:uid="{00C7302F-CF78-41B9-AEA4-FE1860770987}"/>
    <cellStyle name="40% - Ênfase2 22 7 3" xfId="23638" xr:uid="{D3CAC48C-EAB1-46D0-B784-CE908D99168F}"/>
    <cellStyle name="40% - Ênfase2 22 7 4" xfId="23639" xr:uid="{38EB3901-FE09-4A56-9422-04345F12F13B}"/>
    <cellStyle name="40% - Ênfase2 22 7 5" xfId="23640" xr:uid="{4AC1AF28-8E47-4DE0-A943-3B98E0F0A9D7}"/>
    <cellStyle name="40% - Ênfase2 22 8" xfId="23641" xr:uid="{83CBDF54-7730-4507-9597-A06A59F40976}"/>
    <cellStyle name="40% - Ênfase2 22 8 2" xfId="23642" xr:uid="{F6F3C001-9BA1-4C3A-B943-8E7C42D25E12}"/>
    <cellStyle name="40% - Ênfase2 22 8 2 2" xfId="23643" xr:uid="{A221CCCC-C849-4092-B02B-03F7D0B169BC}"/>
    <cellStyle name="40% - Ênfase2 22 8 2 3" xfId="23644" xr:uid="{599E7283-92EB-4C22-99CC-74AE3C4686C5}"/>
    <cellStyle name="40% - Ênfase2 22 8 2 4" xfId="23645" xr:uid="{72196EC8-6B62-42EE-8A8F-89B75819B31E}"/>
    <cellStyle name="40% - Ênfase2 22 8 3" xfId="23646" xr:uid="{5A9986EB-D6A9-48CE-B049-43E539F441B9}"/>
    <cellStyle name="40% - Ênfase2 22 8 4" xfId="23647" xr:uid="{CAC86D76-8B32-4B48-8A99-C2F64FC8986A}"/>
    <cellStyle name="40% - Ênfase2 22 8 5" xfId="23648" xr:uid="{06DAD2A9-560F-4AA8-ADF1-4DFBA028686E}"/>
    <cellStyle name="40% - Ênfase2 22 9" xfId="23649" xr:uid="{AB78C5EC-8089-4B83-AB12-1F68BEE2A1AD}"/>
    <cellStyle name="40% - Ênfase2 22 9 2" xfId="23650" xr:uid="{B1E844CA-455B-4689-8ADD-19393F03150A}"/>
    <cellStyle name="40% - Ênfase2 22 9 2 2" xfId="23651" xr:uid="{526327C0-A03E-42CE-B573-F1A79F0DE9F8}"/>
    <cellStyle name="40% - Ênfase2 22 9 2 3" xfId="23652" xr:uid="{E53EA694-A752-44A1-8305-896C066B0F9F}"/>
    <cellStyle name="40% - Ênfase2 22 9 2 4" xfId="23653" xr:uid="{3D6BCE21-FB5F-42E0-931B-A534FA487334}"/>
    <cellStyle name="40% - Ênfase2 22 9 3" xfId="23654" xr:uid="{A1B2063E-64B4-4A91-9081-D77DF3B8C632}"/>
    <cellStyle name="40% - Ênfase2 22 9 4" xfId="23655" xr:uid="{7F7AA7D2-853F-48B0-9ED7-DA78A6207500}"/>
    <cellStyle name="40% - Ênfase2 22 9 5" xfId="23656" xr:uid="{F868EF74-EFED-476B-AAAF-7967074F3447}"/>
    <cellStyle name="40% - Ênfase2 23" xfId="1649" xr:uid="{82700AB6-C579-4A77-AA37-6E61BB35F8C9}"/>
    <cellStyle name="40% - Ênfase2 23 10" xfId="23657" xr:uid="{96F5AAD7-5949-4B42-9DC7-BC4A712C8AF9}"/>
    <cellStyle name="40% - Ênfase2 23 10 2" xfId="23658" xr:uid="{F8C4D3DD-0376-4C55-AA83-5FA87C679175}"/>
    <cellStyle name="40% - Ênfase2 23 10 2 2" xfId="23659" xr:uid="{BE088A30-7464-464E-9586-C939C929D9C5}"/>
    <cellStyle name="40% - Ênfase2 23 10 2 3" xfId="23660" xr:uid="{96CF6579-B686-4CF8-90D7-9C386E408D2F}"/>
    <cellStyle name="40% - Ênfase2 23 10 2 4" xfId="23661" xr:uid="{B60D9982-9DB3-4DF9-9278-9C846CC9A4D3}"/>
    <cellStyle name="40% - Ênfase2 23 10 3" xfId="23662" xr:uid="{2B335DF1-2DE3-45F9-98D2-A2631B05E842}"/>
    <cellStyle name="40% - Ênfase2 23 10 4" xfId="23663" xr:uid="{685AC0FE-745B-4B7E-9AF0-4D2BF86A7AEA}"/>
    <cellStyle name="40% - Ênfase2 23 10 5" xfId="23664" xr:uid="{EBD1EBA6-D6E7-4AF4-9963-83CD616B6B90}"/>
    <cellStyle name="40% - Ênfase2 23 11" xfId="23665" xr:uid="{2DE9FF5A-E59C-4D25-B754-C98B7385BBDE}"/>
    <cellStyle name="40% - Ênfase2 23 11 2" xfId="23666" xr:uid="{29B0383B-6522-46D1-B6A4-531FE0470EAC}"/>
    <cellStyle name="40% - Ênfase2 23 11 2 2" xfId="23667" xr:uid="{3B353DC0-0CA8-448D-84EB-0CDDE75F7F06}"/>
    <cellStyle name="40% - Ênfase2 23 11 2 3" xfId="23668" xr:uid="{4A473665-BCC9-4829-9B5E-1F873CF7D923}"/>
    <cellStyle name="40% - Ênfase2 23 11 2 4" xfId="23669" xr:uid="{06317C47-20BA-43F4-BC79-9BF4D5198410}"/>
    <cellStyle name="40% - Ênfase2 23 11 3" xfId="23670" xr:uid="{95B8E48A-DF47-4BC3-AC5A-63AE0AF1ED22}"/>
    <cellStyle name="40% - Ênfase2 23 11 4" xfId="23671" xr:uid="{FE86D8EA-E377-4038-9B09-F20B86966EF5}"/>
    <cellStyle name="40% - Ênfase2 23 11 5" xfId="23672" xr:uid="{AF1658D5-DE0F-41E2-914C-E846E867FC94}"/>
    <cellStyle name="40% - Ênfase2 23 12" xfId="23673" xr:uid="{A2F55F1B-8A48-4EB9-B741-8E1FFC9519B5}"/>
    <cellStyle name="40% - Ênfase2 23 12 2" xfId="23674" xr:uid="{F1910E89-8103-44EC-A0F7-F71E94286E57}"/>
    <cellStyle name="40% - Ênfase2 23 12 3" xfId="23675" xr:uid="{9B434F51-4B6C-4535-B52A-346C7413D5DC}"/>
    <cellStyle name="40% - Ênfase2 23 12 4" xfId="23676" xr:uid="{91120BE5-3821-4F83-8AEA-016770EBA541}"/>
    <cellStyle name="40% - Ênfase2 23 13" xfId="23677" xr:uid="{25B08E49-92B1-44CE-AAF9-F813F4EB17DF}"/>
    <cellStyle name="40% - Ênfase2 23 14" xfId="23678" xr:uid="{B84D4877-B9A4-4F8E-B0F1-65582607C3B6}"/>
    <cellStyle name="40% - Ênfase2 23 15" xfId="23679" xr:uid="{55CE1A76-D9D2-454B-BE1C-3E8C050BAB90}"/>
    <cellStyle name="40% - Ênfase2 23 16" xfId="48871" xr:uid="{F5DFA046-BF42-46AF-86D5-261A6CCD71D0}"/>
    <cellStyle name="40% - Ênfase2 23 2" xfId="1650" xr:uid="{89115245-8CB4-4707-B44B-FBC7519B7850}"/>
    <cellStyle name="40% - Ênfase2 23 2 2" xfId="23680" xr:uid="{2BF26801-3254-454B-8615-E52F2CDD0AFB}"/>
    <cellStyle name="40% - Ênfase2 23 2 2 2" xfId="23681" xr:uid="{765A7425-38C2-4B41-AA9F-8ABFD84BE8C7}"/>
    <cellStyle name="40% - Ênfase2 23 2 2 3" xfId="23682" xr:uid="{7A3A7200-43CF-4A3C-8011-73354D05BF45}"/>
    <cellStyle name="40% - Ênfase2 23 2 2 4" xfId="23683" xr:uid="{160EF184-5C54-4B26-882F-656EA48B9629}"/>
    <cellStyle name="40% - Ênfase2 23 2 3" xfId="23684" xr:uid="{9FEF0CFF-CEB1-48CC-854D-F44C3375384C}"/>
    <cellStyle name="40% - Ênfase2 23 2 4" xfId="23685" xr:uid="{3A0FAE50-EFA3-4CE8-B135-EC486E27D95B}"/>
    <cellStyle name="40% - Ênfase2 23 2 5" xfId="23686" xr:uid="{2EBD677E-6A78-49C4-AF89-DC891129D34F}"/>
    <cellStyle name="40% - Ênfase2 23 3" xfId="23687" xr:uid="{B39F6DFC-1EC3-492D-9964-1053D33D212F}"/>
    <cellStyle name="40% - Ênfase2 23 3 2" xfId="23688" xr:uid="{23FD891A-7A06-480F-9E5E-4F37F5B532E8}"/>
    <cellStyle name="40% - Ênfase2 23 3 2 2" xfId="23689" xr:uid="{CA3D3FA4-14BC-469D-8F12-9612A0B7BC66}"/>
    <cellStyle name="40% - Ênfase2 23 3 2 3" xfId="23690" xr:uid="{27FF00B0-3D32-48B8-B5EC-DCDB4AFD0F09}"/>
    <cellStyle name="40% - Ênfase2 23 3 2 4" xfId="23691" xr:uid="{DEC8DE9E-929D-4ADB-A490-C87D4A5C44D3}"/>
    <cellStyle name="40% - Ênfase2 23 3 3" xfId="23692" xr:uid="{87FBCF4C-125E-405D-A52D-B0DD73BE48E9}"/>
    <cellStyle name="40% - Ênfase2 23 3 4" xfId="23693" xr:uid="{364ED3B3-5C9A-46C0-87FC-38E64BD44F18}"/>
    <cellStyle name="40% - Ênfase2 23 3 5" xfId="23694" xr:uid="{B9453A00-BB6A-4415-B320-F04B180863EC}"/>
    <cellStyle name="40% - Ênfase2 23 4" xfId="23695" xr:uid="{5FE6D4DB-1347-4A57-A760-A177213E1333}"/>
    <cellStyle name="40% - Ênfase2 23 4 2" xfId="23696" xr:uid="{CA07D5E4-B9CD-4750-B5FF-CE72B9A0D7C2}"/>
    <cellStyle name="40% - Ênfase2 23 4 2 2" xfId="23697" xr:uid="{3BAC3624-80AC-4181-AA12-DF44643D9A0F}"/>
    <cellStyle name="40% - Ênfase2 23 4 2 3" xfId="23698" xr:uid="{DF9DD95D-6649-4EFB-B936-A34B6DFFEE44}"/>
    <cellStyle name="40% - Ênfase2 23 4 2 4" xfId="23699" xr:uid="{F074E770-85F2-42E9-B6E2-D09D3C8EACC0}"/>
    <cellStyle name="40% - Ênfase2 23 4 3" xfId="23700" xr:uid="{AA695F72-8D98-4EBB-BF16-5892B7DFCF90}"/>
    <cellStyle name="40% - Ênfase2 23 4 4" xfId="23701" xr:uid="{08A20C9F-1A75-4518-8258-519CCB9C066F}"/>
    <cellStyle name="40% - Ênfase2 23 4 5" xfId="23702" xr:uid="{0765EBCA-3CFF-46F7-A249-6DA41D3FECD2}"/>
    <cellStyle name="40% - Ênfase2 23 5" xfId="23703" xr:uid="{6D9AAF0F-3608-4B97-84C0-2949E5753713}"/>
    <cellStyle name="40% - Ênfase2 23 5 2" xfId="23704" xr:uid="{FC550C25-5FAB-45E6-B00B-207AEE27DE01}"/>
    <cellStyle name="40% - Ênfase2 23 5 2 2" xfId="23705" xr:uid="{EF5033AB-B4FD-4CAA-91E2-2A732CD6BC34}"/>
    <cellStyle name="40% - Ênfase2 23 5 2 3" xfId="23706" xr:uid="{F85EDB4C-0DC7-4340-88A7-FBFD7C71D49A}"/>
    <cellStyle name="40% - Ênfase2 23 5 2 4" xfId="23707" xr:uid="{AC3EFDE9-57F0-4FF1-9F02-012C454E32F5}"/>
    <cellStyle name="40% - Ênfase2 23 5 3" xfId="23708" xr:uid="{FD42E402-5A13-4C80-9A71-F0EC22E7EA41}"/>
    <cellStyle name="40% - Ênfase2 23 5 4" xfId="23709" xr:uid="{F38DA9DC-95FD-4F0F-9274-708402121006}"/>
    <cellStyle name="40% - Ênfase2 23 5 5" xfId="23710" xr:uid="{55840662-822E-48F2-B4BD-B081D9230E77}"/>
    <cellStyle name="40% - Ênfase2 23 6" xfId="23711" xr:uid="{5A476032-8A30-4803-9908-73E76527F6C7}"/>
    <cellStyle name="40% - Ênfase2 23 6 2" xfId="23712" xr:uid="{C4FA4F72-BB63-4F8F-AC3E-2DB82E15A5F5}"/>
    <cellStyle name="40% - Ênfase2 23 6 2 2" xfId="23713" xr:uid="{DA4B6835-9B78-44D9-BB58-D2CE2E5735D9}"/>
    <cellStyle name="40% - Ênfase2 23 6 2 3" xfId="23714" xr:uid="{B48BAC58-448F-4D42-9FC0-8A1DFD366BEA}"/>
    <cellStyle name="40% - Ênfase2 23 6 2 4" xfId="23715" xr:uid="{337BC9AD-0FAA-4A3B-BA48-A1E688310B5F}"/>
    <cellStyle name="40% - Ênfase2 23 6 3" xfId="23716" xr:uid="{B46FCE75-41BF-414C-ABE8-208893946476}"/>
    <cellStyle name="40% - Ênfase2 23 6 4" xfId="23717" xr:uid="{831A2C78-8E64-44A2-B510-9BC706F2AE26}"/>
    <cellStyle name="40% - Ênfase2 23 6 5" xfId="23718" xr:uid="{D45D7E8B-2C66-4434-B9E4-D340F1D3FD78}"/>
    <cellStyle name="40% - Ênfase2 23 7" xfId="23719" xr:uid="{DC50F5ED-174E-4990-A6D7-BCF104D016F0}"/>
    <cellStyle name="40% - Ênfase2 23 7 2" xfId="23720" xr:uid="{7B260E9A-42E3-46AF-971A-C2BE11ECB8B4}"/>
    <cellStyle name="40% - Ênfase2 23 7 2 2" xfId="23721" xr:uid="{9E6D3F5E-69EC-4CA9-9379-6B4EA8E4D201}"/>
    <cellStyle name="40% - Ênfase2 23 7 2 3" xfId="23722" xr:uid="{7FFBC6AF-43F1-4D12-9383-8173550C23FF}"/>
    <cellStyle name="40% - Ênfase2 23 7 2 4" xfId="23723" xr:uid="{55C31B42-0D74-4B20-BC44-CD36EA8279A8}"/>
    <cellStyle name="40% - Ênfase2 23 7 3" xfId="23724" xr:uid="{3F07FE4D-F566-48A1-9ED9-D1348309F448}"/>
    <cellStyle name="40% - Ênfase2 23 7 4" xfId="23725" xr:uid="{EE5A0164-8A04-4378-918A-2C71F7D411C2}"/>
    <cellStyle name="40% - Ênfase2 23 7 5" xfId="23726" xr:uid="{2552AF6C-7A36-4FA3-A018-CA7325FC1EC9}"/>
    <cellStyle name="40% - Ênfase2 23 8" xfId="23727" xr:uid="{98C3F952-332E-4524-B5CD-4C6290E02E74}"/>
    <cellStyle name="40% - Ênfase2 23 8 2" xfId="23728" xr:uid="{A933D964-49BB-41DD-A86D-A43BFB0FD547}"/>
    <cellStyle name="40% - Ênfase2 23 8 2 2" xfId="23729" xr:uid="{D32BB66F-DC96-4EE5-823B-19B4D8CE8D4F}"/>
    <cellStyle name="40% - Ênfase2 23 8 2 3" xfId="23730" xr:uid="{58B94931-B0C3-4DE5-B777-8F9A5F3BAF69}"/>
    <cellStyle name="40% - Ênfase2 23 8 2 4" xfId="23731" xr:uid="{B3603FE7-BBEB-409B-BE85-ACBC8451343E}"/>
    <cellStyle name="40% - Ênfase2 23 8 3" xfId="23732" xr:uid="{9F5CCF5D-D555-4B68-9E7E-7E1312B2D833}"/>
    <cellStyle name="40% - Ênfase2 23 8 4" xfId="23733" xr:uid="{F337BA80-B1DE-4685-BBDA-369C3A6F1867}"/>
    <cellStyle name="40% - Ênfase2 23 8 5" xfId="23734" xr:uid="{FAEE8729-D93A-48A1-8D33-C83D50BD4DED}"/>
    <cellStyle name="40% - Ênfase2 23 9" xfId="23735" xr:uid="{1EA1D2B3-F3CE-4F76-96CA-942F242A0278}"/>
    <cellStyle name="40% - Ênfase2 23 9 2" xfId="23736" xr:uid="{C988719F-E1FA-4806-A8C8-C24C9D0F0047}"/>
    <cellStyle name="40% - Ênfase2 23 9 2 2" xfId="23737" xr:uid="{DC92B61E-AD4B-4745-B598-BED8DD6FAD9D}"/>
    <cellStyle name="40% - Ênfase2 23 9 2 3" xfId="23738" xr:uid="{15A013B9-BF8F-477D-90B1-CC4C0C150567}"/>
    <cellStyle name="40% - Ênfase2 23 9 2 4" xfId="23739" xr:uid="{2DF2FB8E-6C87-465B-8A72-8F4B37FDB986}"/>
    <cellStyle name="40% - Ênfase2 23 9 3" xfId="23740" xr:uid="{B13D375B-7147-4592-9BD7-62B64888C024}"/>
    <cellStyle name="40% - Ênfase2 23 9 4" xfId="23741" xr:uid="{F935D21E-15B7-43EC-9B62-CDA784959327}"/>
    <cellStyle name="40% - Ênfase2 23 9 5" xfId="23742" xr:uid="{7A0520AD-6BA1-4F93-808F-C9DDD35E0B45}"/>
    <cellStyle name="40% - Ênfase2 24" xfId="1651" xr:uid="{48AF4BA1-703D-4D01-A9F0-72AB3807D397}"/>
    <cellStyle name="40% - Ênfase2 24 10" xfId="23743" xr:uid="{6D5B49B6-4199-46A1-81B3-E5145AB8C7DB}"/>
    <cellStyle name="40% - Ênfase2 24 10 2" xfId="23744" xr:uid="{975AC587-A314-45A8-BF7A-78B5FE52D0A9}"/>
    <cellStyle name="40% - Ênfase2 24 10 2 2" xfId="23745" xr:uid="{93A5E98E-AAD2-4185-8A14-93FE7FC8201C}"/>
    <cellStyle name="40% - Ênfase2 24 10 2 3" xfId="23746" xr:uid="{3F88634D-D861-48D5-9D8B-807EA43BCADF}"/>
    <cellStyle name="40% - Ênfase2 24 10 2 4" xfId="23747" xr:uid="{AF789BDD-A277-41AD-B800-4D0EDACE0C36}"/>
    <cellStyle name="40% - Ênfase2 24 10 3" xfId="23748" xr:uid="{F86B1B53-86BC-46A0-89BD-AFF195CF88A0}"/>
    <cellStyle name="40% - Ênfase2 24 10 4" xfId="23749" xr:uid="{72F64A2D-8CD2-4BB5-AFD0-B592FE1F323F}"/>
    <cellStyle name="40% - Ênfase2 24 10 5" xfId="23750" xr:uid="{8F7E54AF-15A0-4618-9528-A14332677AC2}"/>
    <cellStyle name="40% - Ênfase2 24 11" xfId="23751" xr:uid="{02F29564-A3E7-4730-B898-211EA6C686C7}"/>
    <cellStyle name="40% - Ênfase2 24 11 2" xfId="23752" xr:uid="{B5B6B2BE-2ADC-4FF3-9A70-8A6BE653C6E4}"/>
    <cellStyle name="40% - Ênfase2 24 11 2 2" xfId="23753" xr:uid="{0CA0DF6C-36B4-4105-8E8B-C102802BC077}"/>
    <cellStyle name="40% - Ênfase2 24 11 2 3" xfId="23754" xr:uid="{04AA8806-2968-4422-B52E-E461599BF8EE}"/>
    <cellStyle name="40% - Ênfase2 24 11 2 4" xfId="23755" xr:uid="{CB5B9ACB-E0CE-4198-9DCB-357DD58D5FF2}"/>
    <cellStyle name="40% - Ênfase2 24 11 3" xfId="23756" xr:uid="{3B25A0B7-59CE-4FD5-B23D-D0E1D6D53F40}"/>
    <cellStyle name="40% - Ênfase2 24 11 4" xfId="23757" xr:uid="{A40AB4AA-8294-457B-B14C-CDE0927EF88C}"/>
    <cellStyle name="40% - Ênfase2 24 11 5" xfId="23758" xr:uid="{08656E75-022A-421D-A33A-661FFE5C200F}"/>
    <cellStyle name="40% - Ênfase2 24 12" xfId="23759" xr:uid="{15488E70-48D5-4323-A673-910F13ABBB5D}"/>
    <cellStyle name="40% - Ênfase2 24 12 2" xfId="23760" xr:uid="{EDCC9D7A-AB99-4344-BAC2-793F3C92D117}"/>
    <cellStyle name="40% - Ênfase2 24 12 3" xfId="23761" xr:uid="{48813D28-A290-4551-B0C6-2FAFE064ED2F}"/>
    <cellStyle name="40% - Ênfase2 24 12 4" xfId="23762" xr:uid="{8C7FD5DD-527D-4FD9-8466-6DBA3D8AF00B}"/>
    <cellStyle name="40% - Ênfase2 24 13" xfId="23763" xr:uid="{6B52CF4A-54A7-4CE4-8DB4-10603AEFF7FC}"/>
    <cellStyle name="40% - Ênfase2 24 14" xfId="23764" xr:uid="{62D22EA7-A11C-499E-9960-D5D475561202}"/>
    <cellStyle name="40% - Ênfase2 24 15" xfId="23765" xr:uid="{5BA620C7-815A-4123-BA5E-E90ABFBF15A1}"/>
    <cellStyle name="40% - Ênfase2 24 16" xfId="48872" xr:uid="{E83B4C89-6283-45A8-BD65-A01A89D66FD6}"/>
    <cellStyle name="40% - Ênfase2 24 2" xfId="1652" xr:uid="{CA82141B-E862-451E-83D5-ACA002559344}"/>
    <cellStyle name="40% - Ênfase2 24 2 2" xfId="23766" xr:uid="{84445D23-C33E-48B2-BBAD-86CA8532EB11}"/>
    <cellStyle name="40% - Ênfase2 24 2 2 2" xfId="23767" xr:uid="{C9FA7883-3AE9-4F39-8129-97A886A61379}"/>
    <cellStyle name="40% - Ênfase2 24 2 2 3" xfId="23768" xr:uid="{B04D8A06-502E-4101-83C5-76D7D53D6723}"/>
    <cellStyle name="40% - Ênfase2 24 2 2 4" xfId="23769" xr:uid="{FED9D79C-0587-4620-ADB3-94DF17D84F6F}"/>
    <cellStyle name="40% - Ênfase2 24 2 3" xfId="23770" xr:uid="{244840B5-E968-4880-BB9D-8DDF87BAC400}"/>
    <cellStyle name="40% - Ênfase2 24 2 4" xfId="23771" xr:uid="{885E6ECB-6FDE-490F-B573-067679465CB6}"/>
    <cellStyle name="40% - Ênfase2 24 2 5" xfId="23772" xr:uid="{E386D252-419B-4152-B88F-F091F3109335}"/>
    <cellStyle name="40% - Ênfase2 24 3" xfId="23773" xr:uid="{97085C68-B8E4-43ED-A386-28FD7DFBA1C4}"/>
    <cellStyle name="40% - Ênfase2 24 3 2" xfId="23774" xr:uid="{B22BCED4-C43E-4DC5-BB0E-19D68B98A5AD}"/>
    <cellStyle name="40% - Ênfase2 24 3 2 2" xfId="23775" xr:uid="{A696CFC4-E71D-4676-8DB3-12B9DB645671}"/>
    <cellStyle name="40% - Ênfase2 24 3 2 3" xfId="23776" xr:uid="{FF8D8FA2-BB51-4CAE-A13D-ACB84B139B67}"/>
    <cellStyle name="40% - Ênfase2 24 3 2 4" xfId="23777" xr:uid="{9CDEF8A6-77EA-4FEE-AE75-AFBBE20951C6}"/>
    <cellStyle name="40% - Ênfase2 24 3 3" xfId="23778" xr:uid="{89B80A28-3F2E-416A-AB47-DE341D688A72}"/>
    <cellStyle name="40% - Ênfase2 24 3 4" xfId="23779" xr:uid="{2D2F0752-F4F8-4F3D-849C-2128A89E9582}"/>
    <cellStyle name="40% - Ênfase2 24 3 5" xfId="23780" xr:uid="{CFBF99F1-7E25-48F2-9D69-DECBD2CA873E}"/>
    <cellStyle name="40% - Ênfase2 24 4" xfId="23781" xr:uid="{A5DB3F82-A7DA-4312-A715-417F9C57E32F}"/>
    <cellStyle name="40% - Ênfase2 24 4 2" xfId="23782" xr:uid="{A81C95D7-3A58-4B11-8630-341CF522B49E}"/>
    <cellStyle name="40% - Ênfase2 24 4 2 2" xfId="23783" xr:uid="{86A058D3-F05C-4D6D-88D7-67F86DEEEED2}"/>
    <cellStyle name="40% - Ênfase2 24 4 2 3" xfId="23784" xr:uid="{27CB260F-3AFD-4ED8-8C41-B321190487B3}"/>
    <cellStyle name="40% - Ênfase2 24 4 2 4" xfId="23785" xr:uid="{89B357C4-2C8D-44A2-97A2-9596D3AD0180}"/>
    <cellStyle name="40% - Ênfase2 24 4 3" xfId="23786" xr:uid="{96F03A26-01F2-44EC-A644-91E99BB1CFBC}"/>
    <cellStyle name="40% - Ênfase2 24 4 4" xfId="23787" xr:uid="{F19F2764-DBDD-4AC3-BB44-DC60391F2261}"/>
    <cellStyle name="40% - Ênfase2 24 4 5" xfId="23788" xr:uid="{D4050D8E-6D2D-41CD-BBCF-CE0EBEEE120B}"/>
    <cellStyle name="40% - Ênfase2 24 5" xfId="23789" xr:uid="{D456938F-26CA-4BC0-BF34-CA220974ED1E}"/>
    <cellStyle name="40% - Ênfase2 24 5 2" xfId="23790" xr:uid="{1BF95BBB-7480-4BE1-9D03-50969BA66976}"/>
    <cellStyle name="40% - Ênfase2 24 5 2 2" xfId="23791" xr:uid="{9A50E2DE-6A3D-4B4C-BA05-8F321209F8F4}"/>
    <cellStyle name="40% - Ênfase2 24 5 2 3" xfId="23792" xr:uid="{B69BE281-EFC2-4744-BC98-CFCA53B3389A}"/>
    <cellStyle name="40% - Ênfase2 24 5 2 4" xfId="23793" xr:uid="{CABEB4F9-CF83-4361-9973-77394D2E20C7}"/>
    <cellStyle name="40% - Ênfase2 24 5 3" xfId="23794" xr:uid="{361011D4-37C5-4AD9-AA30-4E865369A503}"/>
    <cellStyle name="40% - Ênfase2 24 5 4" xfId="23795" xr:uid="{A542BBD5-0894-438A-88ED-CBA14E570EA2}"/>
    <cellStyle name="40% - Ênfase2 24 5 5" xfId="23796" xr:uid="{64393563-F2B6-405B-A08D-62A5042EE8D2}"/>
    <cellStyle name="40% - Ênfase2 24 6" xfId="23797" xr:uid="{0749FDA1-D6FD-4B6F-86AA-E9029AB7317B}"/>
    <cellStyle name="40% - Ênfase2 24 6 2" xfId="23798" xr:uid="{A0555D75-4F61-494E-B164-8EB3367CD273}"/>
    <cellStyle name="40% - Ênfase2 24 6 2 2" xfId="23799" xr:uid="{EEBA4D54-6FCA-4063-8498-849A2BFBF2BE}"/>
    <cellStyle name="40% - Ênfase2 24 6 2 3" xfId="23800" xr:uid="{F0000D5C-6670-4949-8AC9-BD952A0A2869}"/>
    <cellStyle name="40% - Ênfase2 24 6 2 4" xfId="23801" xr:uid="{15B55B83-7D61-44F6-904B-2FD10C198295}"/>
    <cellStyle name="40% - Ênfase2 24 6 3" xfId="23802" xr:uid="{827B7125-BE6E-4867-900F-9A5C972A0984}"/>
    <cellStyle name="40% - Ênfase2 24 6 4" xfId="23803" xr:uid="{A47F4B1D-AE90-494A-9E8B-5BC752D4F802}"/>
    <cellStyle name="40% - Ênfase2 24 6 5" xfId="23804" xr:uid="{E35548B8-17F2-4BD0-AD3E-E7B0531FB43E}"/>
    <cellStyle name="40% - Ênfase2 24 7" xfId="23805" xr:uid="{ACBC4A94-06B4-4495-B303-C55BF80A3114}"/>
    <cellStyle name="40% - Ênfase2 24 7 2" xfId="23806" xr:uid="{330B6AF9-4B94-4584-A044-D2998040DD55}"/>
    <cellStyle name="40% - Ênfase2 24 7 2 2" xfId="23807" xr:uid="{C97C34A1-28F5-4730-A228-C57F19A701D0}"/>
    <cellStyle name="40% - Ênfase2 24 7 2 3" xfId="23808" xr:uid="{676FCC10-39D7-4CF3-853B-95902C3F3EE1}"/>
    <cellStyle name="40% - Ênfase2 24 7 2 4" xfId="23809" xr:uid="{3E8D720F-CE1E-4DCD-B8DD-9916DB6FDA32}"/>
    <cellStyle name="40% - Ênfase2 24 7 3" xfId="23810" xr:uid="{059F6C88-572D-4ED6-94A0-BBA8CD42FC0A}"/>
    <cellStyle name="40% - Ênfase2 24 7 4" xfId="23811" xr:uid="{C3019DC1-1FA8-4421-B85F-8B3AF82287B1}"/>
    <cellStyle name="40% - Ênfase2 24 7 5" xfId="23812" xr:uid="{E9458F29-1011-40A2-8C0E-5F00AFE563D0}"/>
    <cellStyle name="40% - Ênfase2 24 8" xfId="23813" xr:uid="{3D025A2D-32BB-4B50-82EE-C90614806C38}"/>
    <cellStyle name="40% - Ênfase2 24 8 2" xfId="23814" xr:uid="{FBB43F46-2A3E-4D78-99D0-069D4CB5ED2C}"/>
    <cellStyle name="40% - Ênfase2 24 8 2 2" xfId="23815" xr:uid="{E1C03298-9FA8-44D0-80DF-506A950A6FF6}"/>
    <cellStyle name="40% - Ênfase2 24 8 2 3" xfId="23816" xr:uid="{66E325C9-6486-46A6-AAF9-DEC8C95C75E8}"/>
    <cellStyle name="40% - Ênfase2 24 8 2 4" xfId="23817" xr:uid="{4D614EF6-8EC4-44E2-9100-2F52E9FD5A0B}"/>
    <cellStyle name="40% - Ênfase2 24 8 3" xfId="23818" xr:uid="{4406EEC2-6664-4746-A189-64C9A4FEA19A}"/>
    <cellStyle name="40% - Ênfase2 24 8 4" xfId="23819" xr:uid="{82A8A477-492E-43CD-A029-2DA98C0F0C39}"/>
    <cellStyle name="40% - Ênfase2 24 8 5" xfId="23820" xr:uid="{988C0DB3-AF6F-4BBB-A299-8569D7062655}"/>
    <cellStyle name="40% - Ênfase2 24 9" xfId="23821" xr:uid="{AA2B541C-6B76-4EB3-BB8A-A139C96DA775}"/>
    <cellStyle name="40% - Ênfase2 24 9 2" xfId="23822" xr:uid="{3D7EE251-0DB3-482F-966D-300AED1E7CFD}"/>
    <cellStyle name="40% - Ênfase2 24 9 2 2" xfId="23823" xr:uid="{E3B3CEA6-A088-429D-8F3A-862D0927A858}"/>
    <cellStyle name="40% - Ênfase2 24 9 2 3" xfId="23824" xr:uid="{04BEB5E2-D80A-4F01-9731-DEF76219D83A}"/>
    <cellStyle name="40% - Ênfase2 24 9 2 4" xfId="23825" xr:uid="{A1367A8F-2D7D-4ECF-850C-C75AFB92AB7D}"/>
    <cellStyle name="40% - Ênfase2 24 9 3" xfId="23826" xr:uid="{853CE431-9859-4381-A48B-A6B5C4E1259C}"/>
    <cellStyle name="40% - Ênfase2 24 9 4" xfId="23827" xr:uid="{F71802C1-28EF-4B8D-BAE4-205532549061}"/>
    <cellStyle name="40% - Ênfase2 24 9 5" xfId="23828" xr:uid="{0626162E-64D2-4AD7-B3FF-EEA608FBBD12}"/>
    <cellStyle name="40% - Ênfase2 25" xfId="1653" xr:uid="{D50E5E44-2FD8-4901-8056-9CD3C3A9F661}"/>
    <cellStyle name="40% - Ênfase2 25 10" xfId="23829" xr:uid="{09997855-BE49-485B-9BAC-0A64354200C5}"/>
    <cellStyle name="40% - Ênfase2 25 10 2" xfId="23830" xr:uid="{1322CBAD-4A6A-451D-B65D-7F62C67DB8AF}"/>
    <cellStyle name="40% - Ênfase2 25 10 2 2" xfId="23831" xr:uid="{805F466C-3D30-46AF-9AFE-01A766FEFAC5}"/>
    <cellStyle name="40% - Ênfase2 25 10 2 3" xfId="23832" xr:uid="{873DCC9B-630A-46BC-B406-39CA7CAA4593}"/>
    <cellStyle name="40% - Ênfase2 25 10 2 4" xfId="23833" xr:uid="{8A2E3D0B-8F4B-4DE0-9AFA-1385025A3CEC}"/>
    <cellStyle name="40% - Ênfase2 25 10 3" xfId="23834" xr:uid="{66202CD4-8F5F-42B0-8028-0F76F041ACFC}"/>
    <cellStyle name="40% - Ênfase2 25 10 4" xfId="23835" xr:uid="{B2EC4191-2E77-49CF-88D0-9908AF297075}"/>
    <cellStyle name="40% - Ênfase2 25 10 5" xfId="23836" xr:uid="{441CE2C4-E20E-4B0F-970B-A902A35BDF3D}"/>
    <cellStyle name="40% - Ênfase2 25 11" xfId="23837" xr:uid="{2FC666F7-F19F-4B46-A2C6-377D6899258D}"/>
    <cellStyle name="40% - Ênfase2 25 11 2" xfId="23838" xr:uid="{1FF702A1-1505-4EFB-B60A-154E53F5BD37}"/>
    <cellStyle name="40% - Ênfase2 25 11 2 2" xfId="23839" xr:uid="{3750467A-17A3-4684-B2E4-DAA695F0AF6E}"/>
    <cellStyle name="40% - Ênfase2 25 11 2 3" xfId="23840" xr:uid="{375C97EA-E3AD-4518-9398-1B832BB1644E}"/>
    <cellStyle name="40% - Ênfase2 25 11 2 4" xfId="23841" xr:uid="{8856D61E-897C-4901-A88E-E4E6F5B6889F}"/>
    <cellStyle name="40% - Ênfase2 25 11 3" xfId="23842" xr:uid="{31C46094-75E6-43C0-B983-E553592679C4}"/>
    <cellStyle name="40% - Ênfase2 25 11 4" xfId="23843" xr:uid="{81341993-D852-47C6-93DD-D0F47A1AD0B4}"/>
    <cellStyle name="40% - Ênfase2 25 11 5" xfId="23844" xr:uid="{8CA980DC-09DA-49F8-BA04-C96281208FA1}"/>
    <cellStyle name="40% - Ênfase2 25 12" xfId="23845" xr:uid="{0D2A9EE8-2E96-482C-BE23-EBDEF46ED01F}"/>
    <cellStyle name="40% - Ênfase2 25 12 2" xfId="23846" xr:uid="{B943DBBE-31C2-4A83-979D-3A93DD47179E}"/>
    <cellStyle name="40% - Ênfase2 25 12 3" xfId="23847" xr:uid="{39F3F479-A5EF-4024-A0D0-64BD24D6918B}"/>
    <cellStyle name="40% - Ênfase2 25 12 4" xfId="23848" xr:uid="{F56A396E-B351-4897-96B8-97F44F510E8B}"/>
    <cellStyle name="40% - Ênfase2 25 13" xfId="23849" xr:uid="{25D498DD-80AC-4361-AE6A-7D3E8F02BCDC}"/>
    <cellStyle name="40% - Ênfase2 25 14" xfId="23850" xr:uid="{10168664-2A06-413D-A5BF-E042CBE1CB57}"/>
    <cellStyle name="40% - Ênfase2 25 15" xfId="23851" xr:uid="{D0ABB923-0BE6-4215-918E-2EAB4C98C917}"/>
    <cellStyle name="40% - Ênfase2 25 16" xfId="48873" xr:uid="{7C30E876-01BC-4DDF-855F-0388EB314F70}"/>
    <cellStyle name="40% - Ênfase2 25 2" xfId="1654" xr:uid="{1DB45768-4FC3-481F-820C-982ECF31976B}"/>
    <cellStyle name="40% - Ênfase2 25 2 2" xfId="23852" xr:uid="{4811887D-2F0E-4D15-B538-5BCB69A30635}"/>
    <cellStyle name="40% - Ênfase2 25 2 2 2" xfId="23853" xr:uid="{F373B4F6-8A17-41BB-9A78-16794B8A17F0}"/>
    <cellStyle name="40% - Ênfase2 25 2 2 3" xfId="23854" xr:uid="{C4A8522D-74F2-44E1-8387-8BB54735733B}"/>
    <cellStyle name="40% - Ênfase2 25 2 2 4" xfId="23855" xr:uid="{A312B8AA-E561-456F-919B-B33AF37A790C}"/>
    <cellStyle name="40% - Ênfase2 25 2 3" xfId="23856" xr:uid="{8C8D0A18-DACA-4E35-B329-C7FB43C6A93B}"/>
    <cellStyle name="40% - Ênfase2 25 2 4" xfId="23857" xr:uid="{B9240C6D-D35B-4CBC-84BE-79CB75352988}"/>
    <cellStyle name="40% - Ênfase2 25 2 5" xfId="23858" xr:uid="{AE543903-8952-40FB-A92C-A4465ED4D76C}"/>
    <cellStyle name="40% - Ênfase2 25 3" xfId="23859" xr:uid="{BCE4E9CF-24DA-4656-9259-3A6FFF9F9B20}"/>
    <cellStyle name="40% - Ênfase2 25 3 2" xfId="23860" xr:uid="{B3558DC7-64A1-4CE2-873C-1A2CA489BDC5}"/>
    <cellStyle name="40% - Ênfase2 25 3 2 2" xfId="23861" xr:uid="{21390DBA-D837-4C73-BF07-8B0E685F2AE3}"/>
    <cellStyle name="40% - Ênfase2 25 3 2 3" xfId="23862" xr:uid="{29EA1922-BF0E-4485-9B4E-A30B46249190}"/>
    <cellStyle name="40% - Ênfase2 25 3 2 4" xfId="23863" xr:uid="{AF1428D9-1276-4B5B-937C-01E62BB83B4F}"/>
    <cellStyle name="40% - Ênfase2 25 3 3" xfId="23864" xr:uid="{9EF74E91-1AB9-4B1E-8B18-BEC96291998C}"/>
    <cellStyle name="40% - Ênfase2 25 3 4" xfId="23865" xr:uid="{5E65DF98-CA50-4780-AFB8-0ACAE8DF08D0}"/>
    <cellStyle name="40% - Ênfase2 25 3 5" xfId="23866" xr:uid="{DD40478D-0424-4973-A4AF-FF63F05882FC}"/>
    <cellStyle name="40% - Ênfase2 25 4" xfId="23867" xr:uid="{F9A40F26-3AC5-49C2-8CB2-D565DC24084B}"/>
    <cellStyle name="40% - Ênfase2 25 4 2" xfId="23868" xr:uid="{AE334C44-0680-4CB9-93B5-940A24F577BD}"/>
    <cellStyle name="40% - Ênfase2 25 4 2 2" xfId="23869" xr:uid="{A72AE232-CA59-4099-86AC-3F8D5D38502E}"/>
    <cellStyle name="40% - Ênfase2 25 4 2 3" xfId="23870" xr:uid="{FBCDD007-A0ED-42A3-AD6B-C002EFFCC5A4}"/>
    <cellStyle name="40% - Ênfase2 25 4 2 4" xfId="23871" xr:uid="{C28C76C4-03EE-40A7-8941-E023D6008B6E}"/>
    <cellStyle name="40% - Ênfase2 25 4 3" xfId="23872" xr:uid="{B64F7D83-802D-4CCB-A0C3-6DFD8BCA02F3}"/>
    <cellStyle name="40% - Ênfase2 25 4 4" xfId="23873" xr:uid="{F9723706-A21B-4EA8-914B-8CC816C0CFC0}"/>
    <cellStyle name="40% - Ênfase2 25 4 5" xfId="23874" xr:uid="{266FE689-1C92-41ED-88F8-5E8C12349E14}"/>
    <cellStyle name="40% - Ênfase2 25 5" xfId="23875" xr:uid="{BF6EF720-5BE3-4351-8296-B5EF5B87B59C}"/>
    <cellStyle name="40% - Ênfase2 25 5 2" xfId="23876" xr:uid="{744D0E88-4F5D-4852-8FDA-95BDD82211E3}"/>
    <cellStyle name="40% - Ênfase2 25 5 2 2" xfId="23877" xr:uid="{DFD82F13-42CA-4110-AB36-8CD7736CDA7D}"/>
    <cellStyle name="40% - Ênfase2 25 5 2 3" xfId="23878" xr:uid="{0981DFC5-DA45-4743-8D10-B2E4823B2FCE}"/>
    <cellStyle name="40% - Ênfase2 25 5 2 4" xfId="23879" xr:uid="{054ECFD2-B3FA-4309-87C5-71D735E4BB8E}"/>
    <cellStyle name="40% - Ênfase2 25 5 3" xfId="23880" xr:uid="{18B53310-326C-405A-B4E8-6715F52214F5}"/>
    <cellStyle name="40% - Ênfase2 25 5 4" xfId="23881" xr:uid="{65079D92-BF47-46A4-8C10-3D921171E161}"/>
    <cellStyle name="40% - Ênfase2 25 5 5" xfId="23882" xr:uid="{3DD1B88A-CF2B-4974-9E34-56F0B528B477}"/>
    <cellStyle name="40% - Ênfase2 25 6" xfId="23883" xr:uid="{7D2FD173-C2F8-4E29-AA9E-99DF6369C3E6}"/>
    <cellStyle name="40% - Ênfase2 25 6 2" xfId="23884" xr:uid="{EAC5B414-E29F-4C1A-9A76-51026D3F76A3}"/>
    <cellStyle name="40% - Ênfase2 25 6 2 2" xfId="23885" xr:uid="{875FF617-24F7-44B3-ABF2-5C043394DBF5}"/>
    <cellStyle name="40% - Ênfase2 25 6 2 3" xfId="23886" xr:uid="{FCD194C8-4F1B-418A-8975-0923EDDDB038}"/>
    <cellStyle name="40% - Ênfase2 25 6 2 4" xfId="23887" xr:uid="{66990A9C-0ECB-4F13-A24A-25C873280519}"/>
    <cellStyle name="40% - Ênfase2 25 6 3" xfId="23888" xr:uid="{D022FA56-9658-4CEC-B40A-85EFD3905B87}"/>
    <cellStyle name="40% - Ênfase2 25 6 4" xfId="23889" xr:uid="{3E4BE968-3E1A-4D1C-A4B8-8440F4473684}"/>
    <cellStyle name="40% - Ênfase2 25 6 5" xfId="23890" xr:uid="{C49D38C1-E118-4791-9BFF-9BC2AC89A105}"/>
    <cellStyle name="40% - Ênfase2 25 7" xfId="23891" xr:uid="{473C1443-FB2F-4D63-9443-14F49207BE05}"/>
    <cellStyle name="40% - Ênfase2 25 7 2" xfId="23892" xr:uid="{511B4CA8-2696-4B5D-8742-A5ACE52EA003}"/>
    <cellStyle name="40% - Ênfase2 25 7 2 2" xfId="23893" xr:uid="{C4102DF8-D9CB-4094-98AB-3406415C31D3}"/>
    <cellStyle name="40% - Ênfase2 25 7 2 3" xfId="23894" xr:uid="{1442150D-B737-4F99-B85E-DDA1E3F92D83}"/>
    <cellStyle name="40% - Ênfase2 25 7 2 4" xfId="23895" xr:uid="{248FB105-AFBA-4087-B033-D975D15E6ADA}"/>
    <cellStyle name="40% - Ênfase2 25 7 3" xfId="23896" xr:uid="{FD923CF2-4B1A-42EB-9E45-6C1AC54FC139}"/>
    <cellStyle name="40% - Ênfase2 25 7 4" xfId="23897" xr:uid="{F3D51501-E8DF-4677-8F48-5713AA2982BA}"/>
    <cellStyle name="40% - Ênfase2 25 7 5" xfId="23898" xr:uid="{3B2E292E-B9A2-42A9-82BB-F9B62F7783EA}"/>
    <cellStyle name="40% - Ênfase2 25 8" xfId="23899" xr:uid="{87C0722F-F4F0-430A-B1F4-9D9B03853B94}"/>
    <cellStyle name="40% - Ênfase2 25 8 2" xfId="23900" xr:uid="{79012B1C-8075-4D9C-919A-7E917E6EDB85}"/>
    <cellStyle name="40% - Ênfase2 25 8 2 2" xfId="23901" xr:uid="{81822D04-9520-420C-896B-B9CDC5B34554}"/>
    <cellStyle name="40% - Ênfase2 25 8 2 3" xfId="23902" xr:uid="{437C8253-45B8-472E-8250-1C7C14DE7688}"/>
    <cellStyle name="40% - Ênfase2 25 8 2 4" xfId="23903" xr:uid="{13CAC963-1FA5-404D-B868-35E23432581E}"/>
    <cellStyle name="40% - Ênfase2 25 8 3" xfId="23904" xr:uid="{A0411A1B-FF6A-469D-9B40-5D3E8C9CB7E1}"/>
    <cellStyle name="40% - Ênfase2 25 8 4" xfId="23905" xr:uid="{E7C0FECF-91BF-4EC3-9D49-1BAC3611E328}"/>
    <cellStyle name="40% - Ênfase2 25 8 5" xfId="23906" xr:uid="{B4072262-0C03-4ED3-ACDB-0A0E658233B8}"/>
    <cellStyle name="40% - Ênfase2 25 9" xfId="23907" xr:uid="{475F5394-36ED-44E5-8454-4CB020A9B99A}"/>
    <cellStyle name="40% - Ênfase2 25 9 2" xfId="23908" xr:uid="{5E430F94-694B-4DA2-BE35-88C98361B5D2}"/>
    <cellStyle name="40% - Ênfase2 25 9 2 2" xfId="23909" xr:uid="{F10A07D7-1B92-47A3-B30A-D9467D9156CB}"/>
    <cellStyle name="40% - Ênfase2 25 9 2 3" xfId="23910" xr:uid="{1CA75F72-88DE-4D0E-BB19-95D8BE86DD8F}"/>
    <cellStyle name="40% - Ênfase2 25 9 2 4" xfId="23911" xr:uid="{6F6DE9CE-B01B-4EE7-ACF7-F4D87E09CAC5}"/>
    <cellStyle name="40% - Ênfase2 25 9 3" xfId="23912" xr:uid="{32358CE8-BFBB-4B46-8A21-251BD01297B5}"/>
    <cellStyle name="40% - Ênfase2 25 9 4" xfId="23913" xr:uid="{974F1E19-B291-4443-8AF9-8B4928EAE539}"/>
    <cellStyle name="40% - Ênfase2 25 9 5" xfId="23914" xr:uid="{16B2054E-C8B3-4D3D-9D4E-B96382F5D9AB}"/>
    <cellStyle name="40% - Ênfase2 26" xfId="1655" xr:uid="{9E4F404C-DDDC-479F-A979-E089CA4DCC2B}"/>
    <cellStyle name="40% - Ênfase2 26 10" xfId="23915" xr:uid="{58CDBEBA-6396-4E4B-BBC6-1F54103FA5A4}"/>
    <cellStyle name="40% - Ênfase2 26 10 2" xfId="23916" xr:uid="{89DBBD8A-9306-4A3B-BFCE-7B7034C457CD}"/>
    <cellStyle name="40% - Ênfase2 26 10 2 2" xfId="23917" xr:uid="{514E72E4-0C15-493D-AABF-7DA8EE322434}"/>
    <cellStyle name="40% - Ênfase2 26 10 2 3" xfId="23918" xr:uid="{73F3FAEF-67FC-4B55-B602-4CE420545B4E}"/>
    <cellStyle name="40% - Ênfase2 26 10 2 4" xfId="23919" xr:uid="{C0DF2060-9DD1-4B86-83C2-F5A2C62A1DFA}"/>
    <cellStyle name="40% - Ênfase2 26 10 3" xfId="23920" xr:uid="{A889A5A7-F0B2-4C38-AFE2-F2C305EB3E67}"/>
    <cellStyle name="40% - Ênfase2 26 10 4" xfId="23921" xr:uid="{24803766-7157-4347-B886-4131B9D4D229}"/>
    <cellStyle name="40% - Ênfase2 26 10 5" xfId="23922" xr:uid="{86F8D82E-86BE-454D-B8F1-55FB2A58F896}"/>
    <cellStyle name="40% - Ênfase2 26 11" xfId="23923" xr:uid="{C0288474-EF37-4574-A490-75ED2249129C}"/>
    <cellStyle name="40% - Ênfase2 26 11 2" xfId="23924" xr:uid="{F460B92D-2CAE-4300-BC86-659A1F9A2438}"/>
    <cellStyle name="40% - Ênfase2 26 11 2 2" xfId="23925" xr:uid="{914BF1EE-6B0A-4B28-A28B-B87B067C591F}"/>
    <cellStyle name="40% - Ênfase2 26 11 2 3" xfId="23926" xr:uid="{C201899F-074E-4166-BAE9-AA834FF4B6C1}"/>
    <cellStyle name="40% - Ênfase2 26 11 2 4" xfId="23927" xr:uid="{1028D718-D023-402B-93C3-EDF6847234E3}"/>
    <cellStyle name="40% - Ênfase2 26 11 3" xfId="23928" xr:uid="{9CCC475E-1490-49E4-B63C-30FC7E61957C}"/>
    <cellStyle name="40% - Ênfase2 26 11 4" xfId="23929" xr:uid="{E9A714ED-5899-41B8-944F-1137C170CE54}"/>
    <cellStyle name="40% - Ênfase2 26 11 5" xfId="23930" xr:uid="{AB38A6DE-DABE-4197-9E2B-54AC33F70B4F}"/>
    <cellStyle name="40% - Ênfase2 26 12" xfId="23931" xr:uid="{063AC463-1C90-42F0-89CA-B95B7B17B54F}"/>
    <cellStyle name="40% - Ênfase2 26 12 2" xfId="23932" xr:uid="{E1DEF403-44B0-4396-AA8A-382DD48D21FE}"/>
    <cellStyle name="40% - Ênfase2 26 12 3" xfId="23933" xr:uid="{96DAE2AD-6D6D-4041-BA41-5FCB2B50D078}"/>
    <cellStyle name="40% - Ênfase2 26 12 4" xfId="23934" xr:uid="{3B8503C7-3BFE-44B3-A26D-EA08B1809566}"/>
    <cellStyle name="40% - Ênfase2 26 13" xfId="23935" xr:uid="{E92CE4B0-E5B4-416C-BA3E-2900930C551C}"/>
    <cellStyle name="40% - Ênfase2 26 14" xfId="23936" xr:uid="{A4E0A4C0-9818-4880-B3D2-B08D7A4A7F8C}"/>
    <cellStyle name="40% - Ênfase2 26 15" xfId="23937" xr:uid="{34735989-487C-4CCD-822C-DD5C5988B4AB}"/>
    <cellStyle name="40% - Ênfase2 26 16" xfId="48874" xr:uid="{33520D4F-1719-4601-869E-F50006A4B47F}"/>
    <cellStyle name="40% - Ênfase2 26 2" xfId="1656" xr:uid="{6A59A741-E3B3-47B1-B3B0-957C0B58D2A5}"/>
    <cellStyle name="40% - Ênfase2 26 2 2" xfId="23938" xr:uid="{B4029A20-B93D-4D30-9F0B-F66602B2F7E9}"/>
    <cellStyle name="40% - Ênfase2 26 2 2 2" xfId="23939" xr:uid="{F65E7367-E8A5-41C4-AE35-57DE87A6A4DD}"/>
    <cellStyle name="40% - Ênfase2 26 2 2 3" xfId="23940" xr:uid="{A27FACBD-F640-448A-8CBC-BB9BCAFE918B}"/>
    <cellStyle name="40% - Ênfase2 26 2 2 4" xfId="23941" xr:uid="{550A8ADD-0C4A-40E6-B0E3-C6F31878E39C}"/>
    <cellStyle name="40% - Ênfase2 26 2 3" xfId="23942" xr:uid="{A97B0E5D-9C1D-436C-85A7-A3AEE8310750}"/>
    <cellStyle name="40% - Ênfase2 26 2 4" xfId="23943" xr:uid="{25D63D91-9233-460B-875B-0B38C0CA3297}"/>
    <cellStyle name="40% - Ênfase2 26 2 5" xfId="23944" xr:uid="{D7C666E0-0BB0-425E-974A-4364799D2D9E}"/>
    <cellStyle name="40% - Ênfase2 26 3" xfId="23945" xr:uid="{A3342F08-A6CA-45DA-B6DD-8CB704764607}"/>
    <cellStyle name="40% - Ênfase2 26 3 2" xfId="23946" xr:uid="{8CB01B27-962F-4018-9DAF-0338613E6740}"/>
    <cellStyle name="40% - Ênfase2 26 3 2 2" xfId="23947" xr:uid="{B6CA38C3-F903-4E93-A01C-E6016F6180F8}"/>
    <cellStyle name="40% - Ênfase2 26 3 2 3" xfId="23948" xr:uid="{2DDA926C-2B62-45A9-87EA-CEA4E9524569}"/>
    <cellStyle name="40% - Ênfase2 26 3 2 4" xfId="23949" xr:uid="{3DF8FD75-12EF-44F4-ABE2-4FCAB8C281CE}"/>
    <cellStyle name="40% - Ênfase2 26 3 3" xfId="23950" xr:uid="{6573EDF2-86B0-4EA4-9357-1ADFBF20BD23}"/>
    <cellStyle name="40% - Ênfase2 26 3 4" xfId="23951" xr:uid="{266F5D4F-2363-4A77-A463-67866806D743}"/>
    <cellStyle name="40% - Ênfase2 26 3 5" xfId="23952" xr:uid="{44381C0D-815F-469F-9450-FE04E66FF453}"/>
    <cellStyle name="40% - Ênfase2 26 4" xfId="23953" xr:uid="{02C09A66-3180-4316-8811-AE1C02EEA7FE}"/>
    <cellStyle name="40% - Ênfase2 26 4 2" xfId="23954" xr:uid="{638C02D9-B475-4C69-90C5-310A4D46CBA9}"/>
    <cellStyle name="40% - Ênfase2 26 4 2 2" xfId="23955" xr:uid="{3113AB22-3798-4701-9D67-5EB5BE0166C1}"/>
    <cellStyle name="40% - Ênfase2 26 4 2 3" xfId="23956" xr:uid="{81D5D587-11C6-435B-9F9A-1A21D8552144}"/>
    <cellStyle name="40% - Ênfase2 26 4 2 4" xfId="23957" xr:uid="{F2FFD015-FC45-447F-9A3D-33C5A72AF2B0}"/>
    <cellStyle name="40% - Ênfase2 26 4 3" xfId="23958" xr:uid="{45717159-EFC5-4278-B74B-93DA39CC0FC5}"/>
    <cellStyle name="40% - Ênfase2 26 4 4" xfId="23959" xr:uid="{8980B31B-98FC-4966-9DE1-9D5605CF6A44}"/>
    <cellStyle name="40% - Ênfase2 26 4 5" xfId="23960" xr:uid="{54AF7A11-DC00-48AF-AD28-8898F0CFDD8F}"/>
    <cellStyle name="40% - Ênfase2 26 5" xfId="23961" xr:uid="{AA7574B5-AFB5-4ABD-AAB4-1522DA1CF7D7}"/>
    <cellStyle name="40% - Ênfase2 26 5 2" xfId="23962" xr:uid="{D3756D61-20BC-4311-BB1B-120708C1F7BE}"/>
    <cellStyle name="40% - Ênfase2 26 5 2 2" xfId="23963" xr:uid="{5F8CA071-F223-48EB-904E-AAEEC520F07E}"/>
    <cellStyle name="40% - Ênfase2 26 5 2 3" xfId="23964" xr:uid="{AB0C1C4E-C61E-426B-B772-7A6725E1BA85}"/>
    <cellStyle name="40% - Ênfase2 26 5 2 4" xfId="23965" xr:uid="{0ED97C72-BAD0-4360-946E-8CFA97C32C7E}"/>
    <cellStyle name="40% - Ênfase2 26 5 3" xfId="23966" xr:uid="{450B77DC-94D9-4D2B-83B4-737E02E9886A}"/>
    <cellStyle name="40% - Ênfase2 26 5 4" xfId="23967" xr:uid="{5327D11D-CC5C-4232-B315-E57A16297203}"/>
    <cellStyle name="40% - Ênfase2 26 5 5" xfId="23968" xr:uid="{AD2E8808-663D-4115-AC90-7E8614FAF3D5}"/>
    <cellStyle name="40% - Ênfase2 26 6" xfId="23969" xr:uid="{EE689DDC-A5B0-4627-A937-E2F3935C864F}"/>
    <cellStyle name="40% - Ênfase2 26 6 2" xfId="23970" xr:uid="{06AF84BD-44D4-4CB1-912A-778E56CA0CBA}"/>
    <cellStyle name="40% - Ênfase2 26 6 2 2" xfId="23971" xr:uid="{D45CA0F3-4414-4844-8E85-187503F93F1A}"/>
    <cellStyle name="40% - Ênfase2 26 6 2 3" xfId="23972" xr:uid="{64CD65EE-E4A4-49EB-A075-98DB3B624031}"/>
    <cellStyle name="40% - Ênfase2 26 6 2 4" xfId="23973" xr:uid="{16A118B6-061D-4E54-A47D-1DCE1639993A}"/>
    <cellStyle name="40% - Ênfase2 26 6 3" xfId="23974" xr:uid="{B406704C-D30B-453C-8155-BC9773F1FB2A}"/>
    <cellStyle name="40% - Ênfase2 26 6 4" xfId="23975" xr:uid="{43E50670-2CBA-42D6-AE9F-314283B0DE85}"/>
    <cellStyle name="40% - Ênfase2 26 6 5" xfId="23976" xr:uid="{2431DBB6-26D9-4175-952C-85D353CBAFCD}"/>
    <cellStyle name="40% - Ênfase2 26 7" xfId="23977" xr:uid="{CDEF508D-625E-462F-8C34-4F87DA8211C5}"/>
    <cellStyle name="40% - Ênfase2 26 7 2" xfId="23978" xr:uid="{87FD1600-AA47-4475-BCC5-34B6BD232D88}"/>
    <cellStyle name="40% - Ênfase2 26 7 2 2" xfId="23979" xr:uid="{515BCEBF-2A5E-40D6-BEC1-1C8EC1D53FF0}"/>
    <cellStyle name="40% - Ênfase2 26 7 2 3" xfId="23980" xr:uid="{FAE61D5E-758D-4161-A0DF-93AA89029D01}"/>
    <cellStyle name="40% - Ênfase2 26 7 2 4" xfId="23981" xr:uid="{4BC89C25-343F-497C-A252-2C6861512E45}"/>
    <cellStyle name="40% - Ênfase2 26 7 3" xfId="23982" xr:uid="{DE4A0C1B-FD0D-415F-9992-620B486EAF92}"/>
    <cellStyle name="40% - Ênfase2 26 7 4" xfId="23983" xr:uid="{C9B34289-8813-4A7F-A5E1-0E818583529C}"/>
    <cellStyle name="40% - Ênfase2 26 7 5" xfId="23984" xr:uid="{94824168-9D0B-458E-8167-322EB9E19B89}"/>
    <cellStyle name="40% - Ênfase2 26 8" xfId="23985" xr:uid="{045025A5-3DAA-4F4E-AB42-30AF3329B1A1}"/>
    <cellStyle name="40% - Ênfase2 26 8 2" xfId="23986" xr:uid="{0B107232-DE1E-4175-A123-884D40A31BAA}"/>
    <cellStyle name="40% - Ênfase2 26 8 2 2" xfId="23987" xr:uid="{27AD1B9A-7D8F-4698-99CC-FDC42A1459BE}"/>
    <cellStyle name="40% - Ênfase2 26 8 2 3" xfId="23988" xr:uid="{FB2FE125-E3BF-48F7-AE76-7F9F1538F11B}"/>
    <cellStyle name="40% - Ênfase2 26 8 2 4" xfId="23989" xr:uid="{388DB574-52EA-4BC8-B826-D11ED7E1F002}"/>
    <cellStyle name="40% - Ênfase2 26 8 3" xfId="23990" xr:uid="{36113428-9FA0-47F0-A146-089068A8F941}"/>
    <cellStyle name="40% - Ênfase2 26 8 4" xfId="23991" xr:uid="{7815A849-CA2B-4956-9DEC-C090F0F9401D}"/>
    <cellStyle name="40% - Ênfase2 26 8 5" xfId="23992" xr:uid="{BD749666-76B4-4B40-961A-5F15E4D8E773}"/>
    <cellStyle name="40% - Ênfase2 26 9" xfId="23993" xr:uid="{86DB991A-C200-44D9-9D68-4D5028382013}"/>
    <cellStyle name="40% - Ênfase2 26 9 2" xfId="23994" xr:uid="{5FBB1891-67DD-4A13-9721-880261ABC246}"/>
    <cellStyle name="40% - Ênfase2 26 9 2 2" xfId="23995" xr:uid="{801A2722-CE29-414F-8B6C-2F3CECC5B50E}"/>
    <cellStyle name="40% - Ênfase2 26 9 2 3" xfId="23996" xr:uid="{40AD993B-7187-4A8A-9492-94319978A25A}"/>
    <cellStyle name="40% - Ênfase2 26 9 2 4" xfId="23997" xr:uid="{5C6BD497-1397-4759-8C29-6764E0AA0E14}"/>
    <cellStyle name="40% - Ênfase2 26 9 3" xfId="23998" xr:uid="{CC7A0890-1EFA-4A8B-858F-7781C079A81C}"/>
    <cellStyle name="40% - Ênfase2 26 9 4" xfId="23999" xr:uid="{AB0577E0-4C20-41BC-A66B-841BAC641DCF}"/>
    <cellStyle name="40% - Ênfase2 26 9 5" xfId="24000" xr:uid="{72D1F3F4-784C-4D22-9DFD-D1F68A3C1982}"/>
    <cellStyle name="40% - Ênfase2 27" xfId="1657" xr:uid="{49D35E77-67F4-4910-B355-AF3E56A51B8F}"/>
    <cellStyle name="40% - Ênfase2 27 10" xfId="24001" xr:uid="{D63FDA41-A29B-4E32-BDCA-6373DF7F60E4}"/>
    <cellStyle name="40% - Ênfase2 27 10 2" xfId="24002" xr:uid="{431B3645-F1DF-48C1-81E2-D8B73133C53B}"/>
    <cellStyle name="40% - Ênfase2 27 10 2 2" xfId="24003" xr:uid="{ACDF7DD7-41C6-48E7-9E01-47D47DFCD697}"/>
    <cellStyle name="40% - Ênfase2 27 10 2 3" xfId="24004" xr:uid="{D9EB394D-3986-46A4-855B-40A44E260505}"/>
    <cellStyle name="40% - Ênfase2 27 10 2 4" xfId="24005" xr:uid="{C3D32178-63B9-4CBA-BBA9-DC53EC237C10}"/>
    <cellStyle name="40% - Ênfase2 27 10 3" xfId="24006" xr:uid="{38C14B51-83A9-42FE-B633-D22EBC1881F4}"/>
    <cellStyle name="40% - Ênfase2 27 10 4" xfId="24007" xr:uid="{D219F242-8E17-4484-8DF1-B72447441B5D}"/>
    <cellStyle name="40% - Ênfase2 27 10 5" xfId="24008" xr:uid="{EB51A406-6455-472F-8F09-2BE53527B165}"/>
    <cellStyle name="40% - Ênfase2 27 11" xfId="24009" xr:uid="{0A102578-8572-45AC-8EB6-66881326519B}"/>
    <cellStyle name="40% - Ênfase2 27 11 2" xfId="24010" xr:uid="{71D101B3-62C6-48F7-9BDD-916DF453F1E1}"/>
    <cellStyle name="40% - Ênfase2 27 11 2 2" xfId="24011" xr:uid="{77D5F3D3-0925-4355-A457-042CD62C9CC1}"/>
    <cellStyle name="40% - Ênfase2 27 11 2 3" xfId="24012" xr:uid="{9628E2AC-E798-4C55-8BDF-8A03E75DDE1D}"/>
    <cellStyle name="40% - Ênfase2 27 11 2 4" xfId="24013" xr:uid="{CFD297D3-94E0-4454-9A52-24819B8C295B}"/>
    <cellStyle name="40% - Ênfase2 27 11 3" xfId="24014" xr:uid="{B7959137-81BA-459E-A0F2-3EDB59411F80}"/>
    <cellStyle name="40% - Ênfase2 27 11 4" xfId="24015" xr:uid="{83966EB5-C612-4025-8DCA-CB827DE39A3C}"/>
    <cellStyle name="40% - Ênfase2 27 11 5" xfId="24016" xr:uid="{57219DD8-B05E-40F9-9F3F-40D53947F937}"/>
    <cellStyle name="40% - Ênfase2 27 12" xfId="24017" xr:uid="{44E24C47-5303-4ED3-A5A9-FC8496D8E940}"/>
    <cellStyle name="40% - Ênfase2 27 12 2" xfId="24018" xr:uid="{060E3C82-9AD6-4141-9E15-19D5C592FDBF}"/>
    <cellStyle name="40% - Ênfase2 27 12 3" xfId="24019" xr:uid="{5772A1BC-E2F7-413C-8A6D-A279FDD0FC82}"/>
    <cellStyle name="40% - Ênfase2 27 12 4" xfId="24020" xr:uid="{63B3DE95-A277-46E5-B447-C05602D78743}"/>
    <cellStyle name="40% - Ênfase2 27 13" xfId="24021" xr:uid="{9A65FC79-21B0-4337-B7CE-B10530CFABC8}"/>
    <cellStyle name="40% - Ênfase2 27 14" xfId="24022" xr:uid="{2B5D1FD1-C7CD-4B31-AD0C-246CD920AD28}"/>
    <cellStyle name="40% - Ênfase2 27 15" xfId="24023" xr:uid="{91CDFE4E-1BD2-4B60-B8E4-0A19B1BBE60A}"/>
    <cellStyle name="40% - Ênfase2 27 16" xfId="48875" xr:uid="{6299735A-423E-40E0-9638-59F6FB80DB53}"/>
    <cellStyle name="40% - Ênfase2 27 2" xfId="1658" xr:uid="{C769FBEA-8018-4208-A1DA-BC36215E4A71}"/>
    <cellStyle name="40% - Ênfase2 27 2 2" xfId="24024" xr:uid="{E3545D38-0C67-471F-B9AF-225186935050}"/>
    <cellStyle name="40% - Ênfase2 27 2 2 2" xfId="24025" xr:uid="{ECC1AA44-D512-425E-A28C-15DB82246000}"/>
    <cellStyle name="40% - Ênfase2 27 2 2 3" xfId="24026" xr:uid="{F2E97DF4-9B20-48EB-86FD-419F9759E899}"/>
    <cellStyle name="40% - Ênfase2 27 2 2 4" xfId="24027" xr:uid="{9655607E-233B-4BC3-8BBB-526F66F575F2}"/>
    <cellStyle name="40% - Ênfase2 27 2 3" xfId="24028" xr:uid="{1B9D6EB5-6E8F-4337-AD63-1F67A5B7BEC6}"/>
    <cellStyle name="40% - Ênfase2 27 2 4" xfId="24029" xr:uid="{CD99352E-7786-44E4-BDBD-37BACC4D6778}"/>
    <cellStyle name="40% - Ênfase2 27 2 5" xfId="24030" xr:uid="{F25C7AD4-A2C8-4DC3-B53B-4497FDA48F75}"/>
    <cellStyle name="40% - Ênfase2 27 3" xfId="24031" xr:uid="{ABD8356E-C7DC-4943-85B9-46D82F2DB8A2}"/>
    <cellStyle name="40% - Ênfase2 27 3 2" xfId="24032" xr:uid="{8E02214D-06CA-45C5-AE0C-CD94F70C7CAF}"/>
    <cellStyle name="40% - Ênfase2 27 3 2 2" xfId="24033" xr:uid="{B69B63E0-E393-4E66-8A5D-452B2274A063}"/>
    <cellStyle name="40% - Ênfase2 27 3 2 3" xfId="24034" xr:uid="{32BF5918-DBDF-472E-B5C9-57BBE88635B4}"/>
    <cellStyle name="40% - Ênfase2 27 3 2 4" xfId="24035" xr:uid="{D80B8625-21B6-4661-ABAE-DC749140EA80}"/>
    <cellStyle name="40% - Ênfase2 27 3 3" xfId="24036" xr:uid="{C0987B6C-F60B-4FB8-9D78-C3B3CBF9D470}"/>
    <cellStyle name="40% - Ênfase2 27 3 4" xfId="24037" xr:uid="{76D22CA9-2FFB-4CD1-8F79-142598FB4C45}"/>
    <cellStyle name="40% - Ênfase2 27 3 5" xfId="24038" xr:uid="{10265E8A-2B42-4B41-B7AF-EF0F78847F97}"/>
    <cellStyle name="40% - Ênfase2 27 4" xfId="24039" xr:uid="{3D04D860-8EFA-4506-9D0F-9524D53A524E}"/>
    <cellStyle name="40% - Ênfase2 27 4 2" xfId="24040" xr:uid="{BF82A5EB-9463-4455-9B9D-6EDD03C103E4}"/>
    <cellStyle name="40% - Ênfase2 27 4 2 2" xfId="24041" xr:uid="{7E8EF9ED-2FA8-4689-84FB-1F3300BBBE2B}"/>
    <cellStyle name="40% - Ênfase2 27 4 2 3" xfId="24042" xr:uid="{2C279699-24F8-4582-B3DE-BECFB6F010F5}"/>
    <cellStyle name="40% - Ênfase2 27 4 2 4" xfId="24043" xr:uid="{C5ED09F1-3649-4525-A4EC-94CE935A5B5F}"/>
    <cellStyle name="40% - Ênfase2 27 4 3" xfId="24044" xr:uid="{3427A6A1-3AFF-4433-A6A8-FFAF9DAF2D75}"/>
    <cellStyle name="40% - Ênfase2 27 4 4" xfId="24045" xr:uid="{16405BD0-F79C-4E75-983A-FC92A76C113C}"/>
    <cellStyle name="40% - Ênfase2 27 4 5" xfId="24046" xr:uid="{1CCA532E-C823-4B03-ACE5-B259D0B78DBA}"/>
    <cellStyle name="40% - Ênfase2 27 5" xfId="24047" xr:uid="{75901B5D-23ED-4CCB-88B5-8414EE10AA51}"/>
    <cellStyle name="40% - Ênfase2 27 5 2" xfId="24048" xr:uid="{38D3030A-0FEB-47FA-8FFD-DA4F4C519CB4}"/>
    <cellStyle name="40% - Ênfase2 27 5 2 2" xfId="24049" xr:uid="{4430D55B-A801-4153-9B70-5F87B19F63CB}"/>
    <cellStyle name="40% - Ênfase2 27 5 2 3" xfId="24050" xr:uid="{01701722-6E87-4A73-B895-52F75CDA1509}"/>
    <cellStyle name="40% - Ênfase2 27 5 2 4" xfId="24051" xr:uid="{35F59C90-145D-487F-ACC0-C6E216324BDE}"/>
    <cellStyle name="40% - Ênfase2 27 5 3" xfId="24052" xr:uid="{3F763AC6-32A6-4ACA-AA56-3F04595012DF}"/>
    <cellStyle name="40% - Ênfase2 27 5 4" xfId="24053" xr:uid="{9D33AA38-9483-495A-BBB9-1FBFE39747DD}"/>
    <cellStyle name="40% - Ênfase2 27 5 5" xfId="24054" xr:uid="{B888DE31-40BC-47E9-A395-5F761A6CDE7D}"/>
    <cellStyle name="40% - Ênfase2 27 6" xfId="24055" xr:uid="{F5F91671-4318-4D26-B56D-5FCD852E2E41}"/>
    <cellStyle name="40% - Ênfase2 27 6 2" xfId="24056" xr:uid="{997A1034-6A96-40F6-A66A-AE758FB7FF1D}"/>
    <cellStyle name="40% - Ênfase2 27 6 2 2" xfId="24057" xr:uid="{9D10D8A1-1373-46FF-80C1-EC420C700AF5}"/>
    <cellStyle name="40% - Ênfase2 27 6 2 3" xfId="24058" xr:uid="{5B1B2342-19AE-4AF8-8BFC-D8014FCC2635}"/>
    <cellStyle name="40% - Ênfase2 27 6 2 4" xfId="24059" xr:uid="{167CE269-D9D6-454B-BE61-F2F9696D5FBB}"/>
    <cellStyle name="40% - Ênfase2 27 6 3" xfId="24060" xr:uid="{AD8BDAE9-C3F4-4579-9A43-373FFFCE82F4}"/>
    <cellStyle name="40% - Ênfase2 27 6 4" xfId="24061" xr:uid="{63489043-C3BD-4B1E-892B-2FA6B73F295D}"/>
    <cellStyle name="40% - Ênfase2 27 6 5" xfId="24062" xr:uid="{E1BB9E30-8E94-4450-894D-36BF594482F6}"/>
    <cellStyle name="40% - Ênfase2 27 7" xfId="24063" xr:uid="{EC9B4ADA-0D6B-49A2-AEDC-F7E7778FB0EE}"/>
    <cellStyle name="40% - Ênfase2 27 7 2" xfId="24064" xr:uid="{6C0FB51B-0752-4048-9242-5DDD8D9E2308}"/>
    <cellStyle name="40% - Ênfase2 27 7 2 2" xfId="24065" xr:uid="{81FC0B60-51FD-4983-9DF8-7DE536981107}"/>
    <cellStyle name="40% - Ênfase2 27 7 2 3" xfId="24066" xr:uid="{D2F9A073-8DE6-47B8-A720-C4BB4B787C02}"/>
    <cellStyle name="40% - Ênfase2 27 7 2 4" xfId="24067" xr:uid="{DB6EB342-3BE9-4FBA-B12E-ADDBF98E3A3B}"/>
    <cellStyle name="40% - Ênfase2 27 7 3" xfId="24068" xr:uid="{F7408367-1904-44D3-9266-C9849BD0E2D3}"/>
    <cellStyle name="40% - Ênfase2 27 7 4" xfId="24069" xr:uid="{08FA0D5A-82E4-461C-93E7-7AA4FAD20FDF}"/>
    <cellStyle name="40% - Ênfase2 27 7 5" xfId="24070" xr:uid="{32E9B4E5-40D4-4881-8116-8B71449778B7}"/>
    <cellStyle name="40% - Ênfase2 27 8" xfId="24071" xr:uid="{EC940005-54D4-4BB6-BBE4-11D122298345}"/>
    <cellStyle name="40% - Ênfase2 27 8 2" xfId="24072" xr:uid="{BF987CFD-9B74-48B5-A8B1-38FC46A37064}"/>
    <cellStyle name="40% - Ênfase2 27 8 2 2" xfId="24073" xr:uid="{4BB22038-5F31-4C5D-8BF0-2BA227B1CC0E}"/>
    <cellStyle name="40% - Ênfase2 27 8 2 3" xfId="24074" xr:uid="{0E13A7A1-FBF3-4584-B943-1F40F52764CE}"/>
    <cellStyle name="40% - Ênfase2 27 8 2 4" xfId="24075" xr:uid="{DF9CD821-31AB-4BD8-BC1B-19B715685F4A}"/>
    <cellStyle name="40% - Ênfase2 27 8 3" xfId="24076" xr:uid="{48836552-A0B2-4BC8-9364-ACBFAE3D8440}"/>
    <cellStyle name="40% - Ênfase2 27 8 4" xfId="24077" xr:uid="{351C3192-E016-4DD8-B60E-56DE70726323}"/>
    <cellStyle name="40% - Ênfase2 27 8 5" xfId="24078" xr:uid="{86D6C627-A8C6-4CF9-9ECC-7CDFE9CAE909}"/>
    <cellStyle name="40% - Ênfase2 27 9" xfId="24079" xr:uid="{D3CC8E4A-8BE3-498B-B243-45D658BD3910}"/>
    <cellStyle name="40% - Ênfase2 27 9 2" xfId="24080" xr:uid="{087AC8F6-2B1D-4AE2-802F-BC1C6B014591}"/>
    <cellStyle name="40% - Ênfase2 27 9 2 2" xfId="24081" xr:uid="{A007C54F-CB30-4FF9-A417-9A78B288785F}"/>
    <cellStyle name="40% - Ênfase2 27 9 2 3" xfId="24082" xr:uid="{9D7F84FF-FFD3-421A-A051-5EE4FBFE128D}"/>
    <cellStyle name="40% - Ênfase2 27 9 2 4" xfId="24083" xr:uid="{2BE9D752-E363-4735-9207-6E61BDE267C4}"/>
    <cellStyle name="40% - Ênfase2 27 9 3" xfId="24084" xr:uid="{99B3F074-8686-4C9C-AF69-33D520A97B9B}"/>
    <cellStyle name="40% - Ênfase2 27 9 4" xfId="24085" xr:uid="{A3FA1312-56A1-4DBD-BB75-CD6B0108C405}"/>
    <cellStyle name="40% - Ênfase2 27 9 5" xfId="24086" xr:uid="{B0A23CCD-5D89-4FDD-A905-1EE155FD12F0}"/>
    <cellStyle name="40% - Ênfase2 28" xfId="1659" xr:uid="{3FEACB80-BB74-48C5-A5CF-338B243FA8FE}"/>
    <cellStyle name="40% - Ênfase2 28 10" xfId="24087" xr:uid="{F707990B-E376-4C92-ADDE-E86F6A65E538}"/>
    <cellStyle name="40% - Ênfase2 28 10 2" xfId="24088" xr:uid="{70914C2E-BDCC-4F9B-B2F8-03E84C4BCA2B}"/>
    <cellStyle name="40% - Ênfase2 28 10 2 2" xfId="24089" xr:uid="{2CD5E1B3-2E4A-448E-BF4A-A09CED8C0DC3}"/>
    <cellStyle name="40% - Ênfase2 28 10 2 3" xfId="24090" xr:uid="{CE857BB8-A38E-46F7-BD2F-08B2A2B19A3A}"/>
    <cellStyle name="40% - Ênfase2 28 10 2 4" xfId="24091" xr:uid="{0E8ECC20-6675-43EB-8C7B-19E323B1A9B4}"/>
    <cellStyle name="40% - Ênfase2 28 10 3" xfId="24092" xr:uid="{887974DA-FFCF-4252-8CF2-823B26CCB385}"/>
    <cellStyle name="40% - Ênfase2 28 10 4" xfId="24093" xr:uid="{A6A15CB0-5447-47C8-8A43-876AF30F9144}"/>
    <cellStyle name="40% - Ênfase2 28 10 5" xfId="24094" xr:uid="{77DE796D-BED2-4353-9E3A-047A2AC3A2CF}"/>
    <cellStyle name="40% - Ênfase2 28 11" xfId="24095" xr:uid="{CD60B052-F912-419A-9F0D-9E746A6557B0}"/>
    <cellStyle name="40% - Ênfase2 28 11 2" xfId="24096" xr:uid="{DBB24D24-C240-487C-A797-A4E688609752}"/>
    <cellStyle name="40% - Ênfase2 28 11 2 2" xfId="24097" xr:uid="{29AC7C3D-DD8E-4028-84E8-5267CB98A4F6}"/>
    <cellStyle name="40% - Ênfase2 28 11 2 3" xfId="24098" xr:uid="{0B677EC8-D58A-43F5-83F4-A380C26CCD46}"/>
    <cellStyle name="40% - Ênfase2 28 11 2 4" xfId="24099" xr:uid="{01D0B3A3-92A1-458B-AFAC-837D566CE6C9}"/>
    <cellStyle name="40% - Ênfase2 28 11 3" xfId="24100" xr:uid="{B62C3C83-211C-4C81-9745-3E15BC5A6BE2}"/>
    <cellStyle name="40% - Ênfase2 28 11 4" xfId="24101" xr:uid="{5A42D7D6-A62A-4B1D-889F-93574A953D58}"/>
    <cellStyle name="40% - Ênfase2 28 11 5" xfId="24102" xr:uid="{A45DBA21-3813-4A45-B555-903FAE91C627}"/>
    <cellStyle name="40% - Ênfase2 28 12" xfId="24103" xr:uid="{A34C4958-8B77-4518-A80A-1818DCB5E572}"/>
    <cellStyle name="40% - Ênfase2 28 12 2" xfId="24104" xr:uid="{5D54D665-95FB-4A96-963F-120E763DBDE3}"/>
    <cellStyle name="40% - Ênfase2 28 12 3" xfId="24105" xr:uid="{CC59F473-CF0F-4691-B7FE-D45FF7BE54AA}"/>
    <cellStyle name="40% - Ênfase2 28 12 4" xfId="24106" xr:uid="{34D27F54-A6EC-4429-A240-652EFF9D6327}"/>
    <cellStyle name="40% - Ênfase2 28 13" xfId="24107" xr:uid="{F1AD0B65-24CD-47FC-9E66-7F3158EE8A7A}"/>
    <cellStyle name="40% - Ênfase2 28 14" xfId="24108" xr:uid="{A564B4E2-3ADE-47F2-9BD9-A6A0C56B6396}"/>
    <cellStyle name="40% - Ênfase2 28 15" xfId="24109" xr:uid="{6E7A7F74-C885-4EB1-879E-1AE33F914DA4}"/>
    <cellStyle name="40% - Ênfase2 28 2" xfId="1660" xr:uid="{C4ADC746-C70E-44E8-9F71-DB397A9DFCDE}"/>
    <cellStyle name="40% - Ênfase2 28 2 2" xfId="24110" xr:uid="{18585FE4-4481-4117-B0E0-7005843E9FDA}"/>
    <cellStyle name="40% - Ênfase2 28 2 2 2" xfId="24111" xr:uid="{F80D4E26-0FFA-4492-B8D9-14CE7A6C8812}"/>
    <cellStyle name="40% - Ênfase2 28 2 2 3" xfId="24112" xr:uid="{F1D2A33D-E276-4919-A151-EED1EA0FE276}"/>
    <cellStyle name="40% - Ênfase2 28 2 2 4" xfId="24113" xr:uid="{40A20544-6C77-492D-BD4B-A9B1CC03F21A}"/>
    <cellStyle name="40% - Ênfase2 28 2 3" xfId="24114" xr:uid="{26B0ECFE-CA70-4A6A-8756-3A4968385BED}"/>
    <cellStyle name="40% - Ênfase2 28 2 4" xfId="24115" xr:uid="{9B662715-CF61-4D16-A5DD-325D8A370B01}"/>
    <cellStyle name="40% - Ênfase2 28 2 5" xfId="24116" xr:uid="{5FCB09C8-EB75-4A6F-9BB2-A8B030864740}"/>
    <cellStyle name="40% - Ênfase2 28 3" xfId="24117" xr:uid="{F98DA309-C98D-4315-80CB-D94D4965EB01}"/>
    <cellStyle name="40% - Ênfase2 28 3 2" xfId="24118" xr:uid="{D77CC55C-3538-4D58-A7F3-C5ADAA4EA6BE}"/>
    <cellStyle name="40% - Ênfase2 28 3 2 2" xfId="24119" xr:uid="{6DC17C80-4314-4FB0-A743-24CC9618D858}"/>
    <cellStyle name="40% - Ênfase2 28 3 2 3" xfId="24120" xr:uid="{1BEFE5FC-F807-42B8-9B03-E22ABEB8A398}"/>
    <cellStyle name="40% - Ênfase2 28 3 2 4" xfId="24121" xr:uid="{3113E40F-5322-49CF-AAB4-F3617B8C2A7E}"/>
    <cellStyle name="40% - Ênfase2 28 3 3" xfId="24122" xr:uid="{2F2413C6-587F-448A-9AAA-225D571E41C1}"/>
    <cellStyle name="40% - Ênfase2 28 3 4" xfId="24123" xr:uid="{2CDBE3CC-609D-4FDB-A279-A726D2B150BA}"/>
    <cellStyle name="40% - Ênfase2 28 3 5" xfId="24124" xr:uid="{472F3E33-07DF-4AFA-83AD-A6384317E0F2}"/>
    <cellStyle name="40% - Ênfase2 28 4" xfId="24125" xr:uid="{255D35E9-F28A-41B5-B93B-C5D0B91AE4AA}"/>
    <cellStyle name="40% - Ênfase2 28 4 2" xfId="24126" xr:uid="{F50A2D5B-EB16-46BB-9B7C-00A1B521684E}"/>
    <cellStyle name="40% - Ênfase2 28 4 2 2" xfId="24127" xr:uid="{BD3A10EA-1B0F-4F4E-84C5-093FF7CDFEEB}"/>
    <cellStyle name="40% - Ênfase2 28 4 2 3" xfId="24128" xr:uid="{44B433C4-06B5-4C62-AA6E-A992EB306939}"/>
    <cellStyle name="40% - Ênfase2 28 4 2 4" xfId="24129" xr:uid="{F899E900-1BCC-4FDA-A8B0-D46296FAA1C0}"/>
    <cellStyle name="40% - Ênfase2 28 4 3" xfId="24130" xr:uid="{C5A57157-A5BA-4D98-80A2-21A990B82BE1}"/>
    <cellStyle name="40% - Ênfase2 28 4 4" xfId="24131" xr:uid="{6455E6D9-D985-48A0-BCA1-12A7C0DBE280}"/>
    <cellStyle name="40% - Ênfase2 28 4 5" xfId="24132" xr:uid="{AA271D8D-8CE5-42F6-99EA-769461ABC470}"/>
    <cellStyle name="40% - Ênfase2 28 5" xfId="24133" xr:uid="{94E68716-78E7-4862-8D72-62601495DB66}"/>
    <cellStyle name="40% - Ênfase2 28 5 2" xfId="24134" xr:uid="{E8B82931-E8D1-44F6-B96B-DEAC766A7E68}"/>
    <cellStyle name="40% - Ênfase2 28 5 2 2" xfId="24135" xr:uid="{4DE9B97D-10AF-48C7-BC04-86590E683C07}"/>
    <cellStyle name="40% - Ênfase2 28 5 2 3" xfId="24136" xr:uid="{D39DF1A0-A6A6-4ADE-B17C-B40681689CF4}"/>
    <cellStyle name="40% - Ênfase2 28 5 2 4" xfId="24137" xr:uid="{D1D81F31-2CF6-4538-95C9-13212F9BB3F8}"/>
    <cellStyle name="40% - Ênfase2 28 5 3" xfId="24138" xr:uid="{D2E0F436-6416-44E9-BA70-B80881DC5D84}"/>
    <cellStyle name="40% - Ênfase2 28 5 4" xfId="24139" xr:uid="{657E702B-382F-4725-9DAE-1026004EEE7B}"/>
    <cellStyle name="40% - Ênfase2 28 5 5" xfId="24140" xr:uid="{941772C2-4E45-4A80-A44B-227CFCCBDD48}"/>
    <cellStyle name="40% - Ênfase2 28 6" xfId="24141" xr:uid="{C8C41C11-8992-465F-AB73-1B7CA785C639}"/>
    <cellStyle name="40% - Ênfase2 28 6 2" xfId="24142" xr:uid="{9D9E11C4-A6E4-487C-B468-1492FC0F7007}"/>
    <cellStyle name="40% - Ênfase2 28 6 2 2" xfId="24143" xr:uid="{2968DDE6-F4C8-49B4-B892-3235A4A6C333}"/>
    <cellStyle name="40% - Ênfase2 28 6 2 3" xfId="24144" xr:uid="{2124129F-F1AA-4CFA-9119-4C406C4D0CCE}"/>
    <cellStyle name="40% - Ênfase2 28 6 2 4" xfId="24145" xr:uid="{03D539AC-6302-4805-B0EA-6A1E4EEAE901}"/>
    <cellStyle name="40% - Ênfase2 28 6 3" xfId="24146" xr:uid="{B04F7A39-1B5B-417B-BB1F-2C729A8E5441}"/>
    <cellStyle name="40% - Ênfase2 28 6 4" xfId="24147" xr:uid="{857A4703-F173-4FCE-BAE8-20435414D24F}"/>
    <cellStyle name="40% - Ênfase2 28 6 5" xfId="24148" xr:uid="{104BDEE9-6BD9-4AD8-948A-CEF55CE5437C}"/>
    <cellStyle name="40% - Ênfase2 28 7" xfId="24149" xr:uid="{53A3EA9D-C5F0-436D-B6AF-F1D709DF7225}"/>
    <cellStyle name="40% - Ênfase2 28 7 2" xfId="24150" xr:uid="{E5149502-E9FF-494D-96CD-93A906D84837}"/>
    <cellStyle name="40% - Ênfase2 28 7 2 2" xfId="24151" xr:uid="{CF4641E1-D183-43B1-A44D-32625082C5E2}"/>
    <cellStyle name="40% - Ênfase2 28 7 2 3" xfId="24152" xr:uid="{21AA0C3F-BC11-4985-97F8-D5B4AA21E0F0}"/>
    <cellStyle name="40% - Ênfase2 28 7 2 4" xfId="24153" xr:uid="{A09F2980-1677-4C96-B290-8CFB1374265E}"/>
    <cellStyle name="40% - Ênfase2 28 7 3" xfId="24154" xr:uid="{B939A8F3-9768-4DF1-9B9A-E4527B33A0D7}"/>
    <cellStyle name="40% - Ênfase2 28 7 4" xfId="24155" xr:uid="{D494BFE2-9D0B-4778-B6EF-39A8B059CD69}"/>
    <cellStyle name="40% - Ênfase2 28 7 5" xfId="24156" xr:uid="{6DA7AA96-9A01-4EB1-81BE-1529F40EAC44}"/>
    <cellStyle name="40% - Ênfase2 28 8" xfId="24157" xr:uid="{0C1685FB-FC57-42A0-88E1-280BF49D9E09}"/>
    <cellStyle name="40% - Ênfase2 28 8 2" xfId="24158" xr:uid="{5522E5C3-6B38-4368-998A-CD6415F97A0D}"/>
    <cellStyle name="40% - Ênfase2 28 8 2 2" xfId="24159" xr:uid="{F1C8C3AF-A540-43A5-9A98-525ABEE1D0F6}"/>
    <cellStyle name="40% - Ênfase2 28 8 2 3" xfId="24160" xr:uid="{8356C57D-0113-41AE-BDA6-2AB3CDAFDF72}"/>
    <cellStyle name="40% - Ênfase2 28 8 2 4" xfId="24161" xr:uid="{2BB31907-59B2-4BED-A7C0-2C992E4A6E56}"/>
    <cellStyle name="40% - Ênfase2 28 8 3" xfId="24162" xr:uid="{9473D2CC-C2E7-47CB-B7A3-5C54024B03CA}"/>
    <cellStyle name="40% - Ênfase2 28 8 4" xfId="24163" xr:uid="{F284ABCD-C698-41D3-B045-FE271D9B1701}"/>
    <cellStyle name="40% - Ênfase2 28 8 5" xfId="24164" xr:uid="{EE4AFA37-8ECB-4E0D-979A-BD169134F91E}"/>
    <cellStyle name="40% - Ênfase2 28 9" xfId="24165" xr:uid="{397A9F60-84AC-4A7A-AB65-BE03E47B745C}"/>
    <cellStyle name="40% - Ênfase2 28 9 2" xfId="24166" xr:uid="{6E7FE8A9-D1D3-406A-9C10-0EF4A5B9559B}"/>
    <cellStyle name="40% - Ênfase2 28 9 2 2" xfId="24167" xr:uid="{DBF6ED50-1E52-44B0-8088-B28DA30A3ACB}"/>
    <cellStyle name="40% - Ênfase2 28 9 2 3" xfId="24168" xr:uid="{504C4092-AE2F-40DC-9F24-3DF153EF9161}"/>
    <cellStyle name="40% - Ênfase2 28 9 2 4" xfId="24169" xr:uid="{80127C00-C247-464C-BA60-4F1BDDBBAD24}"/>
    <cellStyle name="40% - Ênfase2 28 9 3" xfId="24170" xr:uid="{3BBC2B46-7179-412E-B5FE-EC2C9EB6E9D3}"/>
    <cellStyle name="40% - Ênfase2 28 9 4" xfId="24171" xr:uid="{423B8DB2-83F3-46BD-AD53-5120FACAC999}"/>
    <cellStyle name="40% - Ênfase2 28 9 5" xfId="24172" xr:uid="{307CD375-C17E-4F80-A95F-C2539702BF4C}"/>
    <cellStyle name="40% - Ênfase2 29" xfId="1661" xr:uid="{9B782193-8B4A-4E0C-92FE-DE00A4B491A7}"/>
    <cellStyle name="40% - Ênfase2 29 10" xfId="24173" xr:uid="{4DA8E6C4-1695-4228-AED0-B35007FCD6D6}"/>
    <cellStyle name="40% - Ênfase2 29 10 2" xfId="24174" xr:uid="{7DA64E65-5716-4CE3-8343-6630E94413ED}"/>
    <cellStyle name="40% - Ênfase2 29 10 2 2" xfId="24175" xr:uid="{53E3F341-6F3E-416F-8941-2226F3F09618}"/>
    <cellStyle name="40% - Ênfase2 29 10 2 3" xfId="24176" xr:uid="{54FD3E8F-EB8A-4042-9468-558BB10447D1}"/>
    <cellStyle name="40% - Ênfase2 29 10 2 4" xfId="24177" xr:uid="{1173D46F-19B2-442D-94F7-C31CB61BCF81}"/>
    <cellStyle name="40% - Ênfase2 29 10 3" xfId="24178" xr:uid="{6659B9E4-DE03-4303-BDA3-DB98BCACBB50}"/>
    <cellStyle name="40% - Ênfase2 29 10 4" xfId="24179" xr:uid="{B923A923-8B18-4B94-B7B2-6053DBBBE13C}"/>
    <cellStyle name="40% - Ênfase2 29 10 5" xfId="24180" xr:uid="{93A55972-DF4A-4235-B0F1-1329FA072868}"/>
    <cellStyle name="40% - Ênfase2 29 11" xfId="24181" xr:uid="{DBE76BF2-8F9B-436E-8A6D-AF064B3EFF82}"/>
    <cellStyle name="40% - Ênfase2 29 11 2" xfId="24182" xr:uid="{09E6EFBD-5FAB-49A7-89FB-180A29FD8CC8}"/>
    <cellStyle name="40% - Ênfase2 29 11 2 2" xfId="24183" xr:uid="{ADB7E515-E727-49A1-B441-A828D3793D21}"/>
    <cellStyle name="40% - Ênfase2 29 11 2 3" xfId="24184" xr:uid="{0DBEBBAD-6DD9-4E6A-906D-2D4286D4E300}"/>
    <cellStyle name="40% - Ênfase2 29 11 2 4" xfId="24185" xr:uid="{1B5CB8E8-C5D5-46D2-BD65-5D19CFE6AD98}"/>
    <cellStyle name="40% - Ênfase2 29 11 3" xfId="24186" xr:uid="{585194F9-4786-45FD-8050-3027F9A898AD}"/>
    <cellStyle name="40% - Ênfase2 29 11 4" xfId="24187" xr:uid="{DE936610-AF21-4AB5-AC4E-B7A35550F53A}"/>
    <cellStyle name="40% - Ênfase2 29 11 5" xfId="24188" xr:uid="{FE1E46DF-CB2D-424D-BBF6-78B06B4FB298}"/>
    <cellStyle name="40% - Ênfase2 29 12" xfId="24189" xr:uid="{1B294885-1142-435B-9E10-B10F51612856}"/>
    <cellStyle name="40% - Ênfase2 29 12 2" xfId="24190" xr:uid="{4609B06E-C51C-4CEA-ADE2-00159C5E94BF}"/>
    <cellStyle name="40% - Ênfase2 29 12 3" xfId="24191" xr:uid="{2994CCEF-8AF0-4A65-AC20-F7D7DFEC9806}"/>
    <cellStyle name="40% - Ênfase2 29 12 4" xfId="24192" xr:uid="{761A1BB3-5DB9-4034-883B-38642C3C29D7}"/>
    <cellStyle name="40% - Ênfase2 29 13" xfId="24193" xr:uid="{D82E599E-381B-4A08-9FE1-40157276EDA6}"/>
    <cellStyle name="40% - Ênfase2 29 14" xfId="24194" xr:uid="{CDCE3D2E-AE86-4BE4-B571-30AEF8364107}"/>
    <cellStyle name="40% - Ênfase2 29 15" xfId="24195" xr:uid="{61A18758-E2CC-45E9-8718-3EC587DEC845}"/>
    <cellStyle name="40% - Ênfase2 29 2" xfId="1662" xr:uid="{BD354413-51FB-4C48-B77B-A409DA6869A9}"/>
    <cellStyle name="40% - Ênfase2 29 2 2" xfId="24196" xr:uid="{E3453BFA-5B84-4C16-9F6D-5456FBEC3A83}"/>
    <cellStyle name="40% - Ênfase2 29 2 2 2" xfId="24197" xr:uid="{D711C876-94D7-49A3-9EB4-67F641A1AB77}"/>
    <cellStyle name="40% - Ênfase2 29 2 2 3" xfId="24198" xr:uid="{C885CD43-2263-4DB8-8ED1-1047635D0EE3}"/>
    <cellStyle name="40% - Ênfase2 29 2 2 4" xfId="24199" xr:uid="{25049FFD-1274-4BD3-85FB-6AF590CC36FB}"/>
    <cellStyle name="40% - Ênfase2 29 2 3" xfId="24200" xr:uid="{D96D67BD-4370-4533-8838-6D5B46682966}"/>
    <cellStyle name="40% - Ênfase2 29 2 4" xfId="24201" xr:uid="{74B425FA-D057-481B-9033-B2E0BE8568EA}"/>
    <cellStyle name="40% - Ênfase2 29 2 5" xfId="24202" xr:uid="{CD0009B1-7CDB-499C-A263-C79A7AE6F707}"/>
    <cellStyle name="40% - Ênfase2 29 3" xfId="24203" xr:uid="{AD059687-E752-4650-8946-1302DE19B7EE}"/>
    <cellStyle name="40% - Ênfase2 29 3 2" xfId="24204" xr:uid="{B0C5D4E4-C8C5-4230-A806-EF185F8A098B}"/>
    <cellStyle name="40% - Ênfase2 29 3 2 2" xfId="24205" xr:uid="{DC623A19-7C87-434E-B957-F5251F48909F}"/>
    <cellStyle name="40% - Ênfase2 29 3 2 3" xfId="24206" xr:uid="{6F35A6C5-E5D2-446C-86CF-7EC585815DEF}"/>
    <cellStyle name="40% - Ênfase2 29 3 2 4" xfId="24207" xr:uid="{78AD27BF-C44A-4CA5-87E1-8A9121129EEB}"/>
    <cellStyle name="40% - Ênfase2 29 3 3" xfId="24208" xr:uid="{E70099A2-DBD5-4472-BA3B-76C35E73BAD1}"/>
    <cellStyle name="40% - Ênfase2 29 3 4" xfId="24209" xr:uid="{D351EF67-EDB7-4D9E-906D-5764F13186DD}"/>
    <cellStyle name="40% - Ênfase2 29 3 5" xfId="24210" xr:uid="{9949727B-93E0-4834-A60F-1DA49162CD00}"/>
    <cellStyle name="40% - Ênfase2 29 4" xfId="24211" xr:uid="{F022EE99-C337-4FD4-885C-DDB1472DCA17}"/>
    <cellStyle name="40% - Ênfase2 29 4 2" xfId="24212" xr:uid="{7CBF57DC-FEAB-49B0-93D9-F7210C92B57C}"/>
    <cellStyle name="40% - Ênfase2 29 4 2 2" xfId="24213" xr:uid="{269DACC2-D013-4B84-B8C3-960BEEEBF156}"/>
    <cellStyle name="40% - Ênfase2 29 4 2 3" xfId="24214" xr:uid="{89FE504D-A807-4A6D-A82C-A9B87230B51F}"/>
    <cellStyle name="40% - Ênfase2 29 4 2 4" xfId="24215" xr:uid="{611920B3-C736-42D1-B2C2-64AECDEA5CD0}"/>
    <cellStyle name="40% - Ênfase2 29 4 3" xfId="24216" xr:uid="{B0308552-9ED2-4573-B0E8-B2A9220876C8}"/>
    <cellStyle name="40% - Ênfase2 29 4 4" xfId="24217" xr:uid="{70F2D6DF-9B84-4863-A7D0-5DBDFA8C6ED5}"/>
    <cellStyle name="40% - Ênfase2 29 4 5" xfId="24218" xr:uid="{8F73CB68-E18F-491F-8C31-8698426482B8}"/>
    <cellStyle name="40% - Ênfase2 29 5" xfId="24219" xr:uid="{213DA59A-1F4F-4666-9B8B-91D59E1B0758}"/>
    <cellStyle name="40% - Ênfase2 29 5 2" xfId="24220" xr:uid="{A4AD84C4-8881-45CD-B687-08C5B260C6F2}"/>
    <cellStyle name="40% - Ênfase2 29 5 2 2" xfId="24221" xr:uid="{2B2FF052-60E7-4787-A475-F8A215E45382}"/>
    <cellStyle name="40% - Ênfase2 29 5 2 3" xfId="24222" xr:uid="{C7616F58-F813-4976-8EAC-573181F333C3}"/>
    <cellStyle name="40% - Ênfase2 29 5 2 4" xfId="24223" xr:uid="{21AF3D89-F70A-489F-9081-4A6C6FDE67EA}"/>
    <cellStyle name="40% - Ênfase2 29 5 3" xfId="24224" xr:uid="{DE8EBA9E-CC15-4A54-AFC4-3394B090F12D}"/>
    <cellStyle name="40% - Ênfase2 29 5 4" xfId="24225" xr:uid="{9003D618-DC99-45D4-AB57-BD8773A6B482}"/>
    <cellStyle name="40% - Ênfase2 29 5 5" xfId="24226" xr:uid="{B4E2F226-1CE6-4531-B04E-74B08A7FD492}"/>
    <cellStyle name="40% - Ênfase2 29 6" xfId="24227" xr:uid="{E79FC92C-9876-4BC5-A588-42C94C2D1ED1}"/>
    <cellStyle name="40% - Ênfase2 29 6 2" xfId="24228" xr:uid="{906CCB51-7248-4B3B-A120-5A758D691BF6}"/>
    <cellStyle name="40% - Ênfase2 29 6 2 2" xfId="24229" xr:uid="{6B9E04F2-80FC-46EB-95AE-5A46C8118E7F}"/>
    <cellStyle name="40% - Ênfase2 29 6 2 3" xfId="24230" xr:uid="{95EB216F-EED8-4AB6-A2BD-ACEFC7EE8EA9}"/>
    <cellStyle name="40% - Ênfase2 29 6 2 4" xfId="24231" xr:uid="{CE6E701B-0949-4234-B8AD-E972B511A450}"/>
    <cellStyle name="40% - Ênfase2 29 6 3" xfId="24232" xr:uid="{728C2C92-3B95-4B12-B0F0-4FA3D4681D58}"/>
    <cellStyle name="40% - Ênfase2 29 6 4" xfId="24233" xr:uid="{97CDB5A5-3AAF-4A07-B801-A29956E58655}"/>
    <cellStyle name="40% - Ênfase2 29 6 5" xfId="24234" xr:uid="{3F2295A9-E802-422F-A190-2D4A7CA864F5}"/>
    <cellStyle name="40% - Ênfase2 29 7" xfId="24235" xr:uid="{8A123E9C-C877-491C-BECB-C25D90350BD6}"/>
    <cellStyle name="40% - Ênfase2 29 7 2" xfId="24236" xr:uid="{67496C0E-9E06-4B30-A487-D692E2385C11}"/>
    <cellStyle name="40% - Ênfase2 29 7 2 2" xfId="24237" xr:uid="{4D9E48E5-FF73-4CBB-868A-01FC17823764}"/>
    <cellStyle name="40% - Ênfase2 29 7 2 3" xfId="24238" xr:uid="{F944B3DF-747D-41F7-8A7B-00A365CA0F8F}"/>
    <cellStyle name="40% - Ênfase2 29 7 2 4" xfId="24239" xr:uid="{874295C7-5D3A-4F23-B919-68BB6414A26C}"/>
    <cellStyle name="40% - Ênfase2 29 7 3" xfId="24240" xr:uid="{DC44A078-80E6-4889-ACC9-9D59807C6F49}"/>
    <cellStyle name="40% - Ênfase2 29 7 4" xfId="24241" xr:uid="{8B584CEB-1111-4510-9BF9-B1BA5C8F6E84}"/>
    <cellStyle name="40% - Ênfase2 29 7 5" xfId="24242" xr:uid="{69FEEE37-2D66-4223-9238-1CD29009DDFB}"/>
    <cellStyle name="40% - Ênfase2 29 8" xfId="24243" xr:uid="{9C1C19B0-2E55-4909-B0AC-7534169E7412}"/>
    <cellStyle name="40% - Ênfase2 29 8 2" xfId="24244" xr:uid="{15AA1F40-F65D-4424-945D-5B751C5F5DFE}"/>
    <cellStyle name="40% - Ênfase2 29 8 2 2" xfId="24245" xr:uid="{FAFAC9BE-0713-460B-B312-B84C2A77FB54}"/>
    <cellStyle name="40% - Ênfase2 29 8 2 3" xfId="24246" xr:uid="{3BD5B682-45E0-47A1-B6BF-7EA7511A471C}"/>
    <cellStyle name="40% - Ênfase2 29 8 2 4" xfId="24247" xr:uid="{C9B216AB-F9EC-40D4-ADFE-00FF5DBD91FA}"/>
    <cellStyle name="40% - Ênfase2 29 8 3" xfId="24248" xr:uid="{5DA3D476-5C54-4E1A-B55C-39EF870E45E1}"/>
    <cellStyle name="40% - Ênfase2 29 8 4" xfId="24249" xr:uid="{01A1CA5B-73CB-4F5C-9B7D-284CA7F65A38}"/>
    <cellStyle name="40% - Ênfase2 29 8 5" xfId="24250" xr:uid="{51BAC951-543C-4857-A3B9-14FE68102111}"/>
    <cellStyle name="40% - Ênfase2 29 9" xfId="24251" xr:uid="{E7DA6104-45A9-40FA-85F4-C0ED3B7549E7}"/>
    <cellStyle name="40% - Ênfase2 29 9 2" xfId="24252" xr:uid="{705EA9F9-D868-4605-892D-540344077D5F}"/>
    <cellStyle name="40% - Ênfase2 29 9 2 2" xfId="24253" xr:uid="{E63BADAD-A8A0-4AA8-BF34-78A87A1B4005}"/>
    <cellStyle name="40% - Ênfase2 29 9 2 3" xfId="24254" xr:uid="{275F652A-3732-4BB7-A2DA-9A152AD74B77}"/>
    <cellStyle name="40% - Ênfase2 29 9 2 4" xfId="24255" xr:uid="{A3ADF7D0-B4C0-4936-ABC2-A071D41DD5DC}"/>
    <cellStyle name="40% - Ênfase2 29 9 3" xfId="24256" xr:uid="{138A9A22-121D-4A20-B64C-92346FFE4391}"/>
    <cellStyle name="40% - Ênfase2 29 9 4" xfId="24257" xr:uid="{B461CF29-BD39-4986-82E1-00841032004F}"/>
    <cellStyle name="40% - Ênfase2 29 9 5" xfId="24258" xr:uid="{4D5E5A8C-8406-4517-9766-E3890C7E5131}"/>
    <cellStyle name="40% - Ênfase2 3" xfId="1663" xr:uid="{B2AE0994-6DED-4E44-8F5A-CB2C5A57184B}"/>
    <cellStyle name="40% - Ênfase2 3 10" xfId="24259" xr:uid="{592910DF-0A61-43A6-9E4D-78ABA2637E02}"/>
    <cellStyle name="40% - Ênfase2 3 10 2" xfId="24260" xr:uid="{A3292E62-8F92-4955-97A7-3A4DD9E6770C}"/>
    <cellStyle name="40% - Ênfase2 3 10 2 2" xfId="24261" xr:uid="{7449AC97-DC0D-4D49-9A23-FAE7A68C4E0F}"/>
    <cellStyle name="40% - Ênfase2 3 10 2 3" xfId="24262" xr:uid="{C3641FD1-930B-44EE-A51A-E2E3B8E0453C}"/>
    <cellStyle name="40% - Ênfase2 3 10 2 4" xfId="24263" xr:uid="{23DDA419-2D39-4F62-949B-19CF931CF4A7}"/>
    <cellStyle name="40% - Ênfase2 3 10 3" xfId="24264" xr:uid="{62399C1A-16DD-4450-84F6-B416431E0262}"/>
    <cellStyle name="40% - Ênfase2 3 10 4" xfId="24265" xr:uid="{CE1348F4-86E6-40E5-B8F0-844FB9EC0B2A}"/>
    <cellStyle name="40% - Ênfase2 3 10 5" xfId="24266" xr:uid="{AC919DB1-8248-458A-A7B9-DB182392DF50}"/>
    <cellStyle name="40% - Ênfase2 3 10 6" xfId="56240" xr:uid="{9047FDFC-794C-481D-ACD6-05E206B9C6FA}"/>
    <cellStyle name="40% - Ênfase2 3 11" xfId="24267" xr:uid="{0016EE53-DD29-4DEC-87FE-FAF42BFD0E05}"/>
    <cellStyle name="40% - Ênfase2 3 11 2" xfId="24268" xr:uid="{1BE7886E-EE68-4D81-9B14-8BC567D70C07}"/>
    <cellStyle name="40% - Ênfase2 3 11 2 2" xfId="24269" xr:uid="{53346AD5-907B-4129-B827-EAAAF6646389}"/>
    <cellStyle name="40% - Ênfase2 3 11 2 3" xfId="24270" xr:uid="{ED4062A7-D471-4371-9969-3E5A540460A1}"/>
    <cellStyle name="40% - Ênfase2 3 11 2 4" xfId="24271" xr:uid="{5AC5AC9E-F719-449E-A63D-80A2830BE0B3}"/>
    <cellStyle name="40% - Ênfase2 3 11 3" xfId="24272" xr:uid="{2D7CEF2A-ED8A-4B56-A9F5-593EBD0E7F58}"/>
    <cellStyle name="40% - Ênfase2 3 11 4" xfId="24273" xr:uid="{B1DEAD1E-EDB8-4C51-A8C2-1E7A3CE3D438}"/>
    <cellStyle name="40% - Ênfase2 3 11 5" xfId="24274" xr:uid="{90DE6B7F-EBC1-44F7-B0DA-5C30DE948431}"/>
    <cellStyle name="40% - Ênfase2 3 11 6" xfId="58432" xr:uid="{32F15BBB-EDD7-45F8-BBEC-AD0CA502E0F2}"/>
    <cellStyle name="40% - Ênfase2 3 12" xfId="24275" xr:uid="{8F4A489E-613A-40E5-AC79-CA2FF42E9DE7}"/>
    <cellStyle name="40% - Ênfase2 3 12 2" xfId="24276" xr:uid="{EA3CA1AE-4E86-4050-ACF0-DCD03743C2B8}"/>
    <cellStyle name="40% - Ênfase2 3 12 2 2" xfId="24277" xr:uid="{589A270B-8088-48BA-B06D-44CD97EF7846}"/>
    <cellStyle name="40% - Ênfase2 3 12 2 3" xfId="24278" xr:uid="{855663C2-488B-4D19-8D05-A98DE7D97065}"/>
    <cellStyle name="40% - Ênfase2 3 12 2 4" xfId="24279" xr:uid="{9269B7E6-0F68-48BA-8DD1-00F09121E03D}"/>
    <cellStyle name="40% - Ênfase2 3 12 3" xfId="24280" xr:uid="{7AD17324-B72A-4C66-8BF3-77FB1DBD1E6B}"/>
    <cellStyle name="40% - Ênfase2 3 12 4" xfId="24281" xr:uid="{589F4C73-CCEF-4271-8381-FD1993382AD2}"/>
    <cellStyle name="40% - Ênfase2 3 12 5" xfId="24282" xr:uid="{CFC966FE-25E6-4464-AD11-1C106C0773F1}"/>
    <cellStyle name="40% - Ênfase2 3 12 6" xfId="47223" xr:uid="{D6D55F8F-C24A-456E-A6AB-8024358A4BD5}"/>
    <cellStyle name="40% - Ênfase2 3 13" xfId="24283" xr:uid="{8493CA34-B25A-4DF4-81EA-C7734AF18EC3}"/>
    <cellStyle name="40% - Ênfase2 3 14" xfId="24284" xr:uid="{F68A6DB3-5AEF-4AF6-8780-4EECF7B944F5}"/>
    <cellStyle name="40% - Ênfase2 3 15" xfId="24285" xr:uid="{F4A7223E-EB77-4808-97A0-835A62456688}"/>
    <cellStyle name="40% - Ênfase2 3 16" xfId="24286" xr:uid="{4D803B78-0ECB-41F2-9DB5-82D3252D42B5}"/>
    <cellStyle name="40% - Ênfase2 3 17" xfId="45176" xr:uid="{26DF06EF-8F3B-4AF0-B572-F598AE7C899A}"/>
    <cellStyle name="40% - Ênfase2 3 2" xfId="1664" xr:uid="{F79F5E19-23A7-464E-B473-E9CD40ECFD80}"/>
    <cellStyle name="40% - Ênfase2 3 2 2" xfId="1665" xr:uid="{BD7E50F6-3306-4BEE-951B-3AAB238F7D55}"/>
    <cellStyle name="40% - Ênfase2 3 2 2 2" xfId="24287" xr:uid="{0303140E-3118-492A-8F38-C94342F58FE6}"/>
    <cellStyle name="40% - Ênfase2 3 2 2 2 2" xfId="57254" xr:uid="{8EA8940E-506B-457C-A5AF-91B59DEBE44C}"/>
    <cellStyle name="40% - Ênfase2 3 2 2 2 3" xfId="58139" xr:uid="{C51F8437-DF91-4E4C-B721-9598A3A68D8F}"/>
    <cellStyle name="40% - Ênfase2 3 2 2 2 4" xfId="56907" xr:uid="{EF3FA6DB-C3D6-4D30-9E9D-0D9710069B99}"/>
    <cellStyle name="40% - Ênfase2 3 2 2 3" xfId="24288" xr:uid="{BABBA67E-0E0B-4458-9ECF-3DB1EB066FDF}"/>
    <cellStyle name="40% - Ênfase2 3 2 2 3 2" xfId="58264" xr:uid="{F3FC2A4A-B6F7-4AC4-9FBB-44A59ECFA059}"/>
    <cellStyle name="40% - Ênfase2 3 2 2 4" xfId="24289" xr:uid="{F9E1E58B-ADB1-4E4D-8D30-BBFE61201636}"/>
    <cellStyle name="40% - Ênfase2 3 2 2 5" xfId="48876" xr:uid="{F38F7423-501C-4EAE-8E63-F81E1CFBA6A4}"/>
    <cellStyle name="40% - Ênfase2 3 2 3" xfId="24290" xr:uid="{0F0FFCC8-F568-4F95-8511-A709A4E3B3F7}"/>
    <cellStyle name="40% - Ênfase2 3 2 3 2" xfId="24291" xr:uid="{89312278-4CA3-4AF2-861A-773B249C2D30}"/>
    <cellStyle name="40% - Ênfase2 3 2 3 3" xfId="24292" xr:uid="{1106EF8A-8C94-4DE2-8C22-9B1F6C28ED73}"/>
    <cellStyle name="40% - Ênfase2 3 2 3 4" xfId="24293" xr:uid="{40D3E743-1769-440D-A1F0-6B37216CB616}"/>
    <cellStyle name="40% - Ênfase2 3 2 3 5" xfId="56531" xr:uid="{579FF9DA-6ACD-4FBB-8EAA-833965F4CE74}"/>
    <cellStyle name="40% - Ênfase2 3 2 4" xfId="57599" xr:uid="{0200D73C-8897-4439-ABF4-098234F0ED98}"/>
    <cellStyle name="40% - Ênfase2 3 2 5" xfId="45613" xr:uid="{F5B7E5C5-9B38-410D-B751-794379C3F699}"/>
    <cellStyle name="40% - Ênfase2 3 3" xfId="1666" xr:uid="{E182A4D4-2A78-485F-85D1-08929DCA8E81}"/>
    <cellStyle name="40% - Ênfase2 3 3 2" xfId="1667" xr:uid="{EB8EDEA9-4983-4D75-A2D7-B11E0C3A83E8}"/>
    <cellStyle name="40% - Ênfase2 3 3 2 2" xfId="24294" xr:uid="{4BEEA50B-47FF-4A56-89F4-7147B99377FF}"/>
    <cellStyle name="40% - Ênfase2 3 3 2 3" xfId="24295" xr:uid="{80BAF8F3-3A8D-4CB1-B1E0-71476B1B0246}"/>
    <cellStyle name="40% - Ênfase2 3 3 2 4" xfId="24296" xr:uid="{CB81815B-E973-4EF8-8314-D8203CD05B73}"/>
    <cellStyle name="40% - Ênfase2 3 3 2 5" xfId="50294" xr:uid="{B81667C5-1BBA-4BF9-8961-170645CCA614}"/>
    <cellStyle name="40% - Ênfase2 3 3 3" xfId="24297" xr:uid="{258BA3B4-7A18-4CF3-94A8-5C51CB00E94A}"/>
    <cellStyle name="40% - Ênfase2 3 3 4" xfId="24298" xr:uid="{433E1710-42A6-4DCD-97DB-5DF7A706619F}"/>
    <cellStyle name="40% - Ênfase2 3 3 5" xfId="24299" xr:uid="{E97910F8-FDE2-40D1-8CB5-B59F8A85E21D}"/>
    <cellStyle name="40% - Ênfase2 3 3 6" xfId="45614" xr:uid="{ED24B720-3664-489C-A2DB-7695C0E7AA26}"/>
    <cellStyle name="40% - Ênfase2 3 4" xfId="1668" xr:uid="{E618D953-E60B-4CAA-A083-8DDC33A989ED}"/>
    <cellStyle name="40% - Ênfase2 3 4 2" xfId="1669" xr:uid="{3E008D2A-D119-4C54-9FAC-BFA9B0F9566A}"/>
    <cellStyle name="40% - Ênfase2 3 4 2 2" xfId="24300" xr:uid="{1BFCC6D0-F970-449A-B809-86E87646A344}"/>
    <cellStyle name="40% - Ênfase2 3 4 2 3" xfId="24301" xr:uid="{9E760301-4871-4F1B-94CF-C6E7A962EC88}"/>
    <cellStyle name="40% - Ênfase2 3 4 2 4" xfId="24302" xr:uid="{31F9DD39-42F3-48CD-B1E7-28CCA53E3E42}"/>
    <cellStyle name="40% - Ênfase2 3 4 3" xfId="24303" xr:uid="{3C02AA55-9BB0-4253-BF4B-67D6C02BA646}"/>
    <cellStyle name="40% - Ênfase2 3 4 4" xfId="24304" xr:uid="{48C6B166-CB1F-4027-9BFF-EB4C749C4E58}"/>
    <cellStyle name="40% - Ênfase2 3 4 5" xfId="24305" xr:uid="{DC59B9F5-21A5-4806-A005-1F5E406F617A}"/>
    <cellStyle name="40% - Ênfase2 3 4 6" xfId="50555" xr:uid="{47B644F2-AFDB-416A-AF98-EC393D5CACD2}"/>
    <cellStyle name="40% - Ênfase2 3 5" xfId="1670" xr:uid="{E1203776-5B30-45A5-A518-8D2D0DA59066}"/>
    <cellStyle name="40% - Ênfase2 3 5 2" xfId="1671" xr:uid="{17046E4B-0ABF-46E1-A60D-AD2C9B876018}"/>
    <cellStyle name="40% - Ênfase2 3 5 2 2" xfId="24306" xr:uid="{3BD6D16D-4EDD-4E25-94C4-BF7E22C04FEC}"/>
    <cellStyle name="40% - Ênfase2 3 5 2 3" xfId="24307" xr:uid="{9980CFD0-0C2B-4149-997B-F5039A347422}"/>
    <cellStyle name="40% - Ênfase2 3 5 2 4" xfId="24308" xr:uid="{9D8D114B-00A5-467D-A36A-2E0E538611E5}"/>
    <cellStyle name="40% - Ênfase2 3 5 3" xfId="24309" xr:uid="{0518C0B8-4CE2-4D65-A21B-1D3C7F12CA4B}"/>
    <cellStyle name="40% - Ênfase2 3 5 4" xfId="24310" xr:uid="{1C1999A0-76D8-469D-9819-1C9E857A3311}"/>
    <cellStyle name="40% - Ênfase2 3 5 5" xfId="24311" xr:uid="{BBA16609-41AF-46A4-887C-072D46B1EF93}"/>
    <cellStyle name="40% - Ênfase2 3 5 6" xfId="48688" xr:uid="{CA703DF7-25F5-44C0-963F-C05E4E5CEF73}"/>
    <cellStyle name="40% - Ênfase2 3 6" xfId="1672" xr:uid="{967AA0F5-3552-4C5A-8E60-B1DC3992504E}"/>
    <cellStyle name="40% - Ênfase2 3 6 2" xfId="1673" xr:uid="{41A51B73-30F9-433E-9FBA-87DA17B085E7}"/>
    <cellStyle name="40% - Ênfase2 3 6 2 2" xfId="24312" xr:uid="{B507A40F-1D0D-4536-B175-1CBB3673A8E2}"/>
    <cellStyle name="40% - Ênfase2 3 6 2 3" xfId="24313" xr:uid="{0895877B-DF1C-4A58-B17B-12B9A26054EB}"/>
    <cellStyle name="40% - Ênfase2 3 6 2 4" xfId="24314" xr:uid="{C2646852-F501-4213-BBB1-D96FA7468BA7}"/>
    <cellStyle name="40% - Ênfase2 3 6 3" xfId="24315" xr:uid="{A8A32627-B5B8-47D4-8071-A876E6FFFCA3}"/>
    <cellStyle name="40% - Ênfase2 3 6 4" xfId="24316" xr:uid="{BD2F8D92-C5AE-4010-AD07-D60BA0174476}"/>
    <cellStyle name="40% - Ênfase2 3 6 5" xfId="24317" xr:uid="{42AEFB57-4150-4BEC-8311-4E91F97596A7}"/>
    <cellStyle name="40% - Ênfase2 3 6 6" xfId="51138" xr:uid="{9FFFC253-F7E4-4C2E-AD71-CA15A5FDA9FC}"/>
    <cellStyle name="40% - Ênfase2 3 7" xfId="1674" xr:uid="{F107EA4D-C6F3-48A0-9F62-247EEA2E4D0C}"/>
    <cellStyle name="40% - Ênfase2 3 7 2" xfId="24318" xr:uid="{347B3DC9-B949-46FC-92CA-EFFA19B97832}"/>
    <cellStyle name="40% - Ênfase2 3 7 2 2" xfId="24319" xr:uid="{4045D238-AE7A-43CC-A9BD-FD1E562A5C42}"/>
    <cellStyle name="40% - Ênfase2 3 7 2 3" xfId="24320" xr:uid="{2B503387-3279-4D8C-B0AA-7DBD0B2471CA}"/>
    <cellStyle name="40% - Ênfase2 3 7 2 4" xfId="24321" xr:uid="{64A0C93F-1CBB-4B5D-ADC5-8D0907DD4639}"/>
    <cellStyle name="40% - Ênfase2 3 7 3" xfId="24322" xr:uid="{76434936-1E54-4A3D-A574-5A3905DC68A6}"/>
    <cellStyle name="40% - Ênfase2 3 7 4" xfId="24323" xr:uid="{E1E58052-697A-4AB6-8444-1BCCE4AEBC95}"/>
    <cellStyle name="40% - Ênfase2 3 7 5" xfId="24324" xr:uid="{E1356573-52F8-4398-9FCE-C0A8CDA76C68}"/>
    <cellStyle name="40% - Ênfase2 3 7 6" xfId="52021" xr:uid="{B4AFE192-9669-441B-B6B4-B8A514E6C8C8}"/>
    <cellStyle name="40% - Ênfase2 3 8" xfId="24325" xr:uid="{8393FBBC-2324-427D-9966-C38DFBE5D024}"/>
    <cellStyle name="40% - Ênfase2 3 8 2" xfId="24326" xr:uid="{04BF2369-DF54-4DA1-8578-61456E869C58}"/>
    <cellStyle name="40% - Ênfase2 3 8 2 2" xfId="24327" xr:uid="{D368DE9F-FA9E-42BB-9291-18E846BF47F3}"/>
    <cellStyle name="40% - Ênfase2 3 8 2 3" xfId="24328" xr:uid="{39786FE8-145D-4CC0-A923-A39CF8959D3B}"/>
    <cellStyle name="40% - Ênfase2 3 8 2 4" xfId="24329" xr:uid="{03F76DFF-6910-48AA-B8DC-8D98FBCF956D}"/>
    <cellStyle name="40% - Ênfase2 3 8 3" xfId="24330" xr:uid="{C6F0F232-7BCB-45F5-BFD8-9A77C47F9268}"/>
    <cellStyle name="40% - Ênfase2 3 8 4" xfId="24331" xr:uid="{DF566099-84E9-4B83-83BE-B15A9F4C5FC3}"/>
    <cellStyle name="40% - Ênfase2 3 8 5" xfId="24332" xr:uid="{6BE02D5E-A5C0-475F-AC08-C99DB2A28981}"/>
    <cellStyle name="40% - Ênfase2 3 8 6" xfId="52893" xr:uid="{52D489DE-1908-4F89-9EAD-633EE018ACC2}"/>
    <cellStyle name="40% - Ênfase2 3 9" xfId="24333" xr:uid="{F0105DEF-0651-4939-92CF-120BA26E7494}"/>
    <cellStyle name="40% - Ênfase2 3 9 2" xfId="24334" xr:uid="{1187D181-B581-41D0-A69D-88B97199447F}"/>
    <cellStyle name="40% - Ênfase2 3 9 2 2" xfId="24335" xr:uid="{5497117E-4A3B-4ED5-B569-8EF3FDE32DD0}"/>
    <cellStyle name="40% - Ênfase2 3 9 2 3" xfId="24336" xr:uid="{4DCADD01-5016-49E9-A44B-92362EEF06DF}"/>
    <cellStyle name="40% - Ênfase2 3 9 2 4" xfId="24337" xr:uid="{015542A9-E7BB-4F89-A424-2A4C097B02E8}"/>
    <cellStyle name="40% - Ênfase2 3 9 3" xfId="24338" xr:uid="{78C558E1-C72F-4AAF-93EE-F3F908C20CC4}"/>
    <cellStyle name="40% - Ênfase2 3 9 4" xfId="24339" xr:uid="{516E8942-16F6-4DBD-BE4C-57403721CCCE}"/>
    <cellStyle name="40% - Ênfase2 3 9 5" xfId="24340" xr:uid="{408B835E-6BF6-4A10-AF4C-E4581C3F3FAB}"/>
    <cellStyle name="40% - Ênfase2 3 9 6" xfId="53748" xr:uid="{DD1F9E65-5AAB-47C0-A750-B9EEEA921C39}"/>
    <cellStyle name="40% - Ênfase2 30" xfId="1675" xr:uid="{13343B63-8D33-4880-9131-1B552494DF7D}"/>
    <cellStyle name="40% - Ênfase2 30 10" xfId="24341" xr:uid="{56233E3B-0FAC-4A94-A419-83AAA02E3E13}"/>
    <cellStyle name="40% - Ênfase2 30 10 2" xfId="24342" xr:uid="{09DA5EA1-8A80-4736-9892-991FE0FD2BFC}"/>
    <cellStyle name="40% - Ênfase2 30 10 2 2" xfId="24343" xr:uid="{C6802E77-E3B0-4659-BA5A-A59EB9B0A0A3}"/>
    <cellStyle name="40% - Ênfase2 30 10 2 3" xfId="24344" xr:uid="{3C667D04-6390-49FA-91F6-B5C99A69C2F8}"/>
    <cellStyle name="40% - Ênfase2 30 10 2 4" xfId="24345" xr:uid="{94BD239D-62E9-466B-990B-32EEB6FAD565}"/>
    <cellStyle name="40% - Ênfase2 30 10 3" xfId="24346" xr:uid="{645941F9-6AE5-480F-9920-7C49623CFBA9}"/>
    <cellStyle name="40% - Ênfase2 30 10 4" xfId="24347" xr:uid="{83F00D7D-E775-40C9-BDB2-5B644FF3C775}"/>
    <cellStyle name="40% - Ênfase2 30 10 5" xfId="24348" xr:uid="{FCA62F56-7CE3-44C6-8880-D37B1FB028BA}"/>
    <cellStyle name="40% - Ênfase2 30 11" xfId="24349" xr:uid="{2E4B1776-01B0-4DFD-9FA3-B8EAC5E1230B}"/>
    <cellStyle name="40% - Ênfase2 30 11 2" xfId="24350" xr:uid="{3756B1D5-8135-42FA-B475-B3089F430F3C}"/>
    <cellStyle name="40% - Ênfase2 30 11 2 2" xfId="24351" xr:uid="{C2C62D4B-5ABB-4A47-ADE0-DCFF3A588AEA}"/>
    <cellStyle name="40% - Ênfase2 30 11 2 3" xfId="24352" xr:uid="{4FF7A833-42D0-43F7-BACC-999D80DC0306}"/>
    <cellStyle name="40% - Ênfase2 30 11 2 4" xfId="24353" xr:uid="{1DAB78C2-74EF-4E5C-8190-E9DB546395B0}"/>
    <cellStyle name="40% - Ênfase2 30 11 3" xfId="24354" xr:uid="{1F02AB2C-8123-4B29-B560-B5D8A12AB212}"/>
    <cellStyle name="40% - Ênfase2 30 11 4" xfId="24355" xr:uid="{9E7EFE7F-412F-4F12-BE57-761C7B99FB74}"/>
    <cellStyle name="40% - Ênfase2 30 11 5" xfId="24356" xr:uid="{92132F89-7418-4B95-8C82-77A6AF6C6245}"/>
    <cellStyle name="40% - Ênfase2 30 12" xfId="24357" xr:uid="{E3E46C5F-366B-4E22-B74E-F185FF9D621C}"/>
    <cellStyle name="40% - Ênfase2 30 12 2" xfId="24358" xr:uid="{A3A98B29-FB84-48E1-AB50-53191D94546E}"/>
    <cellStyle name="40% - Ênfase2 30 12 3" xfId="24359" xr:uid="{7CBFA390-F9DA-4242-B1A2-9094BA90BB2C}"/>
    <cellStyle name="40% - Ênfase2 30 12 4" xfId="24360" xr:uid="{CCB5F031-C85B-441A-9EB1-8B9C590E413E}"/>
    <cellStyle name="40% - Ênfase2 30 13" xfId="24361" xr:uid="{7F2FD07B-8A64-4B34-99AA-35E2F13D9FD3}"/>
    <cellStyle name="40% - Ênfase2 30 14" xfId="24362" xr:uid="{4C9568AB-EA4D-417C-95F1-432209A7C055}"/>
    <cellStyle name="40% - Ênfase2 30 15" xfId="24363" xr:uid="{A1ECFB57-8D78-4DC3-AE92-ABD249BCB80B}"/>
    <cellStyle name="40% - Ênfase2 30 2" xfId="1676" xr:uid="{39895D61-8E24-41E2-9A99-5F20800603E0}"/>
    <cellStyle name="40% - Ênfase2 30 2 2" xfId="24364" xr:uid="{233AACF8-7F2B-415B-93A7-5FFB596704F4}"/>
    <cellStyle name="40% - Ênfase2 30 2 2 2" xfId="24365" xr:uid="{7A96DD92-87CE-47FA-AF67-0A61858FB243}"/>
    <cellStyle name="40% - Ênfase2 30 2 2 3" xfId="24366" xr:uid="{BE81DEAF-7D61-4047-BBA1-F760B3D85B68}"/>
    <cellStyle name="40% - Ênfase2 30 2 2 4" xfId="24367" xr:uid="{F3E22EA2-F8B0-4F95-A474-4E24B5CFA319}"/>
    <cellStyle name="40% - Ênfase2 30 2 3" xfId="24368" xr:uid="{7C44C357-D0CE-4BE0-B9DF-3A6B7F0BC2A5}"/>
    <cellStyle name="40% - Ênfase2 30 2 4" xfId="24369" xr:uid="{6CF35CC8-011E-4B3F-A9DB-B6ADABB3F168}"/>
    <cellStyle name="40% - Ênfase2 30 2 5" xfId="24370" xr:uid="{F1C2D957-EC1A-4A4E-A1C5-F0D5EC0BC019}"/>
    <cellStyle name="40% - Ênfase2 30 3" xfId="24371" xr:uid="{E5EF161D-692B-4D53-BB89-E908040B4049}"/>
    <cellStyle name="40% - Ênfase2 30 3 2" xfId="24372" xr:uid="{35D1FDB5-496E-497E-A831-28612A73E2DA}"/>
    <cellStyle name="40% - Ênfase2 30 3 2 2" xfId="24373" xr:uid="{0AA923EC-1DE2-4326-8F2A-84621BD72A59}"/>
    <cellStyle name="40% - Ênfase2 30 3 2 3" xfId="24374" xr:uid="{535F531C-58D0-4AED-85CE-FB4E6E526DFE}"/>
    <cellStyle name="40% - Ênfase2 30 3 2 4" xfId="24375" xr:uid="{C3151BCD-3D2A-450E-B092-86F3B83958ED}"/>
    <cellStyle name="40% - Ênfase2 30 3 3" xfId="24376" xr:uid="{B1A86496-1F09-4B5E-9E01-3E209CBD36AB}"/>
    <cellStyle name="40% - Ênfase2 30 3 4" xfId="24377" xr:uid="{AFABE7C1-6F5D-4BE6-AA88-4E01153BE25E}"/>
    <cellStyle name="40% - Ênfase2 30 3 5" xfId="24378" xr:uid="{C46C714E-1F21-4319-81EA-3999162FFA48}"/>
    <cellStyle name="40% - Ênfase2 30 4" xfId="24379" xr:uid="{6FDCF1EB-D7AC-494C-B806-AD7E15299885}"/>
    <cellStyle name="40% - Ênfase2 30 4 2" xfId="24380" xr:uid="{B8CB88BF-76DF-43AA-A0D6-2281A6925572}"/>
    <cellStyle name="40% - Ênfase2 30 4 2 2" xfId="24381" xr:uid="{87240C5A-96DB-4EC0-8A0B-30B3F0449173}"/>
    <cellStyle name="40% - Ênfase2 30 4 2 3" xfId="24382" xr:uid="{ED17CEAC-7850-4845-B037-CEF13599527A}"/>
    <cellStyle name="40% - Ênfase2 30 4 2 4" xfId="24383" xr:uid="{3923E31F-59DD-4972-81FF-482E4A974997}"/>
    <cellStyle name="40% - Ênfase2 30 4 3" xfId="24384" xr:uid="{95BED2D0-549D-49C0-98BC-C8E04A338A52}"/>
    <cellStyle name="40% - Ênfase2 30 4 4" xfId="24385" xr:uid="{F15AD248-97A3-469B-8AC4-6A3A4605E4DC}"/>
    <cellStyle name="40% - Ênfase2 30 4 5" xfId="24386" xr:uid="{8C33E823-FD97-4CB0-9451-9D82C462E1A6}"/>
    <cellStyle name="40% - Ênfase2 30 5" xfId="24387" xr:uid="{56BA57E7-E4B0-4038-BC3C-7D38806B0F47}"/>
    <cellStyle name="40% - Ênfase2 30 5 2" xfId="24388" xr:uid="{14D52008-8ACE-45A5-9C82-869F6A16F892}"/>
    <cellStyle name="40% - Ênfase2 30 5 2 2" xfId="24389" xr:uid="{F58765AF-E28B-4232-8C05-565D9386DD93}"/>
    <cellStyle name="40% - Ênfase2 30 5 2 3" xfId="24390" xr:uid="{2D2A4AF2-1775-4CA0-8961-C91B2B8E5FCE}"/>
    <cellStyle name="40% - Ênfase2 30 5 2 4" xfId="24391" xr:uid="{C65DF654-D8E5-49E6-AC2D-47FAE032968D}"/>
    <cellStyle name="40% - Ênfase2 30 5 3" xfId="24392" xr:uid="{562367BC-531E-4D30-8604-4F75053A1A2D}"/>
    <cellStyle name="40% - Ênfase2 30 5 4" xfId="24393" xr:uid="{F9498931-BB36-4A72-B43A-31EA77509E07}"/>
    <cellStyle name="40% - Ênfase2 30 5 5" xfId="24394" xr:uid="{99936B52-A12B-4ED1-8D0F-2EF48F3D5EFC}"/>
    <cellStyle name="40% - Ênfase2 30 6" xfId="24395" xr:uid="{5A5B9276-1709-4105-90F8-F4E0BB10B539}"/>
    <cellStyle name="40% - Ênfase2 30 6 2" xfId="24396" xr:uid="{E36034A6-899E-487D-A46D-D68A9DAE5FEA}"/>
    <cellStyle name="40% - Ênfase2 30 6 2 2" xfId="24397" xr:uid="{EAC4CA0D-0EE7-4A9C-955A-0EE849218276}"/>
    <cellStyle name="40% - Ênfase2 30 6 2 3" xfId="24398" xr:uid="{4147AF03-ED25-448A-865C-F5DF39A0CD7A}"/>
    <cellStyle name="40% - Ênfase2 30 6 2 4" xfId="24399" xr:uid="{39271FEC-659E-4A52-945B-60EC74A41E57}"/>
    <cellStyle name="40% - Ênfase2 30 6 3" xfId="24400" xr:uid="{5FD76DAB-9BDD-404C-B4DE-F66D9153FB76}"/>
    <cellStyle name="40% - Ênfase2 30 6 4" xfId="24401" xr:uid="{10218C82-7AE3-4FA4-BA20-9AEAC17D2878}"/>
    <cellStyle name="40% - Ênfase2 30 6 5" xfId="24402" xr:uid="{D1EB1F3F-8452-4397-A7C6-5E1D8C4D415A}"/>
    <cellStyle name="40% - Ênfase2 30 7" xfId="24403" xr:uid="{2D6A7D6F-036E-4E74-8EA6-691B62447C65}"/>
    <cellStyle name="40% - Ênfase2 30 7 2" xfId="24404" xr:uid="{B4AC7278-398C-4975-ADA8-20CCC80D214D}"/>
    <cellStyle name="40% - Ênfase2 30 7 2 2" xfId="24405" xr:uid="{2AB4290B-6FB1-4FFB-9000-C7E111895B66}"/>
    <cellStyle name="40% - Ênfase2 30 7 2 3" xfId="24406" xr:uid="{C3BA6D49-FD20-4D6C-B89C-B2D83385A047}"/>
    <cellStyle name="40% - Ênfase2 30 7 2 4" xfId="24407" xr:uid="{CEFB9BF2-14E7-4429-9C5E-BC1580DC1E9A}"/>
    <cellStyle name="40% - Ênfase2 30 7 3" xfId="24408" xr:uid="{BD263546-7B33-4CEE-8FCA-505859A4C965}"/>
    <cellStyle name="40% - Ênfase2 30 7 4" xfId="24409" xr:uid="{C6518535-4A90-4689-8164-4F35C7A0D599}"/>
    <cellStyle name="40% - Ênfase2 30 7 5" xfId="24410" xr:uid="{6160CC17-1587-4F45-A678-78A8C5E08F48}"/>
    <cellStyle name="40% - Ênfase2 30 8" xfId="24411" xr:uid="{5FE890E3-3288-4D2D-85DA-12850A832448}"/>
    <cellStyle name="40% - Ênfase2 30 8 2" xfId="24412" xr:uid="{DB32947D-2E32-40A7-AE64-2A10FD0D1A70}"/>
    <cellStyle name="40% - Ênfase2 30 8 2 2" xfId="24413" xr:uid="{E641ACBF-BC6B-447B-BC85-4F6629ED0DC4}"/>
    <cellStyle name="40% - Ênfase2 30 8 2 3" xfId="24414" xr:uid="{7E3F1CE1-BE1B-44AF-9AD2-15E3EB9B3166}"/>
    <cellStyle name="40% - Ênfase2 30 8 2 4" xfId="24415" xr:uid="{A6C22E09-566F-4D5D-8372-341F54D9EDB4}"/>
    <cellStyle name="40% - Ênfase2 30 8 3" xfId="24416" xr:uid="{242A0B8E-82B6-4696-8BEB-BDE24CC17765}"/>
    <cellStyle name="40% - Ênfase2 30 8 4" xfId="24417" xr:uid="{59920F53-E49E-42F8-B252-7C82CF22820B}"/>
    <cellStyle name="40% - Ênfase2 30 8 5" xfId="24418" xr:uid="{E0818722-F1D0-4478-9DB0-C4C3FD2988D1}"/>
    <cellStyle name="40% - Ênfase2 30 9" xfId="24419" xr:uid="{5B950AF8-A500-43A3-8734-8B95DE7D8C49}"/>
    <cellStyle name="40% - Ênfase2 30 9 2" xfId="24420" xr:uid="{B630E2E9-E179-4985-AAB0-A768FB1AB542}"/>
    <cellStyle name="40% - Ênfase2 30 9 2 2" xfId="24421" xr:uid="{E0FCB140-DA81-4A1E-AE54-7F385A85FF62}"/>
    <cellStyle name="40% - Ênfase2 30 9 2 3" xfId="24422" xr:uid="{C3EB744B-28DB-46EC-A914-52AAFBB6BBB9}"/>
    <cellStyle name="40% - Ênfase2 30 9 2 4" xfId="24423" xr:uid="{D29722D3-737C-4B74-A896-3014960B972B}"/>
    <cellStyle name="40% - Ênfase2 30 9 3" xfId="24424" xr:uid="{B18F9CDD-8BD1-4CC8-82B7-343AB39DF795}"/>
    <cellStyle name="40% - Ênfase2 30 9 4" xfId="24425" xr:uid="{22474DF1-2188-427E-875E-51138FC0BB39}"/>
    <cellStyle name="40% - Ênfase2 30 9 5" xfId="24426" xr:uid="{13789E3C-8245-4F5B-A0AE-ABBF31BC3B3C}"/>
    <cellStyle name="40% - Ênfase2 31" xfId="1677" xr:uid="{36F37CF1-B514-4E11-AE5D-B98C1870F393}"/>
    <cellStyle name="40% - Ênfase2 31 10" xfId="24427" xr:uid="{2CF75632-D8B0-45EA-93D6-D762460F2414}"/>
    <cellStyle name="40% - Ênfase2 31 10 2" xfId="24428" xr:uid="{729D70F0-B901-47A3-8332-2927F56A84F6}"/>
    <cellStyle name="40% - Ênfase2 31 10 2 2" xfId="24429" xr:uid="{6EE20865-6D7D-4566-B3D2-D126470F8289}"/>
    <cellStyle name="40% - Ênfase2 31 10 2 3" xfId="24430" xr:uid="{4F3AD5D9-9567-4C91-BDB6-2A80422BAC0E}"/>
    <cellStyle name="40% - Ênfase2 31 10 2 4" xfId="24431" xr:uid="{3FC089A0-2152-4BCF-AFE1-EA6B62880BB7}"/>
    <cellStyle name="40% - Ênfase2 31 10 3" xfId="24432" xr:uid="{005ED541-BFEE-4ACE-B714-1D21276AEBCD}"/>
    <cellStyle name="40% - Ênfase2 31 10 4" xfId="24433" xr:uid="{ABF9D2FC-2D3B-4285-B7A7-528E3D32565F}"/>
    <cellStyle name="40% - Ênfase2 31 10 5" xfId="24434" xr:uid="{1996FF75-CC14-4839-8CB6-F80E8E4A711C}"/>
    <cellStyle name="40% - Ênfase2 31 11" xfId="24435" xr:uid="{731563F4-A35C-43CF-B2A4-9608BE4D2910}"/>
    <cellStyle name="40% - Ênfase2 31 11 2" xfId="24436" xr:uid="{A5EE72DB-08BE-401E-876C-0EDED6640F48}"/>
    <cellStyle name="40% - Ênfase2 31 11 2 2" xfId="24437" xr:uid="{B398EA06-E857-43C8-8902-19DCFB02922B}"/>
    <cellStyle name="40% - Ênfase2 31 11 2 3" xfId="24438" xr:uid="{1078D3A1-DDD1-4068-A9E8-627427A6B5A7}"/>
    <cellStyle name="40% - Ênfase2 31 11 2 4" xfId="24439" xr:uid="{522A3FA7-5383-4C9D-95CE-360ED72442DF}"/>
    <cellStyle name="40% - Ênfase2 31 11 3" xfId="24440" xr:uid="{C084EFC1-D7F5-4DCA-877E-318DBD40A166}"/>
    <cellStyle name="40% - Ênfase2 31 11 4" xfId="24441" xr:uid="{D75789ED-354F-47E1-A63A-E7AF6BFE1735}"/>
    <cellStyle name="40% - Ênfase2 31 11 5" xfId="24442" xr:uid="{B0F3E4D6-6A30-47D1-9345-05C89CC32FBE}"/>
    <cellStyle name="40% - Ênfase2 31 12" xfId="24443" xr:uid="{7BDEEE32-04B3-4780-83D9-0FC362C18D87}"/>
    <cellStyle name="40% - Ênfase2 31 12 2" xfId="24444" xr:uid="{BBE7CA15-7890-4A35-82ED-5B31D5BF0925}"/>
    <cellStyle name="40% - Ênfase2 31 12 3" xfId="24445" xr:uid="{CC585C6A-D1B8-4856-A948-03A38423432A}"/>
    <cellStyle name="40% - Ênfase2 31 12 4" xfId="24446" xr:uid="{B81AC291-F064-4EA3-A479-9077C7BF0F64}"/>
    <cellStyle name="40% - Ênfase2 31 13" xfId="24447" xr:uid="{7911892F-E3DD-4EE4-86FA-E43FCF1C3645}"/>
    <cellStyle name="40% - Ênfase2 31 14" xfId="24448" xr:uid="{89E9FB16-93AB-44D3-92B0-DC6088AA553C}"/>
    <cellStyle name="40% - Ênfase2 31 15" xfId="24449" xr:uid="{3734099C-E0E1-4573-83C5-1AEBD805B770}"/>
    <cellStyle name="40% - Ênfase2 31 2" xfId="1678" xr:uid="{7C5D07D6-16D1-4BCB-8FD3-2CC015A9627B}"/>
    <cellStyle name="40% - Ênfase2 31 2 2" xfId="24450" xr:uid="{4AC9A47A-60CD-4C8D-96BA-074D07154E05}"/>
    <cellStyle name="40% - Ênfase2 31 2 2 2" xfId="24451" xr:uid="{4178C79B-B33E-45D9-9298-8B87596B7F68}"/>
    <cellStyle name="40% - Ênfase2 31 2 2 3" xfId="24452" xr:uid="{C9BF24DC-9CEE-48E7-B110-43438C819A24}"/>
    <cellStyle name="40% - Ênfase2 31 2 2 4" xfId="24453" xr:uid="{CBF7046C-4398-410E-AE82-860201C4B935}"/>
    <cellStyle name="40% - Ênfase2 31 2 3" xfId="24454" xr:uid="{26862215-754C-4328-A573-FFA846B636AB}"/>
    <cellStyle name="40% - Ênfase2 31 2 4" xfId="24455" xr:uid="{34C17637-795B-48D9-91BC-CAA9538C1870}"/>
    <cellStyle name="40% - Ênfase2 31 2 5" xfId="24456" xr:uid="{5F27D7FA-5B6E-4764-8530-6BE8C6F38F10}"/>
    <cellStyle name="40% - Ênfase2 31 3" xfId="24457" xr:uid="{9520C449-DB0F-4838-A2C3-A6A8886B5C00}"/>
    <cellStyle name="40% - Ênfase2 31 3 2" xfId="24458" xr:uid="{3E439213-0F52-4FE4-AD33-FAFDFB0E8BA3}"/>
    <cellStyle name="40% - Ênfase2 31 3 2 2" xfId="24459" xr:uid="{017CEE45-339E-47F6-BEBE-E7BCD704068F}"/>
    <cellStyle name="40% - Ênfase2 31 3 2 3" xfId="24460" xr:uid="{B0CD83B9-A095-48DD-93F6-85003C884DE4}"/>
    <cellStyle name="40% - Ênfase2 31 3 2 4" xfId="24461" xr:uid="{6BB08688-7A26-42D6-A818-B039DF2BD994}"/>
    <cellStyle name="40% - Ênfase2 31 3 3" xfId="24462" xr:uid="{D427FB64-0D1E-4AD9-ADDA-E0D723E83C97}"/>
    <cellStyle name="40% - Ênfase2 31 3 4" xfId="24463" xr:uid="{C4314CC9-92DC-4EF9-A96F-376E157449D2}"/>
    <cellStyle name="40% - Ênfase2 31 3 5" xfId="24464" xr:uid="{FC2E3818-1011-48E0-B61A-9C07C438DA18}"/>
    <cellStyle name="40% - Ênfase2 31 4" xfId="24465" xr:uid="{134C6AF6-5A24-48BA-B418-8E5E10A7C818}"/>
    <cellStyle name="40% - Ênfase2 31 4 2" xfId="24466" xr:uid="{BAA58205-B237-4E95-918C-41851780BCA2}"/>
    <cellStyle name="40% - Ênfase2 31 4 2 2" xfId="24467" xr:uid="{AB5E8264-5ABC-447D-A74D-CE2C699293E0}"/>
    <cellStyle name="40% - Ênfase2 31 4 2 3" xfId="24468" xr:uid="{865AF9DA-0AAB-4495-A800-D225A070336C}"/>
    <cellStyle name="40% - Ênfase2 31 4 2 4" xfId="24469" xr:uid="{E62E8A53-5260-4C69-806A-29EA2CDDA6BF}"/>
    <cellStyle name="40% - Ênfase2 31 4 3" xfId="24470" xr:uid="{A381008D-EB49-4613-B83A-995A23DCACCC}"/>
    <cellStyle name="40% - Ênfase2 31 4 4" xfId="24471" xr:uid="{2E9C0C2B-E310-4DFB-981C-7C57488F29C3}"/>
    <cellStyle name="40% - Ênfase2 31 4 5" xfId="24472" xr:uid="{E860CDBA-A528-4F61-A92F-48C284B048D0}"/>
    <cellStyle name="40% - Ênfase2 31 5" xfId="24473" xr:uid="{840EB6B3-77C9-4D7E-9131-916C82492ECF}"/>
    <cellStyle name="40% - Ênfase2 31 5 2" xfId="24474" xr:uid="{8E9266A8-B379-462B-A8A0-598A7AD808BD}"/>
    <cellStyle name="40% - Ênfase2 31 5 2 2" xfId="24475" xr:uid="{A44B79A4-4991-4F7C-98F8-9D580125DBAA}"/>
    <cellStyle name="40% - Ênfase2 31 5 2 3" xfId="24476" xr:uid="{7D65C0C6-A84F-4E0F-8C9D-4B6865E16143}"/>
    <cellStyle name="40% - Ênfase2 31 5 2 4" xfId="24477" xr:uid="{F94563DC-8675-48CF-811A-ABDA3F7BF017}"/>
    <cellStyle name="40% - Ênfase2 31 5 3" xfId="24478" xr:uid="{683A54D5-2E38-4650-9237-136B5A757AA8}"/>
    <cellStyle name="40% - Ênfase2 31 5 4" xfId="24479" xr:uid="{B2D531D9-6DCD-4537-9DC9-04C169201C20}"/>
    <cellStyle name="40% - Ênfase2 31 5 5" xfId="24480" xr:uid="{3C43C81A-DD40-48E0-A8D5-B6B8D63215C0}"/>
    <cellStyle name="40% - Ênfase2 31 6" xfId="24481" xr:uid="{9733EC88-21E2-4D5B-AD25-AA5BD131C878}"/>
    <cellStyle name="40% - Ênfase2 31 6 2" xfId="24482" xr:uid="{85EA81DF-FD39-4834-BF31-B036DD778AFE}"/>
    <cellStyle name="40% - Ênfase2 31 6 2 2" xfId="24483" xr:uid="{1BA0C2A7-1842-49E0-B51E-B6D5DA0684E4}"/>
    <cellStyle name="40% - Ênfase2 31 6 2 3" xfId="24484" xr:uid="{BE62C40E-D892-42F9-8446-E1F7486E703C}"/>
    <cellStyle name="40% - Ênfase2 31 6 2 4" xfId="24485" xr:uid="{A817D689-12FE-4788-9B55-77F4E6FD5701}"/>
    <cellStyle name="40% - Ênfase2 31 6 3" xfId="24486" xr:uid="{B21D401E-56D0-4050-9428-4A351635CA7F}"/>
    <cellStyle name="40% - Ênfase2 31 6 4" xfId="24487" xr:uid="{346EE1F4-FADA-46E1-BCA5-8D9D6C70F942}"/>
    <cellStyle name="40% - Ênfase2 31 6 5" xfId="24488" xr:uid="{8B97869A-33DA-4626-9148-9C99DE6F7F6B}"/>
    <cellStyle name="40% - Ênfase2 31 7" xfId="24489" xr:uid="{FB65C719-4D4B-415B-ACB3-466671AFC19D}"/>
    <cellStyle name="40% - Ênfase2 31 7 2" xfId="24490" xr:uid="{2BDE3768-64E4-4190-8049-E9F90C4D4036}"/>
    <cellStyle name="40% - Ênfase2 31 7 2 2" xfId="24491" xr:uid="{F6164BEA-9C7E-44D7-8EB0-5CF1D8602197}"/>
    <cellStyle name="40% - Ênfase2 31 7 2 3" xfId="24492" xr:uid="{BCC52EB1-1081-409A-BB3F-B46FDB28F31A}"/>
    <cellStyle name="40% - Ênfase2 31 7 2 4" xfId="24493" xr:uid="{0D4BF1EC-E43D-4538-880F-51883A6CF6FC}"/>
    <cellStyle name="40% - Ênfase2 31 7 3" xfId="24494" xr:uid="{3DEA8307-E9A8-4D3D-A942-926E69CE19D0}"/>
    <cellStyle name="40% - Ênfase2 31 7 4" xfId="24495" xr:uid="{2A251FBB-D0FE-4969-A592-3B3FB446314C}"/>
    <cellStyle name="40% - Ênfase2 31 7 5" xfId="24496" xr:uid="{6B83026E-10E2-48C4-BFC0-6840ABCFE7D7}"/>
    <cellStyle name="40% - Ênfase2 31 8" xfId="24497" xr:uid="{56886FAE-86FA-4D63-9E64-3AAC39C5B9C2}"/>
    <cellStyle name="40% - Ênfase2 31 8 2" xfId="24498" xr:uid="{845D68EA-A808-493E-A353-6A2506B84087}"/>
    <cellStyle name="40% - Ênfase2 31 8 2 2" xfId="24499" xr:uid="{4175E87E-3DC6-4673-A524-3CA9D7ABAC28}"/>
    <cellStyle name="40% - Ênfase2 31 8 2 3" xfId="24500" xr:uid="{8A28A397-CF8F-45AD-BBC5-AAB6722AC561}"/>
    <cellStyle name="40% - Ênfase2 31 8 2 4" xfId="24501" xr:uid="{AB14FCF5-6523-430D-B786-B82AA17CE83E}"/>
    <cellStyle name="40% - Ênfase2 31 8 3" xfId="24502" xr:uid="{1D0212E0-72CD-444D-9506-95BD68299766}"/>
    <cellStyle name="40% - Ênfase2 31 8 4" xfId="24503" xr:uid="{B12F0AAC-6BBD-465C-8F61-F2AB4E36CDE7}"/>
    <cellStyle name="40% - Ênfase2 31 8 5" xfId="24504" xr:uid="{E8F911FC-55BF-4FF3-ACC5-6697D6510B86}"/>
    <cellStyle name="40% - Ênfase2 31 9" xfId="24505" xr:uid="{FDA07EA5-3B92-4804-AAA9-8BECD6D5288C}"/>
    <cellStyle name="40% - Ênfase2 31 9 2" xfId="24506" xr:uid="{E71376F9-D4F9-411F-9783-D7EF7A2F49DC}"/>
    <cellStyle name="40% - Ênfase2 31 9 2 2" xfId="24507" xr:uid="{10719FE5-4E46-497E-AC3E-9134F9660AB3}"/>
    <cellStyle name="40% - Ênfase2 31 9 2 3" xfId="24508" xr:uid="{C809E8DC-4697-46C8-A5FA-201A9928FC3D}"/>
    <cellStyle name="40% - Ênfase2 31 9 2 4" xfId="24509" xr:uid="{ADEE52A4-F59D-4E63-8471-4848BFCF41BB}"/>
    <cellStyle name="40% - Ênfase2 31 9 3" xfId="24510" xr:uid="{0CFBFB1C-9A21-434E-A21E-C063F134AFB0}"/>
    <cellStyle name="40% - Ênfase2 31 9 4" xfId="24511" xr:uid="{5EC3932C-6397-4CED-88E8-5C30E90CD67D}"/>
    <cellStyle name="40% - Ênfase2 31 9 5" xfId="24512" xr:uid="{9395ECDB-B7C4-455E-B4CF-54679F91F7AF}"/>
    <cellStyle name="40% - Ênfase2 32" xfId="1679" xr:uid="{0CD43F1F-783E-46F9-B885-003DF6689DAD}"/>
    <cellStyle name="40% - Ênfase2 32 10" xfId="24513" xr:uid="{0797887F-D20B-43C9-8FEC-916FF40D5AB5}"/>
    <cellStyle name="40% - Ênfase2 32 10 2" xfId="24514" xr:uid="{F40D621D-CF2F-4EF2-990A-7E12EF8FDF70}"/>
    <cellStyle name="40% - Ênfase2 32 10 2 2" xfId="24515" xr:uid="{197BC519-7D65-4DB0-9226-C3DC39B36A69}"/>
    <cellStyle name="40% - Ênfase2 32 10 2 3" xfId="24516" xr:uid="{73D52575-3E90-4FA8-AE52-007DD6D317D8}"/>
    <cellStyle name="40% - Ênfase2 32 10 2 4" xfId="24517" xr:uid="{E2958240-380F-47B4-B67A-F245CB5255DC}"/>
    <cellStyle name="40% - Ênfase2 32 10 3" xfId="24518" xr:uid="{6231B111-D246-4024-A76F-5C2786F0780D}"/>
    <cellStyle name="40% - Ênfase2 32 10 4" xfId="24519" xr:uid="{94A5923D-0037-436B-859D-1ABC495A6043}"/>
    <cellStyle name="40% - Ênfase2 32 10 5" xfId="24520" xr:uid="{9F76A7BF-8ACF-48AD-B792-D921432C9BFC}"/>
    <cellStyle name="40% - Ênfase2 32 11" xfId="24521" xr:uid="{790C1109-DCB9-4F9C-A737-D2F905BA4BCC}"/>
    <cellStyle name="40% - Ênfase2 32 11 2" xfId="24522" xr:uid="{0CC99D0D-EB4C-4222-974D-58D403D2AD08}"/>
    <cellStyle name="40% - Ênfase2 32 11 2 2" xfId="24523" xr:uid="{2ADBEB02-1932-4F61-9443-5904EC657DEE}"/>
    <cellStyle name="40% - Ênfase2 32 11 2 3" xfId="24524" xr:uid="{C63C2D4A-B0E1-4DBF-AB9E-AF91D96F9E10}"/>
    <cellStyle name="40% - Ênfase2 32 11 2 4" xfId="24525" xr:uid="{F66F0F92-DAAC-4C39-9DFA-4B36432D838B}"/>
    <cellStyle name="40% - Ênfase2 32 11 3" xfId="24526" xr:uid="{A202D00B-F53C-46E7-9FF6-B15FF7391FF4}"/>
    <cellStyle name="40% - Ênfase2 32 11 4" xfId="24527" xr:uid="{85DD272A-451F-43E9-9722-CF4122055E57}"/>
    <cellStyle name="40% - Ênfase2 32 11 5" xfId="24528" xr:uid="{CE8D7BE9-2B68-41C0-A023-9A94CCFDE26D}"/>
    <cellStyle name="40% - Ênfase2 32 12" xfId="24529" xr:uid="{3BB69C72-85F6-4A5C-BC1A-37DD3E12A5B3}"/>
    <cellStyle name="40% - Ênfase2 32 12 2" xfId="24530" xr:uid="{6F8EBB72-317F-448A-A984-7FC84E95DC83}"/>
    <cellStyle name="40% - Ênfase2 32 12 3" xfId="24531" xr:uid="{FD4EE3B9-6D31-4A4E-BF98-621E947F57C0}"/>
    <cellStyle name="40% - Ênfase2 32 12 4" xfId="24532" xr:uid="{F7B35F59-2F76-47E7-8EB5-687ECC575D4C}"/>
    <cellStyle name="40% - Ênfase2 32 13" xfId="24533" xr:uid="{5C951837-0D01-4860-9379-692217561235}"/>
    <cellStyle name="40% - Ênfase2 32 14" xfId="24534" xr:uid="{71E5B760-B720-4B00-9234-55EEE986E750}"/>
    <cellStyle name="40% - Ênfase2 32 15" xfId="24535" xr:uid="{5340247E-DADD-466C-9D56-521300AD3F10}"/>
    <cellStyle name="40% - Ênfase2 32 2" xfId="1680" xr:uid="{0015D549-B8F6-46CD-94CC-EA0ECDF91F31}"/>
    <cellStyle name="40% - Ênfase2 32 2 2" xfId="24536" xr:uid="{BED8C277-E019-4677-876A-A2ABCB9A543B}"/>
    <cellStyle name="40% - Ênfase2 32 2 2 2" xfId="24537" xr:uid="{2EA84AB8-BD30-42AD-88A1-593268B14394}"/>
    <cellStyle name="40% - Ênfase2 32 2 2 3" xfId="24538" xr:uid="{C1F8CE3B-9C97-4F63-9E38-4FB673E507FF}"/>
    <cellStyle name="40% - Ênfase2 32 2 2 4" xfId="24539" xr:uid="{34B66751-5559-4978-9431-A8996C65DF3E}"/>
    <cellStyle name="40% - Ênfase2 32 2 3" xfId="24540" xr:uid="{C5FBDF0D-9830-43B0-8D4A-529B097AD44C}"/>
    <cellStyle name="40% - Ênfase2 32 2 4" xfId="24541" xr:uid="{8BDF9118-6FA9-48EE-992F-FC820E93BE78}"/>
    <cellStyle name="40% - Ênfase2 32 2 5" xfId="24542" xr:uid="{87D3C140-E782-4EFF-BFB2-2A0B09F41054}"/>
    <cellStyle name="40% - Ênfase2 32 3" xfId="24543" xr:uid="{43B92C25-47C3-40FA-B2AD-09ACB599BF2F}"/>
    <cellStyle name="40% - Ênfase2 32 3 2" xfId="24544" xr:uid="{E1F05750-3EAB-4909-8C01-B5554460E83B}"/>
    <cellStyle name="40% - Ênfase2 32 3 2 2" xfId="24545" xr:uid="{C18E97F7-6374-4CA8-A822-134A042D0E0C}"/>
    <cellStyle name="40% - Ênfase2 32 3 2 3" xfId="24546" xr:uid="{49460AB5-5FC1-4820-91D6-10A54EA56F13}"/>
    <cellStyle name="40% - Ênfase2 32 3 2 4" xfId="24547" xr:uid="{57647C2E-5D46-4D15-A685-F4512C0327E9}"/>
    <cellStyle name="40% - Ênfase2 32 3 3" xfId="24548" xr:uid="{1B699966-FABE-47E2-9875-ADECB0A55B2C}"/>
    <cellStyle name="40% - Ênfase2 32 3 4" xfId="24549" xr:uid="{3F0E05A8-2F72-4CE6-8C57-6A6E5CA78476}"/>
    <cellStyle name="40% - Ênfase2 32 3 5" xfId="24550" xr:uid="{9979D039-3AA5-4B51-A2F2-C562677B22DD}"/>
    <cellStyle name="40% - Ênfase2 32 4" xfId="24551" xr:uid="{1A8D2F94-3D7F-4FFA-A6DE-1D00468EFE82}"/>
    <cellStyle name="40% - Ênfase2 32 4 2" xfId="24552" xr:uid="{F3E839E5-718D-4B8A-BDFE-16D7FA4AD930}"/>
    <cellStyle name="40% - Ênfase2 32 4 2 2" xfId="24553" xr:uid="{F6A5F779-8EFB-42D5-945A-DA54BBCFC8C9}"/>
    <cellStyle name="40% - Ênfase2 32 4 2 3" xfId="24554" xr:uid="{CB02EC7E-A9B5-4CED-B054-B8C4DF184087}"/>
    <cellStyle name="40% - Ênfase2 32 4 2 4" xfId="24555" xr:uid="{0BEB7E8C-DD0C-487B-8335-9D6892022D45}"/>
    <cellStyle name="40% - Ênfase2 32 4 3" xfId="24556" xr:uid="{ECCDB5C3-35A7-49E8-BC6F-3EBDC3E9CD57}"/>
    <cellStyle name="40% - Ênfase2 32 4 4" xfId="24557" xr:uid="{6B22C759-A5C1-4B41-A51A-D5214980D302}"/>
    <cellStyle name="40% - Ênfase2 32 4 5" xfId="24558" xr:uid="{1CC2F607-5D10-4BFF-B318-0117C90023D8}"/>
    <cellStyle name="40% - Ênfase2 32 5" xfId="24559" xr:uid="{8F1BE303-12EE-4E9E-81C1-197E50113455}"/>
    <cellStyle name="40% - Ênfase2 32 5 2" xfId="24560" xr:uid="{956E9F84-361B-486E-A439-B5785BAE292F}"/>
    <cellStyle name="40% - Ênfase2 32 5 2 2" xfId="24561" xr:uid="{00C4B01C-D751-4FEB-A1AD-2FFBF6D085FB}"/>
    <cellStyle name="40% - Ênfase2 32 5 2 3" xfId="24562" xr:uid="{6D4B498D-5DFD-481D-B4FA-3E83DC2B4136}"/>
    <cellStyle name="40% - Ênfase2 32 5 2 4" xfId="24563" xr:uid="{B5C5DDDD-556A-4280-AE25-39FA123D96CF}"/>
    <cellStyle name="40% - Ênfase2 32 5 3" xfId="24564" xr:uid="{5248D4EF-4635-4C58-B422-E37C793A6B18}"/>
    <cellStyle name="40% - Ênfase2 32 5 4" xfId="24565" xr:uid="{54349038-0BC4-42CC-B87E-D3C39918E77F}"/>
    <cellStyle name="40% - Ênfase2 32 5 5" xfId="24566" xr:uid="{DEEF878A-7014-4C93-AA87-75C1A6FDD19D}"/>
    <cellStyle name="40% - Ênfase2 32 6" xfId="24567" xr:uid="{6A580836-FA18-42BF-AB4F-E4D94D3862FC}"/>
    <cellStyle name="40% - Ênfase2 32 6 2" xfId="24568" xr:uid="{C6AFD618-E66A-4088-AF99-A23AFFCBDB11}"/>
    <cellStyle name="40% - Ênfase2 32 6 2 2" xfId="24569" xr:uid="{093BF136-97A4-49C7-B3E3-7C6E42EC30AE}"/>
    <cellStyle name="40% - Ênfase2 32 6 2 3" xfId="24570" xr:uid="{4056F377-C87B-4B28-8A9E-6F0D287D01CB}"/>
    <cellStyle name="40% - Ênfase2 32 6 2 4" xfId="24571" xr:uid="{0D15C540-131E-4D1D-A6ED-66C8F9795D73}"/>
    <cellStyle name="40% - Ênfase2 32 6 3" xfId="24572" xr:uid="{A9EA0F24-1F49-40AA-8A25-7199854CE996}"/>
    <cellStyle name="40% - Ênfase2 32 6 4" xfId="24573" xr:uid="{E19861CA-7970-432A-BF73-C2E243DEA215}"/>
    <cellStyle name="40% - Ênfase2 32 6 5" xfId="24574" xr:uid="{5BA77422-9F15-47FE-B7FB-304E0841DB3F}"/>
    <cellStyle name="40% - Ênfase2 32 7" xfId="24575" xr:uid="{5DF04D28-BCB5-4FBE-8294-5E79321D43DC}"/>
    <cellStyle name="40% - Ênfase2 32 7 2" xfId="24576" xr:uid="{35C1FB27-6CF7-461D-B0D8-1A9BAF15B8FB}"/>
    <cellStyle name="40% - Ênfase2 32 7 2 2" xfId="24577" xr:uid="{196E31E8-E336-438C-9D56-D3EA7DBE4F29}"/>
    <cellStyle name="40% - Ênfase2 32 7 2 3" xfId="24578" xr:uid="{AFEE5840-A438-48C6-AA5A-DC10E58BD61B}"/>
    <cellStyle name="40% - Ênfase2 32 7 2 4" xfId="24579" xr:uid="{0BCD6F05-1F3D-4E59-A25B-34C126225342}"/>
    <cellStyle name="40% - Ênfase2 32 7 3" xfId="24580" xr:uid="{4DC14E25-0183-4A01-B523-8E90F9B306F9}"/>
    <cellStyle name="40% - Ênfase2 32 7 4" xfId="24581" xr:uid="{2A37A84E-4AD1-43D5-BFA9-17C1EF35E426}"/>
    <cellStyle name="40% - Ênfase2 32 7 5" xfId="24582" xr:uid="{D4451F4D-84A1-49FF-96C8-B4CB56C4F9F6}"/>
    <cellStyle name="40% - Ênfase2 32 8" xfId="24583" xr:uid="{0B13BDFA-A7B8-441B-83B5-DE3EE3917832}"/>
    <cellStyle name="40% - Ênfase2 32 8 2" xfId="24584" xr:uid="{BDFB01AC-3EAC-457B-AD41-EB4AD03F6A46}"/>
    <cellStyle name="40% - Ênfase2 32 8 2 2" xfId="24585" xr:uid="{D6430E80-5323-4146-BD8E-58AF215528A0}"/>
    <cellStyle name="40% - Ênfase2 32 8 2 3" xfId="24586" xr:uid="{ACA8C821-C284-4A0E-AFF2-5EC9EF2047CE}"/>
    <cellStyle name="40% - Ênfase2 32 8 2 4" xfId="24587" xr:uid="{D23A575B-0269-4957-BCBD-4D57B8A60A22}"/>
    <cellStyle name="40% - Ênfase2 32 8 3" xfId="24588" xr:uid="{7BF175C0-977A-4BAE-BE98-C89322C378B3}"/>
    <cellStyle name="40% - Ênfase2 32 8 4" xfId="24589" xr:uid="{F401BA50-B500-42A7-A35E-DC8C58C2098A}"/>
    <cellStyle name="40% - Ênfase2 32 8 5" xfId="24590" xr:uid="{F608242D-4BDE-4422-ADAD-B8C44E305B25}"/>
    <cellStyle name="40% - Ênfase2 32 9" xfId="24591" xr:uid="{62B93E87-7AEB-413D-8C5D-4268373A623B}"/>
    <cellStyle name="40% - Ênfase2 32 9 2" xfId="24592" xr:uid="{CD3F2525-302B-46BA-983B-DA42D98D853A}"/>
    <cellStyle name="40% - Ênfase2 32 9 2 2" xfId="24593" xr:uid="{E73E8854-23AE-46F6-A7F4-3421CC3BE477}"/>
    <cellStyle name="40% - Ênfase2 32 9 2 3" xfId="24594" xr:uid="{F571553F-3AF0-4CE0-8811-EAE7943B7E6B}"/>
    <cellStyle name="40% - Ênfase2 32 9 2 4" xfId="24595" xr:uid="{6EAFF368-DC04-4943-802E-D1502FB43F7B}"/>
    <cellStyle name="40% - Ênfase2 32 9 3" xfId="24596" xr:uid="{FFE9B374-1BDF-4584-AF33-E7DD59B53D02}"/>
    <cellStyle name="40% - Ênfase2 32 9 4" xfId="24597" xr:uid="{FDACF427-0A56-4402-B5F5-30E6F4C93AF8}"/>
    <cellStyle name="40% - Ênfase2 32 9 5" xfId="24598" xr:uid="{A1BCF532-C783-4510-A276-ED8F87B4E2A9}"/>
    <cellStyle name="40% - Ênfase2 33" xfId="1681" xr:uid="{C60DC19A-1AAE-4F30-920D-B9B80D3E9C06}"/>
    <cellStyle name="40% - Ênfase2 33 10" xfId="24599" xr:uid="{022DC9FF-9531-4510-AF81-CC4AE12FF498}"/>
    <cellStyle name="40% - Ênfase2 33 10 2" xfId="24600" xr:uid="{A310DF59-79BB-45F7-94F0-EED8E53D0FBA}"/>
    <cellStyle name="40% - Ênfase2 33 10 2 2" xfId="24601" xr:uid="{BE9168C2-0473-41C0-9566-0C8A64D70495}"/>
    <cellStyle name="40% - Ênfase2 33 10 2 3" xfId="24602" xr:uid="{AB42A4D5-29FE-4369-AA30-A55CC62908BD}"/>
    <cellStyle name="40% - Ênfase2 33 10 2 4" xfId="24603" xr:uid="{B74EA633-C64B-4442-9CAC-74DCCE0EDEFB}"/>
    <cellStyle name="40% - Ênfase2 33 10 3" xfId="24604" xr:uid="{1B1B0B5E-6CC0-4AD9-88DE-B5BCA52ABE66}"/>
    <cellStyle name="40% - Ênfase2 33 10 4" xfId="24605" xr:uid="{57F0F09E-1865-42D5-A009-8D26EC3AC2E4}"/>
    <cellStyle name="40% - Ênfase2 33 10 5" xfId="24606" xr:uid="{9509ED96-7FFF-4BF8-91A9-9C30F28199CD}"/>
    <cellStyle name="40% - Ênfase2 33 11" xfId="24607" xr:uid="{D67EBE43-8820-4995-A2C1-559A87D9CC0D}"/>
    <cellStyle name="40% - Ênfase2 33 11 2" xfId="24608" xr:uid="{9D99FF68-E4BC-4C6B-83D3-90C237457116}"/>
    <cellStyle name="40% - Ênfase2 33 11 2 2" xfId="24609" xr:uid="{FF112EEC-A2BF-43FA-A80A-673AE471723D}"/>
    <cellStyle name="40% - Ênfase2 33 11 2 3" xfId="24610" xr:uid="{88E6344E-EE4E-49BA-9F81-D26FF5DFF95A}"/>
    <cellStyle name="40% - Ênfase2 33 11 2 4" xfId="24611" xr:uid="{DA602E73-E8D9-4DFC-9083-0F9ECCA78D1F}"/>
    <cellStyle name="40% - Ênfase2 33 11 3" xfId="24612" xr:uid="{AC6C9BB2-D511-4BD6-B317-C40EA25F217B}"/>
    <cellStyle name="40% - Ênfase2 33 11 4" xfId="24613" xr:uid="{B839DFA1-10FA-492A-8D8B-346BBE7658BF}"/>
    <cellStyle name="40% - Ênfase2 33 11 5" xfId="24614" xr:uid="{B04B6D18-5770-4B6A-818E-FF862E1D70D8}"/>
    <cellStyle name="40% - Ênfase2 33 12" xfId="24615" xr:uid="{97CA7313-3BD3-42C1-BF43-8ACB6E4CFFEB}"/>
    <cellStyle name="40% - Ênfase2 33 12 2" xfId="24616" xr:uid="{6615FFB4-2A4C-4EA6-B652-D6733635955A}"/>
    <cellStyle name="40% - Ênfase2 33 12 3" xfId="24617" xr:uid="{73C411A8-E2CF-47CE-A977-71D0BA76F56D}"/>
    <cellStyle name="40% - Ênfase2 33 12 4" xfId="24618" xr:uid="{5AC4FE64-3770-4FCD-AB27-7A61034EC035}"/>
    <cellStyle name="40% - Ênfase2 33 13" xfId="24619" xr:uid="{E3F173B9-344F-4D9D-856E-20D62A267A7C}"/>
    <cellStyle name="40% - Ênfase2 33 14" xfId="24620" xr:uid="{49680ABC-A2E0-4867-9E8B-DF0372E15C0E}"/>
    <cellStyle name="40% - Ênfase2 33 15" xfId="24621" xr:uid="{930B0785-0D57-4DA5-854C-CAB48D6D5630}"/>
    <cellStyle name="40% - Ênfase2 33 2" xfId="1682" xr:uid="{2D6CEDB8-F8E7-4870-A413-87F327A34148}"/>
    <cellStyle name="40% - Ênfase2 33 2 2" xfId="24622" xr:uid="{A5BD7AE1-65AB-4D7F-A8AF-C96CCC00A6CB}"/>
    <cellStyle name="40% - Ênfase2 33 2 2 2" xfId="24623" xr:uid="{0F44E0BA-038D-48DD-8F5C-4F9140106AA4}"/>
    <cellStyle name="40% - Ênfase2 33 2 2 3" xfId="24624" xr:uid="{D615D8C8-2A03-4DBB-A246-CF81E03E313A}"/>
    <cellStyle name="40% - Ênfase2 33 2 2 4" xfId="24625" xr:uid="{E011AAC4-C397-4B82-9780-D1DA612B4233}"/>
    <cellStyle name="40% - Ênfase2 33 2 3" xfId="24626" xr:uid="{4B8139E7-994C-45E4-8614-135F9A2F2376}"/>
    <cellStyle name="40% - Ênfase2 33 2 4" xfId="24627" xr:uid="{D8B4BFCB-4B3E-411D-998E-DFF322931470}"/>
    <cellStyle name="40% - Ênfase2 33 2 5" xfId="24628" xr:uid="{EEC1516C-818B-470E-956E-D3B294BD805D}"/>
    <cellStyle name="40% - Ênfase2 33 3" xfId="24629" xr:uid="{83AE405B-7120-46FE-81F0-5652F89A1318}"/>
    <cellStyle name="40% - Ênfase2 33 3 2" xfId="24630" xr:uid="{D5E7C140-143D-4F62-ABDB-D90A3ECE5A8A}"/>
    <cellStyle name="40% - Ênfase2 33 3 2 2" xfId="24631" xr:uid="{4F5A23F9-DA72-4B00-B978-6C4ED1DD69BC}"/>
    <cellStyle name="40% - Ênfase2 33 3 2 3" xfId="24632" xr:uid="{47ED796A-2E41-4E56-B1A9-2662E8C3B6D0}"/>
    <cellStyle name="40% - Ênfase2 33 3 2 4" xfId="24633" xr:uid="{9CC0422E-2B4E-45C7-8936-E8BFFB85AD48}"/>
    <cellStyle name="40% - Ênfase2 33 3 3" xfId="24634" xr:uid="{79053D93-3A0D-4F0D-A8A5-5155C9AEC78D}"/>
    <cellStyle name="40% - Ênfase2 33 3 4" xfId="24635" xr:uid="{5490C8A1-2D07-4341-8BB6-33051B3B3059}"/>
    <cellStyle name="40% - Ênfase2 33 3 5" xfId="24636" xr:uid="{AD838A2A-9B54-4E85-9335-AB605A6CC0A0}"/>
    <cellStyle name="40% - Ênfase2 33 4" xfId="24637" xr:uid="{20B35110-C1D7-47C4-B43B-5EF51B98B94C}"/>
    <cellStyle name="40% - Ênfase2 33 4 2" xfId="24638" xr:uid="{5B25AFF2-D223-4DF3-9B13-3058DF41973F}"/>
    <cellStyle name="40% - Ênfase2 33 4 2 2" xfId="24639" xr:uid="{F62F4C76-E0AF-4911-86D9-55D9F7F932C4}"/>
    <cellStyle name="40% - Ênfase2 33 4 2 3" xfId="24640" xr:uid="{92C440BF-AD51-4947-978F-35968452E410}"/>
    <cellStyle name="40% - Ênfase2 33 4 2 4" xfId="24641" xr:uid="{EC750FE9-295B-4FBB-B5B7-FA8DC166778F}"/>
    <cellStyle name="40% - Ênfase2 33 4 3" xfId="24642" xr:uid="{7F969334-3F70-494B-B954-EDD81B8B4E4F}"/>
    <cellStyle name="40% - Ênfase2 33 4 4" xfId="24643" xr:uid="{815090C0-9E40-4387-8C79-FCE6DC74BFEA}"/>
    <cellStyle name="40% - Ênfase2 33 4 5" xfId="24644" xr:uid="{04D30D24-5F0F-494F-BAF5-009DF001DA19}"/>
    <cellStyle name="40% - Ênfase2 33 5" xfId="24645" xr:uid="{BF9C9A7D-684C-49FD-BABE-B4D10F8CBF32}"/>
    <cellStyle name="40% - Ênfase2 33 5 2" xfId="24646" xr:uid="{392FED8B-5DC5-477A-835D-229E821985C1}"/>
    <cellStyle name="40% - Ênfase2 33 5 2 2" xfId="24647" xr:uid="{3B8AFDF3-3465-4F79-B2C7-35824DB98EC5}"/>
    <cellStyle name="40% - Ênfase2 33 5 2 3" xfId="24648" xr:uid="{D543F8F9-302F-40C2-B6F4-C53552CA74E5}"/>
    <cellStyle name="40% - Ênfase2 33 5 2 4" xfId="24649" xr:uid="{BE38A0ED-BA3B-43A8-BE82-62F0F859688B}"/>
    <cellStyle name="40% - Ênfase2 33 5 3" xfId="24650" xr:uid="{549FF33F-6206-4BD1-8A8F-A57D7465A2D5}"/>
    <cellStyle name="40% - Ênfase2 33 5 4" xfId="24651" xr:uid="{B671A96C-27DC-46EC-8AA7-C63F6D1AA964}"/>
    <cellStyle name="40% - Ênfase2 33 5 5" xfId="24652" xr:uid="{4D68FBDB-9D65-4604-8E0D-BE0E55B4F94D}"/>
    <cellStyle name="40% - Ênfase2 33 6" xfId="24653" xr:uid="{93913CB0-F8AA-415D-8F17-D0AB1D6E9A1F}"/>
    <cellStyle name="40% - Ênfase2 33 6 2" xfId="24654" xr:uid="{7B4FB1E1-A9C1-4555-A919-A8EA0A93EE75}"/>
    <cellStyle name="40% - Ênfase2 33 6 2 2" xfId="24655" xr:uid="{E0524EB0-D8F9-4954-8356-0C02316CD2FF}"/>
    <cellStyle name="40% - Ênfase2 33 6 2 3" xfId="24656" xr:uid="{A9BD2104-D182-48B7-ACCA-8F488A602C7F}"/>
    <cellStyle name="40% - Ênfase2 33 6 2 4" xfId="24657" xr:uid="{DDEFB191-389C-470D-A6BC-4ED3936C6E96}"/>
    <cellStyle name="40% - Ênfase2 33 6 3" xfId="24658" xr:uid="{0262F9D9-439D-4F3C-B201-EE1A1954F068}"/>
    <cellStyle name="40% - Ênfase2 33 6 4" xfId="24659" xr:uid="{1267FCED-D244-4229-8290-F5402DD8F934}"/>
    <cellStyle name="40% - Ênfase2 33 6 5" xfId="24660" xr:uid="{01BBAC7E-72EE-4F5F-AC84-C8EB79A9D57D}"/>
    <cellStyle name="40% - Ênfase2 33 7" xfId="24661" xr:uid="{E5BE5431-71A1-4F2F-86F6-EFD86B620E1E}"/>
    <cellStyle name="40% - Ênfase2 33 7 2" xfId="24662" xr:uid="{2DCA776D-362A-46E0-983D-2D3F835176C3}"/>
    <cellStyle name="40% - Ênfase2 33 7 2 2" xfId="24663" xr:uid="{FD55DD27-21E9-4D97-919F-353F85458BE9}"/>
    <cellStyle name="40% - Ênfase2 33 7 2 3" xfId="24664" xr:uid="{7FBC6D4B-ACE8-4263-9156-C3304C3F655D}"/>
    <cellStyle name="40% - Ênfase2 33 7 2 4" xfId="24665" xr:uid="{23B50D38-9EE9-404A-888D-0462F0761E48}"/>
    <cellStyle name="40% - Ênfase2 33 7 3" xfId="24666" xr:uid="{7DBA6F62-E5F4-46FC-8031-867FE66E0C63}"/>
    <cellStyle name="40% - Ênfase2 33 7 4" xfId="24667" xr:uid="{7D1FB5DF-D747-4069-BF3C-AE6AF5DA0FD5}"/>
    <cellStyle name="40% - Ênfase2 33 7 5" xfId="24668" xr:uid="{AEF6785A-8971-4730-B5E6-6EF26012081D}"/>
    <cellStyle name="40% - Ênfase2 33 8" xfId="24669" xr:uid="{CBC8E450-FF28-436A-92A1-05D200FD7358}"/>
    <cellStyle name="40% - Ênfase2 33 8 2" xfId="24670" xr:uid="{F4C6D082-B530-4A55-9E8D-1B0B3243C743}"/>
    <cellStyle name="40% - Ênfase2 33 8 2 2" xfId="24671" xr:uid="{76B37CAB-C9DD-497A-A9D6-A7AED5DDDEA9}"/>
    <cellStyle name="40% - Ênfase2 33 8 2 3" xfId="24672" xr:uid="{9D7CF431-9E36-4062-BCAF-9AC317A1D103}"/>
    <cellStyle name="40% - Ênfase2 33 8 2 4" xfId="24673" xr:uid="{AAFD0E2A-9CB4-4B41-AB0C-D72F32D6B220}"/>
    <cellStyle name="40% - Ênfase2 33 8 3" xfId="24674" xr:uid="{A9ED07CA-2650-42EF-8016-0F0402E3CC2D}"/>
    <cellStyle name="40% - Ênfase2 33 8 4" xfId="24675" xr:uid="{DA623D98-E247-4FBD-A6D7-11EEEBAB8ED7}"/>
    <cellStyle name="40% - Ênfase2 33 8 5" xfId="24676" xr:uid="{490FED3D-1667-499A-81DA-8BE59752B410}"/>
    <cellStyle name="40% - Ênfase2 33 9" xfId="24677" xr:uid="{59100084-31C6-4265-BD0F-57CFF62298D0}"/>
    <cellStyle name="40% - Ênfase2 33 9 2" xfId="24678" xr:uid="{F80B976F-E4A4-49E6-B5A5-0B1D18A07EFD}"/>
    <cellStyle name="40% - Ênfase2 33 9 2 2" xfId="24679" xr:uid="{BB84FADA-A7FC-4AB2-8CCA-DDBA4B53FA76}"/>
    <cellStyle name="40% - Ênfase2 33 9 2 3" xfId="24680" xr:uid="{CAFE8FDA-5A3D-40F3-8967-E0657C83133C}"/>
    <cellStyle name="40% - Ênfase2 33 9 2 4" xfId="24681" xr:uid="{128F23F1-5183-48F8-A45C-537120E70251}"/>
    <cellStyle name="40% - Ênfase2 33 9 3" xfId="24682" xr:uid="{8496459E-8CB7-43A4-9967-54809FA623FF}"/>
    <cellStyle name="40% - Ênfase2 33 9 4" xfId="24683" xr:uid="{72787607-5898-4209-87AC-9CCB3E2C6948}"/>
    <cellStyle name="40% - Ênfase2 33 9 5" xfId="24684" xr:uid="{0D953ACA-8EEE-448E-AF67-07F71E4AD9E0}"/>
    <cellStyle name="40% - Ênfase2 34" xfId="1683" xr:uid="{AF8AFDC3-E7A4-478F-8785-F692E18FE4BC}"/>
    <cellStyle name="40% - Ênfase2 34 2" xfId="1684" xr:uid="{7BF8EC24-D39F-42BD-AC19-246845A663F7}"/>
    <cellStyle name="40% - Ênfase2 34 3" xfId="24685" xr:uid="{2B2309BB-7BDB-4FFC-8FDC-DE50F1409A3C}"/>
    <cellStyle name="40% - Ênfase2 34 4" xfId="24686" xr:uid="{3F0B0690-5E4C-4F60-9C23-C287CE93941E}"/>
    <cellStyle name="40% - Ênfase2 34 5" xfId="24687" xr:uid="{AD3A5ADD-C708-4860-B129-205996E7D48E}"/>
    <cellStyle name="40% - Ênfase2 34 6" xfId="24688" xr:uid="{310DD936-361F-4025-AB0C-6223F91D888B}"/>
    <cellStyle name="40% - Ênfase2 35" xfId="1685" xr:uid="{5E89A680-0381-41E9-949C-9DB98BBEA008}"/>
    <cellStyle name="40% - Ênfase2 35 2" xfId="1686" xr:uid="{2DE441F5-5384-41BD-961E-A49DAA3FFBAE}"/>
    <cellStyle name="40% - Ênfase2 36" xfId="1687" xr:uid="{F46C3E77-EFA0-4AF4-9776-9BC731F06295}"/>
    <cellStyle name="40% - Ênfase2 36 2" xfId="1688" xr:uid="{6EB2C131-CD1E-4B20-A22D-B2673E78D17E}"/>
    <cellStyle name="40% - Ênfase2 37" xfId="1689" xr:uid="{42990ABA-1576-4996-B2CF-C3A77118EEBE}"/>
    <cellStyle name="40% - Ênfase2 37 2" xfId="1690" xr:uid="{E638ACCA-0EBF-4246-9847-0B80C81B8E3A}"/>
    <cellStyle name="40% - Ênfase2 38" xfId="1691" xr:uid="{24C60CAF-3275-41A3-9E55-085405A6FDD1}"/>
    <cellStyle name="40% - Ênfase2 38 2" xfId="1692" xr:uid="{AE87B1CF-E214-45FD-8B1A-B6BB5564E839}"/>
    <cellStyle name="40% - Ênfase2 39" xfId="1693" xr:uid="{95B6A794-57D0-4ADE-A82B-866D7413C06D}"/>
    <cellStyle name="40% - Ênfase2 39 2" xfId="1694" xr:uid="{FD994457-8821-4B76-81AE-04EA0104F7FB}"/>
    <cellStyle name="40% - Ênfase2 4" xfId="1695" xr:uid="{8C7E2EF8-6142-4F2E-AE44-4ED43C4FF3F7}"/>
    <cellStyle name="40% - Ênfase2 4 10" xfId="24689" xr:uid="{C02504DA-CE1B-4577-8D61-A4FA763D7272}"/>
    <cellStyle name="40% - Ênfase2 4 10 2" xfId="24690" xr:uid="{DE346679-BFA6-45D6-ABA5-8C12902C6FAC}"/>
    <cellStyle name="40% - Ênfase2 4 10 2 2" xfId="24691" xr:uid="{C836821A-7FC6-46A5-8B67-6851BA0B9A0A}"/>
    <cellStyle name="40% - Ênfase2 4 10 2 3" xfId="24692" xr:uid="{CA412E22-2F5B-4139-867D-BF9DEBBA3A1E}"/>
    <cellStyle name="40% - Ênfase2 4 10 2 4" xfId="24693" xr:uid="{71A4875F-D2D5-4A2E-AE9D-A2793F84D040}"/>
    <cellStyle name="40% - Ênfase2 4 10 3" xfId="24694" xr:uid="{858F2C5E-0B29-44DD-9328-2D9C3C4EE831}"/>
    <cellStyle name="40% - Ênfase2 4 10 4" xfId="24695" xr:uid="{63A25A78-BD5B-4C22-8A0C-7FCA9D42650C}"/>
    <cellStyle name="40% - Ênfase2 4 10 5" xfId="24696" xr:uid="{3CBAC6AC-6058-42A2-AC6D-620EB8E51752}"/>
    <cellStyle name="40% - Ênfase2 4 10 6" xfId="56281" xr:uid="{1BEDA22E-96E1-4AE3-96A9-54964EBF2211}"/>
    <cellStyle name="40% - Ênfase2 4 11" xfId="24697" xr:uid="{9DC9E489-83B3-47E6-8857-24968FD3127E}"/>
    <cellStyle name="40% - Ênfase2 4 11 2" xfId="24698" xr:uid="{90BE7003-D87D-4314-98A3-A90D54C6D51A}"/>
    <cellStyle name="40% - Ênfase2 4 11 2 2" xfId="24699" xr:uid="{3E50EA89-4489-4C14-900A-2930CD2DD272}"/>
    <cellStyle name="40% - Ênfase2 4 11 2 3" xfId="24700" xr:uid="{C8BB87F7-3755-4E28-A729-6CC84A55FC98}"/>
    <cellStyle name="40% - Ênfase2 4 11 2 4" xfId="24701" xr:uid="{0D920CA7-F3E3-45A2-901A-B94C601CA199}"/>
    <cellStyle name="40% - Ênfase2 4 11 3" xfId="24702" xr:uid="{09ACEEE1-784D-4A9E-A426-34B69B40ABD0}"/>
    <cellStyle name="40% - Ênfase2 4 11 4" xfId="24703" xr:uid="{F959364C-DD5B-49E4-AF88-7642DEB930D1}"/>
    <cellStyle name="40% - Ênfase2 4 11 5" xfId="24704" xr:uid="{48B494B1-1F1B-4EFE-9B78-3E30FE9010B0}"/>
    <cellStyle name="40% - Ênfase2 4 11 6" xfId="58203" xr:uid="{4A6D5262-9342-46A4-91BF-CC0083D999D5}"/>
    <cellStyle name="40% - Ênfase2 4 12" xfId="24705" xr:uid="{4C8704A4-C5C6-41EC-B7F0-1DC96E6D5267}"/>
    <cellStyle name="40% - Ênfase2 4 12 2" xfId="24706" xr:uid="{C3770188-5E28-4FD6-85C1-2B024C7A9011}"/>
    <cellStyle name="40% - Ênfase2 4 12 3" xfId="24707" xr:uid="{493DAACF-F2DD-4059-9076-CD8B073621A9}"/>
    <cellStyle name="40% - Ênfase2 4 12 4" xfId="24708" xr:uid="{E94DD3E1-8D56-4199-9267-4E58004872AF}"/>
    <cellStyle name="40% - Ênfase2 4 12 5" xfId="47224" xr:uid="{5CDD481D-9E45-4CFE-B368-947A8A52BEC9}"/>
    <cellStyle name="40% - Ênfase2 4 13" xfId="24709" xr:uid="{28B0B17A-42CE-4D4E-89C5-E857376E102F}"/>
    <cellStyle name="40% - Ênfase2 4 14" xfId="24710" xr:uid="{4BAD7AA4-0606-4431-A50E-28D6E3AC8E16}"/>
    <cellStyle name="40% - Ênfase2 4 15" xfId="24711" xr:uid="{6C6F5BA1-82CB-43F3-B354-3C3CF28D99DA}"/>
    <cellStyle name="40% - Ênfase2 4 16" xfId="45177" xr:uid="{FE40AAE1-2E47-4AD5-AFDC-5AE55F71E455}"/>
    <cellStyle name="40% - Ênfase2 4 2" xfId="1696" xr:uid="{A76D8FB0-DEF3-45CD-8774-50C3C2D9D6C3}"/>
    <cellStyle name="40% - Ênfase2 4 2 2" xfId="1697" xr:uid="{9BE0E0B3-F710-43D6-8713-A7E92706C2C4}"/>
    <cellStyle name="40% - Ênfase2 4 2 2 2" xfId="24712" xr:uid="{ECA9BF9F-34FB-4574-BF1E-03C7A859A514}"/>
    <cellStyle name="40% - Ênfase2 4 2 2 2 2" xfId="57255" xr:uid="{9C0FCEF6-80DC-49FB-9477-F0A0213AEE24}"/>
    <cellStyle name="40% - Ênfase2 4 2 2 2 3" xfId="57922" xr:uid="{0925E626-9560-4BD3-9CDA-AF75C9518514}"/>
    <cellStyle name="40% - Ênfase2 4 2 2 2 4" xfId="56908" xr:uid="{CA54FC9F-7F4B-4603-8F1D-6533BBA6FA7C}"/>
    <cellStyle name="40% - Ênfase2 4 2 2 3" xfId="24713" xr:uid="{EE0E5023-D12E-48F7-8481-581F82830F11}"/>
    <cellStyle name="40% - Ênfase2 4 2 2 3 2" xfId="58158" xr:uid="{BE083106-2689-4E3F-910A-4EE2020B82CB}"/>
    <cellStyle name="40% - Ênfase2 4 2 2 4" xfId="24714" xr:uid="{DD9CA326-14E3-4D8F-BD87-7CEC14B4C6DB}"/>
    <cellStyle name="40% - Ênfase2 4 2 2 5" xfId="48878" xr:uid="{EAFC8C7E-FC82-4635-8154-D44931532311}"/>
    <cellStyle name="40% - Ênfase2 4 2 3" xfId="24715" xr:uid="{F1128924-24AA-465F-B2C9-6941A5A5FE00}"/>
    <cellStyle name="40% - Ênfase2 4 2 3 2" xfId="56532" xr:uid="{47AF2D71-0308-43E5-9255-311C9FC3974A}"/>
    <cellStyle name="40% - Ênfase2 4 2 4" xfId="24716" xr:uid="{D784AAD4-15AE-472F-9353-B7280FB2B9DB}"/>
    <cellStyle name="40% - Ênfase2 4 2 4 2" xfId="57598" xr:uid="{9B9FCAAC-52BA-4E38-B696-90CC71553C68}"/>
    <cellStyle name="40% - Ênfase2 4 2 5" xfId="24717" xr:uid="{5E458CDF-EC88-412C-AAAF-0D1A3DE574C5}"/>
    <cellStyle name="40% - Ênfase2 4 2 6" xfId="45615" xr:uid="{DB914DD8-FE5E-454A-B9F1-4B26B926F9AE}"/>
    <cellStyle name="40% - Ênfase2 4 3" xfId="1698" xr:uid="{17385BC4-E093-40A8-A609-D6B22E4D40D4}"/>
    <cellStyle name="40% - Ênfase2 4 3 2" xfId="1699" xr:uid="{A3C3E5EA-A5F4-457C-B6E4-CA1A3F80D6FF}"/>
    <cellStyle name="40% - Ênfase2 4 3 2 2" xfId="24718" xr:uid="{3A617B8F-61B2-4730-B319-5E83280672CA}"/>
    <cellStyle name="40% - Ênfase2 4 3 2 3" xfId="24719" xr:uid="{65483B0E-795D-4CD6-B6CA-E977B35D9615}"/>
    <cellStyle name="40% - Ênfase2 4 3 2 4" xfId="24720" xr:uid="{1D1EA4B5-5B8F-43E9-8CB2-CC6F2005E5EA}"/>
    <cellStyle name="40% - Ênfase2 4 3 2 5" xfId="50296" xr:uid="{568A17D7-6DF4-41E9-AF31-EEB775673520}"/>
    <cellStyle name="40% - Ênfase2 4 3 3" xfId="24721" xr:uid="{70F06FB7-9800-4154-9FEA-5917211BF5F7}"/>
    <cellStyle name="40% - Ênfase2 4 3 4" xfId="24722" xr:uid="{EBB9D291-9F82-4233-811C-C1087D771713}"/>
    <cellStyle name="40% - Ênfase2 4 3 5" xfId="24723" xr:uid="{A4472CB2-A64A-428D-AC00-B1855EE28E4B}"/>
    <cellStyle name="40% - Ênfase2 4 3 6" xfId="45616" xr:uid="{5418A45A-CD31-4BE8-91CC-F1F706B9449C}"/>
    <cellStyle name="40% - Ênfase2 4 4" xfId="1700" xr:uid="{1AF85972-4CBC-45F6-BFD5-2B583E4FBE5A}"/>
    <cellStyle name="40% - Ênfase2 4 4 2" xfId="1701" xr:uid="{FE54D4E0-57D3-4871-B987-71A835B6BDBF}"/>
    <cellStyle name="40% - Ênfase2 4 4 2 2" xfId="24724" xr:uid="{77D51B34-7CFA-42B0-AA88-6B042562A9FB}"/>
    <cellStyle name="40% - Ênfase2 4 4 2 3" xfId="24725" xr:uid="{87F35E58-2B4B-4B29-B27B-6D40BC73D1DA}"/>
    <cellStyle name="40% - Ênfase2 4 4 2 4" xfId="24726" xr:uid="{55C9CDF1-8616-4F47-A6C3-9B7835A9E148}"/>
    <cellStyle name="40% - Ênfase2 4 4 3" xfId="24727" xr:uid="{3A44916D-0B4C-491B-A8C4-8042B5265FFE}"/>
    <cellStyle name="40% - Ênfase2 4 4 4" xfId="24728" xr:uid="{4F90EC0A-A107-460C-859C-E2518F462629}"/>
    <cellStyle name="40% - Ênfase2 4 4 5" xfId="24729" xr:uid="{5B783B9D-00EB-4438-809C-79FDD60C3969}"/>
    <cellStyle name="40% - Ênfase2 4 4 6" xfId="50552" xr:uid="{5162A6A0-F23E-4A9C-9967-371FE686C6D7}"/>
    <cellStyle name="40% - Ênfase2 4 5" xfId="1702" xr:uid="{B1D47F30-EF5F-4503-B844-CDEE98704105}"/>
    <cellStyle name="40% - Ênfase2 4 5 2" xfId="1703" xr:uid="{038037A6-101C-4895-82A8-6DECD9F66BC4}"/>
    <cellStyle name="40% - Ênfase2 4 5 2 2" xfId="24730" xr:uid="{85A4D277-2EF1-46B7-AC0E-5FD4D88F405F}"/>
    <cellStyle name="40% - Ênfase2 4 5 2 3" xfId="24731" xr:uid="{DC3D3010-5735-4F1D-9654-857595886AD8}"/>
    <cellStyle name="40% - Ênfase2 4 5 2 4" xfId="24732" xr:uid="{E81F7EFE-F9F7-4FC3-9F86-C40D7F3875AF}"/>
    <cellStyle name="40% - Ênfase2 4 5 3" xfId="24733" xr:uid="{756D8894-A856-4FAB-ADC0-CDDB53FA84CE}"/>
    <cellStyle name="40% - Ênfase2 4 5 4" xfId="24734" xr:uid="{981C3276-16DF-42F1-8F59-12B61A81BE47}"/>
    <cellStyle name="40% - Ênfase2 4 5 5" xfId="24735" xr:uid="{B05E6342-2C17-4FFE-8324-306967A14EE7}"/>
    <cellStyle name="40% - Ênfase2 4 5 6" xfId="48678" xr:uid="{E2976E46-F4D5-4DB4-A8B7-143255CAFF1E}"/>
    <cellStyle name="40% - Ênfase2 4 6" xfId="1704" xr:uid="{C2ACCEFF-1D90-429F-88E8-D71D6A1AFFD2}"/>
    <cellStyle name="40% - Ênfase2 4 6 2" xfId="1705" xr:uid="{0E8C21D1-4164-44C6-AA0A-B8A8D8ECF85E}"/>
    <cellStyle name="40% - Ênfase2 4 6 2 2" xfId="24736" xr:uid="{CB8644CF-8EBB-4E94-B763-BC05714687CA}"/>
    <cellStyle name="40% - Ênfase2 4 6 2 3" xfId="24737" xr:uid="{5D5966C8-FD18-43F8-AC70-6AF882405BB1}"/>
    <cellStyle name="40% - Ênfase2 4 6 2 4" xfId="24738" xr:uid="{501CD8A2-8926-4854-A6B6-ED89AB26F192}"/>
    <cellStyle name="40% - Ênfase2 4 6 3" xfId="24739" xr:uid="{28444CE4-CA53-434A-92CA-1AD8E445B95C}"/>
    <cellStyle name="40% - Ênfase2 4 6 4" xfId="24740" xr:uid="{DD69BCCE-95CB-4857-81EC-D17D7E683E2E}"/>
    <cellStyle name="40% - Ênfase2 4 6 5" xfId="24741" xr:uid="{2BF49385-3973-457C-BD40-C6A1F1FCF061}"/>
    <cellStyle name="40% - Ênfase2 4 6 6" xfId="51120" xr:uid="{8186A21B-93C6-4F4E-9793-0C45985C63B3}"/>
    <cellStyle name="40% - Ênfase2 4 7" xfId="1706" xr:uid="{CD2A0FA3-C579-43C2-9A74-62874ED2AAF0}"/>
    <cellStyle name="40% - Ênfase2 4 7 2" xfId="24742" xr:uid="{5504AD7C-6D84-4B27-9630-15CF4A351B82}"/>
    <cellStyle name="40% - Ênfase2 4 7 2 2" xfId="24743" xr:uid="{7C7195E8-3260-4194-88E9-17F8716C33D8}"/>
    <cellStyle name="40% - Ênfase2 4 7 2 3" xfId="24744" xr:uid="{CFF1E6D0-C73F-4104-9C91-6EBAD4A7CEAA}"/>
    <cellStyle name="40% - Ênfase2 4 7 2 4" xfId="24745" xr:uid="{55A167E4-19E5-43FE-9644-4D9C6067712B}"/>
    <cellStyle name="40% - Ênfase2 4 7 3" xfId="24746" xr:uid="{2C3BCF81-F656-4E6C-99FF-EC298AD02D05}"/>
    <cellStyle name="40% - Ênfase2 4 7 4" xfId="24747" xr:uid="{F7F927CA-D5DA-4405-84A9-DF2A5010567A}"/>
    <cellStyle name="40% - Ênfase2 4 7 5" xfId="24748" xr:uid="{5AD20D0A-ABEB-43F3-BCE8-30DFBCA6B18C}"/>
    <cellStyle name="40% - Ênfase2 4 7 6" xfId="52004" xr:uid="{E9A84C9C-B430-4DB3-B146-620B5F3FA662}"/>
    <cellStyle name="40% - Ênfase2 4 8" xfId="24749" xr:uid="{564EB2E5-3B01-43E6-BAB4-759311243A42}"/>
    <cellStyle name="40% - Ênfase2 4 8 2" xfId="24750" xr:uid="{716D2280-633C-4604-B2C8-1D6F291523C3}"/>
    <cellStyle name="40% - Ênfase2 4 8 2 2" xfId="24751" xr:uid="{9F558040-FAE3-462F-BEBF-5DB053AD5001}"/>
    <cellStyle name="40% - Ênfase2 4 8 2 3" xfId="24752" xr:uid="{236535B5-7517-4FC1-BE6E-E8868FA05E49}"/>
    <cellStyle name="40% - Ênfase2 4 8 2 4" xfId="24753" xr:uid="{BD566B32-C1C7-4917-8236-43ADE7EF2804}"/>
    <cellStyle name="40% - Ênfase2 4 8 3" xfId="24754" xr:uid="{0FFF883C-370A-4CCA-8075-09DFEECA2DB7}"/>
    <cellStyle name="40% - Ênfase2 4 8 4" xfId="24755" xr:uid="{3F20B018-9BBB-41CD-AEE9-1F3272BDC16B}"/>
    <cellStyle name="40% - Ênfase2 4 8 5" xfId="24756" xr:uid="{35BA1ADB-2226-401F-A6E2-98E9C5300AD7}"/>
    <cellStyle name="40% - Ênfase2 4 8 6" xfId="52876" xr:uid="{529B9E04-6CA8-48C3-8C4E-73160C0078EF}"/>
    <cellStyle name="40% - Ênfase2 4 9" xfId="24757" xr:uid="{37777D79-B8C6-4AEC-B239-28DE73A99E05}"/>
    <cellStyle name="40% - Ênfase2 4 9 2" xfId="24758" xr:uid="{3321832A-E722-4E17-BB10-E2B8787C9068}"/>
    <cellStyle name="40% - Ênfase2 4 9 2 2" xfId="24759" xr:uid="{A1E3F2E5-9D9A-4FB2-B83C-487033309FCA}"/>
    <cellStyle name="40% - Ênfase2 4 9 2 3" xfId="24760" xr:uid="{37FB5502-2154-4CD9-BE17-757DBFF30D3F}"/>
    <cellStyle name="40% - Ênfase2 4 9 2 4" xfId="24761" xr:uid="{60C257F0-D20A-4339-9383-6930FC55DF2C}"/>
    <cellStyle name="40% - Ênfase2 4 9 3" xfId="24762" xr:uid="{1EC851C9-7689-469D-BB03-7715DCC4B024}"/>
    <cellStyle name="40% - Ênfase2 4 9 4" xfId="24763" xr:uid="{CB368242-3CE8-4AB4-A1BD-48B046155C6B}"/>
    <cellStyle name="40% - Ênfase2 4 9 5" xfId="24764" xr:uid="{B1BDFE2D-9787-4652-9178-9A1544AD96FC}"/>
    <cellStyle name="40% - Ênfase2 4 9 6" xfId="53731" xr:uid="{4F05D7CD-454A-4696-ADE8-0503306887FC}"/>
    <cellStyle name="40% - Ênfase2 40" xfId="1707" xr:uid="{6896555A-08FC-4B5F-9638-FE08B78BC9F0}"/>
    <cellStyle name="40% - Ênfase2 40 2" xfId="1708" xr:uid="{D8B6C05F-4A25-403D-AF7C-5DB1E4FDA4AD}"/>
    <cellStyle name="40% - Ênfase2 41" xfId="1709" xr:uid="{286EFA18-030F-4B80-90E8-09A9972BE75A}"/>
    <cellStyle name="40% - Ênfase2 41 2" xfId="1710" xr:uid="{4B575FFF-5D10-4AD3-8C8F-E920E5968F1F}"/>
    <cellStyle name="40% - Ênfase2 42" xfId="1711" xr:uid="{B1DBC823-CF63-4E3D-88EA-1AF46839C9F0}"/>
    <cellStyle name="40% - Ênfase2 42 2" xfId="1712" xr:uid="{76531A2B-8DF6-4E3E-BAD1-6D1D7D14BA46}"/>
    <cellStyle name="40% - Ênfase2 43" xfId="1713" xr:uid="{B3F0C5F5-A228-4D6D-980F-B17FDF39F44D}"/>
    <cellStyle name="40% - Ênfase2 43 2" xfId="1714" xr:uid="{7EBC71B6-E1A2-4227-BD39-2D9607CA98F0}"/>
    <cellStyle name="40% - Ênfase2 44" xfId="1715" xr:uid="{C4A4B43C-3F5E-426B-BC52-080E0B6265B2}"/>
    <cellStyle name="40% - Ênfase2 44 2" xfId="1716" xr:uid="{3F8A85E5-CE95-4CA7-860E-531C89A20141}"/>
    <cellStyle name="40% - Ênfase2 44 3" xfId="24765" xr:uid="{693D40E7-F772-470C-A243-7C4895C0B99D}"/>
    <cellStyle name="40% - Ênfase2 44 4" xfId="24766" xr:uid="{35348A0C-8880-42B3-9B17-46B0B6AA2DA4}"/>
    <cellStyle name="40% - Ênfase2 45" xfId="1717" xr:uid="{6FA8C1B4-4551-40BE-A6B4-D2BC1E0E8955}"/>
    <cellStyle name="40% - Ênfase2 45 2" xfId="1718" xr:uid="{D75ADF58-BBD6-4E33-8801-E283BEADA84A}"/>
    <cellStyle name="40% - Ênfase2 46" xfId="1719" xr:uid="{3C79B01A-3E84-476A-A630-D9C2F341FE77}"/>
    <cellStyle name="40% - Ênfase2 46 2" xfId="1720" xr:uid="{07F291E0-673C-41B7-B3A7-BB7001A20AC5}"/>
    <cellStyle name="40% - Ênfase2 47" xfId="1721" xr:uid="{EFF98920-43D3-4C31-9810-55D864F0F1E3}"/>
    <cellStyle name="40% - Ênfase2 47 2" xfId="1722" xr:uid="{A68AE356-05E9-4088-A359-BEFA90409593}"/>
    <cellStyle name="40% - Ênfase2 48" xfId="1723" xr:uid="{C2357765-8291-4F5C-A9FE-01E509E1CBBD}"/>
    <cellStyle name="40% - Ênfase2 48 2" xfId="1724" xr:uid="{9545DA55-A426-4110-8FBB-F451C68054B7}"/>
    <cellStyle name="40% - Ênfase2 49" xfId="1725" xr:uid="{D2186DE0-1718-42BF-8D8C-5CCF167CE227}"/>
    <cellStyle name="40% - Ênfase2 49 2" xfId="1726" xr:uid="{58249EE1-F270-46DA-B94F-76A13AE91309}"/>
    <cellStyle name="40% - Ênfase2 5" xfId="1727" xr:uid="{B9532FE5-7351-4C52-92F3-1A284A4ACC65}"/>
    <cellStyle name="40% - Ênfase2 5 10" xfId="24767" xr:uid="{86C6E424-11C4-4733-A058-3A5DAB50B6F7}"/>
    <cellStyle name="40% - Ênfase2 5 10 2" xfId="24768" xr:uid="{CAD240FD-9538-47C6-9A46-731FF77D83E8}"/>
    <cellStyle name="40% - Ênfase2 5 10 2 2" xfId="24769" xr:uid="{7E817767-8EA5-4237-BC90-2C2184B05DDF}"/>
    <cellStyle name="40% - Ênfase2 5 10 2 3" xfId="24770" xr:uid="{36938B61-1EAB-4D9F-9702-4A53174D8733}"/>
    <cellStyle name="40% - Ênfase2 5 10 2 4" xfId="24771" xr:uid="{09D9B66E-ED86-477E-8779-76D1EE87BC09}"/>
    <cellStyle name="40% - Ênfase2 5 10 3" xfId="24772" xr:uid="{709B97C9-D32D-46AF-A5A7-175711FF0BA7}"/>
    <cellStyle name="40% - Ênfase2 5 10 4" xfId="24773" xr:uid="{03ED619E-6227-40CC-A9CA-718002B73B51}"/>
    <cellStyle name="40% - Ênfase2 5 10 5" xfId="24774" xr:uid="{0E1F91C3-5CD8-4F66-9C80-4686987ED385}"/>
    <cellStyle name="40% - Ênfase2 5 10 6" xfId="56322" xr:uid="{E10B5F10-E560-4FB6-8442-2613B88DE3F2}"/>
    <cellStyle name="40% - Ênfase2 5 11" xfId="24775" xr:uid="{B0BAFCF4-1545-42A0-8B7A-E9E7A3521651}"/>
    <cellStyle name="40% - Ênfase2 5 11 2" xfId="24776" xr:uid="{3E9D5B95-A47F-4DAB-8D40-4B4E54304B32}"/>
    <cellStyle name="40% - Ênfase2 5 11 2 2" xfId="24777" xr:uid="{EDBC4941-8529-4D73-B65D-E3B98AEB9EF5}"/>
    <cellStyle name="40% - Ênfase2 5 11 2 3" xfId="24778" xr:uid="{80097E0B-1A91-43D0-B493-501B0FB75EC4}"/>
    <cellStyle name="40% - Ênfase2 5 11 2 4" xfId="24779" xr:uid="{8004C2F2-00AB-4BAA-ABB0-E2A7A8201A41}"/>
    <cellStyle name="40% - Ênfase2 5 11 3" xfId="24780" xr:uid="{97262E46-6217-45A0-9168-83ACEC189DBE}"/>
    <cellStyle name="40% - Ênfase2 5 11 4" xfId="24781" xr:uid="{D577AC2D-948E-4889-8A02-970906116945}"/>
    <cellStyle name="40% - Ênfase2 5 11 5" xfId="24782" xr:uid="{39473AD6-B614-488B-875B-77554CF8647D}"/>
    <cellStyle name="40% - Ênfase2 5 11 6" xfId="56838" xr:uid="{33094A51-8B20-4B28-A9D7-1AE69CC6D8DB}"/>
    <cellStyle name="40% - Ênfase2 5 12" xfId="24783" xr:uid="{B27F51C3-23A9-4E02-9AAC-F41D01900876}"/>
    <cellStyle name="40% - Ênfase2 5 12 2" xfId="24784" xr:uid="{3C85EA3F-A1EB-4405-A04D-3FA76F9A703E}"/>
    <cellStyle name="40% - Ênfase2 5 12 3" xfId="24785" xr:uid="{0ED2001A-18C9-4B4A-A40A-07EA7B5E35FB}"/>
    <cellStyle name="40% - Ênfase2 5 12 4" xfId="24786" xr:uid="{4D64D2E4-BC4C-446E-9FEB-CF72545E3A48}"/>
    <cellStyle name="40% - Ênfase2 5 12 5" xfId="47225" xr:uid="{408B0413-8A65-4C0F-94CF-F340EBA01640}"/>
    <cellStyle name="40% - Ênfase2 5 13" xfId="24787" xr:uid="{26D93170-C32D-426E-BEEB-6FCAA002FD62}"/>
    <cellStyle name="40% - Ênfase2 5 14" xfId="24788" xr:uid="{50C96044-2B0B-4B88-8D72-446D514CDDC4}"/>
    <cellStyle name="40% - Ênfase2 5 15" xfId="24789" xr:uid="{8CDC1DDA-46B4-420D-8538-F1F5034DABDB}"/>
    <cellStyle name="40% - Ênfase2 5 16" xfId="45178" xr:uid="{E48D61D6-268F-49F6-B83D-8DE18AA98ED5}"/>
    <cellStyle name="40% - Ênfase2 5 2" xfId="1728" xr:uid="{90203A6D-2343-4B81-8BC9-EB620020419C}"/>
    <cellStyle name="40% - Ênfase2 5 2 2" xfId="1729" xr:uid="{EAB142D5-DF0E-4E08-94BB-26DDB8506E67}"/>
    <cellStyle name="40% - Ênfase2 5 2 2 2" xfId="24790" xr:uid="{F5B4087F-903E-4454-A984-856BC5E47471}"/>
    <cellStyle name="40% - Ênfase2 5 2 2 2 2" xfId="57256" xr:uid="{8CE8D925-7A4B-4F63-A2B0-AD213F72D278}"/>
    <cellStyle name="40% - Ênfase2 5 2 2 2 3" xfId="57704" xr:uid="{083A207A-3E13-4068-970E-1909FA379C48}"/>
    <cellStyle name="40% - Ênfase2 5 2 2 2 4" xfId="56909" xr:uid="{87836756-1170-4B89-B25B-04BCAE9F5E9E}"/>
    <cellStyle name="40% - Ênfase2 5 2 2 3" xfId="24791" xr:uid="{2CE8272A-B115-47DE-AEFE-A0423A89BA89}"/>
    <cellStyle name="40% - Ênfase2 5 2 2 3 2" xfId="58050" xr:uid="{4F9BA730-BF21-4250-BF34-179C15FD412D}"/>
    <cellStyle name="40% - Ênfase2 5 2 2 4" xfId="24792" xr:uid="{0EC576C9-C86B-4151-BEA3-D908889F89EA}"/>
    <cellStyle name="40% - Ênfase2 5 2 2 5" xfId="48880" xr:uid="{E6035D1B-A103-4427-B633-C3FBEAB65347}"/>
    <cellStyle name="40% - Ênfase2 5 2 3" xfId="24793" xr:uid="{9AFE96E0-FBB3-43F1-BE17-542862A443DD}"/>
    <cellStyle name="40% - Ênfase2 5 2 3 2" xfId="56533" xr:uid="{BE742B4F-4860-4B50-A450-9F77EA72EB37}"/>
    <cellStyle name="40% - Ênfase2 5 2 4" xfId="24794" xr:uid="{D458E870-A12B-4412-865A-2DEFC4BE2F77}"/>
    <cellStyle name="40% - Ênfase2 5 2 4 2" xfId="57597" xr:uid="{0E03D915-B00A-486B-BA54-901DC50BEABD}"/>
    <cellStyle name="40% - Ênfase2 5 2 5" xfId="24795" xr:uid="{BA53B1CE-4172-4C4A-87BE-B23E6C4742B9}"/>
    <cellStyle name="40% - Ênfase2 5 2 6" xfId="47971" xr:uid="{C97027A2-A348-40E3-8257-75EB9D732832}"/>
    <cellStyle name="40% - Ênfase2 5 3" xfId="1730" xr:uid="{3DDDA771-10BE-40CA-A8F5-82A138AF2217}"/>
    <cellStyle name="40% - Ênfase2 5 3 2" xfId="1731" xr:uid="{E634B512-01B7-42D9-905D-A724AA7C4839}"/>
    <cellStyle name="40% - Ênfase2 5 3 2 2" xfId="24796" xr:uid="{126CDACC-2720-4D68-88FA-5332F0227025}"/>
    <cellStyle name="40% - Ênfase2 5 3 2 3" xfId="24797" xr:uid="{D9638896-9A32-4E8B-9813-F9F3D0A7F7A3}"/>
    <cellStyle name="40% - Ênfase2 5 3 2 4" xfId="24798" xr:uid="{27DFFB0A-63FC-469C-865E-049B0A2C60C8}"/>
    <cellStyle name="40% - Ênfase2 5 3 3" xfId="24799" xr:uid="{DF57BA42-6AA6-4E50-998F-8AD35F05B492}"/>
    <cellStyle name="40% - Ênfase2 5 3 4" xfId="24800" xr:uid="{886CAE37-DB2D-48B9-9829-BF988CE5B7A3}"/>
    <cellStyle name="40% - Ênfase2 5 3 5" xfId="24801" xr:uid="{40783E63-8187-4672-90D5-74B0AB48B44B}"/>
    <cellStyle name="40% - Ênfase2 5 3 6" xfId="50298" xr:uid="{3168A224-DA14-430D-9A94-26F3C65EA19A}"/>
    <cellStyle name="40% - Ênfase2 5 4" xfId="1732" xr:uid="{BEE11C92-D886-47C6-B347-90CFF472EB0E}"/>
    <cellStyle name="40% - Ênfase2 5 4 2" xfId="1733" xr:uid="{7A731C75-A882-4D83-A91C-3F1945639869}"/>
    <cellStyle name="40% - Ênfase2 5 4 2 2" xfId="24802" xr:uid="{588B6F15-48AA-4A68-8F38-7088BBACCD16}"/>
    <cellStyle name="40% - Ênfase2 5 4 2 3" xfId="24803" xr:uid="{66A95936-F3EA-430C-A08D-1C10CCC306DA}"/>
    <cellStyle name="40% - Ênfase2 5 4 2 4" xfId="24804" xr:uid="{2DEEB7F9-3853-40DA-A5E1-3036963184E6}"/>
    <cellStyle name="40% - Ênfase2 5 4 3" xfId="24805" xr:uid="{E3415528-579B-4531-B2F1-14B059933CEE}"/>
    <cellStyle name="40% - Ênfase2 5 4 4" xfId="24806" xr:uid="{7F037A3A-ED6A-4438-A3D7-44B8E31B9DEF}"/>
    <cellStyle name="40% - Ênfase2 5 4 5" xfId="24807" xr:uid="{E76411FC-B523-4674-A941-A0130EAEB6DA}"/>
    <cellStyle name="40% - Ênfase2 5 4 6" xfId="50550" xr:uid="{B1990240-19BB-4118-A932-B7B237264F4A}"/>
    <cellStyle name="40% - Ênfase2 5 5" xfId="1734" xr:uid="{CB654F51-7BD5-40B5-830C-259D86EE19C9}"/>
    <cellStyle name="40% - Ênfase2 5 5 2" xfId="1735" xr:uid="{25EA5E3A-1677-4D24-BDBE-44E675587E6B}"/>
    <cellStyle name="40% - Ênfase2 5 5 2 2" xfId="24808" xr:uid="{EF137087-2B0C-4CB1-A48F-FDCF30120C03}"/>
    <cellStyle name="40% - Ênfase2 5 5 2 3" xfId="24809" xr:uid="{4941F078-7243-4890-B412-5989B0D4D922}"/>
    <cellStyle name="40% - Ênfase2 5 5 2 4" xfId="24810" xr:uid="{30651437-6750-4BEC-81D2-3D1FB597775B}"/>
    <cellStyle name="40% - Ênfase2 5 5 3" xfId="24811" xr:uid="{6C2375DF-1A24-4580-8037-6CC9C84F10DD}"/>
    <cellStyle name="40% - Ênfase2 5 5 4" xfId="24812" xr:uid="{2B2E1C6C-9BA7-4AB7-A9DC-9AD646664923}"/>
    <cellStyle name="40% - Ênfase2 5 5 5" xfId="24813" xr:uid="{963259F9-9226-423C-BB10-7B69CB2FF8E7}"/>
    <cellStyle name="40% - Ênfase2 5 5 6" xfId="48670" xr:uid="{114D584D-1128-46A8-A0AA-C33E409F2F8C}"/>
    <cellStyle name="40% - Ênfase2 5 6" xfId="1736" xr:uid="{B5BB0DAB-AF13-4241-A7D6-E9C53313C35A}"/>
    <cellStyle name="40% - Ênfase2 5 6 2" xfId="1737" xr:uid="{1EEFD618-2D4F-4AFC-964A-92AEEB1C6A83}"/>
    <cellStyle name="40% - Ênfase2 5 6 2 2" xfId="24814" xr:uid="{AC0232E1-0113-4AB6-BBFF-9AFA8CC880B3}"/>
    <cellStyle name="40% - Ênfase2 5 6 2 3" xfId="24815" xr:uid="{C823B75C-D115-4CF4-A25E-551EB974012D}"/>
    <cellStyle name="40% - Ênfase2 5 6 2 4" xfId="24816" xr:uid="{7AF4B88B-B88E-4788-A9EF-5FE2B96CAC2F}"/>
    <cellStyle name="40% - Ênfase2 5 6 3" xfId="24817" xr:uid="{C2B41E47-3BBE-4D2F-A7C4-486A3A3AA45C}"/>
    <cellStyle name="40% - Ênfase2 5 6 4" xfId="24818" xr:uid="{1B413C0A-8851-4462-826F-022A3FB17D04}"/>
    <cellStyle name="40% - Ênfase2 5 6 5" xfId="24819" xr:uid="{4326205B-FE3C-4B74-AB32-5E23FF9B2697}"/>
    <cellStyle name="40% - Ênfase2 5 6 6" xfId="51116" xr:uid="{B0F346CE-A7B4-4C7B-9AC9-EDC5A4E79E33}"/>
    <cellStyle name="40% - Ênfase2 5 7" xfId="1738" xr:uid="{C3E9C125-8009-4D8A-8A39-3AB4286D7775}"/>
    <cellStyle name="40% - Ênfase2 5 7 2" xfId="24820" xr:uid="{9618C03E-38EA-4ECD-ABFF-1C5050E548CF}"/>
    <cellStyle name="40% - Ênfase2 5 7 2 2" xfId="24821" xr:uid="{424DD358-EA5B-4521-9C5F-B5A6371FB0B9}"/>
    <cellStyle name="40% - Ênfase2 5 7 2 3" xfId="24822" xr:uid="{41670755-6449-4552-8FDD-C8E3CBCDBBAF}"/>
    <cellStyle name="40% - Ênfase2 5 7 2 4" xfId="24823" xr:uid="{65397BFC-B38D-4D76-90F2-A5660FB0640D}"/>
    <cellStyle name="40% - Ênfase2 5 7 3" xfId="24824" xr:uid="{0E1A4A4C-538B-49E2-B1E3-5AA4EE621E3B}"/>
    <cellStyle name="40% - Ênfase2 5 7 4" xfId="24825" xr:uid="{BA4AA041-8E1F-4CA3-8EFB-F0C448568E1B}"/>
    <cellStyle name="40% - Ênfase2 5 7 5" xfId="24826" xr:uid="{3A63067B-1889-4ECE-A5B4-242EBBB0E900}"/>
    <cellStyle name="40% - Ênfase2 5 7 6" xfId="52000" xr:uid="{D76E22B5-93D8-4125-A11A-CBE03D815634}"/>
    <cellStyle name="40% - Ênfase2 5 8" xfId="24827" xr:uid="{2DA8281C-7CF8-4F0A-9CE3-530224B00E5E}"/>
    <cellStyle name="40% - Ênfase2 5 8 2" xfId="24828" xr:uid="{5AD0B4DD-4F9B-4E2C-9B89-8F8347AABA07}"/>
    <cellStyle name="40% - Ênfase2 5 8 2 2" xfId="24829" xr:uid="{CF40209E-AB55-4CDF-B88A-AB4F424F34FA}"/>
    <cellStyle name="40% - Ênfase2 5 8 2 3" xfId="24830" xr:uid="{A54A99C3-CA88-47C0-938E-BC2404E52DCC}"/>
    <cellStyle name="40% - Ênfase2 5 8 2 4" xfId="24831" xr:uid="{05A23C93-14FE-4755-A113-CCEAF99BDD0A}"/>
    <cellStyle name="40% - Ênfase2 5 8 3" xfId="24832" xr:uid="{60846A6A-861C-4D75-A8A8-9714A4C636A5}"/>
    <cellStyle name="40% - Ênfase2 5 8 4" xfId="24833" xr:uid="{E9F3880A-0DF7-4E65-8A39-BAFF0BE30246}"/>
    <cellStyle name="40% - Ênfase2 5 8 5" xfId="24834" xr:uid="{BDCB7591-4AD2-460C-A0E2-0E4AC2CBF374}"/>
    <cellStyle name="40% - Ênfase2 5 8 6" xfId="52873" xr:uid="{50F3E0AA-F9C0-4E44-B36D-791B2DA1797D}"/>
    <cellStyle name="40% - Ênfase2 5 9" xfId="24835" xr:uid="{758E5ACD-3F69-4C12-BD61-8CAB6E0B620F}"/>
    <cellStyle name="40% - Ênfase2 5 9 2" xfId="24836" xr:uid="{016701F9-145F-48DD-BA74-BD313C12B49C}"/>
    <cellStyle name="40% - Ênfase2 5 9 2 2" xfId="24837" xr:uid="{2930FC7E-96FF-4359-885C-B192B3B7CC16}"/>
    <cellStyle name="40% - Ênfase2 5 9 2 3" xfId="24838" xr:uid="{B65473EF-285B-4503-B601-5F6F5AC64B93}"/>
    <cellStyle name="40% - Ênfase2 5 9 2 4" xfId="24839" xr:uid="{B2B8850B-D23E-4265-9253-69434E28C197}"/>
    <cellStyle name="40% - Ênfase2 5 9 3" xfId="24840" xr:uid="{4D671492-37DA-44A8-B32F-3B8E8F5CDB8B}"/>
    <cellStyle name="40% - Ênfase2 5 9 4" xfId="24841" xr:uid="{5982F7C0-83E4-4DF0-9364-FE8ACE585275}"/>
    <cellStyle name="40% - Ênfase2 5 9 5" xfId="24842" xr:uid="{5528DFFE-3754-40B6-9D35-E11F374FD487}"/>
    <cellStyle name="40% - Ênfase2 5 9 6" xfId="53728" xr:uid="{E959E990-7B52-4BFA-9629-0A89C853BA12}"/>
    <cellStyle name="40% - Ênfase2 50" xfId="1739" xr:uid="{8623DC9E-89EB-49B5-96CB-4449EF373758}"/>
    <cellStyle name="40% - Ênfase2 50 2" xfId="1740" xr:uid="{E2EBF7F4-9A4A-4B6C-A0D5-407D25C6981B}"/>
    <cellStyle name="40% - Ênfase2 51" xfId="1741" xr:uid="{E7E9B5A4-AC8A-4B48-942F-16C0B45B1FB1}"/>
    <cellStyle name="40% - Ênfase2 51 2" xfId="1742" xr:uid="{90CF7488-2D1E-4768-B094-0CF4CC65CE47}"/>
    <cellStyle name="40% - Ênfase2 52" xfId="1743" xr:uid="{8E64023A-29D8-431D-A207-FC1A90BDE8FF}"/>
    <cellStyle name="40% - Ênfase2 52 2" xfId="1744" xr:uid="{52513831-988D-4D1A-BBD5-E0ADF5F234E0}"/>
    <cellStyle name="40% - Ênfase2 53" xfId="1745" xr:uid="{9320E6D6-A5CF-420B-B837-EC8F0FCC1B3B}"/>
    <cellStyle name="40% - Ênfase2 53 2" xfId="1746" xr:uid="{4EC74F0D-4305-4E87-B176-212B10653324}"/>
    <cellStyle name="40% - Ênfase2 54" xfId="1747" xr:uid="{A38A3F1E-323C-44B7-A25C-9F2E807E8BF7}"/>
    <cellStyle name="40% - Ênfase2 54 2" xfId="1748" xr:uid="{AB2B114F-E009-49F9-9E4B-8496EDB0B722}"/>
    <cellStyle name="40% - Ênfase2 55" xfId="1749" xr:uid="{37638AA6-D043-45F7-ACFB-D0C56495D1B7}"/>
    <cellStyle name="40% - Ênfase2 55 2" xfId="1750" xr:uid="{30E26064-C540-4A94-AC55-B98440B1DEEB}"/>
    <cellStyle name="40% - Ênfase2 56" xfId="1751" xr:uid="{97C8C04C-B0B7-4D1F-9667-EB6A594F0A27}"/>
    <cellStyle name="40% - Ênfase2 56 2" xfId="1752" xr:uid="{F02C65B6-F32C-43E6-8B4A-0564BA969698}"/>
    <cellStyle name="40% - Ênfase2 57" xfId="1753" xr:uid="{985D8039-F295-42FB-80CF-AE0D982EC033}"/>
    <cellStyle name="40% - Ênfase2 57 2" xfId="1754" xr:uid="{0E98A86C-EBDE-4194-868B-87B744FEE0A9}"/>
    <cellStyle name="40% - Ênfase2 58" xfId="1755" xr:uid="{22E7732F-0709-41B9-8A32-D5CEB4BE648A}"/>
    <cellStyle name="40% - Ênfase2 58 2" xfId="1756" xr:uid="{78ED675A-19DC-4C2B-B7C4-7927431B1CA3}"/>
    <cellStyle name="40% - Ênfase2 59" xfId="1757" xr:uid="{BF65EE4E-88C3-4CDB-BB67-51C0A34ECE8F}"/>
    <cellStyle name="40% - Ênfase2 59 2" xfId="1758" xr:uid="{C5E5A3B0-1863-4A18-8C79-9B6CE154831D}"/>
    <cellStyle name="40% - Ênfase2 6" xfId="1759" xr:uid="{182253A2-883B-4531-9D91-203475FDAE02}"/>
    <cellStyle name="40% - Ênfase2 6 10" xfId="24843" xr:uid="{C4385668-54E0-4F4C-B7AE-B11AEEF4DA85}"/>
    <cellStyle name="40% - Ênfase2 6 10 2" xfId="24844" xr:uid="{F02005A6-2D1D-4A57-B822-D6D9025CA6E8}"/>
    <cellStyle name="40% - Ênfase2 6 10 2 2" xfId="24845" xr:uid="{E3D3F709-4443-4755-AA87-4F0C762434FD}"/>
    <cellStyle name="40% - Ênfase2 6 10 2 3" xfId="24846" xr:uid="{52C71495-CFBB-4834-B118-D65DFC1669E2}"/>
    <cellStyle name="40% - Ênfase2 6 10 2 4" xfId="24847" xr:uid="{9293E708-18F4-446B-80E1-FE508B8EA887}"/>
    <cellStyle name="40% - Ênfase2 6 10 3" xfId="24848" xr:uid="{75DC79A7-4A3F-4A2B-B032-374B175945E5}"/>
    <cellStyle name="40% - Ênfase2 6 10 4" xfId="24849" xr:uid="{3188C288-5512-4097-BA76-D0FC539951C3}"/>
    <cellStyle name="40% - Ênfase2 6 10 5" xfId="24850" xr:uid="{BDDC76E2-A0F2-41D3-B53A-B9589977C221}"/>
    <cellStyle name="40% - Ênfase2 6 10 6" xfId="56362" xr:uid="{E598E394-AD0E-46AA-A0C4-F00326BBBFE4}"/>
    <cellStyle name="40% - Ênfase2 6 11" xfId="24851" xr:uid="{E3114626-D101-4787-8F64-7F7CC6BC212F}"/>
    <cellStyle name="40% - Ênfase2 6 11 2" xfId="24852" xr:uid="{8CFD33E2-8BBC-4DC0-932A-A7CEB203EC7E}"/>
    <cellStyle name="40% - Ênfase2 6 11 2 2" xfId="24853" xr:uid="{06A7EF04-A21D-4705-9C73-B8BBD166D224}"/>
    <cellStyle name="40% - Ênfase2 6 11 2 3" xfId="24854" xr:uid="{973E0E46-C196-4990-B7AE-DB0DB8E36B14}"/>
    <cellStyle name="40% - Ênfase2 6 11 2 4" xfId="24855" xr:uid="{087A75BD-E066-4909-B283-17DB59BB05C9}"/>
    <cellStyle name="40% - Ênfase2 6 11 3" xfId="24856" xr:uid="{5861C792-4995-47F6-A433-30C3B0A161A4}"/>
    <cellStyle name="40% - Ênfase2 6 11 4" xfId="24857" xr:uid="{B7CF2C20-04A9-429B-A208-6C0237B4B87E}"/>
    <cellStyle name="40% - Ênfase2 6 11 5" xfId="24858" xr:uid="{46293417-3D46-43DE-847C-F2704FC0E588}"/>
    <cellStyle name="40% - Ênfase2 6 11 6" xfId="58304" xr:uid="{1F73BC6E-3F9F-42BE-9032-6EBC5E06BCFA}"/>
    <cellStyle name="40% - Ênfase2 6 12" xfId="24859" xr:uid="{63FB3A5D-A564-419C-9367-63C7A6C9B7F4}"/>
    <cellStyle name="40% - Ênfase2 6 12 2" xfId="24860" xr:uid="{982FD0EC-26B9-4761-8E6E-5B508BDB63CD}"/>
    <cellStyle name="40% - Ênfase2 6 12 3" xfId="24861" xr:uid="{AE994F38-5699-4F31-84F4-E33C20EB45A0}"/>
    <cellStyle name="40% - Ênfase2 6 12 4" xfId="24862" xr:uid="{8C8A1354-D208-4099-84F1-1FA6978A656D}"/>
    <cellStyle name="40% - Ênfase2 6 12 5" xfId="47226" xr:uid="{A1780DE4-5E6F-4D60-A6C8-D68CAD8A9D52}"/>
    <cellStyle name="40% - Ênfase2 6 13" xfId="24863" xr:uid="{4668092F-A748-427E-A97C-264F0BD63DA4}"/>
    <cellStyle name="40% - Ênfase2 6 14" xfId="24864" xr:uid="{0C6BE3F7-37AE-4C22-988C-7293B4DD4006}"/>
    <cellStyle name="40% - Ênfase2 6 15" xfId="24865" xr:uid="{D80D568B-1D04-455F-8507-42E6DB988B84}"/>
    <cellStyle name="40% - Ênfase2 6 16" xfId="45179" xr:uid="{26412DCF-65BF-42D4-BC8F-32DCB1ACBF21}"/>
    <cellStyle name="40% - Ênfase2 6 2" xfId="1760" xr:uid="{6CA592D2-1C9D-481A-9DE4-04217CEB4309}"/>
    <cellStyle name="40% - Ênfase2 6 2 2" xfId="1761" xr:uid="{5E6D6AD1-4784-4FDB-9B2F-1120FD387D9D}"/>
    <cellStyle name="40% - Ênfase2 6 2 2 2" xfId="24866" xr:uid="{5CD28C85-179B-4ABC-9525-545D0A217519}"/>
    <cellStyle name="40% - Ênfase2 6 2 2 2 2" xfId="57257" xr:uid="{9413E621-2EB3-4F0D-BF28-C76046AB53A4}"/>
    <cellStyle name="40% - Ênfase2 6 2 2 2 3" xfId="57455" xr:uid="{9C760BC4-8356-4401-BA58-00C000768094}"/>
    <cellStyle name="40% - Ênfase2 6 2 2 2 4" xfId="56910" xr:uid="{5578DA95-17FB-4FCD-AEA2-643E7568A7A2}"/>
    <cellStyle name="40% - Ênfase2 6 2 2 3" xfId="24867" xr:uid="{9DB87B5F-970A-46BA-B9DA-3256DB0ECDB5}"/>
    <cellStyle name="40% - Ênfase2 6 2 2 3 2" xfId="57942" xr:uid="{BD95EAF8-7E2A-468C-A513-808E9F3BF9F1}"/>
    <cellStyle name="40% - Ênfase2 6 2 2 4" xfId="24868" xr:uid="{FA6AAF3D-60F2-4BC6-AE85-79C3E722683E}"/>
    <cellStyle name="40% - Ênfase2 6 2 2 5" xfId="48882" xr:uid="{AB59F422-7234-482A-BDD3-8570166A5A67}"/>
    <cellStyle name="40% - Ênfase2 6 2 3" xfId="24869" xr:uid="{1B32CA5F-7CD1-46CC-8D61-6E0EBCD2642B}"/>
    <cellStyle name="40% - Ênfase2 6 2 3 2" xfId="56534" xr:uid="{CE332625-DF65-4054-9146-627F80CD2376}"/>
    <cellStyle name="40% - Ênfase2 6 2 4" xfId="24870" xr:uid="{B978A291-71C9-4374-8E38-ECC499572982}"/>
    <cellStyle name="40% - Ênfase2 6 2 4 2" xfId="57596" xr:uid="{81859606-8448-460B-93F8-DE065F4C7657}"/>
    <cellStyle name="40% - Ênfase2 6 2 5" xfId="24871" xr:uid="{A48576FC-3CFF-4CB4-9016-77C25A4D4D9F}"/>
    <cellStyle name="40% - Ênfase2 6 2 6" xfId="47972" xr:uid="{FF787460-5FB1-43F1-89FD-499F793FB7EC}"/>
    <cellStyle name="40% - Ênfase2 6 3" xfId="1762" xr:uid="{921A54DC-0744-4DB0-A426-E003724A334F}"/>
    <cellStyle name="40% - Ênfase2 6 3 2" xfId="1763" xr:uid="{4A635328-E5F9-4A28-BFB9-3FC0DEBEB731}"/>
    <cellStyle name="40% - Ênfase2 6 3 2 2" xfId="24872" xr:uid="{111D81AA-98A0-45B5-9BA9-A50B0B009766}"/>
    <cellStyle name="40% - Ênfase2 6 3 2 3" xfId="24873" xr:uid="{ED207B3F-280C-42BF-8AAC-E6850CEF5998}"/>
    <cellStyle name="40% - Ênfase2 6 3 2 4" xfId="24874" xr:uid="{5945C6FE-9268-44EE-BF26-50CAF21EDD12}"/>
    <cellStyle name="40% - Ênfase2 6 3 3" xfId="24875" xr:uid="{12E24479-61DD-4550-8841-808A29AC837B}"/>
    <cellStyle name="40% - Ênfase2 6 3 4" xfId="24876" xr:uid="{69BF3AF6-C03F-4227-AE1F-AFEA9D7D94D0}"/>
    <cellStyle name="40% - Ênfase2 6 3 5" xfId="24877" xr:uid="{90F0E50D-4AFA-4C1B-B45D-F08949936456}"/>
    <cellStyle name="40% - Ênfase2 6 3 6" xfId="50300" xr:uid="{91286585-909D-400C-9A4E-117AB91EE518}"/>
    <cellStyle name="40% - Ênfase2 6 4" xfId="1764" xr:uid="{E7E9A400-F4A9-4F7C-87B9-991B6C57B620}"/>
    <cellStyle name="40% - Ênfase2 6 4 2" xfId="1765" xr:uid="{33AEA251-49AF-4F6F-B9D6-626CF6A868FF}"/>
    <cellStyle name="40% - Ênfase2 6 4 2 2" xfId="24878" xr:uid="{3F9ABA74-A66A-4BED-94D6-4B4782DA2F9E}"/>
    <cellStyle name="40% - Ênfase2 6 4 2 3" xfId="24879" xr:uid="{CBB338D6-579B-4FDD-A54E-D487EC12F592}"/>
    <cellStyle name="40% - Ênfase2 6 4 2 4" xfId="24880" xr:uid="{D5CED73B-0A02-4816-8478-62301C95187A}"/>
    <cellStyle name="40% - Ênfase2 6 4 3" xfId="24881" xr:uid="{8AF66E2D-FCD1-45FA-9EBF-B38159BC0A24}"/>
    <cellStyle name="40% - Ênfase2 6 4 4" xfId="24882" xr:uid="{49DE76D9-AF3B-4D4D-86AE-A35E31090413}"/>
    <cellStyle name="40% - Ênfase2 6 4 5" xfId="24883" xr:uid="{BB59FE31-F44B-4702-A8D5-2DCE796DF6F4}"/>
    <cellStyle name="40% - Ênfase2 6 4 6" xfId="50528" xr:uid="{4D5C207B-53DF-4A0C-B716-395E88185603}"/>
    <cellStyle name="40% - Ênfase2 6 5" xfId="1766" xr:uid="{95ED7A43-DA03-4A0C-B23C-1D0885CDCBEC}"/>
    <cellStyle name="40% - Ênfase2 6 5 2" xfId="1767" xr:uid="{A3C14194-8996-4CF9-BF5E-2F3577FD94AC}"/>
    <cellStyle name="40% - Ênfase2 6 5 2 2" xfId="24884" xr:uid="{EE0EF908-F2BE-4E01-AB93-CF058130A63C}"/>
    <cellStyle name="40% - Ênfase2 6 5 2 3" xfId="24885" xr:uid="{7879CD0C-80F0-4A7A-B985-5DA607CA3575}"/>
    <cellStyle name="40% - Ênfase2 6 5 2 4" xfId="24886" xr:uid="{AD8487C6-BF5F-415A-B9A3-BDA5D218A20A}"/>
    <cellStyle name="40% - Ênfase2 6 5 3" xfId="24887" xr:uid="{68F0F6BC-BA86-4773-B102-AADEDB596017}"/>
    <cellStyle name="40% - Ênfase2 6 5 4" xfId="24888" xr:uid="{9A3024B9-25C1-46AD-8A9F-58960A0FD658}"/>
    <cellStyle name="40% - Ênfase2 6 5 5" xfId="24889" xr:uid="{7F6E1A62-5324-4A5B-953D-A1FF39601742}"/>
    <cellStyle name="40% - Ênfase2 6 5 6" xfId="48544" xr:uid="{E5436E31-B206-4475-8533-5C84D20E2DFE}"/>
    <cellStyle name="40% - Ênfase2 6 6" xfId="1768" xr:uid="{EA16DC96-4868-4C60-80E8-0762BCFF072B}"/>
    <cellStyle name="40% - Ênfase2 6 6 2" xfId="1769" xr:uid="{61E6488F-2576-4A9F-B2D8-53A325A1F789}"/>
    <cellStyle name="40% - Ênfase2 6 6 2 2" xfId="24890" xr:uid="{F319BCD8-77D2-422B-927F-A6F35C0A2A7C}"/>
    <cellStyle name="40% - Ênfase2 6 6 2 3" xfId="24891" xr:uid="{2241653A-AA7B-4718-9C56-256261E30789}"/>
    <cellStyle name="40% - Ênfase2 6 6 2 4" xfId="24892" xr:uid="{407CE1F9-CD62-47CF-BA1F-B67D27650549}"/>
    <cellStyle name="40% - Ênfase2 6 6 3" xfId="24893" xr:uid="{BD69B16D-62AF-4B4F-8B53-C47CA5273961}"/>
    <cellStyle name="40% - Ênfase2 6 6 4" xfId="24894" xr:uid="{9FDF240D-BBB1-4EC2-8F99-4353C0BDED9C}"/>
    <cellStyle name="40% - Ênfase2 6 6 5" xfId="24895" xr:uid="{5C98A738-E753-4E23-9FD6-57F3E35E2DAC}"/>
    <cellStyle name="40% - Ênfase2 6 6 6" xfId="51006" xr:uid="{B0220EC0-18F9-4B1C-B611-AB51DC416675}"/>
    <cellStyle name="40% - Ênfase2 6 7" xfId="1770" xr:uid="{3C1C242D-9473-4133-B50A-E641EC6910DF}"/>
    <cellStyle name="40% - Ênfase2 6 7 2" xfId="24896" xr:uid="{4A41DF2B-0078-4F36-A83E-F449BD4DFBB7}"/>
    <cellStyle name="40% - Ênfase2 6 7 2 2" xfId="24897" xr:uid="{8C735D29-D4D8-411B-9391-20FC6E388B83}"/>
    <cellStyle name="40% - Ênfase2 6 7 2 3" xfId="24898" xr:uid="{3440DBEA-C1BC-47BF-B6A6-58C7DF63155F}"/>
    <cellStyle name="40% - Ênfase2 6 7 2 4" xfId="24899" xr:uid="{B48AC8AC-2C21-4C97-A160-FD43BF97F067}"/>
    <cellStyle name="40% - Ênfase2 6 7 3" xfId="24900" xr:uid="{280CDD3F-F1F5-44D6-9B71-0CE8DD53DE69}"/>
    <cellStyle name="40% - Ênfase2 6 7 4" xfId="24901" xr:uid="{5B8C4AE9-0AA4-43CA-BBAA-9FE1B6EDDFB1}"/>
    <cellStyle name="40% - Ênfase2 6 7 5" xfId="24902" xr:uid="{3AC598DF-0FE3-474A-B70C-DE0C4E1378DC}"/>
    <cellStyle name="40% - Ênfase2 6 7 6" xfId="51890" xr:uid="{FA85BA25-846F-4399-B4B4-F8F938FDA9B5}"/>
    <cellStyle name="40% - Ênfase2 6 8" xfId="24903" xr:uid="{C4123155-CBC8-4DBA-A52E-11CC96BF4C9A}"/>
    <cellStyle name="40% - Ênfase2 6 8 2" xfId="24904" xr:uid="{D29CD6D2-F07D-47E1-835E-F0FB9A159EDC}"/>
    <cellStyle name="40% - Ênfase2 6 8 2 2" xfId="24905" xr:uid="{9C6F0E04-071C-4528-8434-5E8D319EB49B}"/>
    <cellStyle name="40% - Ênfase2 6 8 2 3" xfId="24906" xr:uid="{5E3143E0-5942-4CFF-BDDD-2B09C875C453}"/>
    <cellStyle name="40% - Ênfase2 6 8 2 4" xfId="24907" xr:uid="{962B1686-CB0E-452D-9997-70AC40093E54}"/>
    <cellStyle name="40% - Ênfase2 6 8 3" xfId="24908" xr:uid="{E8B13FAE-9F3A-4864-A81C-19FE62E244A0}"/>
    <cellStyle name="40% - Ênfase2 6 8 4" xfId="24909" xr:uid="{81EB5A2E-B04E-44EC-9233-CF069B7CB230}"/>
    <cellStyle name="40% - Ênfase2 6 8 5" xfId="24910" xr:uid="{9831D73F-95EC-4325-B6E4-E376DFCC3D69}"/>
    <cellStyle name="40% - Ênfase2 6 8 6" xfId="52763" xr:uid="{7E37CDD8-A056-43FC-A139-F5C6B62BDA20}"/>
    <cellStyle name="40% - Ênfase2 6 9" xfId="24911" xr:uid="{08D5A9BA-88FB-4FEA-B7D3-43B42F7E8959}"/>
    <cellStyle name="40% - Ênfase2 6 9 2" xfId="24912" xr:uid="{1F106A0A-ECF0-49CC-AA1E-15206A77801C}"/>
    <cellStyle name="40% - Ênfase2 6 9 2 2" xfId="24913" xr:uid="{B2174CCF-3BAE-4D27-9CFC-30368139FC9F}"/>
    <cellStyle name="40% - Ênfase2 6 9 2 3" xfId="24914" xr:uid="{B2C4E4A1-414C-41DA-8B30-232DE63B1EA4}"/>
    <cellStyle name="40% - Ênfase2 6 9 2 4" xfId="24915" xr:uid="{A1956494-F9FD-4588-81B8-E0DCC2424BF4}"/>
    <cellStyle name="40% - Ênfase2 6 9 3" xfId="24916" xr:uid="{B194F686-5635-4E3E-9341-D69CBCC9AAFF}"/>
    <cellStyle name="40% - Ênfase2 6 9 4" xfId="24917" xr:uid="{AA9C8CF9-70C3-42CA-8A18-701D54C5348F}"/>
    <cellStyle name="40% - Ênfase2 6 9 5" xfId="24918" xr:uid="{AEBA3F91-E215-4F3A-B1D7-BDD55AD160B0}"/>
    <cellStyle name="40% - Ênfase2 6 9 6" xfId="53619" xr:uid="{389B955B-6A6D-44AB-8AB5-1CA9C2FD0A2B}"/>
    <cellStyle name="40% - Ênfase2 60" xfId="1771" xr:uid="{E3D9050E-6222-4B31-BAA9-42E7D83987BA}"/>
    <cellStyle name="40% - Ênfase2 60 2" xfId="1772" xr:uid="{5C161241-FA63-402A-AE15-8496219E2010}"/>
    <cellStyle name="40% - Ênfase2 61" xfId="1773" xr:uid="{181E5BF2-3A09-4C50-BB52-13BA57EA962A}"/>
    <cellStyle name="40% - Ênfase2 61 2" xfId="1774" xr:uid="{F8524D03-84F7-407C-831A-C860D629A7B1}"/>
    <cellStyle name="40% - Ênfase2 62" xfId="1775" xr:uid="{1EB0D3AA-B403-471E-BEED-E59E6CFAD070}"/>
    <cellStyle name="40% - Ênfase2 62 2" xfId="1776" xr:uid="{BE516717-412A-4874-9262-58EB914B3AF0}"/>
    <cellStyle name="40% - Ênfase2 63" xfId="1777" xr:uid="{34E042D8-9730-4BBD-8107-8B222AD567D1}"/>
    <cellStyle name="40% - Ênfase2 63 2" xfId="1778" xr:uid="{3DA4C518-EB9C-4EEF-B8E2-AD0AFC881E28}"/>
    <cellStyle name="40% - Ênfase2 64" xfId="1779" xr:uid="{F4990594-42C8-4A87-BB90-7B2C4C08BC71}"/>
    <cellStyle name="40% - Ênfase2 65" xfId="24919" xr:uid="{17143A02-3577-4978-8BF4-60B00BAEA6E0}"/>
    <cellStyle name="40% - Ênfase2 66" xfId="24920" xr:uid="{F11532CD-A2EE-4C70-865E-92BA115ED99E}"/>
    <cellStyle name="40% - Ênfase2 67" xfId="24921" xr:uid="{A24BD216-4344-4B27-934E-D46EB18B47E1}"/>
    <cellStyle name="40% - Ênfase2 68" xfId="24922" xr:uid="{E734F527-7221-4D33-9835-63B859240748}"/>
    <cellStyle name="40% - Ênfase2 69" xfId="24923" xr:uid="{2786AEAC-8371-4D1F-B128-2FCE9050498C}"/>
    <cellStyle name="40% - Ênfase2 7" xfId="1780" xr:uid="{982EF308-DD21-4024-A588-367C404B8079}"/>
    <cellStyle name="40% - Ênfase2 7 10" xfId="24924" xr:uid="{DA88A44D-DCDB-41C6-9CAF-09F1B19A16B4}"/>
    <cellStyle name="40% - Ênfase2 7 10 2" xfId="24925" xr:uid="{A074168D-9935-47FF-9425-CBC55928ECF7}"/>
    <cellStyle name="40% - Ênfase2 7 10 2 2" xfId="24926" xr:uid="{BE648614-539D-497B-B57C-DB8C289DD78A}"/>
    <cellStyle name="40% - Ênfase2 7 10 2 3" xfId="24927" xr:uid="{1613E62E-F2CF-4FEC-81BE-82E236AAA9C0}"/>
    <cellStyle name="40% - Ênfase2 7 10 2 4" xfId="24928" xr:uid="{E99CB07C-7EE3-41CC-A082-4AE3C7F8F963}"/>
    <cellStyle name="40% - Ênfase2 7 10 3" xfId="24929" xr:uid="{19C3B72D-6127-4E87-A3D9-EC11680D00F6}"/>
    <cellStyle name="40% - Ênfase2 7 10 4" xfId="24930" xr:uid="{1CE9C1DE-926D-4E16-AF5A-DE91A360DD7B}"/>
    <cellStyle name="40% - Ênfase2 7 10 5" xfId="24931" xr:uid="{1C49A14D-CC81-4477-8DB5-5151C0BAE537}"/>
    <cellStyle name="40% - Ênfase2 7 11" xfId="24932" xr:uid="{F1928F9B-61D0-482D-94D3-96FBAE7845AA}"/>
    <cellStyle name="40% - Ênfase2 7 11 2" xfId="24933" xr:uid="{39EF69B7-4365-4F0B-9843-79A2265C6E0E}"/>
    <cellStyle name="40% - Ênfase2 7 11 2 2" xfId="24934" xr:uid="{65162D61-47A6-4F24-9743-B51B2A693D99}"/>
    <cellStyle name="40% - Ênfase2 7 11 2 3" xfId="24935" xr:uid="{DBBFDD5F-64BD-4695-BA28-1CF76D348B83}"/>
    <cellStyle name="40% - Ênfase2 7 11 2 4" xfId="24936" xr:uid="{2B2931AF-0175-4BF0-9CCF-CAFCF6BFA73E}"/>
    <cellStyle name="40% - Ênfase2 7 11 3" xfId="24937" xr:uid="{F31C3A94-AC59-4915-944C-6C7A267D3D8F}"/>
    <cellStyle name="40% - Ênfase2 7 11 4" xfId="24938" xr:uid="{674D579A-2612-4224-800F-645814316F55}"/>
    <cellStyle name="40% - Ênfase2 7 11 5" xfId="24939" xr:uid="{5956E5A6-83B6-45C8-BFC8-45578E0AEEF0}"/>
    <cellStyle name="40% - Ênfase2 7 12" xfId="24940" xr:uid="{53332045-7566-4C05-B0D6-C0F901DD7031}"/>
    <cellStyle name="40% - Ênfase2 7 12 2" xfId="24941" xr:uid="{08EE3667-F7E6-4C46-A6E0-CE10D326E997}"/>
    <cellStyle name="40% - Ênfase2 7 12 3" xfId="24942" xr:uid="{F701C04F-FE26-49B5-8686-2DAA3007050D}"/>
    <cellStyle name="40% - Ênfase2 7 12 4" xfId="24943" xr:uid="{EAB00293-BD1A-4515-801A-9F6AA772D468}"/>
    <cellStyle name="40% - Ênfase2 7 12 5" xfId="47227" xr:uid="{7F41B278-5E9E-4B5D-967D-583EBCEADE57}"/>
    <cellStyle name="40% - Ênfase2 7 13" xfId="24944" xr:uid="{06DB7947-5B07-4905-8EA9-1E50F9134905}"/>
    <cellStyle name="40% - Ênfase2 7 14" xfId="24945" xr:uid="{B0CB388B-DAEC-4DF5-9257-8FBFC5921167}"/>
    <cellStyle name="40% - Ênfase2 7 15" xfId="24946" xr:uid="{5D1431CD-C892-4883-97FA-A64D37B179D3}"/>
    <cellStyle name="40% - Ênfase2 7 16" xfId="45180" xr:uid="{34BF53CE-C2EC-48DC-841A-58C5F6211B8B}"/>
    <cellStyle name="40% - Ênfase2 7 2" xfId="1781" xr:uid="{DA3009BF-A098-45D8-8433-B7F0A4DBCFBC}"/>
    <cellStyle name="40% - Ênfase2 7 2 2" xfId="1782" xr:uid="{0037BD2A-A923-450E-BA7B-59E3CC5A04B1}"/>
    <cellStyle name="40% - Ênfase2 7 2 2 2" xfId="24947" xr:uid="{DD4FA99F-5F54-42B0-ADA3-1E0CEE690722}"/>
    <cellStyle name="40% - Ênfase2 7 2 2 2 2" xfId="57258" xr:uid="{FFE38C65-D1AE-4D82-B711-D0FFD4BD74A5}"/>
    <cellStyle name="40% - Ênfase2 7 2 2 2 3" xfId="57454" xr:uid="{1C71C259-FDD7-476A-B8D7-6DA018E3C0BD}"/>
    <cellStyle name="40% - Ênfase2 7 2 2 2 4" xfId="56911" xr:uid="{F7C3E470-FD68-4871-95EC-59FE3CA7660D}"/>
    <cellStyle name="40% - Ênfase2 7 2 2 3" xfId="24948" xr:uid="{ADE139A4-1739-4038-8946-41216DE2406E}"/>
    <cellStyle name="40% - Ênfase2 7 2 2 3 2" xfId="57831" xr:uid="{619CDAB2-523C-4E8E-9B94-106962167CB0}"/>
    <cellStyle name="40% - Ênfase2 7 2 2 4" xfId="24949" xr:uid="{A18F4CCD-4E1B-47A6-9871-83FF1B100366}"/>
    <cellStyle name="40% - Ênfase2 7 2 2 5" xfId="48884" xr:uid="{B5ABCE31-D512-4189-9315-AA3CE10EE608}"/>
    <cellStyle name="40% - Ênfase2 7 2 3" xfId="24950" xr:uid="{56D527ED-ADDB-4E8C-8164-45ECF3ED274B}"/>
    <cellStyle name="40% - Ênfase2 7 2 3 2" xfId="56535" xr:uid="{D50A4F1B-8221-4CCF-9BCB-748A11BB32E2}"/>
    <cellStyle name="40% - Ênfase2 7 2 4" xfId="24951" xr:uid="{601C44EC-3BEC-4D7F-9D62-AED09368CF39}"/>
    <cellStyle name="40% - Ênfase2 7 2 4 2" xfId="58405" xr:uid="{26B9BC7B-CC52-4E51-92FA-CFBAD15D75CD}"/>
    <cellStyle name="40% - Ênfase2 7 2 5" xfId="24952" xr:uid="{0D193EA7-A907-44F9-8183-0FB39B1E4490}"/>
    <cellStyle name="40% - Ênfase2 7 2 6" xfId="47973" xr:uid="{BB504681-5531-463C-ADF9-40DC83490DB3}"/>
    <cellStyle name="40% - Ênfase2 7 3" xfId="1783" xr:uid="{93FDA116-F951-4657-8325-7118BC080282}"/>
    <cellStyle name="40% - Ênfase2 7 3 2" xfId="1784" xr:uid="{FBA6A6DB-064F-4C9E-B0F4-52DC15828C23}"/>
    <cellStyle name="40% - Ênfase2 7 3 2 2" xfId="24953" xr:uid="{EA96B908-FCBE-48FF-BD3D-A69F2472447F}"/>
    <cellStyle name="40% - Ênfase2 7 3 2 3" xfId="24954" xr:uid="{E54A7CB3-6BD2-477A-BFE6-3297F8A1A097}"/>
    <cellStyle name="40% - Ênfase2 7 3 2 4" xfId="24955" xr:uid="{6B494540-74C8-42FF-98A1-03061C8C6677}"/>
    <cellStyle name="40% - Ênfase2 7 3 3" xfId="24956" xr:uid="{440541E5-5F79-4495-B09A-F1B635E00223}"/>
    <cellStyle name="40% - Ênfase2 7 3 4" xfId="24957" xr:uid="{3CEBC39E-99E4-4BC1-8E2E-5C7BD771253C}"/>
    <cellStyle name="40% - Ênfase2 7 3 5" xfId="24958" xr:uid="{9D46E3A1-BCFA-4BF7-ACDC-033421D29B30}"/>
    <cellStyle name="40% - Ênfase2 7 3 6" xfId="50302" xr:uid="{01673FDD-7357-404B-9AA8-9503E82238B4}"/>
    <cellStyle name="40% - Ênfase2 7 4" xfId="1785" xr:uid="{54095AF0-5A55-47DC-903A-0175FC051D83}"/>
    <cellStyle name="40% - Ênfase2 7 4 2" xfId="1786" xr:uid="{1A83ADBF-7593-4643-8471-2E9B7288213C}"/>
    <cellStyle name="40% - Ênfase2 7 4 2 2" xfId="24959" xr:uid="{39C3B4EE-FE79-47BD-8416-4716E5CBCE4F}"/>
    <cellStyle name="40% - Ênfase2 7 4 2 3" xfId="24960" xr:uid="{B125CF70-C522-49CB-8E22-0AC91B7AA829}"/>
    <cellStyle name="40% - Ênfase2 7 4 2 4" xfId="24961" xr:uid="{639D7923-4D11-4FD0-BDC3-062135CD2F48}"/>
    <cellStyle name="40% - Ênfase2 7 4 3" xfId="24962" xr:uid="{89D08581-8434-4723-BD23-E3AD98AEE063}"/>
    <cellStyle name="40% - Ênfase2 7 4 4" xfId="24963" xr:uid="{63624FDE-BF32-4404-9EDA-E64BBEBB478A}"/>
    <cellStyle name="40% - Ênfase2 7 4 5" xfId="24964" xr:uid="{AA57334F-8792-45DF-B649-B09D6038A15A}"/>
    <cellStyle name="40% - Ênfase2 7 4 6" xfId="50527" xr:uid="{D36051D8-8754-4E92-B489-4EFA616E3D66}"/>
    <cellStyle name="40% - Ênfase2 7 5" xfId="1787" xr:uid="{BB958361-AE52-421B-96EE-610EEF0D93DD}"/>
    <cellStyle name="40% - Ênfase2 7 5 2" xfId="1788" xr:uid="{92A4E5BD-0265-4EF2-940D-F967F0698652}"/>
    <cellStyle name="40% - Ênfase2 7 5 2 2" xfId="24965" xr:uid="{8B47ED8F-5D22-4BC8-B04B-E98EC7C8EF27}"/>
    <cellStyle name="40% - Ênfase2 7 5 2 3" xfId="24966" xr:uid="{EDB0035D-9589-4899-A22D-395D50D48F32}"/>
    <cellStyle name="40% - Ênfase2 7 5 2 4" xfId="24967" xr:uid="{B2358647-A8CE-4FBC-A61F-99DCAC209A74}"/>
    <cellStyle name="40% - Ênfase2 7 5 3" xfId="24968" xr:uid="{8E5287E6-F3F1-41CC-B4C0-BFC6DA5E4284}"/>
    <cellStyle name="40% - Ênfase2 7 5 4" xfId="24969" xr:uid="{8D594244-D2D4-4C54-86E2-FB40BA68E8CE}"/>
    <cellStyle name="40% - Ênfase2 7 5 5" xfId="24970" xr:uid="{062CD1E0-3F24-4BAA-A44F-33F7DCF22418}"/>
    <cellStyle name="40% - Ênfase2 7 5 6" xfId="48541" xr:uid="{FFE60BC2-420E-44F8-894D-39FA6A2EC000}"/>
    <cellStyle name="40% - Ênfase2 7 6" xfId="1789" xr:uid="{BB2D2424-CE48-4371-AB6B-C6449B141EB2}"/>
    <cellStyle name="40% - Ênfase2 7 6 2" xfId="1790" xr:uid="{14918126-C5EB-47EB-9C41-F9999C13B65F}"/>
    <cellStyle name="40% - Ênfase2 7 6 2 2" xfId="24971" xr:uid="{5ECEB47E-90B0-4B8B-A5F5-D3B7133EBD5D}"/>
    <cellStyle name="40% - Ênfase2 7 6 2 3" xfId="24972" xr:uid="{C2B72A52-3607-4732-995E-37019A512D4E}"/>
    <cellStyle name="40% - Ênfase2 7 6 2 4" xfId="24973" xr:uid="{4F5F612A-8F70-404E-AC04-02BB8DFE8F42}"/>
    <cellStyle name="40% - Ênfase2 7 6 3" xfId="24974" xr:uid="{FDD13C0F-C27D-4A8A-ADD5-B49B9F188FAA}"/>
    <cellStyle name="40% - Ênfase2 7 6 4" xfId="24975" xr:uid="{D0B99803-2724-4550-9263-BCDD2A93B282}"/>
    <cellStyle name="40% - Ênfase2 7 6 5" xfId="24976" xr:uid="{25B2AD07-BD8D-4335-805E-DB15863333F8}"/>
    <cellStyle name="40% - Ênfase2 7 6 6" xfId="51005" xr:uid="{430358A0-C382-4535-BE4C-922FB6582DD7}"/>
    <cellStyle name="40% - Ênfase2 7 7" xfId="1791" xr:uid="{D13BE62D-850E-43C3-9F8B-0C716545557C}"/>
    <cellStyle name="40% - Ênfase2 7 7 2" xfId="24977" xr:uid="{86DECCA6-0CB8-4FF2-A85E-4CB1BF695BA4}"/>
    <cellStyle name="40% - Ênfase2 7 7 2 2" xfId="24978" xr:uid="{0C5934BF-59C7-4EC8-88BB-97F9EC31B04C}"/>
    <cellStyle name="40% - Ênfase2 7 7 2 3" xfId="24979" xr:uid="{F3844916-934C-45DE-8B92-782E10F540DA}"/>
    <cellStyle name="40% - Ênfase2 7 7 2 4" xfId="24980" xr:uid="{8F1806E5-CB89-41B5-954E-81C87947E6F2}"/>
    <cellStyle name="40% - Ênfase2 7 7 3" xfId="24981" xr:uid="{0353E77E-E3CA-41D1-9B39-4A3677EAE46E}"/>
    <cellStyle name="40% - Ênfase2 7 7 4" xfId="24982" xr:uid="{65B23C91-96D9-44FA-BD9C-044CFA0356F4}"/>
    <cellStyle name="40% - Ênfase2 7 7 5" xfId="24983" xr:uid="{68E0D305-D4C9-4276-9D95-A96575C62B67}"/>
    <cellStyle name="40% - Ênfase2 7 7 6" xfId="51889" xr:uid="{6AF3EB1C-E929-4C38-A1D6-3684A42537B7}"/>
    <cellStyle name="40% - Ênfase2 7 8" xfId="24984" xr:uid="{6A24848E-AF0A-4337-A83E-3427ECC5EFC7}"/>
    <cellStyle name="40% - Ênfase2 7 8 2" xfId="24985" xr:uid="{459A9B14-32B7-40D8-A663-69C9AEE0A21C}"/>
    <cellStyle name="40% - Ênfase2 7 8 2 2" xfId="24986" xr:uid="{F2A60C96-030F-4572-B22C-47DEFBF44179}"/>
    <cellStyle name="40% - Ênfase2 7 8 2 3" xfId="24987" xr:uid="{1E289DD6-2B3E-4351-9BD9-33B11D19CBE9}"/>
    <cellStyle name="40% - Ênfase2 7 8 2 4" xfId="24988" xr:uid="{4C1F4EAD-28E0-4722-AD84-4BED7AFD7E84}"/>
    <cellStyle name="40% - Ênfase2 7 8 3" xfId="24989" xr:uid="{B72BE4AF-306C-40C5-ADC2-F19D6322E26D}"/>
    <cellStyle name="40% - Ênfase2 7 8 4" xfId="24990" xr:uid="{2B3E5F1B-A3CB-4CF3-8B26-995CCBA416C4}"/>
    <cellStyle name="40% - Ênfase2 7 8 5" xfId="24991" xr:uid="{C39B5848-F82C-4D3B-857B-F3B7FA7D4E76}"/>
    <cellStyle name="40% - Ênfase2 7 8 6" xfId="52762" xr:uid="{BD0F7B87-4AA3-4BA6-947B-71BDD4714E0B}"/>
    <cellStyle name="40% - Ênfase2 7 9" xfId="24992" xr:uid="{D1052032-5FF7-45BC-B1E1-FAFA00DC4E07}"/>
    <cellStyle name="40% - Ênfase2 7 9 2" xfId="24993" xr:uid="{AEAA7C51-10C1-4CFB-8D74-7405D8C6D192}"/>
    <cellStyle name="40% - Ênfase2 7 9 2 2" xfId="24994" xr:uid="{F3BD00DA-40AE-416F-ABBE-DE1CC23834E9}"/>
    <cellStyle name="40% - Ênfase2 7 9 2 3" xfId="24995" xr:uid="{F77579B2-3D7C-4445-A5D6-C5151289DB49}"/>
    <cellStyle name="40% - Ênfase2 7 9 2 4" xfId="24996" xr:uid="{2872AD75-71CB-496B-9869-2FC6EECC1742}"/>
    <cellStyle name="40% - Ênfase2 7 9 3" xfId="24997" xr:uid="{224397A4-FCD0-44B7-B9BA-D6FE6DFEC8AC}"/>
    <cellStyle name="40% - Ênfase2 7 9 4" xfId="24998" xr:uid="{1FD768F1-7D80-48FA-842F-5439E63CBDE1}"/>
    <cellStyle name="40% - Ênfase2 7 9 5" xfId="24999" xr:uid="{E877E761-74A5-4548-8752-6E9F2EE2A27D}"/>
    <cellStyle name="40% - Ênfase2 7 9 6" xfId="53618" xr:uid="{0231FF1C-F7BC-4BED-8386-3723D430DAAA}"/>
    <cellStyle name="40% - Ênfase2 70" xfId="25000" xr:uid="{4AAA6208-8D7C-444E-B941-F7328F79B7AA}"/>
    <cellStyle name="40% - Ênfase2 71" xfId="25001" xr:uid="{EDC629D6-8698-4406-81D6-9CF979F0AB6F}"/>
    <cellStyle name="40% - Ênfase2 72" xfId="25002" xr:uid="{11E4621A-DD20-4FB3-BD31-0040A57406DC}"/>
    <cellStyle name="40% - Ênfase2 73" xfId="25003" xr:uid="{A1506A3E-EEB2-4C18-B045-9F3A9641CC1F}"/>
    <cellStyle name="40% - Ênfase2 74" xfId="25004" xr:uid="{972DF527-376B-4D82-B3C9-FE18FC42EB59}"/>
    <cellStyle name="40% - Ênfase2 75" xfId="25005" xr:uid="{682B071F-308F-4D3D-8D02-53DB61678F40}"/>
    <cellStyle name="40% - Ênfase2 76" xfId="25006" xr:uid="{6F224EF5-AE98-4B09-A31D-AB8142E76F50}"/>
    <cellStyle name="40% - Ênfase2 77" xfId="25007" xr:uid="{59C38049-29DF-466D-B0D0-AD4FDA700D71}"/>
    <cellStyle name="40% - Ênfase2 78" xfId="25008" xr:uid="{7CBCB697-4F62-4DA3-B2C3-471A459C5B56}"/>
    <cellStyle name="40% - Ênfase2 79" xfId="25009" xr:uid="{358D6B6F-ECCE-442C-920A-FD35E5BB1E4A}"/>
    <cellStyle name="40% - Ênfase2 8" xfId="1792" xr:uid="{417F4F93-CE34-42D7-BDA3-919DBBF854B5}"/>
    <cellStyle name="40% - Ênfase2 8 10" xfId="25010" xr:uid="{53AF04A0-36D1-4C5E-A06A-3AB6C0DE8BA2}"/>
    <cellStyle name="40% - Ênfase2 8 10 2" xfId="25011" xr:uid="{8D1D6BB9-771C-4086-B216-112B1086AD44}"/>
    <cellStyle name="40% - Ênfase2 8 10 2 2" xfId="25012" xr:uid="{192CB97A-8E8A-40B0-B69C-02BDD745A6E6}"/>
    <cellStyle name="40% - Ênfase2 8 10 2 3" xfId="25013" xr:uid="{CF61BA2D-5106-4075-A0DD-23F0EA5840A6}"/>
    <cellStyle name="40% - Ênfase2 8 10 2 4" xfId="25014" xr:uid="{597F8BDE-49BA-4C7C-B253-736A089FF3CD}"/>
    <cellStyle name="40% - Ênfase2 8 10 3" xfId="25015" xr:uid="{2C86A457-EB9B-435A-A372-720CC43019CE}"/>
    <cellStyle name="40% - Ênfase2 8 10 4" xfId="25016" xr:uid="{37E03447-D7EB-4706-80F9-FCB7D8E24667}"/>
    <cellStyle name="40% - Ênfase2 8 10 5" xfId="25017" xr:uid="{D7B0E059-AD8B-4AF1-A15F-C7990B2753A5}"/>
    <cellStyle name="40% - Ênfase2 8 11" xfId="25018" xr:uid="{40A3FA16-739E-4C2B-A85E-4ECCAAF985EC}"/>
    <cellStyle name="40% - Ênfase2 8 11 2" xfId="25019" xr:uid="{E59C4CAC-11CA-4A6C-B20C-92618D9516BD}"/>
    <cellStyle name="40% - Ênfase2 8 11 2 2" xfId="25020" xr:uid="{DFA10AE2-16EA-4D21-99AE-C5E2E2E1A041}"/>
    <cellStyle name="40% - Ênfase2 8 11 2 3" xfId="25021" xr:uid="{45B82C60-30A7-4827-8A65-7C40245F7B21}"/>
    <cellStyle name="40% - Ênfase2 8 11 2 4" xfId="25022" xr:uid="{18F9AC16-5F52-401E-888B-8009C427890E}"/>
    <cellStyle name="40% - Ênfase2 8 11 3" xfId="25023" xr:uid="{32228711-8821-4ADB-9E07-6CFEE3C5609A}"/>
    <cellStyle name="40% - Ênfase2 8 11 4" xfId="25024" xr:uid="{95D8EF4F-DFFE-466C-8F8B-C584917315DE}"/>
    <cellStyle name="40% - Ênfase2 8 11 5" xfId="25025" xr:uid="{F71998B6-8221-483C-A141-80C0A48BA253}"/>
    <cellStyle name="40% - Ênfase2 8 12" xfId="25026" xr:uid="{3EAB89E4-CFC4-4FB0-8E20-A36F2132BEB5}"/>
    <cellStyle name="40% - Ênfase2 8 12 2" xfId="25027" xr:uid="{C39CFD6D-EA04-4665-8300-6BB085D383A1}"/>
    <cellStyle name="40% - Ênfase2 8 12 3" xfId="25028" xr:uid="{C2BF0AD8-2F9E-487B-8C5F-C1A6D718BD54}"/>
    <cellStyle name="40% - Ênfase2 8 12 4" xfId="25029" xr:uid="{86D68DCC-C17C-4C6B-8206-53FB64378A57}"/>
    <cellStyle name="40% - Ênfase2 8 12 5" xfId="47228" xr:uid="{09563D77-FBE9-4BD3-99F8-1EF53C56D818}"/>
    <cellStyle name="40% - Ênfase2 8 13" xfId="25030" xr:uid="{AB25A909-8143-4333-848D-3AE2B0A5C7BF}"/>
    <cellStyle name="40% - Ênfase2 8 14" xfId="25031" xr:uid="{7B2F4C77-D571-4CF7-8096-F8EE0A0901A4}"/>
    <cellStyle name="40% - Ênfase2 8 15" xfId="25032" xr:uid="{236E25FB-9B0A-4045-B637-18F271D56381}"/>
    <cellStyle name="40% - Ênfase2 8 16" xfId="45617" xr:uid="{850EC467-E943-434D-BF28-CC0000295457}"/>
    <cellStyle name="40% - Ênfase2 8 2" xfId="1793" xr:uid="{B179E6B2-233E-44F9-A389-AC80DE2F2DC4}"/>
    <cellStyle name="40% - Ênfase2 8 2 2" xfId="1794" xr:uid="{2D4E2826-A327-416A-9671-5ED0EF4C30D7}"/>
    <cellStyle name="40% - Ênfase2 8 2 2 2" xfId="25033" xr:uid="{E0DBCE91-00D1-402B-ACB4-DB810F9C02A7}"/>
    <cellStyle name="40% - Ênfase2 8 2 2 2 2" xfId="57260" xr:uid="{99F290C4-2A58-4DF6-94E4-2028CAA03A52}"/>
    <cellStyle name="40% - Ênfase2 8 2 2 2 3" xfId="57452" xr:uid="{795C6B4C-C985-4E22-9CCD-D870336B6D44}"/>
    <cellStyle name="40% - Ênfase2 8 2 2 2 4" xfId="56912" xr:uid="{19E3F949-3B2B-498F-9023-7DB606734294}"/>
    <cellStyle name="40% - Ênfase2 8 2 2 3" xfId="25034" xr:uid="{A7402A20-6D91-4FEC-AABE-0B451F4CC87C}"/>
    <cellStyle name="40% - Ênfase2 8 2 2 3 2" xfId="57723" xr:uid="{982A8FE6-8F86-487F-92FC-D65FB51A0A88}"/>
    <cellStyle name="40% - Ênfase2 8 2 2 4" xfId="25035" xr:uid="{401D4BE5-C9A4-4A02-A204-AD8EC847CDAF}"/>
    <cellStyle name="40% - Ênfase2 8 2 2 5" xfId="48886" xr:uid="{150ACFAE-C74F-4950-B62D-24524F62E635}"/>
    <cellStyle name="40% - Ênfase2 8 2 3" xfId="25036" xr:uid="{D070F4E6-502E-4426-86A2-CEB0C9497F9E}"/>
    <cellStyle name="40% - Ênfase2 8 2 3 2" xfId="56536" xr:uid="{8EABBE13-5B1A-4061-8595-1FFC06E8A6AE}"/>
    <cellStyle name="40% - Ênfase2 8 2 4" xfId="25037" xr:uid="{17BA59A8-7186-4D59-9140-AC6F35B76DB4}"/>
    <cellStyle name="40% - Ênfase2 8 2 4 2" xfId="58291" xr:uid="{6EDF930B-AFF1-4C5B-9533-A96985D62E97}"/>
    <cellStyle name="40% - Ênfase2 8 2 5" xfId="25038" xr:uid="{4A8035AF-2DBF-475C-8D9D-87094C630471}"/>
    <cellStyle name="40% - Ênfase2 8 2 6" xfId="47974" xr:uid="{5635811F-D33B-4ABE-8213-826B34E1DABC}"/>
    <cellStyle name="40% - Ênfase2 8 3" xfId="1795" xr:uid="{05E673D5-1B7A-4033-A14B-34138C5A8D75}"/>
    <cellStyle name="40% - Ênfase2 8 3 2" xfId="1796" xr:uid="{A7157F00-5426-4CBA-98B1-B32341DFBB35}"/>
    <cellStyle name="40% - Ênfase2 8 3 2 2" xfId="25039" xr:uid="{8147F45A-7F6C-4E25-A2B0-DA894246316F}"/>
    <cellStyle name="40% - Ênfase2 8 3 2 3" xfId="25040" xr:uid="{31B12392-9005-4C74-9A95-CF806D5BC7FD}"/>
    <cellStyle name="40% - Ênfase2 8 3 2 4" xfId="25041" xr:uid="{6DB80070-9F2B-4FD3-A796-223633BBCC12}"/>
    <cellStyle name="40% - Ênfase2 8 3 3" xfId="25042" xr:uid="{AC706C47-49A1-4E03-858F-5FB38B14102A}"/>
    <cellStyle name="40% - Ênfase2 8 3 4" xfId="25043" xr:uid="{C24CF737-6644-4153-8A69-58E7F62E8F38}"/>
    <cellStyle name="40% - Ênfase2 8 3 5" xfId="25044" xr:uid="{1D362222-3D45-403D-B394-7311004FB03F}"/>
    <cellStyle name="40% - Ênfase2 8 3 6" xfId="50304" xr:uid="{BDB260A1-6854-4860-ABD0-FCD67DC3A634}"/>
    <cellStyle name="40% - Ênfase2 8 4" xfId="1797" xr:uid="{3219C2D3-7992-490B-85E4-729BB0E46D11}"/>
    <cellStyle name="40% - Ênfase2 8 4 2" xfId="1798" xr:uid="{0CBA469E-E6C2-4105-AAF5-9D215B12217E}"/>
    <cellStyle name="40% - Ênfase2 8 4 2 2" xfId="25045" xr:uid="{88EE6E8E-08A7-4B5A-BCF1-CE7C2B0AB320}"/>
    <cellStyle name="40% - Ênfase2 8 4 2 3" xfId="25046" xr:uid="{7F27AC65-DEF4-40FA-81C3-674787F3642C}"/>
    <cellStyle name="40% - Ênfase2 8 4 2 4" xfId="25047" xr:uid="{5E05CB49-1F93-47D0-90F9-BB1ECC28D7F9}"/>
    <cellStyle name="40% - Ênfase2 8 4 3" xfId="25048" xr:uid="{8892A629-63F9-4074-B9B0-31BD0E88DE8A}"/>
    <cellStyle name="40% - Ênfase2 8 4 4" xfId="25049" xr:uid="{297134E5-CCFB-4F4F-B3FD-27A6FC8252EC}"/>
    <cellStyle name="40% - Ênfase2 8 4 5" xfId="25050" xr:uid="{2F179341-3BA8-42B4-B3F9-E8674DCACCAC}"/>
    <cellStyle name="40% - Ênfase2 8 4 6" xfId="50525" xr:uid="{6040A759-50F4-4B92-8680-9888D1BC4CD2}"/>
    <cellStyle name="40% - Ênfase2 8 5" xfId="1799" xr:uid="{A1E593E5-28FA-4DCB-A300-C77332DE8B88}"/>
    <cellStyle name="40% - Ênfase2 8 5 2" xfId="1800" xr:uid="{745610BA-4DA3-4A9D-B048-4E7F5FA4EBD7}"/>
    <cellStyle name="40% - Ênfase2 8 5 2 2" xfId="25051" xr:uid="{6F36FDFC-0E64-49B3-B939-FB410F09B8A4}"/>
    <cellStyle name="40% - Ênfase2 8 5 2 3" xfId="25052" xr:uid="{61417DF5-4AC6-4F18-962E-896B219089ED}"/>
    <cellStyle name="40% - Ênfase2 8 5 2 4" xfId="25053" xr:uid="{E5FAF700-51E0-4660-809A-CF4DB16618BD}"/>
    <cellStyle name="40% - Ênfase2 8 5 3" xfId="25054" xr:uid="{E3F8AA53-741D-4227-9A50-662BB2EFAF63}"/>
    <cellStyle name="40% - Ênfase2 8 5 4" xfId="25055" xr:uid="{D7162DBF-5525-452E-A784-424638529950}"/>
    <cellStyle name="40% - Ênfase2 8 5 5" xfId="25056" xr:uid="{F98D7E98-0F2B-4707-8827-01A7FD501A1F}"/>
    <cellStyle name="40% - Ênfase2 8 5 6" xfId="48537" xr:uid="{48CE8035-8588-4449-B4B6-AB2FF195DFC7}"/>
    <cellStyle name="40% - Ênfase2 8 6" xfId="1801" xr:uid="{A98C9CCB-B94F-452B-A806-BE12695A3F12}"/>
    <cellStyle name="40% - Ênfase2 8 6 2" xfId="1802" xr:uid="{23BE5668-13DC-4F9E-971D-92FD91ECA66A}"/>
    <cellStyle name="40% - Ênfase2 8 6 2 2" xfId="25057" xr:uid="{DE4A1301-2391-412B-AAD1-BC3122D1B013}"/>
    <cellStyle name="40% - Ênfase2 8 6 2 3" xfId="25058" xr:uid="{F579CDC8-510F-4E53-B7C5-7F8EDA8FABB3}"/>
    <cellStyle name="40% - Ênfase2 8 6 2 4" xfId="25059" xr:uid="{1E9642A2-8C79-4A4A-BEB7-5F02189BF4DC}"/>
    <cellStyle name="40% - Ênfase2 8 6 3" xfId="25060" xr:uid="{D608FAC4-4165-4654-9281-C4AC23CFBF85}"/>
    <cellStyle name="40% - Ênfase2 8 6 4" xfId="25061" xr:uid="{7DA170FE-EA72-4CFA-8C10-6E56CB906F56}"/>
    <cellStyle name="40% - Ênfase2 8 6 5" xfId="25062" xr:uid="{8EEBE87C-2354-4DF1-9F3A-CE624875006E}"/>
    <cellStyle name="40% - Ênfase2 8 6 6" xfId="51003" xr:uid="{9A79D17E-A425-465C-A43A-BCD78AE99427}"/>
    <cellStyle name="40% - Ênfase2 8 7" xfId="1803" xr:uid="{B8D170ED-718A-4203-B5CA-539D9B7F771D}"/>
    <cellStyle name="40% - Ênfase2 8 7 2" xfId="25063" xr:uid="{48A594C6-93D7-4DAD-90E8-91C3C5752AF8}"/>
    <cellStyle name="40% - Ênfase2 8 7 2 2" xfId="25064" xr:uid="{5A169706-AC53-475D-BC3A-FE883FDADE0B}"/>
    <cellStyle name="40% - Ênfase2 8 7 2 3" xfId="25065" xr:uid="{BF5CF887-B038-48C1-B811-43A0EFD91A41}"/>
    <cellStyle name="40% - Ênfase2 8 7 2 4" xfId="25066" xr:uid="{53EC6B96-7668-4188-96DD-E44EB2D4A9C4}"/>
    <cellStyle name="40% - Ênfase2 8 7 3" xfId="25067" xr:uid="{34044F97-57D7-41EA-92BD-903FC7411120}"/>
    <cellStyle name="40% - Ênfase2 8 7 4" xfId="25068" xr:uid="{DD5DA7DB-02E9-4439-A639-57713A266D03}"/>
    <cellStyle name="40% - Ênfase2 8 7 5" xfId="25069" xr:uid="{DA137350-6AD9-48F3-96AC-309DE5555D3B}"/>
    <cellStyle name="40% - Ênfase2 8 7 6" xfId="51887" xr:uid="{65DFE45F-E853-4261-8F82-B6C1F332B948}"/>
    <cellStyle name="40% - Ênfase2 8 8" xfId="25070" xr:uid="{CE836C68-9148-42E6-8FAB-F4CF39FF08A6}"/>
    <cellStyle name="40% - Ênfase2 8 8 2" xfId="25071" xr:uid="{16A53D1C-373E-4B23-9DB0-CFF69754F1B7}"/>
    <cellStyle name="40% - Ênfase2 8 8 2 2" xfId="25072" xr:uid="{BE0C0D11-F247-4433-A04F-A96E01C7567D}"/>
    <cellStyle name="40% - Ênfase2 8 8 2 3" xfId="25073" xr:uid="{52ADC41D-944E-45CD-A20D-926827FEFD80}"/>
    <cellStyle name="40% - Ênfase2 8 8 2 4" xfId="25074" xr:uid="{12DDDABD-57A2-475A-8401-446B23030090}"/>
    <cellStyle name="40% - Ênfase2 8 8 3" xfId="25075" xr:uid="{71612A76-ECF8-488A-AB72-86E7A364309F}"/>
    <cellStyle name="40% - Ênfase2 8 8 4" xfId="25076" xr:uid="{25718691-1D5C-465A-892C-0F399918804D}"/>
    <cellStyle name="40% - Ênfase2 8 8 5" xfId="25077" xr:uid="{502D6B15-91DD-4B12-94DA-FB92E78F42BC}"/>
    <cellStyle name="40% - Ênfase2 8 8 6" xfId="52761" xr:uid="{021147D2-6DE3-4793-A4A4-DFB2D59A86D1}"/>
    <cellStyle name="40% - Ênfase2 8 9" xfId="25078" xr:uid="{6331D7B7-E76B-4D5D-9283-E10ABD5376E7}"/>
    <cellStyle name="40% - Ênfase2 8 9 2" xfId="25079" xr:uid="{49220DD7-C6E3-4F1E-8EF0-95EB91C0D109}"/>
    <cellStyle name="40% - Ênfase2 8 9 2 2" xfId="25080" xr:uid="{B125F255-7225-4AFB-88D6-8DE8BAE512D9}"/>
    <cellStyle name="40% - Ênfase2 8 9 2 3" xfId="25081" xr:uid="{0CBFB5A3-8246-4047-B652-3C49761BF65D}"/>
    <cellStyle name="40% - Ênfase2 8 9 2 4" xfId="25082" xr:uid="{1E3B2757-4C1C-442D-BB8D-8687F66D8040}"/>
    <cellStyle name="40% - Ênfase2 8 9 3" xfId="25083" xr:uid="{CD8AAB93-8CC3-4B09-8E81-F38927C55D46}"/>
    <cellStyle name="40% - Ênfase2 8 9 4" xfId="25084" xr:uid="{8E847342-8DBA-4F29-B0D5-2F8DB36D552E}"/>
    <cellStyle name="40% - Ênfase2 8 9 5" xfId="25085" xr:uid="{090273BE-A559-472D-84B3-E6F377F20360}"/>
    <cellStyle name="40% - Ênfase2 8 9 6" xfId="53617" xr:uid="{7DCE60A7-692D-48AE-A683-65F813E5ADD3}"/>
    <cellStyle name="40% - Ênfase2 80" xfId="25086" xr:uid="{6EF52A23-23D9-4A0B-B8D8-6EEE7ACA2EF6}"/>
    <cellStyle name="40% - Ênfase2 81" xfId="25087" xr:uid="{726414E5-E704-416D-9A3D-B659BF721FEE}"/>
    <cellStyle name="40% - Ênfase2 82" xfId="25088" xr:uid="{8127E1F0-A373-49EA-8376-212E58BC2696}"/>
    <cellStyle name="40% - Ênfase2 83" xfId="25089" xr:uid="{5254FCF1-66BE-4EA4-AAC9-E376740B2656}"/>
    <cellStyle name="40% - Ênfase2 84" xfId="25090" xr:uid="{606887DE-A81A-40C3-B5FA-CD908B0501B8}"/>
    <cellStyle name="40% - Ênfase2 85" xfId="25091" xr:uid="{27B37876-9209-487E-9889-278C67AB7EA8}"/>
    <cellStyle name="40% - Ênfase2 86" xfId="25092" xr:uid="{3705E210-664E-44F3-AB64-5068C0E67DEE}"/>
    <cellStyle name="40% - Ênfase2 87" xfId="25093" xr:uid="{96CD42DC-D8AB-4114-A345-9BBF63AE8C7B}"/>
    <cellStyle name="40% - Ênfase2 88" xfId="25094" xr:uid="{69D5436B-17C2-4C93-906D-462F9830BCC3}"/>
    <cellStyle name="40% - Ênfase2 89" xfId="25095" xr:uid="{8A779577-DDBA-416D-964A-243FDA669D82}"/>
    <cellStyle name="40% - Ênfase2 9" xfId="1804" xr:uid="{DD7EA3EC-C3C8-43E3-B8B4-57CDD9C5A31A}"/>
    <cellStyle name="40% - Ênfase2 9 10" xfId="25096" xr:uid="{6BCBB850-00A1-42A0-A104-BAEE8BA5465B}"/>
    <cellStyle name="40% - Ênfase2 9 10 2" xfId="25097" xr:uid="{F2759BDE-6C95-4BF2-B6A4-F91DA02FE1F5}"/>
    <cellStyle name="40% - Ênfase2 9 10 2 2" xfId="25098" xr:uid="{A1E78A0A-8FE3-4CD7-8FE0-905437956D6A}"/>
    <cellStyle name="40% - Ênfase2 9 10 2 3" xfId="25099" xr:uid="{5E1710B5-F3E1-41F4-A974-1926CEB6B799}"/>
    <cellStyle name="40% - Ênfase2 9 10 2 4" xfId="25100" xr:uid="{91F348B0-6412-47A1-8CE8-560A6364F6BA}"/>
    <cellStyle name="40% - Ênfase2 9 10 3" xfId="25101" xr:uid="{6706C85F-CDFB-4732-89D8-A62E63FCE76D}"/>
    <cellStyle name="40% - Ênfase2 9 10 4" xfId="25102" xr:uid="{4FA5F72C-3B1F-4B5C-B620-3CB9B1FD4583}"/>
    <cellStyle name="40% - Ênfase2 9 10 5" xfId="25103" xr:uid="{88CC9A31-1E2F-42A3-B4A5-3AE124AE7B59}"/>
    <cellStyle name="40% - Ênfase2 9 10 6" xfId="47229" xr:uid="{398245FC-8DCE-4655-B4AE-D1F0E8C5DF24}"/>
    <cellStyle name="40% - Ênfase2 9 11" xfId="25104" xr:uid="{80A2B381-DBAA-40B6-901F-04651F680199}"/>
    <cellStyle name="40% - Ênfase2 9 11 2" xfId="25105" xr:uid="{944C2A3F-5F55-4494-9521-B4AA1A8E807D}"/>
    <cellStyle name="40% - Ênfase2 9 11 2 2" xfId="25106" xr:uid="{7D517140-8033-437F-BA56-92B59C7AE012}"/>
    <cellStyle name="40% - Ênfase2 9 11 2 3" xfId="25107" xr:uid="{36069160-1814-4B78-AF0C-58103A466C87}"/>
    <cellStyle name="40% - Ênfase2 9 11 2 4" xfId="25108" xr:uid="{599D3694-33EE-4DFA-8FF0-2FC57456E9EC}"/>
    <cellStyle name="40% - Ênfase2 9 11 3" xfId="25109" xr:uid="{B756853A-2575-4932-A0A2-4CCCA3516708}"/>
    <cellStyle name="40% - Ênfase2 9 11 4" xfId="25110" xr:uid="{763CA844-C940-4C30-B48B-A18AD446024C}"/>
    <cellStyle name="40% - Ênfase2 9 11 5" xfId="25111" xr:uid="{DF3F8D7C-D944-4E75-A0B8-C9CB7E6A5D95}"/>
    <cellStyle name="40% - Ênfase2 9 12" xfId="25112" xr:uid="{D3FD969E-000A-4761-BEB3-5DA90E1CAB96}"/>
    <cellStyle name="40% - Ênfase2 9 12 2" xfId="25113" xr:uid="{20C44502-E326-4BBB-8479-E23884D2F147}"/>
    <cellStyle name="40% - Ênfase2 9 12 3" xfId="25114" xr:uid="{FEDF0483-86B9-4B35-B011-857A28069F2B}"/>
    <cellStyle name="40% - Ênfase2 9 12 4" xfId="25115" xr:uid="{D7C32D1F-6BA8-46A7-8981-6A4832A13013}"/>
    <cellStyle name="40% - Ênfase2 9 13" xfId="25116" xr:uid="{94CF3706-753D-4A97-ABD9-E74CB85608F2}"/>
    <cellStyle name="40% - Ênfase2 9 14" xfId="25117" xr:uid="{18C0E7C8-8F25-483A-BBAA-B6E82DB09B64}"/>
    <cellStyle name="40% - Ênfase2 9 15" xfId="25118" xr:uid="{A5111C57-03F8-4D3B-A404-FEED8B56A6C8}"/>
    <cellStyle name="40% - Ênfase2 9 16" xfId="45618" xr:uid="{C9C2737F-2973-42B7-AEE2-E28034E86370}"/>
    <cellStyle name="40% - Ênfase2 9 2" xfId="1805" xr:uid="{99193089-E1E9-42B2-9D83-A570816F81CE}"/>
    <cellStyle name="40% - Ênfase2 9 2 2" xfId="25119" xr:uid="{9F761EA3-72FA-47AB-BC3F-3D27EED33031}"/>
    <cellStyle name="40% - Ênfase2 9 2 2 2" xfId="25120" xr:uid="{26FE9F42-8999-45A1-B399-752B993B42E3}"/>
    <cellStyle name="40% - Ênfase2 9 2 2 3" xfId="25121" xr:uid="{3D0F61B0-39F3-480A-948D-663C634D08A8}"/>
    <cellStyle name="40% - Ênfase2 9 2 2 4" xfId="25122" xr:uid="{93DECF5D-B50C-4655-900C-B5B864692EA7}"/>
    <cellStyle name="40% - Ênfase2 9 2 2 5" xfId="48888" xr:uid="{2F7D185E-AB51-4E4F-B1E1-05C7642008AB}"/>
    <cellStyle name="40% - Ênfase2 9 2 3" xfId="25123" xr:uid="{D5F1E215-78E6-4A3B-8445-6608F1E63779}"/>
    <cellStyle name="40% - Ênfase2 9 2 4" xfId="25124" xr:uid="{A68822A6-F5B3-489B-96A5-C192F7EA269E}"/>
    <cellStyle name="40% - Ênfase2 9 2 5" xfId="25125" xr:uid="{8EAB3AEC-C720-4306-81A0-2BB31F60286D}"/>
    <cellStyle name="40% - Ênfase2 9 2 6" xfId="47975" xr:uid="{789389F6-FBBC-431F-88B1-AF34EBC8CBBB}"/>
    <cellStyle name="40% - Ênfase2 9 3" xfId="25126" xr:uid="{715D8F9B-4735-4A43-A2D0-4E290D37E98F}"/>
    <cellStyle name="40% - Ênfase2 9 3 2" xfId="25127" xr:uid="{FA282A6E-0DF8-4418-87AD-31DB5B7C712B}"/>
    <cellStyle name="40% - Ênfase2 9 3 2 2" xfId="25128" xr:uid="{C24DA162-85ED-4D6E-BA88-21EDAB8A459F}"/>
    <cellStyle name="40% - Ênfase2 9 3 2 3" xfId="25129" xr:uid="{9A5D12C9-C524-491C-8470-1E394665466A}"/>
    <cellStyle name="40% - Ênfase2 9 3 2 4" xfId="25130" xr:uid="{ED2FD038-8781-4D0D-9E89-48337B1DCE04}"/>
    <cellStyle name="40% - Ênfase2 9 3 3" xfId="25131" xr:uid="{A7D94871-E759-4C86-988D-F51E8A8D8F8C}"/>
    <cellStyle name="40% - Ênfase2 9 3 4" xfId="25132" xr:uid="{01C9D49F-3358-427B-B36B-502C7AA239D2}"/>
    <cellStyle name="40% - Ênfase2 9 3 5" xfId="25133" xr:uid="{C7B5F646-4B3D-41FA-B06A-C0C1F7B80E2C}"/>
    <cellStyle name="40% - Ênfase2 9 3 6" xfId="50306" xr:uid="{37FC699F-1587-4F3B-B9A0-C0FE58A53383}"/>
    <cellStyle name="40% - Ênfase2 9 4" xfId="25134" xr:uid="{0C47B825-B328-4809-B1F8-66D5D4877A03}"/>
    <cellStyle name="40% - Ênfase2 9 4 2" xfId="25135" xr:uid="{28799CBF-17D7-4ABB-9415-12D18B94BA1F}"/>
    <cellStyle name="40% - Ênfase2 9 4 2 2" xfId="25136" xr:uid="{C25B2C8B-8C9E-4D57-ACDF-F12BA72EC37E}"/>
    <cellStyle name="40% - Ênfase2 9 4 2 3" xfId="25137" xr:uid="{E23C629A-5580-47C0-A51D-64329ED02768}"/>
    <cellStyle name="40% - Ênfase2 9 4 2 4" xfId="25138" xr:uid="{FCE4D6D1-0122-432A-9CB6-BC9500A3A03F}"/>
    <cellStyle name="40% - Ênfase2 9 4 3" xfId="25139" xr:uid="{45D75D4D-D848-4D53-AE94-530640F9B2B1}"/>
    <cellStyle name="40% - Ênfase2 9 4 4" xfId="25140" xr:uid="{058C1F78-A09E-4870-902A-90070F1F2A87}"/>
    <cellStyle name="40% - Ênfase2 9 4 5" xfId="25141" xr:uid="{FC71878C-3ED7-44D1-895C-8C477C9F7DB0}"/>
    <cellStyle name="40% - Ênfase2 9 4 6" xfId="50523" xr:uid="{B5E3F44B-275E-4A7E-BAD0-9A6C829AA7E0}"/>
    <cellStyle name="40% - Ênfase2 9 5" xfId="25142" xr:uid="{23381209-8BD3-473C-B0C8-3ED3A8A90B8B}"/>
    <cellStyle name="40% - Ênfase2 9 5 2" xfId="25143" xr:uid="{23F4DF56-400A-4606-BFE3-7F1150D8215C}"/>
    <cellStyle name="40% - Ênfase2 9 5 2 2" xfId="25144" xr:uid="{A0BE6C39-5BE5-46B9-9237-9889BCE7ABDD}"/>
    <cellStyle name="40% - Ênfase2 9 5 2 3" xfId="25145" xr:uid="{6B94AEA1-2FE0-4493-A0B0-CB0184460889}"/>
    <cellStyle name="40% - Ênfase2 9 5 2 4" xfId="25146" xr:uid="{C52DB525-8D7D-4301-BBDF-4C2C1E87ECB0}"/>
    <cellStyle name="40% - Ênfase2 9 5 3" xfId="25147" xr:uid="{C14A9EED-FA98-40E1-AB90-67946BEB6908}"/>
    <cellStyle name="40% - Ênfase2 9 5 4" xfId="25148" xr:uid="{AA7F6D91-CC7D-48BA-809E-FCE8598BDA75}"/>
    <cellStyle name="40% - Ênfase2 9 5 5" xfId="25149" xr:uid="{6728913F-6076-4608-A9C7-4F33A0E8D8FD}"/>
    <cellStyle name="40% - Ênfase2 9 5 6" xfId="48531" xr:uid="{ED279104-8F22-433D-9FF1-149717A4E97D}"/>
    <cellStyle name="40% - Ênfase2 9 6" xfId="25150" xr:uid="{6712B345-7AC4-441A-B73A-D00EC79A03E6}"/>
    <cellStyle name="40% - Ênfase2 9 6 2" xfId="25151" xr:uid="{7DB93E8B-19FF-41D9-9740-E46F7C977C8B}"/>
    <cellStyle name="40% - Ênfase2 9 6 2 2" xfId="25152" xr:uid="{25A8006A-15CE-40DB-B8A3-52C1F1E66163}"/>
    <cellStyle name="40% - Ênfase2 9 6 2 3" xfId="25153" xr:uid="{871C0AA5-06A1-4F5E-BA1A-C34F990216E8}"/>
    <cellStyle name="40% - Ênfase2 9 6 2 4" xfId="25154" xr:uid="{78EAF744-ECEC-4EBD-96E5-6085ED33781A}"/>
    <cellStyle name="40% - Ênfase2 9 6 3" xfId="25155" xr:uid="{4ACC5214-DDCA-425E-ADF4-9B30AF27BEE8}"/>
    <cellStyle name="40% - Ênfase2 9 6 4" xfId="25156" xr:uid="{8991A0A5-E8C8-4E02-AE5F-6B69642FE80B}"/>
    <cellStyle name="40% - Ênfase2 9 6 5" xfId="25157" xr:uid="{EB3DDBBE-5448-4E8D-92EF-797440CB5BD3}"/>
    <cellStyle name="40% - Ênfase2 9 6 6" xfId="50999" xr:uid="{89FA1510-A40A-45A7-AE4D-624750B21B23}"/>
    <cellStyle name="40% - Ênfase2 9 7" xfId="25158" xr:uid="{AE8359C7-1AAD-4E60-86F8-B8C4B2D49EDC}"/>
    <cellStyle name="40% - Ênfase2 9 7 2" xfId="25159" xr:uid="{20995376-FD0E-4D9A-8C16-DE6A67DA2F52}"/>
    <cellStyle name="40% - Ênfase2 9 7 2 2" xfId="25160" xr:uid="{A6E66B8E-97B3-4D07-B95C-AFCD4F7A26CC}"/>
    <cellStyle name="40% - Ênfase2 9 7 2 3" xfId="25161" xr:uid="{7DA2AEC0-AF0F-435D-8EFB-AB9D283B1CD0}"/>
    <cellStyle name="40% - Ênfase2 9 7 2 4" xfId="25162" xr:uid="{F6D8BF1E-107E-4963-B983-302EA91CEC9D}"/>
    <cellStyle name="40% - Ênfase2 9 7 3" xfId="25163" xr:uid="{00247F49-A652-4CD4-9CE6-1E6F22BCAFAA}"/>
    <cellStyle name="40% - Ênfase2 9 7 4" xfId="25164" xr:uid="{DB780390-B437-4F28-8DCC-97287BCD4412}"/>
    <cellStyle name="40% - Ênfase2 9 7 5" xfId="25165" xr:uid="{62A8499D-4F2B-46FF-A322-07E95EC2A7AF}"/>
    <cellStyle name="40% - Ênfase2 9 7 6" xfId="51884" xr:uid="{56E184E0-0D12-4E37-966B-81A74AA5A84F}"/>
    <cellStyle name="40% - Ênfase2 9 8" xfId="25166" xr:uid="{78AAD05C-3F14-4AB2-AFC0-AB3D869F5775}"/>
    <cellStyle name="40% - Ênfase2 9 8 2" xfId="25167" xr:uid="{B52FC76A-DDBC-4D97-A9BC-BB5D86D8F6D5}"/>
    <cellStyle name="40% - Ênfase2 9 8 2 2" xfId="25168" xr:uid="{6A850498-54D3-4A1E-AFFC-D0FAA011BAFB}"/>
    <cellStyle name="40% - Ênfase2 9 8 2 3" xfId="25169" xr:uid="{75D4E083-4E57-4798-9B8F-D122119342C5}"/>
    <cellStyle name="40% - Ênfase2 9 8 2 4" xfId="25170" xr:uid="{C9B1F283-A128-46F3-8D1C-189705E5BF83}"/>
    <cellStyle name="40% - Ênfase2 9 8 3" xfId="25171" xr:uid="{DC02A59A-EB38-4BCE-B392-F11B769A4F4F}"/>
    <cellStyle name="40% - Ênfase2 9 8 4" xfId="25172" xr:uid="{93C321A9-E654-4EDF-B8AC-B4E0753A08E0}"/>
    <cellStyle name="40% - Ênfase2 9 8 5" xfId="25173" xr:uid="{D4993DE4-5843-4EB5-AE87-CBCA6AA0B950}"/>
    <cellStyle name="40% - Ênfase2 9 8 6" xfId="52758" xr:uid="{EE374D8E-6643-427A-BAC0-AA2535943A35}"/>
    <cellStyle name="40% - Ênfase2 9 9" xfId="25174" xr:uid="{543B2A6D-2454-4532-917F-F99C0124CE90}"/>
    <cellStyle name="40% - Ênfase2 9 9 2" xfId="25175" xr:uid="{7C03C4A3-73CF-4D67-B312-1DBA2239A87E}"/>
    <cellStyle name="40% - Ênfase2 9 9 2 2" xfId="25176" xr:uid="{5A3124C4-C8CF-47C5-A379-12451F55FC99}"/>
    <cellStyle name="40% - Ênfase2 9 9 2 3" xfId="25177" xr:uid="{208B21C0-D5ED-4702-A779-F2ADB6A26080}"/>
    <cellStyle name="40% - Ênfase2 9 9 2 4" xfId="25178" xr:uid="{F4D59D5D-61DB-4B68-AC25-283C7C5C3600}"/>
    <cellStyle name="40% - Ênfase2 9 9 3" xfId="25179" xr:uid="{DDB3AB98-3F77-4329-A01C-4778FCD16970}"/>
    <cellStyle name="40% - Ênfase2 9 9 4" xfId="25180" xr:uid="{F731C1FE-CF46-43AC-A349-7D46E1586443}"/>
    <cellStyle name="40% - Ênfase2 9 9 5" xfId="25181" xr:uid="{E7D76B75-951E-4E28-A3B1-4A120FD32FF4}"/>
    <cellStyle name="40% - Ênfase2 9 9 6" xfId="53614" xr:uid="{5A6D5287-7BFF-4864-8B40-2D17CFBA1447}"/>
    <cellStyle name="40% - Ênfase2 90" xfId="25182" xr:uid="{AA7D6393-9D1B-4D2E-91FA-62616995F180}"/>
    <cellStyle name="40% - Ênfase2 91" xfId="25183" xr:uid="{4A1CB874-EEBD-421B-B436-48A033BC34C0}"/>
    <cellStyle name="40% - Ênfase2 92" xfId="25184" xr:uid="{0E6BBAB0-28BB-4E92-918C-427681D5DE8F}"/>
    <cellStyle name="40% - Ênfase2 93" xfId="25185" xr:uid="{ABA6F7D9-F815-464F-AA8E-51081ABCAD4F}"/>
    <cellStyle name="40% - Ênfase2 94" xfId="25186" xr:uid="{00B40385-8BB1-4A56-813F-641E7EAF9DE4}"/>
    <cellStyle name="40% - Ênfase2 95" xfId="25187" xr:uid="{197AC0C0-9808-4E7F-B749-8B08249538D0}"/>
    <cellStyle name="40% - Ênfase2 96" xfId="25188" xr:uid="{0CEE7A14-0D84-4BD7-9056-B36FC38E4181}"/>
    <cellStyle name="40% - Ênfase2 97" xfId="25189" xr:uid="{E14C014C-3A8B-44E5-8994-31AB2BD37185}"/>
    <cellStyle name="40% - Ênfase2 98" xfId="25190" xr:uid="{1395A043-EF81-4DAC-B6B6-9600F7AADA35}"/>
    <cellStyle name="40% - Ênfase2 99" xfId="25191" xr:uid="{6AF70E77-57AE-4191-9C25-56DB8DC161D4}"/>
    <cellStyle name="40% - Ênfase3 10" xfId="1806" xr:uid="{F854571B-3B07-48B9-B78E-075923BCEFA6}"/>
    <cellStyle name="40% - Ênfase3 10 10" xfId="25192" xr:uid="{67B7A9F3-1E17-415A-8772-30CBB5530B98}"/>
    <cellStyle name="40% - Ênfase3 10 10 2" xfId="25193" xr:uid="{D04F5036-161A-4103-9625-C1EB7ACE1FBE}"/>
    <cellStyle name="40% - Ênfase3 10 10 2 2" xfId="25194" xr:uid="{DE67F6FD-0CC7-493C-9B40-388CA9F33A6B}"/>
    <cellStyle name="40% - Ênfase3 10 10 2 3" xfId="25195" xr:uid="{4748A4D9-B7EE-4D8E-BB02-D7D10CD5C815}"/>
    <cellStyle name="40% - Ênfase3 10 10 2 4" xfId="25196" xr:uid="{98247793-F3A7-413E-BF27-8F80E1F7B45D}"/>
    <cellStyle name="40% - Ênfase3 10 10 3" xfId="25197" xr:uid="{CF13C964-107F-4DF9-A98F-6FE1FD8BD426}"/>
    <cellStyle name="40% - Ênfase3 10 10 4" xfId="25198" xr:uid="{D685EE55-74AA-4192-8677-0D681F98F5D3}"/>
    <cellStyle name="40% - Ênfase3 10 10 5" xfId="25199" xr:uid="{0B37299F-F131-46E8-BFB7-43D389AA354C}"/>
    <cellStyle name="40% - Ênfase3 10 10 6" xfId="47230" xr:uid="{20C678AE-61F5-4607-A58D-BF4D5A363715}"/>
    <cellStyle name="40% - Ênfase3 10 11" xfId="25200" xr:uid="{DA5F50BE-280F-476C-84C2-FC37B8F42747}"/>
    <cellStyle name="40% - Ênfase3 10 11 2" xfId="25201" xr:uid="{55AAB8A4-6F10-4186-A150-534DE1313D1F}"/>
    <cellStyle name="40% - Ênfase3 10 11 2 2" xfId="25202" xr:uid="{7DEFBF45-6CED-4B90-BC68-5A65DBC38C0D}"/>
    <cellStyle name="40% - Ênfase3 10 11 2 3" xfId="25203" xr:uid="{F09398FC-A073-45D2-8339-DDD58CCEEF98}"/>
    <cellStyle name="40% - Ênfase3 10 11 2 4" xfId="25204" xr:uid="{63E51424-0198-48A1-AC80-787967ADA379}"/>
    <cellStyle name="40% - Ênfase3 10 11 3" xfId="25205" xr:uid="{1FC719FF-694C-499B-91BF-BE7054971663}"/>
    <cellStyle name="40% - Ênfase3 10 11 4" xfId="25206" xr:uid="{14DC81FB-444A-48A0-816F-016D0772A544}"/>
    <cellStyle name="40% - Ênfase3 10 11 5" xfId="25207" xr:uid="{806F616E-9D74-476B-B63D-F14BD26DC7E4}"/>
    <cellStyle name="40% - Ênfase3 10 12" xfId="25208" xr:uid="{067099FF-D378-4F2D-8751-2900E826BADD}"/>
    <cellStyle name="40% - Ênfase3 10 12 2" xfId="25209" xr:uid="{2782E072-EBA7-4FC5-9706-27C5B9A21D81}"/>
    <cellStyle name="40% - Ênfase3 10 12 3" xfId="25210" xr:uid="{0F0D1708-9C21-4E50-BE57-30B253099FD5}"/>
    <cellStyle name="40% - Ênfase3 10 12 4" xfId="25211" xr:uid="{7C533118-7360-407B-94EA-E2B2B79DC73A}"/>
    <cellStyle name="40% - Ênfase3 10 13" xfId="25212" xr:uid="{F0DD21E7-3315-4D52-96E6-94E9EDFA1290}"/>
    <cellStyle name="40% - Ênfase3 10 14" xfId="25213" xr:uid="{1F5C8970-3D05-475B-BEDE-2333577B1205}"/>
    <cellStyle name="40% - Ênfase3 10 15" xfId="25214" xr:uid="{E4C1194C-9E41-4114-BC76-C7DB9F73BCC9}"/>
    <cellStyle name="40% - Ênfase3 10 16" xfId="45619" xr:uid="{3431E7BD-21AA-4F63-962A-98D76D1EB173}"/>
    <cellStyle name="40% - Ênfase3 10 2" xfId="1807" xr:uid="{432F124D-D6B4-49E7-B650-3D19A0D6C381}"/>
    <cellStyle name="40% - Ênfase3 10 2 2" xfId="25215" xr:uid="{0855331F-380B-47E7-90A2-637BDBAE1EFD}"/>
    <cellStyle name="40% - Ênfase3 10 2 2 2" xfId="25216" xr:uid="{6F8585FD-83A6-4162-AA90-A8A0828B22AF}"/>
    <cellStyle name="40% - Ênfase3 10 2 2 3" xfId="25217" xr:uid="{53C2B54A-32BD-4A2F-891B-1D394B54A874}"/>
    <cellStyle name="40% - Ênfase3 10 2 2 4" xfId="25218" xr:uid="{3268A28F-4BD6-4B22-96F5-C6CCF0D98594}"/>
    <cellStyle name="40% - Ênfase3 10 2 2 5" xfId="48890" xr:uid="{8BBC6294-67D8-43E3-94C7-0D87A7EBB6CA}"/>
    <cellStyle name="40% - Ênfase3 10 2 3" xfId="25219" xr:uid="{AC64DBE4-010C-4CE3-9AAA-00A06F8A06D1}"/>
    <cellStyle name="40% - Ênfase3 10 2 4" xfId="25220" xr:uid="{1B3A039B-E6B8-409C-9884-6A64607CF2FD}"/>
    <cellStyle name="40% - Ênfase3 10 2 5" xfId="25221" xr:uid="{87680346-5D14-4FE4-9D54-2ACE82D7EBB0}"/>
    <cellStyle name="40% - Ênfase3 10 2 6" xfId="47976" xr:uid="{6FC2BA26-CEFA-421C-8D77-351CA00FAD31}"/>
    <cellStyle name="40% - Ênfase3 10 3" xfId="25222" xr:uid="{9F902242-6863-449E-A953-AD05F4263D74}"/>
    <cellStyle name="40% - Ênfase3 10 3 2" xfId="25223" xr:uid="{B8983D6F-18D8-4975-B627-89B5138C3749}"/>
    <cellStyle name="40% - Ênfase3 10 3 2 2" xfId="25224" xr:uid="{393E2814-8359-42D2-9F3E-F744C80ABA72}"/>
    <cellStyle name="40% - Ênfase3 10 3 2 3" xfId="25225" xr:uid="{525D2A56-A988-4AA1-978C-D980E1F64954}"/>
    <cellStyle name="40% - Ênfase3 10 3 2 4" xfId="25226" xr:uid="{0C8AB877-BC6B-4A3F-B7C0-411C05C665D9}"/>
    <cellStyle name="40% - Ênfase3 10 3 3" xfId="25227" xr:uid="{48EB334F-91F8-44F5-8E45-EDCDF2FA56A4}"/>
    <cellStyle name="40% - Ênfase3 10 3 4" xfId="25228" xr:uid="{546443F7-B839-409D-A8F7-CF412F966554}"/>
    <cellStyle name="40% - Ênfase3 10 3 5" xfId="25229" xr:uid="{80A13987-80A2-4C3A-BC05-45E9815ED844}"/>
    <cellStyle name="40% - Ênfase3 10 3 6" xfId="50308" xr:uid="{78A613E1-A1B7-4716-A3BB-0AF40BDD722E}"/>
    <cellStyle name="40% - Ênfase3 10 4" xfId="25230" xr:uid="{454A0DDA-C4FD-4E01-B0CE-EF38F3ED1861}"/>
    <cellStyle name="40% - Ênfase3 10 4 2" xfId="25231" xr:uid="{C9949852-F7FB-4E4E-BA95-E30EAC7552CD}"/>
    <cellStyle name="40% - Ênfase3 10 4 2 2" xfId="25232" xr:uid="{616CB231-0B65-4AE9-9F22-49A95B3F53F7}"/>
    <cellStyle name="40% - Ênfase3 10 4 2 3" xfId="25233" xr:uid="{ADE2D0E7-E68B-4009-B534-CC5B030715F2}"/>
    <cellStyle name="40% - Ênfase3 10 4 2 4" xfId="25234" xr:uid="{B96B4280-9984-468E-A83E-E7F521962D51}"/>
    <cellStyle name="40% - Ênfase3 10 4 3" xfId="25235" xr:uid="{D340E3AB-9C2D-4743-BFE8-C9CDD63E0F8A}"/>
    <cellStyle name="40% - Ênfase3 10 4 4" xfId="25236" xr:uid="{6A48953C-A981-42F6-8CEC-18F93B82BB98}"/>
    <cellStyle name="40% - Ênfase3 10 4 5" xfId="25237" xr:uid="{8B770D63-0EBD-478E-8D05-45C0D6634228}"/>
    <cellStyle name="40% - Ênfase3 10 4 6" xfId="50520" xr:uid="{A2E83DBC-B290-4380-B4BD-14A0EBC3E3F0}"/>
    <cellStyle name="40% - Ênfase3 10 5" xfId="25238" xr:uid="{48297E63-E6C8-4432-A771-28AE7307B1AD}"/>
    <cellStyle name="40% - Ênfase3 10 5 2" xfId="25239" xr:uid="{0F73E5A5-4F6E-41B4-B747-1EFCA6FEDB73}"/>
    <cellStyle name="40% - Ênfase3 10 5 2 2" xfId="25240" xr:uid="{65B90FB4-6F6D-4ABB-B3C1-0757502FA633}"/>
    <cellStyle name="40% - Ênfase3 10 5 2 3" xfId="25241" xr:uid="{361BAEF2-7B55-41CD-8EBB-43418D172420}"/>
    <cellStyle name="40% - Ênfase3 10 5 2 4" xfId="25242" xr:uid="{70009A80-27BD-4785-BF24-4C577D63C4CC}"/>
    <cellStyle name="40% - Ênfase3 10 5 3" xfId="25243" xr:uid="{BD692127-5FEF-4E22-9F1E-CDC9F5F86D40}"/>
    <cellStyle name="40% - Ênfase3 10 5 4" xfId="25244" xr:uid="{7022D9BC-602F-4B91-ADDF-431FBCA2BE29}"/>
    <cellStyle name="40% - Ênfase3 10 5 5" xfId="25245" xr:uid="{102E59DF-6DDF-4F38-83DE-70B5A774ED0A}"/>
    <cellStyle name="40% - Ênfase3 10 5 6" xfId="48519" xr:uid="{546F4128-E1EA-4EAD-92B3-7A3492CB5063}"/>
    <cellStyle name="40% - Ênfase3 10 6" xfId="25246" xr:uid="{C4A06B61-32DD-4504-B2F4-4F9603896121}"/>
    <cellStyle name="40% - Ênfase3 10 6 2" xfId="25247" xr:uid="{3701672D-FC06-47BF-9FF6-84D3C66126F4}"/>
    <cellStyle name="40% - Ênfase3 10 6 2 2" xfId="25248" xr:uid="{939B14EC-68D0-45D2-9901-458AE91F1AC9}"/>
    <cellStyle name="40% - Ênfase3 10 6 2 3" xfId="25249" xr:uid="{D138E69A-0348-4F7E-9D0E-DEE24FB6EF6B}"/>
    <cellStyle name="40% - Ênfase3 10 6 2 4" xfId="25250" xr:uid="{93F3AFC2-31DE-423B-B22D-E88E804A2039}"/>
    <cellStyle name="40% - Ênfase3 10 6 3" xfId="25251" xr:uid="{98BEB7D9-0042-44A4-9F31-6AE7B99FE24B}"/>
    <cellStyle name="40% - Ênfase3 10 6 4" xfId="25252" xr:uid="{71F87CE3-99DE-41CA-9E29-C1AE4A15F40C}"/>
    <cellStyle name="40% - Ênfase3 10 6 5" xfId="25253" xr:uid="{68064BFB-6AC2-4FC3-A38E-AE2584402FD9}"/>
    <cellStyle name="40% - Ênfase3 10 6 6" xfId="50973" xr:uid="{72020EC2-C762-4A4E-BBD0-BD40F9B54CDA}"/>
    <cellStyle name="40% - Ênfase3 10 7" xfId="25254" xr:uid="{21308732-9362-44DA-BC5B-E87DF319A5E6}"/>
    <cellStyle name="40% - Ênfase3 10 7 2" xfId="25255" xr:uid="{9CD9865B-CCB2-4606-BCD3-9FBFEB345510}"/>
    <cellStyle name="40% - Ênfase3 10 7 2 2" xfId="25256" xr:uid="{13C50713-E632-41A5-A766-91BE85FC1E7F}"/>
    <cellStyle name="40% - Ênfase3 10 7 2 3" xfId="25257" xr:uid="{19A76328-8AD3-4313-B42A-CFCDA8E88FCD}"/>
    <cellStyle name="40% - Ênfase3 10 7 2 4" xfId="25258" xr:uid="{B86CD0E1-DE3B-4443-AEBC-C00973C09530}"/>
    <cellStyle name="40% - Ênfase3 10 7 3" xfId="25259" xr:uid="{7E2C7552-C42B-4ECE-8CD4-099544678C71}"/>
    <cellStyle name="40% - Ênfase3 10 7 4" xfId="25260" xr:uid="{4632CFDF-58FB-4735-B3F8-C08B74DA8898}"/>
    <cellStyle name="40% - Ênfase3 10 7 5" xfId="25261" xr:uid="{F488B480-6DF3-4865-AAC7-61CADD30C51E}"/>
    <cellStyle name="40% - Ênfase3 10 7 6" xfId="51858" xr:uid="{327B67F4-7B84-4D31-9169-8429B6C651FA}"/>
    <cellStyle name="40% - Ênfase3 10 8" xfId="25262" xr:uid="{68769975-C963-41EE-B483-49913653A42A}"/>
    <cellStyle name="40% - Ênfase3 10 8 2" xfId="25263" xr:uid="{69AA2A6D-31B4-4668-8F3B-A4DA04A615AD}"/>
    <cellStyle name="40% - Ênfase3 10 8 2 2" xfId="25264" xr:uid="{10C46AE8-3080-46E2-B919-D7E9E68BB6B0}"/>
    <cellStyle name="40% - Ênfase3 10 8 2 3" xfId="25265" xr:uid="{5F081908-C22A-46B9-8046-7675A0149E5C}"/>
    <cellStyle name="40% - Ênfase3 10 8 2 4" xfId="25266" xr:uid="{284ADD38-87C9-432A-8191-A40E6B6A6E65}"/>
    <cellStyle name="40% - Ênfase3 10 8 3" xfId="25267" xr:uid="{FEC1D4A3-9439-4278-8BE6-30A35EC00FB8}"/>
    <cellStyle name="40% - Ênfase3 10 8 4" xfId="25268" xr:uid="{509133BF-3198-483C-9F10-929C7D9A97D3}"/>
    <cellStyle name="40% - Ênfase3 10 8 5" xfId="25269" xr:uid="{18D7B66F-CC0E-4B53-A2B9-F167756FE513}"/>
    <cellStyle name="40% - Ênfase3 10 8 6" xfId="52733" xr:uid="{362A49A3-FCFD-4CC2-8A39-4EB18E2126E3}"/>
    <cellStyle name="40% - Ênfase3 10 9" xfId="25270" xr:uid="{649E960A-7037-43FC-B02C-8F5F371C87BE}"/>
    <cellStyle name="40% - Ênfase3 10 9 2" xfId="25271" xr:uid="{C09EAA8F-4E63-4C48-935C-A529C1851537}"/>
    <cellStyle name="40% - Ênfase3 10 9 2 2" xfId="25272" xr:uid="{EB38648D-88E3-4EE0-8FAF-F2DA474E6DFF}"/>
    <cellStyle name="40% - Ênfase3 10 9 2 3" xfId="25273" xr:uid="{0EF59C22-C4BE-44D9-9100-D35B4333CAEE}"/>
    <cellStyle name="40% - Ênfase3 10 9 2 4" xfId="25274" xr:uid="{D7B84403-3336-4DC1-950E-F88E9CECD816}"/>
    <cellStyle name="40% - Ênfase3 10 9 3" xfId="25275" xr:uid="{106A4EDA-152E-442A-A882-D730DF60CDC7}"/>
    <cellStyle name="40% - Ênfase3 10 9 4" xfId="25276" xr:uid="{B5D8D4A5-F719-41EF-A3F5-48A22413704C}"/>
    <cellStyle name="40% - Ênfase3 10 9 5" xfId="25277" xr:uid="{71C30B14-52AA-4452-9B76-5AA5EC8934DE}"/>
    <cellStyle name="40% - Ênfase3 10 9 6" xfId="53589" xr:uid="{6A64264B-9EB8-4BCC-979A-C2FD90E71EBB}"/>
    <cellStyle name="40% - Ênfase3 100" xfId="25278" xr:uid="{35E03869-27E0-4DB0-87AC-85E5D43795EE}"/>
    <cellStyle name="40% - Ênfase3 101" xfId="25279" xr:uid="{2E4C3217-4A47-4566-A924-2A4AEB101554}"/>
    <cellStyle name="40% - Ênfase3 102" xfId="25280" xr:uid="{1FB56932-9723-4F7A-8636-9AF6892AA747}"/>
    <cellStyle name="40% - Ênfase3 103" xfId="25281" xr:uid="{0B85BB22-E3CD-4CE6-B8E8-8CC7F8CC7411}"/>
    <cellStyle name="40% - Ênfase3 104" xfId="25282" xr:uid="{CC8F99C4-80AF-43D5-8040-CFEDCDB5FBDC}"/>
    <cellStyle name="40% - Ênfase3 105" xfId="25283" xr:uid="{441163F2-4AC1-47D9-96DB-10F38CA1D434}"/>
    <cellStyle name="40% - Ênfase3 106" xfId="25284" xr:uid="{435E1DA2-5E5D-4D8A-BC10-5CFB052B565A}"/>
    <cellStyle name="40% - Ênfase3 107" xfId="25285" xr:uid="{4279B595-A279-4A83-9869-61B2BB3B8F20}"/>
    <cellStyle name="40% - Ênfase3 108" xfId="25286" xr:uid="{7678FBBD-179F-4941-8B81-967B0D079E50}"/>
    <cellStyle name="40% - Ênfase3 109" xfId="25287" xr:uid="{51A067D4-B55D-423C-8E08-0D9E77AD4DC4}"/>
    <cellStyle name="40% - Ênfase3 11" xfId="1808" xr:uid="{D091C283-F211-444B-BDB1-68621D62E66A}"/>
    <cellStyle name="40% - Ênfase3 11 10" xfId="25288" xr:uid="{456C063F-FD59-414D-A1B2-DD63691279B8}"/>
    <cellStyle name="40% - Ênfase3 11 10 2" xfId="25289" xr:uid="{E178A09C-960F-4138-8514-651DCA0905C8}"/>
    <cellStyle name="40% - Ênfase3 11 10 2 2" xfId="25290" xr:uid="{ED702EC4-6EC9-4265-8EB9-8D2FB6112340}"/>
    <cellStyle name="40% - Ênfase3 11 10 2 3" xfId="25291" xr:uid="{080CB3B8-145F-4BB2-807B-3B5F9A56FC78}"/>
    <cellStyle name="40% - Ênfase3 11 10 2 4" xfId="25292" xr:uid="{1E323B89-5A94-4CAC-B1C5-F960E01878D7}"/>
    <cellStyle name="40% - Ênfase3 11 10 3" xfId="25293" xr:uid="{35DD3801-E490-4F4B-B056-426562D34CD7}"/>
    <cellStyle name="40% - Ênfase3 11 10 4" xfId="25294" xr:uid="{B074FADF-E663-4D53-BD28-69146FE5234D}"/>
    <cellStyle name="40% - Ênfase3 11 10 5" xfId="25295" xr:uid="{31E5314E-31E9-4DA8-B921-17F7DD36F860}"/>
    <cellStyle name="40% - Ênfase3 11 10 6" xfId="47231" xr:uid="{7A01EDCD-B8FD-4069-8401-B067EF7D75E4}"/>
    <cellStyle name="40% - Ênfase3 11 11" xfId="25296" xr:uid="{7FE652F4-8E97-46E1-BD13-C770B395489D}"/>
    <cellStyle name="40% - Ênfase3 11 11 2" xfId="25297" xr:uid="{99214F7E-BDB0-4A5F-BBC9-E7D6C41F1811}"/>
    <cellStyle name="40% - Ênfase3 11 11 2 2" xfId="25298" xr:uid="{4737A462-E3F5-4021-8ADD-6E118040EAC6}"/>
    <cellStyle name="40% - Ênfase3 11 11 2 3" xfId="25299" xr:uid="{95F7A515-926E-4A34-AF46-055081B55599}"/>
    <cellStyle name="40% - Ênfase3 11 11 2 4" xfId="25300" xr:uid="{AB1C5080-33B7-44AD-B226-6ABB00E09515}"/>
    <cellStyle name="40% - Ênfase3 11 11 3" xfId="25301" xr:uid="{48840398-8F97-4DA5-BCE3-6CF63B8C8C67}"/>
    <cellStyle name="40% - Ênfase3 11 11 4" xfId="25302" xr:uid="{293A412C-33A9-4EAB-84D7-C235F35F24A6}"/>
    <cellStyle name="40% - Ênfase3 11 11 5" xfId="25303" xr:uid="{235C3A2E-F093-4A8E-B627-FB4123FB7C70}"/>
    <cellStyle name="40% - Ênfase3 11 12" xfId="25304" xr:uid="{EBF95D92-302C-4B93-BEB0-E8289835FBD6}"/>
    <cellStyle name="40% - Ênfase3 11 12 2" xfId="25305" xr:uid="{DAC34282-FF11-4716-AC90-49E7FA45A376}"/>
    <cellStyle name="40% - Ênfase3 11 12 3" xfId="25306" xr:uid="{4D2B6954-FE2D-4924-A26C-ACA3733D1300}"/>
    <cellStyle name="40% - Ênfase3 11 12 4" xfId="25307" xr:uid="{BA8EDFAB-C019-4904-AB83-9C6C5F7B10F2}"/>
    <cellStyle name="40% - Ênfase3 11 13" xfId="25308" xr:uid="{1314E0C9-A787-4244-8E9E-671170A14A76}"/>
    <cellStyle name="40% - Ênfase3 11 14" xfId="25309" xr:uid="{2BBAF2BB-3458-4ED5-B4BB-5E6C4ED17EED}"/>
    <cellStyle name="40% - Ênfase3 11 15" xfId="25310" xr:uid="{E91A7055-C199-49E1-959B-8F1D3B34C28D}"/>
    <cellStyle name="40% - Ênfase3 11 16" xfId="45620" xr:uid="{F9FCBD1E-4064-4844-BE11-950D6F642015}"/>
    <cellStyle name="40% - Ênfase3 11 2" xfId="1809" xr:uid="{0B3E6F36-89C0-4720-92A8-6DA5615D79A6}"/>
    <cellStyle name="40% - Ênfase3 11 2 2" xfId="25311" xr:uid="{312D243C-A77B-4DB9-A3AA-DF9FF7A1B1FB}"/>
    <cellStyle name="40% - Ênfase3 11 2 2 2" xfId="25312" xr:uid="{63E970C8-3379-4788-81C0-3538B74A7B90}"/>
    <cellStyle name="40% - Ênfase3 11 2 2 3" xfId="25313" xr:uid="{A65606EB-A835-4843-BC3B-368798E5A9ED}"/>
    <cellStyle name="40% - Ênfase3 11 2 2 4" xfId="25314" xr:uid="{231F38E0-6BC2-4848-8278-C6C2D7051E61}"/>
    <cellStyle name="40% - Ênfase3 11 2 2 5" xfId="48892" xr:uid="{2900AAD7-1ED4-4678-8BF0-80BF2E2A50E3}"/>
    <cellStyle name="40% - Ênfase3 11 2 3" xfId="25315" xr:uid="{661A3625-2B2D-4AB4-B6B4-56D6DDA4FF08}"/>
    <cellStyle name="40% - Ênfase3 11 2 4" xfId="25316" xr:uid="{13455C6E-3938-424C-BCD6-500F21864F30}"/>
    <cellStyle name="40% - Ênfase3 11 2 5" xfId="25317" xr:uid="{CFC8BC11-C002-4D4A-BB7B-987D5D704655}"/>
    <cellStyle name="40% - Ênfase3 11 2 6" xfId="47977" xr:uid="{CF581331-3CDF-4890-827A-2B373E72EB4F}"/>
    <cellStyle name="40% - Ênfase3 11 3" xfId="25318" xr:uid="{6C8D70F8-BBB7-4295-BDBA-2AA6C7323C86}"/>
    <cellStyle name="40% - Ênfase3 11 3 2" xfId="25319" xr:uid="{0A4C237C-AB91-4706-BF4A-6BC86B7E5604}"/>
    <cellStyle name="40% - Ênfase3 11 3 2 2" xfId="25320" xr:uid="{9448CE95-6E62-4CEB-9C16-1CF0B1CB6370}"/>
    <cellStyle name="40% - Ênfase3 11 3 2 3" xfId="25321" xr:uid="{8A480EFE-A52B-44AE-B0E2-BF1FF388D59B}"/>
    <cellStyle name="40% - Ênfase3 11 3 2 4" xfId="25322" xr:uid="{5542337E-1AF0-47B8-89D6-50601D4D3FB0}"/>
    <cellStyle name="40% - Ênfase3 11 3 3" xfId="25323" xr:uid="{4653FC01-D7BF-41A5-B439-6E71889D47A9}"/>
    <cellStyle name="40% - Ênfase3 11 3 4" xfId="25324" xr:uid="{5C837627-BD2E-44E3-9868-009B73AE80D6}"/>
    <cellStyle name="40% - Ênfase3 11 3 5" xfId="25325" xr:uid="{8DFFBAA5-2103-4FF5-9BC5-D56DF5FA10D6}"/>
    <cellStyle name="40% - Ênfase3 11 3 6" xfId="50310" xr:uid="{05F9C82C-E64B-4478-AFFF-9E9B83332985}"/>
    <cellStyle name="40% - Ênfase3 11 4" xfId="25326" xr:uid="{B8CBD938-589F-491A-8974-54ED5C541FA9}"/>
    <cellStyle name="40% - Ênfase3 11 4 2" xfId="25327" xr:uid="{85E33A6D-D897-486F-8D07-755E5B9B8892}"/>
    <cellStyle name="40% - Ênfase3 11 4 2 2" xfId="25328" xr:uid="{0F5232A6-9E8D-4F57-A8E5-6C42C86E045E}"/>
    <cellStyle name="40% - Ênfase3 11 4 2 3" xfId="25329" xr:uid="{129991EC-601F-4028-A037-EF7A2A26E708}"/>
    <cellStyle name="40% - Ênfase3 11 4 2 4" xfId="25330" xr:uid="{21499668-194F-47A4-8E0B-6DEE6385DC4D}"/>
    <cellStyle name="40% - Ênfase3 11 4 3" xfId="25331" xr:uid="{9961B6CB-439B-49CD-AF3B-97AD01CF4965}"/>
    <cellStyle name="40% - Ênfase3 11 4 4" xfId="25332" xr:uid="{DEB12CE0-E9D0-4E81-ADD0-DBFE86EE811A}"/>
    <cellStyle name="40% - Ênfase3 11 4 5" xfId="25333" xr:uid="{4A11D5EE-9316-43C7-AE63-86F67FDBD739}"/>
    <cellStyle name="40% - Ênfase3 11 4 6" xfId="50518" xr:uid="{3989B048-5D31-4102-9AA6-EB521CABEC75}"/>
    <cellStyle name="40% - Ênfase3 11 5" xfId="25334" xr:uid="{4EFE1196-2A50-4956-BE0C-8F15E90A1846}"/>
    <cellStyle name="40% - Ênfase3 11 5 2" xfId="25335" xr:uid="{A843F88D-FB4F-4E8B-93C1-BE47D7296C8F}"/>
    <cellStyle name="40% - Ênfase3 11 5 2 2" xfId="25336" xr:uid="{89C18DB7-8145-441F-8D4D-2FF011EF2FA0}"/>
    <cellStyle name="40% - Ênfase3 11 5 2 3" xfId="25337" xr:uid="{AE908793-31F2-428A-95FC-0E57FF7B7928}"/>
    <cellStyle name="40% - Ênfase3 11 5 2 4" xfId="25338" xr:uid="{6C0B63BF-05D9-49D2-A2EC-112C50DC2E36}"/>
    <cellStyle name="40% - Ênfase3 11 5 3" xfId="25339" xr:uid="{F5BBC92E-AE2E-4ABA-A9BE-FB96B581EB42}"/>
    <cellStyle name="40% - Ênfase3 11 5 4" xfId="25340" xr:uid="{6B4D5A01-5211-4451-92CD-F446314B867D}"/>
    <cellStyle name="40% - Ênfase3 11 5 5" xfId="25341" xr:uid="{54A1E2C6-0698-4229-BADB-B8A5F8048C5D}"/>
    <cellStyle name="40% - Ênfase3 11 5 6" xfId="48495" xr:uid="{672CC373-330D-4243-9434-D5AC3064ED64}"/>
    <cellStyle name="40% - Ênfase3 11 6" xfId="25342" xr:uid="{FF27B6D0-D6B3-4834-B9A2-543E645F7DF8}"/>
    <cellStyle name="40% - Ênfase3 11 6 2" xfId="25343" xr:uid="{F113DDB8-DCB1-4B1C-8D83-C141F782082F}"/>
    <cellStyle name="40% - Ênfase3 11 6 2 2" xfId="25344" xr:uid="{EAD4F12B-6486-461B-B3D5-9988F103C331}"/>
    <cellStyle name="40% - Ênfase3 11 6 2 3" xfId="25345" xr:uid="{79CA9135-3EA3-46AF-88D7-390998490448}"/>
    <cellStyle name="40% - Ênfase3 11 6 2 4" xfId="25346" xr:uid="{ABB30990-B0F9-4328-9957-7CB9581241D7}"/>
    <cellStyle name="40% - Ênfase3 11 6 3" xfId="25347" xr:uid="{98B345F0-DA1F-4C2C-8AC0-17E7DE6503F2}"/>
    <cellStyle name="40% - Ênfase3 11 6 4" xfId="25348" xr:uid="{62E29C5D-75B4-4182-A9AC-F956433656A7}"/>
    <cellStyle name="40% - Ênfase3 11 6 5" xfId="25349" xr:uid="{C9B0E513-F6C5-4F09-9E19-5C8697C13F8C}"/>
    <cellStyle name="40% - Ênfase3 11 6 6" xfId="50970" xr:uid="{6E37A569-76E0-4518-B969-A1C4A1C45B29}"/>
    <cellStyle name="40% - Ênfase3 11 7" xfId="25350" xr:uid="{D8083BE9-671E-4B47-9144-1FDC83BCA6AA}"/>
    <cellStyle name="40% - Ênfase3 11 7 2" xfId="25351" xr:uid="{462A4048-EF42-495C-AE32-919D3F58B0E1}"/>
    <cellStyle name="40% - Ênfase3 11 7 2 2" xfId="25352" xr:uid="{A262392F-29D6-4153-8456-1D7A1B9240B5}"/>
    <cellStyle name="40% - Ênfase3 11 7 2 3" xfId="25353" xr:uid="{7076FAB0-2754-49E8-9AF3-14F9E75E75CB}"/>
    <cellStyle name="40% - Ênfase3 11 7 2 4" xfId="25354" xr:uid="{598308ED-E983-4026-9F3F-E7DFF59F0005}"/>
    <cellStyle name="40% - Ênfase3 11 7 3" xfId="25355" xr:uid="{A213AFFB-BD49-4258-8D15-C4E9F6B38048}"/>
    <cellStyle name="40% - Ênfase3 11 7 4" xfId="25356" xr:uid="{C8DF0C7A-9E65-4960-93F1-428D7ECCCB41}"/>
    <cellStyle name="40% - Ênfase3 11 7 5" xfId="25357" xr:uid="{F56084F0-5BD7-4740-A5F4-D3EAF69FB4AA}"/>
    <cellStyle name="40% - Ênfase3 11 7 6" xfId="51855" xr:uid="{D5C0BFF3-E3C1-44EF-B702-BE6A55425A36}"/>
    <cellStyle name="40% - Ênfase3 11 8" xfId="25358" xr:uid="{20F6776A-23E4-4AA6-8DD5-5F6C08826CA1}"/>
    <cellStyle name="40% - Ênfase3 11 8 2" xfId="25359" xr:uid="{131B02DF-866E-4855-85A3-88FD69A1ECB6}"/>
    <cellStyle name="40% - Ênfase3 11 8 2 2" xfId="25360" xr:uid="{43A30BCC-0F86-44BB-94EB-14E05056F557}"/>
    <cellStyle name="40% - Ênfase3 11 8 2 3" xfId="25361" xr:uid="{80345B7F-AFF6-495D-B20D-4A1788F453B6}"/>
    <cellStyle name="40% - Ênfase3 11 8 2 4" xfId="25362" xr:uid="{E3A10651-0A7B-41B2-AE84-BF6CC5B03885}"/>
    <cellStyle name="40% - Ênfase3 11 8 3" xfId="25363" xr:uid="{9DEB3229-AED0-40F7-92D7-2EC82FFD7931}"/>
    <cellStyle name="40% - Ênfase3 11 8 4" xfId="25364" xr:uid="{6DC38986-0673-40DF-A77E-DDBF76D7DA2D}"/>
    <cellStyle name="40% - Ênfase3 11 8 5" xfId="25365" xr:uid="{50339673-7A88-490D-A427-0C8EE61D12E5}"/>
    <cellStyle name="40% - Ênfase3 11 8 6" xfId="52730" xr:uid="{03A8EB43-21C9-48C0-92E9-BB0526FE6643}"/>
    <cellStyle name="40% - Ênfase3 11 9" xfId="25366" xr:uid="{4A37A51E-B559-4AB3-A9A1-7763D7F62857}"/>
    <cellStyle name="40% - Ênfase3 11 9 2" xfId="25367" xr:uid="{62CE27A8-87EC-4D2D-845A-C70396FC04B9}"/>
    <cellStyle name="40% - Ênfase3 11 9 2 2" xfId="25368" xr:uid="{917297A4-56FB-496E-B651-F6EFB5379E82}"/>
    <cellStyle name="40% - Ênfase3 11 9 2 3" xfId="25369" xr:uid="{5C55E189-9426-4BEF-89C2-64A8D1B8B0D5}"/>
    <cellStyle name="40% - Ênfase3 11 9 2 4" xfId="25370" xr:uid="{BA42DE95-8DC1-447E-9189-087977DCE1C4}"/>
    <cellStyle name="40% - Ênfase3 11 9 3" xfId="25371" xr:uid="{CF5CD652-8B57-4CF6-9A93-9E490CEDF687}"/>
    <cellStyle name="40% - Ênfase3 11 9 4" xfId="25372" xr:uid="{EC1458EE-EDCF-4316-A6AB-4F83C1B4FAA9}"/>
    <cellStyle name="40% - Ênfase3 11 9 5" xfId="25373" xr:uid="{BFF07B4E-58CE-4BCA-AD5D-7C323552C625}"/>
    <cellStyle name="40% - Ênfase3 11 9 6" xfId="53586" xr:uid="{0FA1EAC9-40A7-4649-AFBC-6C5A53EDC5B7}"/>
    <cellStyle name="40% - Ênfase3 110" xfId="25374" xr:uid="{3A0C9158-6000-4873-976E-F961B4AE88F0}"/>
    <cellStyle name="40% - Ênfase3 111" xfId="25375" xr:uid="{EC4528D3-6499-4243-A55D-7CE4E49DAE61}"/>
    <cellStyle name="40% - Ênfase3 112" xfId="25376" xr:uid="{51E9C33A-8BE4-4FB6-B6CD-A9E32C6254A8}"/>
    <cellStyle name="40% - Ênfase3 113" xfId="25377" xr:uid="{4BC9BCF1-99EE-435C-8C4D-30DEDB2EB9B0}"/>
    <cellStyle name="40% - Ênfase3 114" xfId="25378" xr:uid="{A82501F0-5028-467F-A37B-7D066C781DA6}"/>
    <cellStyle name="40% - Ênfase3 115" xfId="25379" xr:uid="{F794EC83-8BCC-4622-A4A1-F0B7B6C8C9B6}"/>
    <cellStyle name="40% - Ênfase3 116" xfId="25380" xr:uid="{FF2BBF48-E9DE-4181-8EA1-F4DB3BC4B54B}"/>
    <cellStyle name="40% - Ênfase3 117" xfId="25381" xr:uid="{A0CD429C-4A1E-4BC3-9F3A-C98595D63B69}"/>
    <cellStyle name="40% - Ênfase3 118" xfId="25382" xr:uid="{86BE2730-DED8-4393-93F2-3F5502F3A0F1}"/>
    <cellStyle name="40% - Ênfase3 119" xfId="25383" xr:uid="{0457A9A6-FC83-4482-87E3-842B62CEF9EA}"/>
    <cellStyle name="40% - Ênfase3 12" xfId="1810" xr:uid="{39228344-C8ED-4A79-8E72-87C70FFE56C5}"/>
    <cellStyle name="40% - Ênfase3 12 10" xfId="25384" xr:uid="{0F8DFA9C-31D5-4F93-9387-39264EA3E9FE}"/>
    <cellStyle name="40% - Ênfase3 12 10 2" xfId="25385" xr:uid="{21629017-F82E-4062-97DA-C1543B5C5E1F}"/>
    <cellStyle name="40% - Ênfase3 12 10 2 2" xfId="25386" xr:uid="{47C61438-748A-4AB9-B28E-292725137A48}"/>
    <cellStyle name="40% - Ênfase3 12 10 2 3" xfId="25387" xr:uid="{6415955F-B8B7-414F-8465-3B3B0AFE6F19}"/>
    <cellStyle name="40% - Ênfase3 12 10 2 4" xfId="25388" xr:uid="{B70AB503-4213-4AA1-98B3-5A4BD2DEF278}"/>
    <cellStyle name="40% - Ênfase3 12 10 3" xfId="25389" xr:uid="{963AA9E0-9012-4B15-8807-A9246D5E97DA}"/>
    <cellStyle name="40% - Ênfase3 12 10 4" xfId="25390" xr:uid="{CD0917C4-F23F-42CB-BAA2-1AABD1C52DE6}"/>
    <cellStyle name="40% - Ênfase3 12 10 5" xfId="25391" xr:uid="{054BADC0-69FC-4E44-ADD7-0934F705790A}"/>
    <cellStyle name="40% - Ênfase3 12 10 6" xfId="47232" xr:uid="{268F51F1-0A2F-4C6D-B611-50CB12BAF0DB}"/>
    <cellStyle name="40% - Ênfase3 12 11" xfId="25392" xr:uid="{2005E3E9-1FBD-463B-92DC-FBF7B304E687}"/>
    <cellStyle name="40% - Ênfase3 12 11 2" xfId="25393" xr:uid="{C8210D06-4C5C-43B1-8C5E-DDBB0A21A1E8}"/>
    <cellStyle name="40% - Ênfase3 12 11 2 2" xfId="25394" xr:uid="{1B37A0C4-FC5F-4BF2-9E17-C331A8AAF029}"/>
    <cellStyle name="40% - Ênfase3 12 11 2 3" xfId="25395" xr:uid="{B87CD1C1-69F6-4E73-A88F-1EA839B73A39}"/>
    <cellStyle name="40% - Ênfase3 12 11 2 4" xfId="25396" xr:uid="{407B940C-3F76-4D71-BF55-A54A201C5BCD}"/>
    <cellStyle name="40% - Ênfase3 12 11 3" xfId="25397" xr:uid="{69FAADDF-AF4E-4EE4-BD20-275D88069F7C}"/>
    <cellStyle name="40% - Ênfase3 12 11 4" xfId="25398" xr:uid="{07710BDD-6D69-40D1-A3AC-1CA87BB985EB}"/>
    <cellStyle name="40% - Ênfase3 12 11 5" xfId="25399" xr:uid="{EEEC1531-9FBD-46E9-BDDC-D22175997710}"/>
    <cellStyle name="40% - Ênfase3 12 12" xfId="25400" xr:uid="{B05B11A7-8E24-485A-87DE-D1409DD1254C}"/>
    <cellStyle name="40% - Ênfase3 12 12 2" xfId="25401" xr:uid="{83B581BA-808C-46BE-BA18-86F37E87A93A}"/>
    <cellStyle name="40% - Ênfase3 12 12 3" xfId="25402" xr:uid="{22C76F9E-3C40-47A1-9F7A-D4DD18126B5F}"/>
    <cellStyle name="40% - Ênfase3 12 12 4" xfId="25403" xr:uid="{AB98ED4C-217F-42DC-98FF-B36A16B11FB7}"/>
    <cellStyle name="40% - Ênfase3 12 13" xfId="25404" xr:uid="{C3817FE9-AA96-4854-9E94-5C87F20CC2A4}"/>
    <cellStyle name="40% - Ênfase3 12 14" xfId="25405" xr:uid="{C7F3B637-2932-4895-801B-034BAE275AFF}"/>
    <cellStyle name="40% - Ênfase3 12 15" xfId="25406" xr:uid="{05D7569A-E153-4D8A-A7E7-8E1E3CAF2942}"/>
    <cellStyle name="40% - Ênfase3 12 16" xfId="45621" xr:uid="{60DBC67E-2982-4EDB-B487-F4EEC0E62519}"/>
    <cellStyle name="40% - Ênfase3 12 2" xfId="1811" xr:uid="{CCE7D412-52FC-441B-968E-A3C758A5FA49}"/>
    <cellStyle name="40% - Ênfase3 12 2 2" xfId="25407" xr:uid="{FD692ECC-7983-4626-A030-788D8CC8AC78}"/>
    <cellStyle name="40% - Ênfase3 12 2 2 2" xfId="25408" xr:uid="{9B74C1C7-7BAC-4FCD-BEDE-EFABA58FF9C7}"/>
    <cellStyle name="40% - Ênfase3 12 2 2 3" xfId="25409" xr:uid="{6E7DB110-50E5-4E5D-89AB-8D48A9F15EF1}"/>
    <cellStyle name="40% - Ênfase3 12 2 2 4" xfId="25410" xr:uid="{74DFBDE8-B179-4C7C-BD46-BC54E3B954F9}"/>
    <cellStyle name="40% - Ênfase3 12 2 2 5" xfId="48894" xr:uid="{99DF4186-952B-4641-94CE-BFC0260F4D0D}"/>
    <cellStyle name="40% - Ênfase3 12 2 3" xfId="25411" xr:uid="{A1DCBE8E-D818-48F1-B38A-76DB62EBDDF7}"/>
    <cellStyle name="40% - Ênfase3 12 2 4" xfId="25412" xr:uid="{052153EE-B0BB-4251-8BEF-791AE1D1C716}"/>
    <cellStyle name="40% - Ênfase3 12 2 5" xfId="25413" xr:uid="{2210E3B2-F2DC-4BBB-97BE-093C55FC145C}"/>
    <cellStyle name="40% - Ênfase3 12 2 6" xfId="47978" xr:uid="{E112AD88-0C1B-4C17-9830-7823223CDDF6}"/>
    <cellStyle name="40% - Ênfase3 12 3" xfId="25414" xr:uid="{2A4E7209-5A47-4F25-AD24-A2ED27442391}"/>
    <cellStyle name="40% - Ênfase3 12 3 2" xfId="25415" xr:uid="{A397AF2F-6372-4575-A162-1F1A40990193}"/>
    <cellStyle name="40% - Ênfase3 12 3 2 2" xfId="25416" xr:uid="{BB57629B-F252-4352-85CD-3228D3732111}"/>
    <cellStyle name="40% - Ênfase3 12 3 2 3" xfId="25417" xr:uid="{9513DC4E-6A64-4647-8A4A-0853100B8B95}"/>
    <cellStyle name="40% - Ênfase3 12 3 2 4" xfId="25418" xr:uid="{5D44595C-1999-4F86-AFCE-093AFACAD3DF}"/>
    <cellStyle name="40% - Ênfase3 12 3 3" xfId="25419" xr:uid="{12A321E6-22F6-4F02-84D2-E62CDFDEB193}"/>
    <cellStyle name="40% - Ênfase3 12 3 4" xfId="25420" xr:uid="{5180BAD8-0AF6-4DBB-9DC0-EFDAA0EA183A}"/>
    <cellStyle name="40% - Ênfase3 12 3 5" xfId="25421" xr:uid="{ED0539B9-F82F-4DDE-AF77-7A8F47139E7F}"/>
    <cellStyle name="40% - Ênfase3 12 3 6" xfId="50312" xr:uid="{A092D96B-46E0-43DC-9080-56093BAE80A9}"/>
    <cellStyle name="40% - Ênfase3 12 4" xfId="25422" xr:uid="{B74C9958-63DB-4CF7-BEB6-CF82DF9CE39A}"/>
    <cellStyle name="40% - Ênfase3 12 4 2" xfId="25423" xr:uid="{793F6E4F-457B-49CB-9227-E732A3C6EBCF}"/>
    <cellStyle name="40% - Ênfase3 12 4 2 2" xfId="25424" xr:uid="{C3BDFAE8-410B-4D9B-90F9-E72A3E80898A}"/>
    <cellStyle name="40% - Ênfase3 12 4 2 3" xfId="25425" xr:uid="{8BD788E4-6687-4004-92CE-8746E6383BB8}"/>
    <cellStyle name="40% - Ênfase3 12 4 2 4" xfId="25426" xr:uid="{90ACC63F-CB14-49F8-9DD1-F3A17863A71D}"/>
    <cellStyle name="40% - Ênfase3 12 4 3" xfId="25427" xr:uid="{83381696-5307-4468-A09D-D72C8389B274}"/>
    <cellStyle name="40% - Ênfase3 12 4 4" xfId="25428" xr:uid="{870ECF7C-3BE2-471A-830D-14DAA2512A5B}"/>
    <cellStyle name="40% - Ênfase3 12 4 5" xfId="25429" xr:uid="{ED64DBB0-5B8D-467F-BAB5-B99DF45E6E4A}"/>
    <cellStyle name="40% - Ênfase3 12 4 6" xfId="50503" xr:uid="{3951F14E-C99B-4576-BF19-35C1A97B96EB}"/>
    <cellStyle name="40% - Ênfase3 12 5" xfId="25430" xr:uid="{7826094F-BE24-4115-BA56-44DA2F31B169}"/>
    <cellStyle name="40% - Ênfase3 12 5 2" xfId="25431" xr:uid="{C9519AC6-EC24-4E47-B50C-2D8A32ABE6F4}"/>
    <cellStyle name="40% - Ênfase3 12 5 2 2" xfId="25432" xr:uid="{A9D6447C-3825-4436-BCAC-287E121AAECB}"/>
    <cellStyle name="40% - Ênfase3 12 5 2 3" xfId="25433" xr:uid="{9E3C8999-3CE0-460C-A577-40378F2FCCBF}"/>
    <cellStyle name="40% - Ênfase3 12 5 2 4" xfId="25434" xr:uid="{733788A2-ADB3-4671-BABA-719303CEE885}"/>
    <cellStyle name="40% - Ênfase3 12 5 3" xfId="25435" xr:uid="{5055C896-7292-443A-A10F-1342465AF72D}"/>
    <cellStyle name="40% - Ênfase3 12 5 4" xfId="25436" xr:uid="{B93AF802-4D45-4EE8-88F8-F5F235640AB6}"/>
    <cellStyle name="40% - Ênfase3 12 5 5" xfId="25437" xr:uid="{275FFC0B-AB8C-4B73-A98B-D6E07EA0DD65}"/>
    <cellStyle name="40% - Ênfase3 12 5 6" xfId="50179" xr:uid="{3E8029A9-B713-4715-BD52-AAF1E532F52F}"/>
    <cellStyle name="40% - Ênfase3 12 6" xfId="25438" xr:uid="{F4F7FD81-A1C8-440A-9ACE-9ADDBE2C4D02}"/>
    <cellStyle name="40% - Ênfase3 12 6 2" xfId="25439" xr:uid="{78114570-52CE-433E-AD02-2F94C9122ACC}"/>
    <cellStyle name="40% - Ênfase3 12 6 2 2" xfId="25440" xr:uid="{2A3A50A1-5CC9-4A26-BE06-B7B921F78F18}"/>
    <cellStyle name="40% - Ênfase3 12 6 2 3" xfId="25441" xr:uid="{632E4DD5-0AFE-42F4-A2DC-3AD592C1E049}"/>
    <cellStyle name="40% - Ênfase3 12 6 2 4" xfId="25442" xr:uid="{4816F2D1-013C-427D-950E-F34CF5CABBF7}"/>
    <cellStyle name="40% - Ênfase3 12 6 3" xfId="25443" xr:uid="{0FE71409-0F0D-47BC-9F0E-DA43E752F883}"/>
    <cellStyle name="40% - Ênfase3 12 6 4" xfId="25444" xr:uid="{85A7D9A0-1F00-4D3D-832D-C0D0EEA0C3D5}"/>
    <cellStyle name="40% - Ênfase3 12 6 5" xfId="25445" xr:uid="{A20C468D-1EA8-46A6-8897-CF1D88F42F19}"/>
    <cellStyle name="40% - Ênfase3 12 6 6" xfId="50898" xr:uid="{A02C5CDB-EBDC-48D4-B73F-6E14388A3C1A}"/>
    <cellStyle name="40% - Ênfase3 12 7" xfId="25446" xr:uid="{2CC959AA-D469-4B7D-9CBD-7EC698727973}"/>
    <cellStyle name="40% - Ênfase3 12 7 2" xfId="25447" xr:uid="{EC09E150-376F-4D18-8856-60BA01FD675F}"/>
    <cellStyle name="40% - Ênfase3 12 7 2 2" xfId="25448" xr:uid="{059FA215-AA50-4888-AA22-1ECDB5D0CBD2}"/>
    <cellStyle name="40% - Ênfase3 12 7 2 3" xfId="25449" xr:uid="{750CDB00-D4BE-4FAA-A3A3-4419DA80DC4B}"/>
    <cellStyle name="40% - Ênfase3 12 7 2 4" xfId="25450" xr:uid="{E9819024-6FFA-44E9-A3AE-770380F5A1A4}"/>
    <cellStyle name="40% - Ênfase3 12 7 3" xfId="25451" xr:uid="{C7B35E7C-BC18-4BC6-9584-F3BEAD68C54F}"/>
    <cellStyle name="40% - Ênfase3 12 7 4" xfId="25452" xr:uid="{32353E53-9AC7-4DE8-841E-9A045324C6BB}"/>
    <cellStyle name="40% - Ênfase3 12 7 5" xfId="25453" xr:uid="{1269E46E-02A7-4F13-9E2C-3C45D35420AC}"/>
    <cellStyle name="40% - Ênfase3 12 7 6" xfId="51783" xr:uid="{75CB1A78-3BA4-4C67-99AC-6D5BE4C0EEBC}"/>
    <cellStyle name="40% - Ênfase3 12 8" xfId="25454" xr:uid="{57E45546-14A7-4E26-BC54-3B108C5D2AE1}"/>
    <cellStyle name="40% - Ênfase3 12 8 2" xfId="25455" xr:uid="{C16935A3-2BA7-42FA-A2EA-1D87158889E5}"/>
    <cellStyle name="40% - Ênfase3 12 8 2 2" xfId="25456" xr:uid="{CCF4EB76-35F2-464E-B7CA-E6695C4F6E7A}"/>
    <cellStyle name="40% - Ênfase3 12 8 2 3" xfId="25457" xr:uid="{FFDBC98D-BAD0-449B-9640-2DF1808729EE}"/>
    <cellStyle name="40% - Ênfase3 12 8 2 4" xfId="25458" xr:uid="{AE5689AE-3EDA-4DC6-A8BA-DF4A986553B0}"/>
    <cellStyle name="40% - Ênfase3 12 8 3" xfId="25459" xr:uid="{56AECD80-269C-4C03-B99C-928BFFDB6846}"/>
    <cellStyle name="40% - Ênfase3 12 8 4" xfId="25460" xr:uid="{A4AAC1C8-3861-4EBA-AD81-78D25B92E5AD}"/>
    <cellStyle name="40% - Ênfase3 12 8 5" xfId="25461" xr:uid="{7ED1746D-15A5-4853-A687-60837FA43C43}"/>
    <cellStyle name="40% - Ênfase3 12 8 6" xfId="52658" xr:uid="{E8790872-B37B-4B82-BEFB-A306A8E25E82}"/>
    <cellStyle name="40% - Ênfase3 12 9" xfId="25462" xr:uid="{A8D6A861-B5BF-4CF4-889B-0221B2864BC5}"/>
    <cellStyle name="40% - Ênfase3 12 9 2" xfId="25463" xr:uid="{B5605C95-A836-485B-90B5-337524BBF109}"/>
    <cellStyle name="40% - Ênfase3 12 9 2 2" xfId="25464" xr:uid="{373422E4-203D-4736-9F5E-646E58DE619B}"/>
    <cellStyle name="40% - Ênfase3 12 9 2 3" xfId="25465" xr:uid="{6461B84D-AEB5-432F-A118-25BBBEE23A26}"/>
    <cellStyle name="40% - Ênfase3 12 9 2 4" xfId="25466" xr:uid="{5DF597DA-AA71-4ECD-861B-28C866157E18}"/>
    <cellStyle name="40% - Ênfase3 12 9 3" xfId="25467" xr:uid="{69134C35-F47C-42DD-984C-C6DD5D8C336C}"/>
    <cellStyle name="40% - Ênfase3 12 9 4" xfId="25468" xr:uid="{595E76CD-80BB-44BE-950A-D84F9C26743F}"/>
    <cellStyle name="40% - Ênfase3 12 9 5" xfId="25469" xr:uid="{AEC7BDE3-B9E2-4E88-8EC3-F23304208FE8}"/>
    <cellStyle name="40% - Ênfase3 12 9 6" xfId="53515" xr:uid="{1BC64696-5130-4CBE-B910-E43C14BC4379}"/>
    <cellStyle name="40% - Ênfase3 120" xfId="25470" xr:uid="{93DDAADE-8651-4373-B2F8-510C34AA70AF}"/>
    <cellStyle name="40% - Ênfase3 121" xfId="25471" xr:uid="{8394A44F-563C-476C-B09B-667820CFAD18}"/>
    <cellStyle name="40% - Ênfase3 13" xfId="1812" xr:uid="{22A5D8A5-DB70-4C4C-8175-358997A5B95C}"/>
    <cellStyle name="40% - Ênfase3 13 10" xfId="25472" xr:uid="{A0477A1E-9360-439B-8B0A-390CB8CB8F23}"/>
    <cellStyle name="40% - Ênfase3 13 10 2" xfId="25473" xr:uid="{DBB5B923-EFAD-466D-B238-E8A4F08FF6D4}"/>
    <cellStyle name="40% - Ênfase3 13 10 2 2" xfId="25474" xr:uid="{D1735DC2-3029-4F0E-A117-EDB2BBC23105}"/>
    <cellStyle name="40% - Ênfase3 13 10 2 3" xfId="25475" xr:uid="{264A7579-F00C-449A-93B1-C5C1A4228CB5}"/>
    <cellStyle name="40% - Ênfase3 13 10 2 4" xfId="25476" xr:uid="{17EB311A-6A2A-45D6-83EC-AC17CD328BB8}"/>
    <cellStyle name="40% - Ênfase3 13 10 3" xfId="25477" xr:uid="{8563412E-C6E9-4155-A484-DEA253A13DF3}"/>
    <cellStyle name="40% - Ênfase3 13 10 4" xfId="25478" xr:uid="{D1D9138C-15EB-4567-AF13-4F542E778399}"/>
    <cellStyle name="40% - Ênfase3 13 10 5" xfId="25479" xr:uid="{6A6921F9-5548-43F8-8C9E-01B8D86A76C0}"/>
    <cellStyle name="40% - Ênfase3 13 10 6" xfId="47233" xr:uid="{EE722066-3E41-4D90-A335-DA3E6F1445FE}"/>
    <cellStyle name="40% - Ênfase3 13 11" xfId="25480" xr:uid="{43737554-BA2A-4B24-9D5F-5A8DF2B4C7EC}"/>
    <cellStyle name="40% - Ênfase3 13 11 2" xfId="25481" xr:uid="{89A86232-2303-426F-840D-D97A4D892BA4}"/>
    <cellStyle name="40% - Ênfase3 13 11 2 2" xfId="25482" xr:uid="{078DCE38-0B8E-41A0-AE46-10C771EA1A1D}"/>
    <cellStyle name="40% - Ênfase3 13 11 2 3" xfId="25483" xr:uid="{93293C3A-0C8D-4EF4-862D-D55221D4290C}"/>
    <cellStyle name="40% - Ênfase3 13 11 2 4" xfId="25484" xr:uid="{BE59F40D-8594-43D6-9DA1-5E3C36BE08E7}"/>
    <cellStyle name="40% - Ênfase3 13 11 3" xfId="25485" xr:uid="{5A4FE9DA-31D5-4EA5-B251-8AD544394E15}"/>
    <cellStyle name="40% - Ênfase3 13 11 4" xfId="25486" xr:uid="{1F572E92-DE74-4BE1-8658-1247D8AB9B56}"/>
    <cellStyle name="40% - Ênfase3 13 11 5" xfId="25487" xr:uid="{4D24F96A-F2F4-4ED8-BC32-441ED4648712}"/>
    <cellStyle name="40% - Ênfase3 13 12" xfId="25488" xr:uid="{04E412DB-2D2C-4CF2-BB2A-9623D4D98B6B}"/>
    <cellStyle name="40% - Ênfase3 13 12 2" xfId="25489" xr:uid="{9BF1BB9B-058B-4010-B598-F7CFBC3E0BFF}"/>
    <cellStyle name="40% - Ênfase3 13 12 3" xfId="25490" xr:uid="{EA486CB4-1C20-4FB1-9584-507D61EABB07}"/>
    <cellStyle name="40% - Ênfase3 13 12 4" xfId="25491" xr:uid="{2246142F-5508-4663-B4C4-765A0D540855}"/>
    <cellStyle name="40% - Ênfase3 13 13" xfId="25492" xr:uid="{E4D0AF1E-8FAE-4078-8BBF-65E4B54BCD09}"/>
    <cellStyle name="40% - Ênfase3 13 14" xfId="25493" xr:uid="{9D55F154-3444-4D9C-AC57-65D16673D283}"/>
    <cellStyle name="40% - Ênfase3 13 15" xfId="25494" xr:uid="{C1757153-9033-4243-82C7-20F07C6A0E0F}"/>
    <cellStyle name="40% - Ênfase3 13 16" xfId="45622" xr:uid="{0E123708-1F81-48AF-8AF1-0F2125406B8C}"/>
    <cellStyle name="40% - Ênfase3 13 2" xfId="1813" xr:uid="{8AFCEF3E-DE13-4554-860B-DD4368FA054C}"/>
    <cellStyle name="40% - Ênfase3 13 2 2" xfId="25495" xr:uid="{E6207D36-966B-472E-ABD9-0E9010211D8C}"/>
    <cellStyle name="40% - Ênfase3 13 2 2 2" xfId="25496" xr:uid="{35688FA3-78C5-4BCF-839E-486EBCAD739B}"/>
    <cellStyle name="40% - Ênfase3 13 2 2 3" xfId="25497" xr:uid="{9FCFA487-C3D0-4541-A7A5-A7ABA9BBEF90}"/>
    <cellStyle name="40% - Ênfase3 13 2 2 4" xfId="25498" xr:uid="{EA51E799-7BE1-47C7-9876-690D4C408B91}"/>
    <cellStyle name="40% - Ênfase3 13 2 2 5" xfId="48896" xr:uid="{2597CCB1-99EF-4337-AEFE-3436C6E0E8B5}"/>
    <cellStyle name="40% - Ênfase3 13 2 3" xfId="25499" xr:uid="{6068021B-9547-4DE3-9646-5D1B0355C727}"/>
    <cellStyle name="40% - Ênfase3 13 2 4" xfId="25500" xr:uid="{273D7C5D-59FE-4C5C-A1B3-06AAC36C0FD9}"/>
    <cellStyle name="40% - Ênfase3 13 2 5" xfId="25501" xr:uid="{BD331F11-B3F0-4C60-AC33-029F25005A42}"/>
    <cellStyle name="40% - Ênfase3 13 2 6" xfId="47979" xr:uid="{53953327-83AD-4488-8116-15FDBC1E01F1}"/>
    <cellStyle name="40% - Ênfase3 13 3" xfId="25502" xr:uid="{A6AED19D-5C23-42B7-B1EB-E45289AEB335}"/>
    <cellStyle name="40% - Ênfase3 13 3 2" xfId="25503" xr:uid="{E0C06BDF-734B-4F02-AA35-E765279CF568}"/>
    <cellStyle name="40% - Ênfase3 13 3 2 2" xfId="25504" xr:uid="{A23504EE-AC0C-4E15-8C29-243D8693FD31}"/>
    <cellStyle name="40% - Ênfase3 13 3 2 3" xfId="25505" xr:uid="{5715F495-8A1B-44BD-BBD4-09406696C30C}"/>
    <cellStyle name="40% - Ênfase3 13 3 2 4" xfId="25506" xr:uid="{12247A39-35CC-4262-B158-04BD0CE7C743}"/>
    <cellStyle name="40% - Ênfase3 13 3 3" xfId="25507" xr:uid="{702DBD17-A02C-4E0A-9372-5340545878FC}"/>
    <cellStyle name="40% - Ênfase3 13 3 4" xfId="25508" xr:uid="{33289A39-65F7-498E-A146-07C77E62A5AA}"/>
    <cellStyle name="40% - Ênfase3 13 3 5" xfId="25509" xr:uid="{FAA1A822-1A62-4A82-9CBA-E6CCCAC33F72}"/>
    <cellStyle name="40% - Ênfase3 13 3 6" xfId="50314" xr:uid="{885BA177-163E-446B-8ED2-1D9530FCD050}"/>
    <cellStyle name="40% - Ênfase3 13 4" xfId="25510" xr:uid="{CFB06AD3-B526-4282-8A35-D90F2C47AE4E}"/>
    <cellStyle name="40% - Ênfase3 13 4 2" xfId="25511" xr:uid="{FF7D2ABB-78B9-48BB-9613-33DE2F154EE7}"/>
    <cellStyle name="40% - Ênfase3 13 4 2 2" xfId="25512" xr:uid="{10AA1D7C-C03C-412B-9173-042677FF6A92}"/>
    <cellStyle name="40% - Ênfase3 13 4 2 3" xfId="25513" xr:uid="{9D2DA1E7-5960-467A-8A04-6AFA4FBB942E}"/>
    <cellStyle name="40% - Ênfase3 13 4 2 4" xfId="25514" xr:uid="{5F724483-43AC-4579-ABCF-6C71AC2DFE36}"/>
    <cellStyle name="40% - Ênfase3 13 4 3" xfId="25515" xr:uid="{8F99C635-E801-4FF6-A28A-FB7F3F7EF3DD}"/>
    <cellStyle name="40% - Ênfase3 13 4 4" xfId="25516" xr:uid="{644E35C6-9891-44AF-B405-5EA6B35C82B2}"/>
    <cellStyle name="40% - Ênfase3 13 4 5" xfId="25517" xr:uid="{67C04C96-F003-4E07-B892-ED1E7284EB73}"/>
    <cellStyle name="40% - Ênfase3 13 4 6" xfId="50499" xr:uid="{C65404A8-F252-42D5-940A-7F38CAF96E3D}"/>
    <cellStyle name="40% - Ênfase3 13 5" xfId="25518" xr:uid="{B00822DC-CC19-479F-AACD-49AE47B4EAAE}"/>
    <cellStyle name="40% - Ênfase3 13 5 2" xfId="25519" xr:uid="{04029768-44D0-4BE4-A597-1DC95EE870B1}"/>
    <cellStyle name="40% - Ênfase3 13 5 2 2" xfId="25520" xr:uid="{E7F6D16F-B026-439B-A35B-E1EB2E2AEB3A}"/>
    <cellStyle name="40% - Ênfase3 13 5 2 3" xfId="25521" xr:uid="{880DC536-181D-42A2-84BA-E15F031DDB4F}"/>
    <cellStyle name="40% - Ênfase3 13 5 2 4" xfId="25522" xr:uid="{06044F27-7125-4624-8A1F-CC2967BB62A6}"/>
    <cellStyle name="40% - Ênfase3 13 5 3" xfId="25523" xr:uid="{00E4783F-3637-47AA-A858-687A5AB32172}"/>
    <cellStyle name="40% - Ênfase3 13 5 4" xfId="25524" xr:uid="{D383513D-0A63-4B1A-AB2F-C4396BB4D988}"/>
    <cellStyle name="40% - Ênfase3 13 5 5" xfId="25525" xr:uid="{209863E9-0B41-4651-9A84-287F531D999A}"/>
    <cellStyle name="40% - Ênfase3 13 5 6" xfId="50184" xr:uid="{E597BA0E-EC06-4FE9-892C-44C385C8DB1E}"/>
    <cellStyle name="40% - Ênfase3 13 6" xfId="25526" xr:uid="{C1B09BA0-1880-4EE3-A511-14BC094251C2}"/>
    <cellStyle name="40% - Ênfase3 13 6 2" xfId="25527" xr:uid="{691D9D60-3A59-4E9C-8063-B20BA2868EFD}"/>
    <cellStyle name="40% - Ênfase3 13 6 2 2" xfId="25528" xr:uid="{A2D59722-1F39-4099-97C3-C8B2500F9738}"/>
    <cellStyle name="40% - Ênfase3 13 6 2 3" xfId="25529" xr:uid="{3BF0CBD2-55FF-498C-9739-DFB4FB8096E8}"/>
    <cellStyle name="40% - Ênfase3 13 6 2 4" xfId="25530" xr:uid="{F19550EF-41FA-4402-80E9-8000443A52E7}"/>
    <cellStyle name="40% - Ênfase3 13 6 3" xfId="25531" xr:uid="{7A069DD3-2AB5-4A13-89A6-3B0FEF9756D1}"/>
    <cellStyle name="40% - Ênfase3 13 6 4" xfId="25532" xr:uid="{55DB1DC5-1894-41BD-9FDC-FD1685ACD6DE}"/>
    <cellStyle name="40% - Ênfase3 13 6 5" xfId="25533" xr:uid="{CA12C94C-27DF-4764-BD55-C7C8DEEFB17A}"/>
    <cellStyle name="40% - Ênfase3 13 6 6" xfId="50873" xr:uid="{AB5CE672-13EA-41F6-95D5-8CA6561093C3}"/>
    <cellStyle name="40% - Ênfase3 13 7" xfId="25534" xr:uid="{E6C8CBDF-B7B5-4403-A009-C71609E69C15}"/>
    <cellStyle name="40% - Ênfase3 13 7 2" xfId="25535" xr:uid="{E1D1D89D-3EA0-42A8-AC3B-9A8586F496A6}"/>
    <cellStyle name="40% - Ênfase3 13 7 2 2" xfId="25536" xr:uid="{0C1B106E-6E46-4789-904B-62B4396AE4A2}"/>
    <cellStyle name="40% - Ênfase3 13 7 2 3" xfId="25537" xr:uid="{3C89D514-3836-4D2C-BDDE-8DB9D04FDB73}"/>
    <cellStyle name="40% - Ênfase3 13 7 2 4" xfId="25538" xr:uid="{4DA25CE2-D110-4445-A524-AEA2F552CFF0}"/>
    <cellStyle name="40% - Ênfase3 13 7 3" xfId="25539" xr:uid="{9F3EFD1E-AAB2-41ED-8BF9-8FDCD5F4A4A2}"/>
    <cellStyle name="40% - Ênfase3 13 7 4" xfId="25540" xr:uid="{7A0CCBD0-92C1-43DC-AE4C-8DAC66C73D42}"/>
    <cellStyle name="40% - Ênfase3 13 7 5" xfId="25541" xr:uid="{92A069C1-947B-4CD6-887A-5FED05D1AEB9}"/>
    <cellStyle name="40% - Ênfase3 13 7 6" xfId="51758" xr:uid="{5353DF81-34B9-41F7-A35F-7C18DA59C134}"/>
    <cellStyle name="40% - Ênfase3 13 8" xfId="25542" xr:uid="{DF0502A5-0212-4FD0-BBD4-8244C43235DC}"/>
    <cellStyle name="40% - Ênfase3 13 8 2" xfId="25543" xr:uid="{65AD9E31-037A-48C6-82A0-C94EF29F1D62}"/>
    <cellStyle name="40% - Ênfase3 13 8 2 2" xfId="25544" xr:uid="{A812740F-4ED4-4926-BBDA-0CB945B04BE3}"/>
    <cellStyle name="40% - Ênfase3 13 8 2 3" xfId="25545" xr:uid="{E2274512-71FC-4E73-BDDA-5CE74284BDDF}"/>
    <cellStyle name="40% - Ênfase3 13 8 2 4" xfId="25546" xr:uid="{1DE5142C-8028-42C9-BC8A-41C7FDBBA9E5}"/>
    <cellStyle name="40% - Ênfase3 13 8 3" xfId="25547" xr:uid="{F1EAC619-6DB3-4789-AB21-8313B6D52150}"/>
    <cellStyle name="40% - Ênfase3 13 8 4" xfId="25548" xr:uid="{97A5E16A-5818-43D0-808B-3AA9860C4E5C}"/>
    <cellStyle name="40% - Ênfase3 13 8 5" xfId="25549" xr:uid="{2DF54D7F-D84E-486F-8636-AB35714FD4D7}"/>
    <cellStyle name="40% - Ênfase3 13 8 6" xfId="52633" xr:uid="{1FD732BD-FF1B-4674-A0FF-E167D94E3294}"/>
    <cellStyle name="40% - Ênfase3 13 9" xfId="25550" xr:uid="{037104DB-6B6D-44C3-BDC8-0740E9739356}"/>
    <cellStyle name="40% - Ênfase3 13 9 2" xfId="25551" xr:uid="{7B993444-EE28-40E1-B93D-3B63DCE2A15D}"/>
    <cellStyle name="40% - Ênfase3 13 9 2 2" xfId="25552" xr:uid="{3145132B-D3A4-4072-B399-ABAF6A5F0510}"/>
    <cellStyle name="40% - Ênfase3 13 9 2 3" xfId="25553" xr:uid="{90B91F7F-926F-49AC-9079-EB12C6C05B91}"/>
    <cellStyle name="40% - Ênfase3 13 9 2 4" xfId="25554" xr:uid="{DC4E5E1D-FCC2-4665-A529-6E3C726D2194}"/>
    <cellStyle name="40% - Ênfase3 13 9 3" xfId="25555" xr:uid="{B0EA9913-0E10-4B7D-AC88-5B3D39B2420F}"/>
    <cellStyle name="40% - Ênfase3 13 9 4" xfId="25556" xr:uid="{1D3553E1-A1C1-4E6A-9289-FAABD4769E96}"/>
    <cellStyle name="40% - Ênfase3 13 9 5" xfId="25557" xr:uid="{638914F4-00FD-4030-A091-52EA9AF9DF3D}"/>
    <cellStyle name="40% - Ênfase3 13 9 6" xfId="53491" xr:uid="{3C05273C-9883-415B-976A-67D8771F1E5C}"/>
    <cellStyle name="40% - Ênfase3 14" xfId="1814" xr:uid="{7EC60A3C-ACA1-43E8-9658-F385A57F17C0}"/>
    <cellStyle name="40% - Ênfase3 14 10" xfId="25558" xr:uid="{ACFD0126-7B3D-4B5B-AA14-9C0B94641A92}"/>
    <cellStyle name="40% - Ênfase3 14 10 2" xfId="25559" xr:uid="{FD697D4B-3771-4E6B-98CE-1E1C1EB4D80D}"/>
    <cellStyle name="40% - Ênfase3 14 10 2 2" xfId="25560" xr:uid="{00B73118-5004-481D-80CA-432CC117445D}"/>
    <cellStyle name="40% - Ênfase3 14 10 2 3" xfId="25561" xr:uid="{1662948B-D3A2-4C4A-BFB9-B425CD506148}"/>
    <cellStyle name="40% - Ênfase3 14 10 2 4" xfId="25562" xr:uid="{2B554C6A-8664-4CFA-B7FE-0F7BAE210297}"/>
    <cellStyle name="40% - Ênfase3 14 10 3" xfId="25563" xr:uid="{342726B2-9721-4704-93F9-B376FA23F20F}"/>
    <cellStyle name="40% - Ênfase3 14 10 4" xfId="25564" xr:uid="{5576D279-7D16-493B-AAE6-DB9326A07348}"/>
    <cellStyle name="40% - Ênfase3 14 10 5" xfId="25565" xr:uid="{E193C0BB-8C56-45E2-B753-1607133EB07A}"/>
    <cellStyle name="40% - Ênfase3 14 10 6" xfId="47234" xr:uid="{CBFF1888-1FE4-46C4-A1A9-E90BF237B2AB}"/>
    <cellStyle name="40% - Ênfase3 14 11" xfId="25566" xr:uid="{2D033363-30C5-4B0A-B95E-9CB57D45C079}"/>
    <cellStyle name="40% - Ênfase3 14 11 2" xfId="25567" xr:uid="{A726FF51-3A58-44C9-AD82-BCAF1444A18D}"/>
    <cellStyle name="40% - Ênfase3 14 11 2 2" xfId="25568" xr:uid="{4281669A-D427-4C56-9B42-9B9A7BE76ABD}"/>
    <cellStyle name="40% - Ênfase3 14 11 2 3" xfId="25569" xr:uid="{DAD3E149-B511-4BEA-9551-F3DBE66F516F}"/>
    <cellStyle name="40% - Ênfase3 14 11 2 4" xfId="25570" xr:uid="{CB70CE2E-D2FA-4E34-9CC0-B5C147833CA1}"/>
    <cellStyle name="40% - Ênfase3 14 11 3" xfId="25571" xr:uid="{185EF8E1-8011-433E-BAEA-1BDB056B7B3A}"/>
    <cellStyle name="40% - Ênfase3 14 11 4" xfId="25572" xr:uid="{E63ACC87-78F7-4020-98D8-768BDB7C6FBF}"/>
    <cellStyle name="40% - Ênfase3 14 11 5" xfId="25573" xr:uid="{7B566CD7-8C9F-4806-AE6D-E2F3B417025F}"/>
    <cellStyle name="40% - Ênfase3 14 12" xfId="25574" xr:uid="{7296A141-3308-4686-B619-AD7687134307}"/>
    <cellStyle name="40% - Ênfase3 14 12 2" xfId="25575" xr:uid="{D7FBF822-F9F4-40D5-9D97-58615C63BDE3}"/>
    <cellStyle name="40% - Ênfase3 14 12 3" xfId="25576" xr:uid="{B4F44CD1-B26B-44CE-89C8-67E0F1081B7E}"/>
    <cellStyle name="40% - Ênfase3 14 12 4" xfId="25577" xr:uid="{4ED88998-EE37-4FD7-B56A-A9F03BB61B65}"/>
    <cellStyle name="40% - Ênfase3 14 13" xfId="25578" xr:uid="{84AFBD3C-7D0B-453C-BA9F-E127BEE76EB6}"/>
    <cellStyle name="40% - Ênfase3 14 14" xfId="25579" xr:uid="{1F6553BE-FDB8-4086-AE82-19FED755DB02}"/>
    <cellStyle name="40% - Ênfase3 14 15" xfId="25580" xr:uid="{BB40D799-1407-49C4-BEDE-1048C74B78F7}"/>
    <cellStyle name="40% - Ênfase3 14 16" xfId="45623" xr:uid="{527812E6-7EE4-490B-AD0A-427B41F22685}"/>
    <cellStyle name="40% - Ênfase3 14 2" xfId="1815" xr:uid="{4F8AA91C-0CE4-4972-BD37-2B4504C85470}"/>
    <cellStyle name="40% - Ênfase3 14 2 2" xfId="25581" xr:uid="{846E15A4-B401-4426-9890-D0D1CF05F866}"/>
    <cellStyle name="40% - Ênfase3 14 2 2 2" xfId="25582" xr:uid="{9862A47C-79EE-47CB-A875-4060DB384417}"/>
    <cellStyle name="40% - Ênfase3 14 2 2 3" xfId="25583" xr:uid="{CC4B3721-A43B-4F64-BE99-CA73ED04BF94}"/>
    <cellStyle name="40% - Ênfase3 14 2 2 4" xfId="25584" xr:uid="{3E348780-446A-4FFD-AAA3-0BE37AC7BED3}"/>
    <cellStyle name="40% - Ênfase3 14 2 2 5" xfId="48898" xr:uid="{39587C13-B99D-4628-8EE3-8B342A00A593}"/>
    <cellStyle name="40% - Ênfase3 14 2 3" xfId="25585" xr:uid="{13FAE66B-AC25-4681-A8CF-B56455319410}"/>
    <cellStyle name="40% - Ênfase3 14 2 4" xfId="25586" xr:uid="{5FEDDEFD-FD41-4474-8AA0-30E3A40686F1}"/>
    <cellStyle name="40% - Ênfase3 14 2 5" xfId="25587" xr:uid="{B4252EA7-CA2A-4AB5-BF9D-586DC0C4E83D}"/>
    <cellStyle name="40% - Ênfase3 14 2 6" xfId="47980" xr:uid="{D69D1D32-E135-4E3F-B2B4-DE04A8CBB060}"/>
    <cellStyle name="40% - Ênfase3 14 3" xfId="25588" xr:uid="{0411ECE9-FF58-4786-A408-6F463C4F784F}"/>
    <cellStyle name="40% - Ênfase3 14 3 2" xfId="25589" xr:uid="{BD20F4B8-4C66-4580-B871-9920B7A9CF70}"/>
    <cellStyle name="40% - Ênfase3 14 3 2 2" xfId="25590" xr:uid="{C2A5531E-D651-44D7-985D-428F60155E9D}"/>
    <cellStyle name="40% - Ênfase3 14 3 2 3" xfId="25591" xr:uid="{0947B9DA-AFA4-46CA-8241-3DB69D1DBC4D}"/>
    <cellStyle name="40% - Ênfase3 14 3 2 4" xfId="25592" xr:uid="{FCB6CA49-6DD8-494C-AF40-5EA57B6C1C55}"/>
    <cellStyle name="40% - Ênfase3 14 3 3" xfId="25593" xr:uid="{A664953D-D016-46F0-96C9-8F96F371E41F}"/>
    <cellStyle name="40% - Ênfase3 14 3 4" xfId="25594" xr:uid="{84317537-F8B0-4BD9-A93D-BBB34DDFC2CB}"/>
    <cellStyle name="40% - Ênfase3 14 3 5" xfId="25595" xr:uid="{6979E0C7-81DF-4923-B42B-E85FF4572383}"/>
    <cellStyle name="40% - Ênfase3 14 3 6" xfId="50316" xr:uid="{B07E1375-17CF-47BE-8A55-47E36E1E1E9F}"/>
    <cellStyle name="40% - Ênfase3 14 4" xfId="25596" xr:uid="{C65E7175-6430-482F-96FF-BBF081B7E5DE}"/>
    <cellStyle name="40% - Ênfase3 14 4 2" xfId="25597" xr:uid="{463B21BC-0674-44B5-A4A0-BEE1FD953696}"/>
    <cellStyle name="40% - Ênfase3 14 4 2 2" xfId="25598" xr:uid="{62BD7CDA-699A-415E-AE0B-CAC56C47653F}"/>
    <cellStyle name="40% - Ênfase3 14 4 2 3" xfId="25599" xr:uid="{DA57534B-06C1-4585-B2FE-A680CA02F3D0}"/>
    <cellStyle name="40% - Ênfase3 14 4 2 4" xfId="25600" xr:uid="{55B2BC3C-F8B4-4255-A8A7-60605421C788}"/>
    <cellStyle name="40% - Ênfase3 14 4 3" xfId="25601" xr:uid="{A554FE9C-CB31-41B0-805D-5A82DB706658}"/>
    <cellStyle name="40% - Ênfase3 14 4 4" xfId="25602" xr:uid="{8A30207D-CB5E-4AD6-AFE7-47B74FDDD36D}"/>
    <cellStyle name="40% - Ênfase3 14 4 5" xfId="25603" xr:uid="{69630473-13A3-4A87-AE1D-A0FBA3DE09AB}"/>
    <cellStyle name="40% - Ênfase3 14 4 6" xfId="50495" xr:uid="{01A5A10F-02FF-4DF8-9B90-12C9334F7A81}"/>
    <cellStyle name="40% - Ênfase3 14 5" xfId="25604" xr:uid="{51430B48-2BC6-405A-8A34-928E8B7CBB9C}"/>
    <cellStyle name="40% - Ênfase3 14 5 2" xfId="25605" xr:uid="{B52DC25B-B6E8-42CD-8942-290F534573AB}"/>
    <cellStyle name="40% - Ênfase3 14 5 2 2" xfId="25606" xr:uid="{A4860018-EC66-4322-8FFD-60018DC81270}"/>
    <cellStyle name="40% - Ênfase3 14 5 2 3" xfId="25607" xr:uid="{7D77243F-D5E1-4D97-AF13-2C7D56EE1517}"/>
    <cellStyle name="40% - Ênfase3 14 5 2 4" xfId="25608" xr:uid="{AED9A152-8CA5-4D5B-AA45-F00D46206587}"/>
    <cellStyle name="40% - Ênfase3 14 5 3" xfId="25609" xr:uid="{792353A9-50B6-40C2-A80B-223D47053FDD}"/>
    <cellStyle name="40% - Ênfase3 14 5 4" xfId="25610" xr:uid="{9B586F27-11FD-422F-BB83-6FE3661D8073}"/>
    <cellStyle name="40% - Ênfase3 14 5 5" xfId="25611" xr:uid="{D10AFCE3-D970-4354-B27F-4727C97C665F}"/>
    <cellStyle name="40% - Ênfase3 14 5 6" xfId="50188" xr:uid="{AC29D8E6-9FDF-4F9A-848F-8662C3383499}"/>
    <cellStyle name="40% - Ênfase3 14 6" xfId="25612" xr:uid="{7FF90B0A-F33C-4E71-858D-32BD34CE73CE}"/>
    <cellStyle name="40% - Ênfase3 14 6 2" xfId="25613" xr:uid="{88B67A31-6D07-4D86-AFE2-76A9791FD6BC}"/>
    <cellStyle name="40% - Ênfase3 14 6 2 2" xfId="25614" xr:uid="{6A1EFB8B-D90D-4481-A861-1D2CAFFB2DE7}"/>
    <cellStyle name="40% - Ênfase3 14 6 2 3" xfId="25615" xr:uid="{6C6588C1-273B-4D56-9746-6A46962220D2}"/>
    <cellStyle name="40% - Ênfase3 14 6 2 4" xfId="25616" xr:uid="{6636DB4E-FBB6-4FA1-AEDD-24FDD4A2A9F3}"/>
    <cellStyle name="40% - Ênfase3 14 6 3" xfId="25617" xr:uid="{B0E5EA5F-AE83-46CE-A730-9778A4128311}"/>
    <cellStyle name="40% - Ênfase3 14 6 4" xfId="25618" xr:uid="{18A9EF91-D7EE-4456-AE64-763681F6DA41}"/>
    <cellStyle name="40% - Ênfase3 14 6 5" xfId="25619" xr:uid="{823B50B6-D901-45B1-AE00-35A3F9A9EBA6}"/>
    <cellStyle name="40% - Ênfase3 14 6 6" xfId="50868" xr:uid="{2BA312A0-BEC9-4432-A6F2-82CF6B03EC9D}"/>
    <cellStyle name="40% - Ênfase3 14 7" xfId="25620" xr:uid="{56364606-96FE-4085-9EE6-E7BA95B93F2C}"/>
    <cellStyle name="40% - Ênfase3 14 7 2" xfId="25621" xr:uid="{442859EE-E002-4E89-B637-0784DDAED268}"/>
    <cellStyle name="40% - Ênfase3 14 7 2 2" xfId="25622" xr:uid="{3FE97B6D-56D3-4344-A0EB-990E672A0D15}"/>
    <cellStyle name="40% - Ênfase3 14 7 2 3" xfId="25623" xr:uid="{AFB872A0-D1C6-4734-B35E-ACBB2DCDCAE9}"/>
    <cellStyle name="40% - Ênfase3 14 7 2 4" xfId="25624" xr:uid="{2BD21D71-5093-4589-97BC-F8140C5EA255}"/>
    <cellStyle name="40% - Ênfase3 14 7 3" xfId="25625" xr:uid="{7721714C-CC58-4001-A784-33346194AC21}"/>
    <cellStyle name="40% - Ênfase3 14 7 4" xfId="25626" xr:uid="{90CEA910-51B0-4056-87A3-B81F58D60204}"/>
    <cellStyle name="40% - Ênfase3 14 7 5" xfId="25627" xr:uid="{BC8BC226-1C1D-4955-AA87-54561F08ACE2}"/>
    <cellStyle name="40% - Ênfase3 14 7 6" xfId="51753" xr:uid="{3B8EDBC3-BAFC-4092-908A-11FF3B36C468}"/>
    <cellStyle name="40% - Ênfase3 14 8" xfId="25628" xr:uid="{CFAA10BB-13E0-4F16-9B97-4860F190F95C}"/>
    <cellStyle name="40% - Ênfase3 14 8 2" xfId="25629" xr:uid="{D8748689-7142-4592-8CE7-98AB360D5FD3}"/>
    <cellStyle name="40% - Ênfase3 14 8 2 2" xfId="25630" xr:uid="{E14AC9EC-CD1E-409F-9F19-00BAD09A5E45}"/>
    <cellStyle name="40% - Ênfase3 14 8 2 3" xfId="25631" xr:uid="{F61ADD96-190B-46EC-A2A0-A018CF219BEE}"/>
    <cellStyle name="40% - Ênfase3 14 8 2 4" xfId="25632" xr:uid="{0A5C3060-1406-45DE-92C2-28688E9F2BD8}"/>
    <cellStyle name="40% - Ênfase3 14 8 3" xfId="25633" xr:uid="{65E57FEC-DC9E-404E-A10A-ECD535DF420F}"/>
    <cellStyle name="40% - Ênfase3 14 8 4" xfId="25634" xr:uid="{F2563A94-9B47-4DBB-864B-9980EC382491}"/>
    <cellStyle name="40% - Ênfase3 14 8 5" xfId="25635" xr:uid="{260E1E68-B7EA-47B6-9A14-5E0579AC07DD}"/>
    <cellStyle name="40% - Ênfase3 14 8 6" xfId="52628" xr:uid="{183A5BC4-3AB4-4FE9-826B-BA4F6659EF60}"/>
    <cellStyle name="40% - Ênfase3 14 9" xfId="25636" xr:uid="{2DD9203A-9E8C-476A-BF37-DFF2D2353D65}"/>
    <cellStyle name="40% - Ênfase3 14 9 2" xfId="25637" xr:uid="{BA488A05-3AB5-4932-9F34-7C14712DFF80}"/>
    <cellStyle name="40% - Ênfase3 14 9 2 2" xfId="25638" xr:uid="{4EAB9BBE-F440-4EE0-B11A-A68FBE005EFC}"/>
    <cellStyle name="40% - Ênfase3 14 9 2 3" xfId="25639" xr:uid="{F1BDE83D-57EE-404F-9AD9-03AB5B5E2CB0}"/>
    <cellStyle name="40% - Ênfase3 14 9 2 4" xfId="25640" xr:uid="{AAF30438-284A-4625-8028-4519EB82EB83}"/>
    <cellStyle name="40% - Ênfase3 14 9 3" xfId="25641" xr:uid="{5A591597-62B3-4525-8C7C-86F37678C659}"/>
    <cellStyle name="40% - Ênfase3 14 9 4" xfId="25642" xr:uid="{5250EF52-4C28-4DA1-A1DB-D0B21B767B1F}"/>
    <cellStyle name="40% - Ênfase3 14 9 5" xfId="25643" xr:uid="{CBE86173-D163-46D6-B893-17C55D7B950A}"/>
    <cellStyle name="40% - Ênfase3 14 9 6" xfId="53487" xr:uid="{D204D03D-698E-4524-9BFB-6AF08E843269}"/>
    <cellStyle name="40% - Ênfase3 15" xfId="1816" xr:uid="{58A3FC40-9772-4A4E-B344-D58372633786}"/>
    <cellStyle name="40% - Ênfase3 15 10" xfId="25644" xr:uid="{FCBF6BF6-A76F-41C2-B60F-96278C930EAF}"/>
    <cellStyle name="40% - Ênfase3 15 10 2" xfId="25645" xr:uid="{E156217F-5F67-4575-A52A-DFF8001408B6}"/>
    <cellStyle name="40% - Ênfase3 15 10 2 2" xfId="25646" xr:uid="{E457888B-6D0F-4B1D-956C-8FC29D0E0191}"/>
    <cellStyle name="40% - Ênfase3 15 10 2 3" xfId="25647" xr:uid="{9E557CBD-6ED7-4C57-8456-2FFCA801480D}"/>
    <cellStyle name="40% - Ênfase3 15 10 2 4" xfId="25648" xr:uid="{249FF05D-73F7-4F5D-935C-1E817C2CF6B8}"/>
    <cellStyle name="40% - Ênfase3 15 10 3" xfId="25649" xr:uid="{C161B134-1176-4FC2-B64B-2E45AA5218CF}"/>
    <cellStyle name="40% - Ênfase3 15 10 4" xfId="25650" xr:uid="{D90C496B-558A-492A-8EEC-D85A329B09B5}"/>
    <cellStyle name="40% - Ênfase3 15 10 5" xfId="25651" xr:uid="{DFEADB4F-388C-4E84-9074-7AA693DC9E87}"/>
    <cellStyle name="40% - Ênfase3 15 10 6" xfId="47235" xr:uid="{6A4ED055-551D-4783-B415-9D63B65D3F57}"/>
    <cellStyle name="40% - Ênfase3 15 11" xfId="25652" xr:uid="{BC479B47-EA25-4C6F-B663-5175CFCFD365}"/>
    <cellStyle name="40% - Ênfase3 15 11 2" xfId="25653" xr:uid="{B1637386-BDC1-46DB-A176-69829F892B69}"/>
    <cellStyle name="40% - Ênfase3 15 11 2 2" xfId="25654" xr:uid="{D664AA28-E00B-43B4-BCD6-65A7A6BF9618}"/>
    <cellStyle name="40% - Ênfase3 15 11 2 3" xfId="25655" xr:uid="{8A6F7784-B98F-4106-AD24-F3D478CCDDB9}"/>
    <cellStyle name="40% - Ênfase3 15 11 2 4" xfId="25656" xr:uid="{CFE60ED2-B4FB-4622-9A1C-A7C1ED6EDEC3}"/>
    <cellStyle name="40% - Ênfase3 15 11 3" xfId="25657" xr:uid="{F35A6AF9-FE90-4F00-A33B-C4A77F1FCE45}"/>
    <cellStyle name="40% - Ênfase3 15 11 4" xfId="25658" xr:uid="{355BDC76-928F-44E3-81A1-937E9D3488A7}"/>
    <cellStyle name="40% - Ênfase3 15 11 5" xfId="25659" xr:uid="{BB491EBB-6442-4CB0-A4EB-B8AF52EC265B}"/>
    <cellStyle name="40% - Ênfase3 15 12" xfId="25660" xr:uid="{CA800FF9-4806-4941-B392-AFB3A0565B04}"/>
    <cellStyle name="40% - Ênfase3 15 12 2" xfId="25661" xr:uid="{5E0E2F43-5ED1-4EE6-BF3A-0992375802D7}"/>
    <cellStyle name="40% - Ênfase3 15 12 3" xfId="25662" xr:uid="{021E5E95-A666-41C5-B374-B218C7E34CA8}"/>
    <cellStyle name="40% - Ênfase3 15 12 4" xfId="25663" xr:uid="{12113665-3C40-429B-A2B3-3866D50994F2}"/>
    <cellStyle name="40% - Ênfase3 15 13" xfId="25664" xr:uid="{B216F1B7-D728-467D-87EB-61B9EE9CD4AF}"/>
    <cellStyle name="40% - Ênfase3 15 14" xfId="25665" xr:uid="{C5C00D88-8033-4D89-A3C5-FDB5BB70633C}"/>
    <cellStyle name="40% - Ênfase3 15 15" xfId="25666" xr:uid="{6AABC061-0317-4533-9FC6-753FF5AC9938}"/>
    <cellStyle name="40% - Ênfase3 15 16" xfId="45624" xr:uid="{E5CCA9C4-F627-4FA4-983F-C4D7ACA4D8C4}"/>
    <cellStyle name="40% - Ênfase3 15 2" xfId="1817" xr:uid="{EC49467F-2D7E-4733-8F9D-8E21733108E1}"/>
    <cellStyle name="40% - Ênfase3 15 2 2" xfId="25667" xr:uid="{B2B538F1-7B69-4600-B5CC-E3DB3EE589E0}"/>
    <cellStyle name="40% - Ênfase3 15 2 2 2" xfId="25668" xr:uid="{28A9A6D5-BF35-49C8-BC7C-A112D6337230}"/>
    <cellStyle name="40% - Ênfase3 15 2 2 3" xfId="25669" xr:uid="{BDBD809F-E406-4587-B6A1-77F85725CA8E}"/>
    <cellStyle name="40% - Ênfase3 15 2 2 4" xfId="25670" xr:uid="{64B55103-AF5E-4051-9A35-F4833D530AEA}"/>
    <cellStyle name="40% - Ênfase3 15 2 2 5" xfId="48900" xr:uid="{394F04E9-07A6-4ED4-A3CB-E8F2D6AD8E5F}"/>
    <cellStyle name="40% - Ênfase3 15 2 3" xfId="25671" xr:uid="{D90B8B55-698C-4E55-927C-ECFFED3A92F1}"/>
    <cellStyle name="40% - Ênfase3 15 2 4" xfId="25672" xr:uid="{D5363375-1BE7-49F3-AF1F-9A94BC540EBE}"/>
    <cellStyle name="40% - Ênfase3 15 2 5" xfId="25673" xr:uid="{35C2358A-F7DF-4834-AE58-A4787F7CB766}"/>
    <cellStyle name="40% - Ênfase3 15 2 6" xfId="47981" xr:uid="{ACDBF8C1-AC45-4A7D-9D25-600FCE40C4E9}"/>
    <cellStyle name="40% - Ênfase3 15 3" xfId="25674" xr:uid="{C1DE003C-E54C-4529-ABDB-2DAF260E0F87}"/>
    <cellStyle name="40% - Ênfase3 15 3 2" xfId="25675" xr:uid="{3D886B30-8BE9-4392-81C7-B26E35195B19}"/>
    <cellStyle name="40% - Ênfase3 15 3 2 2" xfId="25676" xr:uid="{0979AB5B-AAD3-4523-9158-0647903CD517}"/>
    <cellStyle name="40% - Ênfase3 15 3 2 3" xfId="25677" xr:uid="{ED71EF07-6B83-4EAE-AACE-A1DF155AC6E4}"/>
    <cellStyle name="40% - Ênfase3 15 3 2 4" xfId="25678" xr:uid="{11AFA0F1-0630-4B7F-AF78-81BD29BC4611}"/>
    <cellStyle name="40% - Ênfase3 15 3 3" xfId="25679" xr:uid="{735FEDE2-DDAC-4370-932F-8B5B1B3FE246}"/>
    <cellStyle name="40% - Ênfase3 15 3 4" xfId="25680" xr:uid="{4F0A4A90-1226-4DC6-856B-25488A0799B7}"/>
    <cellStyle name="40% - Ênfase3 15 3 5" xfId="25681" xr:uid="{142FF043-48CA-47D1-9819-0E5C1F71C90D}"/>
    <cellStyle name="40% - Ênfase3 15 3 6" xfId="50318" xr:uid="{649A49FF-B20E-4DB8-B0C2-6BECF7384354}"/>
    <cellStyle name="40% - Ênfase3 15 4" xfId="25682" xr:uid="{DABE60FD-49D5-4128-A2FD-1ABBAFA93DDF}"/>
    <cellStyle name="40% - Ênfase3 15 4 2" xfId="25683" xr:uid="{60E5B13A-C8F4-4CE0-A2FC-7EB81918C0CE}"/>
    <cellStyle name="40% - Ênfase3 15 4 2 2" xfId="25684" xr:uid="{7EAA6D0B-47E9-48F2-A58E-DF8944AF9A40}"/>
    <cellStyle name="40% - Ênfase3 15 4 2 3" xfId="25685" xr:uid="{426960B9-6206-4AC4-A3A5-0D0BBD6C9654}"/>
    <cellStyle name="40% - Ênfase3 15 4 2 4" xfId="25686" xr:uid="{965DD9FA-3E73-443B-9EAE-41518F3F63BA}"/>
    <cellStyle name="40% - Ênfase3 15 4 3" xfId="25687" xr:uid="{FCD4DA04-EE82-4BA8-BC53-B5FBCF98F39A}"/>
    <cellStyle name="40% - Ênfase3 15 4 4" xfId="25688" xr:uid="{FBDFFA0A-3FB9-43C0-A213-FA24B4DD325A}"/>
    <cellStyle name="40% - Ênfase3 15 4 5" xfId="25689" xr:uid="{BC72B8E3-2B42-4BAD-982F-784DB4112100}"/>
    <cellStyle name="40% - Ênfase3 15 4 6" xfId="50491" xr:uid="{1F1B76C9-D87E-494B-97AD-DDA8243A66D1}"/>
    <cellStyle name="40% - Ênfase3 15 5" xfId="25690" xr:uid="{4033288B-17EA-44C1-ADB0-A007790C0975}"/>
    <cellStyle name="40% - Ênfase3 15 5 2" xfId="25691" xr:uid="{46F6654D-579C-43CB-B525-67F1C6FC4336}"/>
    <cellStyle name="40% - Ênfase3 15 5 2 2" xfId="25692" xr:uid="{8E38DDDD-8319-4CBC-9CAD-E7818952BE3B}"/>
    <cellStyle name="40% - Ênfase3 15 5 2 3" xfId="25693" xr:uid="{28BB8FAA-4A87-4E5A-B463-7A5D2BF2155A}"/>
    <cellStyle name="40% - Ênfase3 15 5 2 4" xfId="25694" xr:uid="{C4A841BF-0F15-4915-8478-045A162D7AD4}"/>
    <cellStyle name="40% - Ênfase3 15 5 3" xfId="25695" xr:uid="{C78ADEA5-A912-4A1F-96E0-140375F79BEC}"/>
    <cellStyle name="40% - Ênfase3 15 5 4" xfId="25696" xr:uid="{31FC966D-3A5E-44BA-80AB-0AFD28CA3E05}"/>
    <cellStyle name="40% - Ênfase3 15 5 5" xfId="25697" xr:uid="{1550E47E-9DA2-45BD-8C23-AA6B98245472}"/>
    <cellStyle name="40% - Ênfase3 15 5 6" xfId="50194" xr:uid="{949627A5-13FD-4E09-A5E5-9DA027C355EC}"/>
    <cellStyle name="40% - Ênfase3 15 6" xfId="25698" xr:uid="{9F03D121-A11C-4FC9-8D73-C191145C0DA1}"/>
    <cellStyle name="40% - Ênfase3 15 6 2" xfId="25699" xr:uid="{222835CD-15E0-4237-83A0-79A1DEE336CD}"/>
    <cellStyle name="40% - Ênfase3 15 6 2 2" xfId="25700" xr:uid="{4A357CFC-FAFB-4251-B3BE-A562E9825ABC}"/>
    <cellStyle name="40% - Ênfase3 15 6 2 3" xfId="25701" xr:uid="{171B3AFA-F828-4DB8-AD19-2E78AA69AA0D}"/>
    <cellStyle name="40% - Ênfase3 15 6 2 4" xfId="25702" xr:uid="{48650D2B-AE04-4354-B824-27A1D6CE20CE}"/>
    <cellStyle name="40% - Ênfase3 15 6 3" xfId="25703" xr:uid="{7E4E9A5E-C5EE-438C-9784-6D99592F32F3}"/>
    <cellStyle name="40% - Ênfase3 15 6 4" xfId="25704" xr:uid="{1A5C447E-907D-4F43-9986-FCF8E4BFC43C}"/>
    <cellStyle name="40% - Ênfase3 15 6 5" xfId="25705" xr:uid="{421BA704-5B88-4627-BDF1-90AF0C2F00CF}"/>
    <cellStyle name="40% - Ênfase3 15 6 6" xfId="50839" xr:uid="{B13A5635-F211-4B3B-B30F-55B27A032F73}"/>
    <cellStyle name="40% - Ênfase3 15 7" xfId="25706" xr:uid="{1FCB7296-5C48-466C-94C8-CD651AFC332B}"/>
    <cellStyle name="40% - Ênfase3 15 7 2" xfId="25707" xr:uid="{3C3BF91D-E87A-4F19-83EA-45BCBD14BDA2}"/>
    <cellStyle name="40% - Ênfase3 15 7 2 2" xfId="25708" xr:uid="{7EC6C6E5-08BC-440A-B3EA-1571AA8AA59B}"/>
    <cellStyle name="40% - Ênfase3 15 7 2 3" xfId="25709" xr:uid="{E3038CC3-F0AB-40F3-A4FE-C63E34984B44}"/>
    <cellStyle name="40% - Ênfase3 15 7 2 4" xfId="25710" xr:uid="{FBF058F4-2B48-4D21-9831-A4EE06DA91B6}"/>
    <cellStyle name="40% - Ênfase3 15 7 3" xfId="25711" xr:uid="{B632696E-21B3-4F8C-ACBB-9A9DCFCFDF82}"/>
    <cellStyle name="40% - Ênfase3 15 7 4" xfId="25712" xr:uid="{D902771A-B732-4D9B-8FD2-DC329B85AE93}"/>
    <cellStyle name="40% - Ênfase3 15 7 5" xfId="25713" xr:uid="{1274CF75-376C-41D8-9F4A-5653223EF998}"/>
    <cellStyle name="40% - Ênfase3 15 7 6" xfId="51724" xr:uid="{3A1915C5-21F5-40D6-B186-C72DADE0F96B}"/>
    <cellStyle name="40% - Ênfase3 15 8" xfId="25714" xr:uid="{7ACC62CD-41E9-49BC-B033-52DD333B57EB}"/>
    <cellStyle name="40% - Ênfase3 15 8 2" xfId="25715" xr:uid="{1CEEB98B-0664-4ED2-9CF3-2553F1ACCC0D}"/>
    <cellStyle name="40% - Ênfase3 15 8 2 2" xfId="25716" xr:uid="{8849427B-81AC-43D5-BD19-1FFDC145F2A7}"/>
    <cellStyle name="40% - Ênfase3 15 8 2 3" xfId="25717" xr:uid="{E5D8E0E0-9FBD-4FE6-8FAE-87D56D488DE9}"/>
    <cellStyle name="40% - Ênfase3 15 8 2 4" xfId="25718" xr:uid="{E9405984-FE0F-4B2E-BD16-7D77604263F9}"/>
    <cellStyle name="40% - Ênfase3 15 8 3" xfId="25719" xr:uid="{559F4783-C9B9-4712-B8AE-EB8A788A76D8}"/>
    <cellStyle name="40% - Ênfase3 15 8 4" xfId="25720" xr:uid="{2E355DB3-0B2C-4B9C-9AF7-F954295DB6D0}"/>
    <cellStyle name="40% - Ênfase3 15 8 5" xfId="25721" xr:uid="{D0453B6D-BD9F-496A-B615-C93D853A6FEC}"/>
    <cellStyle name="40% - Ênfase3 15 8 6" xfId="52600" xr:uid="{B4A04B43-C108-4721-858E-4519028C81D2}"/>
    <cellStyle name="40% - Ênfase3 15 9" xfId="25722" xr:uid="{968554EF-1EC7-4657-85B7-BCDA47BAF2AD}"/>
    <cellStyle name="40% - Ênfase3 15 9 2" xfId="25723" xr:uid="{A12C18C7-1EB5-48FA-B90E-81335C1F6C4D}"/>
    <cellStyle name="40% - Ênfase3 15 9 2 2" xfId="25724" xr:uid="{C3520DF4-24D3-4FAA-A1E3-DFA5E4B98901}"/>
    <cellStyle name="40% - Ênfase3 15 9 2 3" xfId="25725" xr:uid="{54CFC18B-50B5-4479-9943-07842E558DEE}"/>
    <cellStyle name="40% - Ênfase3 15 9 2 4" xfId="25726" xr:uid="{763C0BED-242B-47A1-8828-E0F190F09F62}"/>
    <cellStyle name="40% - Ênfase3 15 9 3" xfId="25727" xr:uid="{36BE0DCE-B865-4B84-9019-7C871B04B754}"/>
    <cellStyle name="40% - Ênfase3 15 9 4" xfId="25728" xr:uid="{EA458263-7B87-4142-BD5F-FEA5B18D46CB}"/>
    <cellStyle name="40% - Ênfase3 15 9 5" xfId="25729" xr:uid="{6E2E8AD3-C49A-456E-9EB4-253E33CD69D6}"/>
    <cellStyle name="40% - Ênfase3 15 9 6" xfId="53459" xr:uid="{A95918A5-83FD-4C08-BCF8-F45B006ADA15}"/>
    <cellStyle name="40% - Ênfase3 16" xfId="1818" xr:uid="{BF91CDB7-6A5C-4790-B58A-C8C167CF5CE2}"/>
    <cellStyle name="40% - Ênfase3 16 10" xfId="25730" xr:uid="{AD1F26A1-0ADE-4D7F-ADD0-C37E643DF1DA}"/>
    <cellStyle name="40% - Ênfase3 16 10 2" xfId="25731" xr:uid="{F6155DC3-1360-4DE2-A813-71C2F5DC72B4}"/>
    <cellStyle name="40% - Ênfase3 16 10 2 2" xfId="25732" xr:uid="{6747C0E4-99F6-4E9B-9875-46F11CDEFA57}"/>
    <cellStyle name="40% - Ênfase3 16 10 2 3" xfId="25733" xr:uid="{B83B2075-7561-4EE4-BC11-CF31CD933FDD}"/>
    <cellStyle name="40% - Ênfase3 16 10 2 4" xfId="25734" xr:uid="{8A8171CD-582C-48DD-944F-1CA7280EE97C}"/>
    <cellStyle name="40% - Ênfase3 16 10 3" xfId="25735" xr:uid="{0DD6F355-7F29-497D-88A9-711C4891BDB1}"/>
    <cellStyle name="40% - Ênfase3 16 10 4" xfId="25736" xr:uid="{8452C37D-7A8A-4961-A486-E5BACB6D78EF}"/>
    <cellStyle name="40% - Ênfase3 16 10 5" xfId="25737" xr:uid="{538A0829-4842-4489-BEF2-4C7793499791}"/>
    <cellStyle name="40% - Ênfase3 16 10 6" xfId="47236" xr:uid="{046A0BA2-5870-40FB-85DF-0AAF81E69BC9}"/>
    <cellStyle name="40% - Ênfase3 16 11" xfId="25738" xr:uid="{3E65E314-8EF6-4C3A-A78E-7B99A21113C3}"/>
    <cellStyle name="40% - Ênfase3 16 11 2" xfId="25739" xr:uid="{53DB8859-0F4D-44B2-AD58-11CE64E9A487}"/>
    <cellStyle name="40% - Ênfase3 16 11 2 2" xfId="25740" xr:uid="{14EF829A-D496-46F5-A035-6E641F56B628}"/>
    <cellStyle name="40% - Ênfase3 16 11 2 3" xfId="25741" xr:uid="{366F81EC-C304-43A0-825B-F2EE529C0DFE}"/>
    <cellStyle name="40% - Ênfase3 16 11 2 4" xfId="25742" xr:uid="{35839DFE-10AF-43A5-AEF0-D5B38D4CDC18}"/>
    <cellStyle name="40% - Ênfase3 16 11 3" xfId="25743" xr:uid="{9870C3E9-49B9-45D9-82C1-47C30DB97A1C}"/>
    <cellStyle name="40% - Ênfase3 16 11 4" xfId="25744" xr:uid="{B42ECC74-3AEF-46C4-A6D0-ACE9AB2C45E1}"/>
    <cellStyle name="40% - Ênfase3 16 11 5" xfId="25745" xr:uid="{CA86B099-CDD0-4C86-917E-2865F763BADC}"/>
    <cellStyle name="40% - Ênfase3 16 12" xfId="25746" xr:uid="{097F06FB-BB68-43FC-B3E3-2A5B254AFEE4}"/>
    <cellStyle name="40% - Ênfase3 16 12 2" xfId="25747" xr:uid="{FB825B60-500C-44ED-92C7-D1FD9571BB37}"/>
    <cellStyle name="40% - Ênfase3 16 12 3" xfId="25748" xr:uid="{078FC3CF-7FAE-47BE-B231-7C9B3D2E3267}"/>
    <cellStyle name="40% - Ênfase3 16 12 4" xfId="25749" xr:uid="{EC172B1A-4411-40AC-993C-A68E04B2AB2F}"/>
    <cellStyle name="40% - Ênfase3 16 13" xfId="25750" xr:uid="{612A93A6-6E4F-4338-B192-218F22040183}"/>
    <cellStyle name="40% - Ênfase3 16 14" xfId="25751" xr:uid="{FB2C2375-FB14-4477-BDB2-00420DB2888A}"/>
    <cellStyle name="40% - Ênfase3 16 15" xfId="25752" xr:uid="{A748D522-0B76-4528-B1E6-8E4D4CC84532}"/>
    <cellStyle name="40% - Ênfase3 16 16" xfId="45625" xr:uid="{7E359191-E70B-4390-8C8B-F6847F293FB9}"/>
    <cellStyle name="40% - Ênfase3 16 2" xfId="1819" xr:uid="{8809F85A-2390-4B44-9184-A5CC8DC0DFAD}"/>
    <cellStyle name="40% - Ênfase3 16 2 2" xfId="25753" xr:uid="{7C4235FF-975E-4E48-A6F8-A524EAC1A883}"/>
    <cellStyle name="40% - Ênfase3 16 2 2 2" xfId="25754" xr:uid="{EB3DB724-B9DF-430B-BE8C-3178991837AE}"/>
    <cellStyle name="40% - Ênfase3 16 2 2 3" xfId="25755" xr:uid="{BCFE6DC1-E388-4B0D-96A6-1474D1F8AA60}"/>
    <cellStyle name="40% - Ênfase3 16 2 2 4" xfId="25756" xr:uid="{1406B6E0-BF2A-49BF-B5FC-73E0B598BFEA}"/>
    <cellStyle name="40% - Ênfase3 16 2 2 5" xfId="48902" xr:uid="{0FB5DF04-0CC5-4876-A8B7-1EB7A402B466}"/>
    <cellStyle name="40% - Ênfase3 16 2 3" xfId="25757" xr:uid="{861EBD7E-A0FD-4873-84AB-2623C8FF514F}"/>
    <cellStyle name="40% - Ênfase3 16 2 4" xfId="25758" xr:uid="{23B00A33-2D16-4EDE-9831-B372BC9A2177}"/>
    <cellStyle name="40% - Ênfase3 16 2 5" xfId="25759" xr:uid="{6DC707A6-9A96-4283-85FC-BFDF3DCBA25C}"/>
    <cellStyle name="40% - Ênfase3 16 2 6" xfId="47982" xr:uid="{4FA1A548-FFB1-4FC6-851B-E16F309F5CDC}"/>
    <cellStyle name="40% - Ênfase3 16 3" xfId="25760" xr:uid="{B2896F6B-DA43-4A46-9C30-8F3F0DBBA9C4}"/>
    <cellStyle name="40% - Ênfase3 16 3 2" xfId="25761" xr:uid="{45C78335-D86A-4EAE-8950-48AA87647AC1}"/>
    <cellStyle name="40% - Ênfase3 16 3 2 2" xfId="25762" xr:uid="{99E0F030-8FB4-4E03-B10C-B5E0A605272C}"/>
    <cellStyle name="40% - Ênfase3 16 3 2 3" xfId="25763" xr:uid="{E0B3EB01-0210-44E0-A931-0CE6660248B1}"/>
    <cellStyle name="40% - Ênfase3 16 3 2 4" xfId="25764" xr:uid="{A7DA36AA-F6B2-47D8-B4A0-024D80995C3A}"/>
    <cellStyle name="40% - Ênfase3 16 3 3" xfId="25765" xr:uid="{19236F29-032B-4E37-A09A-D106F4B91F1E}"/>
    <cellStyle name="40% - Ênfase3 16 3 4" xfId="25766" xr:uid="{7C9CB348-E71A-42E4-AC1D-12C0724E45D0}"/>
    <cellStyle name="40% - Ênfase3 16 3 5" xfId="25767" xr:uid="{F6C345D8-FFB7-453C-BC0A-5716799F461D}"/>
    <cellStyle name="40% - Ênfase3 16 3 6" xfId="50320" xr:uid="{2DD6D098-F878-47E9-9D89-F6562AA3355B}"/>
    <cellStyle name="40% - Ênfase3 16 4" xfId="25768" xr:uid="{2FC05141-FFC8-4F64-A3FD-CC5E406E043F}"/>
    <cellStyle name="40% - Ênfase3 16 4 2" xfId="25769" xr:uid="{0BC865AC-C116-4BF6-A806-FC7F43688AF1}"/>
    <cellStyle name="40% - Ênfase3 16 4 2 2" xfId="25770" xr:uid="{A96C5B32-1C6B-45E3-993D-64537F5926C5}"/>
    <cellStyle name="40% - Ênfase3 16 4 2 3" xfId="25771" xr:uid="{56ABFB51-AEF4-4090-A833-7549E467B3B9}"/>
    <cellStyle name="40% - Ênfase3 16 4 2 4" xfId="25772" xr:uid="{2D50C151-6760-4BA5-8F02-F3D95F19C965}"/>
    <cellStyle name="40% - Ênfase3 16 4 3" xfId="25773" xr:uid="{F76BF18B-EA99-4DB3-97CC-7CAE1522CB17}"/>
    <cellStyle name="40% - Ênfase3 16 4 4" xfId="25774" xr:uid="{B310B94E-220A-43BB-A1B1-ACB764FAEC1F}"/>
    <cellStyle name="40% - Ênfase3 16 4 5" xfId="25775" xr:uid="{AB032EDE-B906-43DA-9AAF-9882794EAF84}"/>
    <cellStyle name="40% - Ênfase3 16 4 6" xfId="50488" xr:uid="{61E460DF-FDB5-4A8C-8D2F-5C3DD36D7746}"/>
    <cellStyle name="40% - Ênfase3 16 5" xfId="25776" xr:uid="{6334C424-0F73-42D4-9E9E-EEAE5249C5B5}"/>
    <cellStyle name="40% - Ênfase3 16 5 2" xfId="25777" xr:uid="{5CFBA8B4-04BE-4D8C-A585-89D7BFCA00A8}"/>
    <cellStyle name="40% - Ênfase3 16 5 2 2" xfId="25778" xr:uid="{0B1925DB-8E8E-4989-ABB2-069FCD813FCB}"/>
    <cellStyle name="40% - Ênfase3 16 5 2 3" xfId="25779" xr:uid="{228A6C1E-F2D6-492A-89B0-36E6C4157FC0}"/>
    <cellStyle name="40% - Ênfase3 16 5 2 4" xfId="25780" xr:uid="{1080A809-A185-4C1C-A61F-E82D3A2C7538}"/>
    <cellStyle name="40% - Ênfase3 16 5 3" xfId="25781" xr:uid="{A1417BFF-720D-468C-9979-8B0850B16CD3}"/>
    <cellStyle name="40% - Ênfase3 16 5 4" xfId="25782" xr:uid="{83B0D48D-D06B-49B1-A04B-560566EE2A46}"/>
    <cellStyle name="40% - Ênfase3 16 5 5" xfId="25783" xr:uid="{15D92137-2AAB-4714-AA1F-A00324EF8B90}"/>
    <cellStyle name="40% - Ênfase3 16 5 6" xfId="50200" xr:uid="{77BEF17F-4BBA-4EED-8C70-C5C4B00B55FD}"/>
    <cellStyle name="40% - Ênfase3 16 6" xfId="25784" xr:uid="{6688F8DA-5F18-44CB-8790-8F3CFF6EEA69}"/>
    <cellStyle name="40% - Ênfase3 16 6 2" xfId="25785" xr:uid="{58A624CC-8968-4BBA-8215-9E922C3B7871}"/>
    <cellStyle name="40% - Ênfase3 16 6 2 2" xfId="25786" xr:uid="{129029F0-1690-4077-9E12-DAF7CC11E3FF}"/>
    <cellStyle name="40% - Ênfase3 16 6 2 3" xfId="25787" xr:uid="{B75F2AE9-F97D-4CEC-AF1A-627288276985}"/>
    <cellStyle name="40% - Ênfase3 16 6 2 4" xfId="25788" xr:uid="{7FD4429F-BB41-46C4-9B3C-B7415D1CD4EC}"/>
    <cellStyle name="40% - Ênfase3 16 6 3" xfId="25789" xr:uid="{496CA0FD-6669-49A6-8E1A-F41A642A76CC}"/>
    <cellStyle name="40% - Ênfase3 16 6 4" xfId="25790" xr:uid="{A477083A-599F-4E92-B926-A19A0C888A8F}"/>
    <cellStyle name="40% - Ênfase3 16 6 5" xfId="25791" xr:uid="{2037153F-EF60-4CD2-A04E-7F7ED10AF23F}"/>
    <cellStyle name="40% - Ênfase3 16 6 6" xfId="50832" xr:uid="{06DB9761-B581-42E7-BC0F-4AB994E6C683}"/>
    <cellStyle name="40% - Ênfase3 16 7" xfId="25792" xr:uid="{FCA46D0C-C10D-46CD-A8F9-027BCB5CE0E6}"/>
    <cellStyle name="40% - Ênfase3 16 7 2" xfId="25793" xr:uid="{FFB6AE37-329B-46CA-9AD4-67AB28A033BC}"/>
    <cellStyle name="40% - Ênfase3 16 7 2 2" xfId="25794" xr:uid="{E87DA136-D15A-4411-AFAA-BCD7883AFE3A}"/>
    <cellStyle name="40% - Ênfase3 16 7 2 3" xfId="25795" xr:uid="{74F6FA7D-56CB-4EB5-9DB1-7CEEC47ED296}"/>
    <cellStyle name="40% - Ênfase3 16 7 2 4" xfId="25796" xr:uid="{22BB123B-81C2-4EDE-A54E-99B986229E97}"/>
    <cellStyle name="40% - Ênfase3 16 7 3" xfId="25797" xr:uid="{F26A0D2C-F12D-4971-84F1-6177019DD8C3}"/>
    <cellStyle name="40% - Ênfase3 16 7 4" xfId="25798" xr:uid="{050A5D0D-BBB6-4D99-8F20-67564FD2709B}"/>
    <cellStyle name="40% - Ênfase3 16 7 5" xfId="25799" xr:uid="{C09D417B-0D19-4CCE-A1A2-E7E88FD03835}"/>
    <cellStyle name="40% - Ênfase3 16 7 6" xfId="51717" xr:uid="{18E37555-EEC2-4C08-B380-2935AC14DAF0}"/>
    <cellStyle name="40% - Ênfase3 16 8" xfId="25800" xr:uid="{9C70E27F-F59A-4D6F-9943-0642EEAE5B53}"/>
    <cellStyle name="40% - Ênfase3 16 8 2" xfId="25801" xr:uid="{51623E7B-EE23-4F52-8D70-74D345F62C38}"/>
    <cellStyle name="40% - Ênfase3 16 8 2 2" xfId="25802" xr:uid="{040BDEEC-F904-4E6B-BC9F-A1CA99E4572C}"/>
    <cellStyle name="40% - Ênfase3 16 8 2 3" xfId="25803" xr:uid="{F6D3C936-CB51-4817-BC6D-9A532FD2776F}"/>
    <cellStyle name="40% - Ênfase3 16 8 2 4" xfId="25804" xr:uid="{16D39CCD-206E-41FF-9343-427546DA812F}"/>
    <cellStyle name="40% - Ênfase3 16 8 3" xfId="25805" xr:uid="{6964D55E-E348-4262-840D-BE911FCC0305}"/>
    <cellStyle name="40% - Ênfase3 16 8 4" xfId="25806" xr:uid="{55B81E30-FA0C-4AFC-9F41-71776259B672}"/>
    <cellStyle name="40% - Ênfase3 16 8 5" xfId="25807" xr:uid="{4959AACE-CB65-4C8A-BB77-5E7D57EA94F1}"/>
    <cellStyle name="40% - Ênfase3 16 8 6" xfId="52593" xr:uid="{84CB9041-53D2-461E-95C2-BDE9CEA91277}"/>
    <cellStyle name="40% - Ênfase3 16 9" xfId="25808" xr:uid="{AD60EAFA-6A23-4533-A686-9C7502D24544}"/>
    <cellStyle name="40% - Ênfase3 16 9 2" xfId="25809" xr:uid="{7B17DBC3-1014-47B3-8D52-1953C89F00A3}"/>
    <cellStyle name="40% - Ênfase3 16 9 2 2" xfId="25810" xr:uid="{925C5490-F0F1-4BB3-BDE3-CACF90379941}"/>
    <cellStyle name="40% - Ênfase3 16 9 2 3" xfId="25811" xr:uid="{8B60DFD6-65B9-4311-81E5-461F471655DB}"/>
    <cellStyle name="40% - Ênfase3 16 9 2 4" xfId="25812" xr:uid="{63CA7471-947D-45C6-83E6-D8D2E99E9910}"/>
    <cellStyle name="40% - Ênfase3 16 9 3" xfId="25813" xr:uid="{472F090C-7047-4B6C-A5BC-6972F2ACE9FF}"/>
    <cellStyle name="40% - Ênfase3 16 9 4" xfId="25814" xr:uid="{4BF8CD87-7422-45A9-BF7B-6C2DE3A26F5C}"/>
    <cellStyle name="40% - Ênfase3 16 9 5" xfId="25815" xr:uid="{FE000829-9428-44F8-A473-00F209386EBC}"/>
    <cellStyle name="40% - Ênfase3 16 9 6" xfId="53453" xr:uid="{C206C895-D727-4D93-879E-8506C5391642}"/>
    <cellStyle name="40% - Ênfase3 17" xfId="1820" xr:uid="{FE736DA7-5BFA-4B1C-9A7B-0FF5FEA80DE7}"/>
    <cellStyle name="40% - Ênfase3 17 10" xfId="25816" xr:uid="{8412355E-E5E8-4C6D-BD55-924D021C91DE}"/>
    <cellStyle name="40% - Ênfase3 17 10 2" xfId="25817" xr:uid="{8280CB9B-97BF-4F95-8A03-E94255D02D3E}"/>
    <cellStyle name="40% - Ênfase3 17 10 2 2" xfId="25818" xr:uid="{D45635B5-03CB-4D20-9EE2-6190172DA54F}"/>
    <cellStyle name="40% - Ênfase3 17 10 2 3" xfId="25819" xr:uid="{C09E64E7-F794-4FE1-A746-F7837F7D2209}"/>
    <cellStyle name="40% - Ênfase3 17 10 2 4" xfId="25820" xr:uid="{FCCBF9AB-42E3-4580-9183-B3012CDB42E9}"/>
    <cellStyle name="40% - Ênfase3 17 10 3" xfId="25821" xr:uid="{ECB6C295-8997-4F8E-B215-55B116953647}"/>
    <cellStyle name="40% - Ênfase3 17 10 4" xfId="25822" xr:uid="{15B719F8-83A0-420B-9744-6232973B5C32}"/>
    <cellStyle name="40% - Ênfase3 17 10 5" xfId="25823" xr:uid="{D232DD2C-8BD7-4C88-999A-29D6B238BD48}"/>
    <cellStyle name="40% - Ênfase3 17 11" xfId="25824" xr:uid="{9D7B84C4-80E0-4CC8-BE00-326E8B46D3DE}"/>
    <cellStyle name="40% - Ênfase3 17 11 2" xfId="25825" xr:uid="{24475D0D-DD2E-4A69-88AA-569CBBE757EF}"/>
    <cellStyle name="40% - Ênfase3 17 11 2 2" xfId="25826" xr:uid="{BFB7510A-4E0E-4B98-8518-5686A6AEA0C6}"/>
    <cellStyle name="40% - Ênfase3 17 11 2 3" xfId="25827" xr:uid="{6C09035C-D224-419F-A678-C8E2EDA4B7D6}"/>
    <cellStyle name="40% - Ênfase3 17 11 2 4" xfId="25828" xr:uid="{36B49127-6D79-457D-B1A3-4554CDEA2FC1}"/>
    <cellStyle name="40% - Ênfase3 17 11 3" xfId="25829" xr:uid="{34B7E5B3-DF58-4161-A71F-6854114C2217}"/>
    <cellStyle name="40% - Ênfase3 17 11 4" xfId="25830" xr:uid="{4380B7BB-11D3-4221-9371-A569D7F1AC6B}"/>
    <cellStyle name="40% - Ênfase3 17 11 5" xfId="25831" xr:uid="{DB1ED5DE-29BC-4B2A-808C-D09C6FDF5E17}"/>
    <cellStyle name="40% - Ênfase3 17 12" xfId="25832" xr:uid="{34285E5D-C820-4880-B34B-3CE0D5781823}"/>
    <cellStyle name="40% - Ênfase3 17 12 2" xfId="25833" xr:uid="{9353E55B-E4D0-4CC7-A9CF-F84FF86E909F}"/>
    <cellStyle name="40% - Ênfase3 17 12 3" xfId="25834" xr:uid="{D058A072-0977-419B-9C94-ADDEF4C219DA}"/>
    <cellStyle name="40% - Ênfase3 17 12 4" xfId="25835" xr:uid="{219840D9-3B53-461B-B041-D18661679499}"/>
    <cellStyle name="40% - Ênfase3 17 13" xfId="25836" xr:uid="{8945253F-9E7B-4399-BE4E-20FCF4897046}"/>
    <cellStyle name="40% - Ênfase3 17 14" xfId="25837" xr:uid="{AFB03FA2-669F-4D69-926D-081BA8FE480E}"/>
    <cellStyle name="40% - Ênfase3 17 15" xfId="25838" xr:uid="{753FF15D-D7D0-43E3-A054-12F3E6F896A0}"/>
    <cellStyle name="40% - Ênfase3 17 2" xfId="1821" xr:uid="{0D3F1C34-15F3-4DC9-AC36-27833D0D1A9D}"/>
    <cellStyle name="40% - Ênfase3 17 2 2" xfId="25839" xr:uid="{B88B36D1-90E1-4300-9EEE-A38167046FC8}"/>
    <cellStyle name="40% - Ênfase3 17 2 2 2" xfId="25840" xr:uid="{B5DE1BD5-24A2-4A14-B5C0-6897449F996E}"/>
    <cellStyle name="40% - Ênfase3 17 2 2 3" xfId="25841" xr:uid="{4C129391-8C08-4918-9C76-216B601C5B0E}"/>
    <cellStyle name="40% - Ênfase3 17 2 2 4" xfId="25842" xr:uid="{F047F25B-0EE3-4118-8AA2-B3BE4FDFE290}"/>
    <cellStyle name="40% - Ênfase3 17 2 3" xfId="25843" xr:uid="{098EF901-7EA2-4BA1-8543-2E4C139CA431}"/>
    <cellStyle name="40% - Ênfase3 17 2 4" xfId="25844" xr:uid="{410F8092-7895-46AF-9687-6DAD27682FF5}"/>
    <cellStyle name="40% - Ênfase3 17 2 5" xfId="25845" xr:uid="{BC8FF577-59E9-4B2C-9E45-0C9075DCFEDD}"/>
    <cellStyle name="40% - Ênfase3 17 2 6" xfId="48904" xr:uid="{C1E27B0B-AC85-4775-89D6-7FD0DBA0DB92}"/>
    <cellStyle name="40% - Ênfase3 17 3" xfId="25846" xr:uid="{2C4D4F3E-686F-4BC0-A61A-346011EB18F3}"/>
    <cellStyle name="40% - Ênfase3 17 3 2" xfId="25847" xr:uid="{3EF1F07F-0072-4E29-B72A-E3FC96DF63E0}"/>
    <cellStyle name="40% - Ênfase3 17 3 2 2" xfId="25848" xr:uid="{84350A66-DD76-49DC-94D7-9B6C44066B1A}"/>
    <cellStyle name="40% - Ênfase3 17 3 2 3" xfId="25849" xr:uid="{023F158A-217B-47C1-8DE5-4AA910A05640}"/>
    <cellStyle name="40% - Ênfase3 17 3 2 4" xfId="25850" xr:uid="{91E1AB02-7924-470C-B824-BF62D4E2A97C}"/>
    <cellStyle name="40% - Ênfase3 17 3 3" xfId="25851" xr:uid="{42C5D210-FB2D-4E8B-BE14-6A0EF74A6F2A}"/>
    <cellStyle name="40% - Ênfase3 17 3 4" xfId="25852" xr:uid="{84C40D16-2C39-4C98-AC45-FF937C503AB7}"/>
    <cellStyle name="40% - Ênfase3 17 3 5" xfId="25853" xr:uid="{44CD2211-2906-401D-B1CD-6A74604833C2}"/>
    <cellStyle name="40% - Ênfase3 17 3 6" xfId="50322" xr:uid="{465C8191-4201-4048-955A-45BF9A168217}"/>
    <cellStyle name="40% - Ênfase3 17 4" xfId="25854" xr:uid="{66BF1D98-1197-4198-8595-971A7745B239}"/>
    <cellStyle name="40% - Ênfase3 17 4 2" xfId="25855" xr:uid="{AD692CC3-3208-41C3-82F1-375CAE98A78C}"/>
    <cellStyle name="40% - Ênfase3 17 4 2 2" xfId="25856" xr:uid="{DA4CDB11-16C9-4A9F-8DAA-061EA6356CAC}"/>
    <cellStyle name="40% - Ênfase3 17 4 2 3" xfId="25857" xr:uid="{024AE7C8-B6F9-4FC4-82A2-36284D496347}"/>
    <cellStyle name="40% - Ênfase3 17 4 2 4" xfId="25858" xr:uid="{39FFDFC8-89F1-4B7F-8979-B4B4DB37B5EF}"/>
    <cellStyle name="40% - Ênfase3 17 4 3" xfId="25859" xr:uid="{7F76A496-42DF-40A5-BE74-B403044C3468}"/>
    <cellStyle name="40% - Ênfase3 17 4 4" xfId="25860" xr:uid="{08B1131E-3A8A-457D-99D8-681F9A9DCEE4}"/>
    <cellStyle name="40% - Ênfase3 17 4 5" xfId="25861" xr:uid="{E6E00D9A-E6A0-4A85-A5E2-1839ABDA92C7}"/>
    <cellStyle name="40% - Ênfase3 17 4 6" xfId="50486" xr:uid="{763BCEC0-65C9-410A-8305-5BA5F54224E5}"/>
    <cellStyle name="40% - Ênfase3 17 5" xfId="25862" xr:uid="{002D47E6-6667-4C07-AC1B-F9E1B8F02C8C}"/>
    <cellStyle name="40% - Ênfase3 17 5 2" xfId="25863" xr:uid="{148F4B22-A9B3-45EB-B4BC-E81FF197AC3C}"/>
    <cellStyle name="40% - Ênfase3 17 5 2 2" xfId="25864" xr:uid="{4DC2F62C-5414-4502-B0B9-2829F9018C83}"/>
    <cellStyle name="40% - Ênfase3 17 5 2 3" xfId="25865" xr:uid="{4E71017F-1A99-4C55-A93E-5784E532DCC5}"/>
    <cellStyle name="40% - Ênfase3 17 5 2 4" xfId="25866" xr:uid="{BFB3C36E-BA20-46E4-8247-B62290820DFF}"/>
    <cellStyle name="40% - Ênfase3 17 5 3" xfId="25867" xr:uid="{C7D66197-6BC2-4BA1-B68E-824BE68DCE9F}"/>
    <cellStyle name="40% - Ênfase3 17 5 4" xfId="25868" xr:uid="{39131AF0-AA6D-4F4D-8FBF-3567791EDFFE}"/>
    <cellStyle name="40% - Ênfase3 17 5 5" xfId="25869" xr:uid="{ABFE8A47-D767-49A5-A824-69A45DE08550}"/>
    <cellStyle name="40% - Ênfase3 17 5 6" xfId="50204" xr:uid="{6C062A85-02A0-4711-B371-0A4CF2B3E6E4}"/>
    <cellStyle name="40% - Ênfase3 17 6" xfId="25870" xr:uid="{E6F5FB37-88B2-4A4B-8AA7-33047D4751C2}"/>
    <cellStyle name="40% - Ênfase3 17 6 2" xfId="25871" xr:uid="{295AA4AE-6653-432F-80F2-71019A906B6F}"/>
    <cellStyle name="40% - Ênfase3 17 6 2 2" xfId="25872" xr:uid="{B291494A-44CE-4402-80F7-7BB5253C384F}"/>
    <cellStyle name="40% - Ênfase3 17 6 2 3" xfId="25873" xr:uid="{37A589FD-0E5C-40C1-B73B-4838F7C7A00B}"/>
    <cellStyle name="40% - Ênfase3 17 6 2 4" xfId="25874" xr:uid="{A066896C-E526-4D36-B308-3DA5C2843AB9}"/>
    <cellStyle name="40% - Ênfase3 17 6 3" xfId="25875" xr:uid="{DFED6EE9-E5D5-4B0F-B4B4-95C21B1984CA}"/>
    <cellStyle name="40% - Ênfase3 17 6 4" xfId="25876" xr:uid="{C2D21B21-A155-48A0-ACED-055F16B650C0}"/>
    <cellStyle name="40% - Ênfase3 17 6 5" xfId="25877" xr:uid="{44D70E09-FFB2-43D6-9EA9-A36631BDA501}"/>
    <cellStyle name="40% - Ênfase3 17 6 6" xfId="50828" xr:uid="{6C7071BE-9C1B-4394-8D79-63F82A536F3D}"/>
    <cellStyle name="40% - Ênfase3 17 7" xfId="25878" xr:uid="{227BAE2E-8509-4095-BC4D-EAEABC5A3B57}"/>
    <cellStyle name="40% - Ênfase3 17 7 2" xfId="25879" xr:uid="{D2AC8A3C-3C59-412C-ABDA-781CBCA5E36B}"/>
    <cellStyle name="40% - Ênfase3 17 7 2 2" xfId="25880" xr:uid="{467005E9-A967-40B2-B525-6C1230D3961A}"/>
    <cellStyle name="40% - Ênfase3 17 7 2 3" xfId="25881" xr:uid="{416E2DA2-2D3A-4339-B9B9-E9024DCE045D}"/>
    <cellStyle name="40% - Ênfase3 17 7 2 4" xfId="25882" xr:uid="{BF670A15-4217-4F15-A309-1010FC55170B}"/>
    <cellStyle name="40% - Ênfase3 17 7 3" xfId="25883" xr:uid="{9558CD14-A899-448E-9C73-E57A35B3CB68}"/>
    <cellStyle name="40% - Ênfase3 17 7 4" xfId="25884" xr:uid="{A086D05F-F1F3-4CD8-BF8C-0B1FE83A232E}"/>
    <cellStyle name="40% - Ênfase3 17 7 5" xfId="25885" xr:uid="{A3B9E19A-806A-459C-A6E3-843B531BEEF1}"/>
    <cellStyle name="40% - Ênfase3 17 7 6" xfId="51714" xr:uid="{A34125CB-83E3-4672-A616-3FC60DDEA56E}"/>
    <cellStyle name="40% - Ênfase3 17 8" xfId="25886" xr:uid="{4BD709B4-5C4B-4FD0-9FBF-91DB2112A48F}"/>
    <cellStyle name="40% - Ênfase3 17 8 2" xfId="25887" xr:uid="{D8141322-DED6-4DB2-B02E-C79FF0BF2DFD}"/>
    <cellStyle name="40% - Ênfase3 17 8 2 2" xfId="25888" xr:uid="{ED7855F0-A390-440B-9ABA-FA0FEAEE4C88}"/>
    <cellStyle name="40% - Ênfase3 17 8 2 3" xfId="25889" xr:uid="{DD611285-4853-4F7B-971E-D645DA36B440}"/>
    <cellStyle name="40% - Ênfase3 17 8 2 4" xfId="25890" xr:uid="{73EDC821-9154-43E1-9593-223A1F361931}"/>
    <cellStyle name="40% - Ênfase3 17 8 3" xfId="25891" xr:uid="{E8CAA4A1-7376-450D-8960-B2C48B6A01AA}"/>
    <cellStyle name="40% - Ênfase3 17 8 4" xfId="25892" xr:uid="{A274398C-A892-4EDB-A2AD-53E8BDD49C27}"/>
    <cellStyle name="40% - Ênfase3 17 8 5" xfId="25893" xr:uid="{2130B60D-E358-48E6-900A-AA249036EA2B}"/>
    <cellStyle name="40% - Ênfase3 17 8 6" xfId="52590" xr:uid="{306ADD48-C3DE-4CC3-849B-74A34100E9D5}"/>
    <cellStyle name="40% - Ênfase3 17 9" xfId="25894" xr:uid="{5ACA85E0-75C2-44F0-9BC4-882040AF86E9}"/>
    <cellStyle name="40% - Ênfase3 17 9 2" xfId="25895" xr:uid="{E61F553E-16AA-4B16-80D0-9881D701D71D}"/>
    <cellStyle name="40% - Ênfase3 17 9 2 2" xfId="25896" xr:uid="{AFDAA0A1-E539-4241-B0B7-AC735B693383}"/>
    <cellStyle name="40% - Ênfase3 17 9 2 3" xfId="25897" xr:uid="{7BDEACB9-B9B7-49C5-AC2E-29ADE4D471CE}"/>
    <cellStyle name="40% - Ênfase3 17 9 2 4" xfId="25898" xr:uid="{53DBA281-CA04-42DA-8D11-323F7DE391EE}"/>
    <cellStyle name="40% - Ênfase3 17 9 3" xfId="25899" xr:uid="{754C7B9D-D446-4F74-8A36-2DD6EF44F729}"/>
    <cellStyle name="40% - Ênfase3 17 9 4" xfId="25900" xr:uid="{6F149253-CB4D-4947-8C89-66528DD7B271}"/>
    <cellStyle name="40% - Ênfase3 17 9 5" xfId="25901" xr:uid="{9E19789B-9273-4F7F-920E-B97C6449EA8D}"/>
    <cellStyle name="40% - Ênfase3 17 9 6" xfId="53450" xr:uid="{0E03F28F-10B5-4A1D-BB3B-81197BFC7669}"/>
    <cellStyle name="40% - Ênfase3 18" xfId="1822" xr:uid="{BFD20571-4FBE-480C-9C5C-19C1295C5D64}"/>
    <cellStyle name="40% - Ênfase3 18 10" xfId="25902" xr:uid="{5577E438-601A-4D1C-AE1F-D179F4B13D46}"/>
    <cellStyle name="40% - Ênfase3 18 10 2" xfId="25903" xr:uid="{DDAC3FBA-8CB8-4185-9B26-559EA0E1C340}"/>
    <cellStyle name="40% - Ênfase3 18 10 2 2" xfId="25904" xr:uid="{0A01B358-21A5-47A4-94E5-1244729E33E8}"/>
    <cellStyle name="40% - Ênfase3 18 10 2 3" xfId="25905" xr:uid="{082E094C-8431-49D1-85CA-DE18CE5835DC}"/>
    <cellStyle name="40% - Ênfase3 18 10 2 4" xfId="25906" xr:uid="{5D7FBC78-E567-4AED-A6E3-D09A711F380D}"/>
    <cellStyle name="40% - Ênfase3 18 10 3" xfId="25907" xr:uid="{81D38685-B594-4B78-BF95-C981B0158646}"/>
    <cellStyle name="40% - Ênfase3 18 10 4" xfId="25908" xr:uid="{47E92757-8FDE-4C05-86C4-E9C641953416}"/>
    <cellStyle name="40% - Ênfase3 18 10 5" xfId="25909" xr:uid="{3CD9DAB1-8F24-4F61-88EA-759EDE25ED89}"/>
    <cellStyle name="40% - Ênfase3 18 11" xfId="25910" xr:uid="{D07D7E04-86A6-43A2-ABA0-0267993AA7A8}"/>
    <cellStyle name="40% - Ênfase3 18 11 2" xfId="25911" xr:uid="{7B0EADE9-BEC6-4DA1-ABA6-5A8FC0B78411}"/>
    <cellStyle name="40% - Ênfase3 18 11 2 2" xfId="25912" xr:uid="{F69C8790-267E-40D9-A02E-EC4A0E0C3CBB}"/>
    <cellStyle name="40% - Ênfase3 18 11 2 3" xfId="25913" xr:uid="{168DF108-E433-4384-B0C1-513CC940F3BB}"/>
    <cellStyle name="40% - Ênfase3 18 11 2 4" xfId="25914" xr:uid="{0C21DED0-5040-433C-8100-FBC07A845854}"/>
    <cellStyle name="40% - Ênfase3 18 11 3" xfId="25915" xr:uid="{8DC15790-83AB-4CF8-9B65-8D1E62177D1B}"/>
    <cellStyle name="40% - Ênfase3 18 11 4" xfId="25916" xr:uid="{F0AC04C8-DAF1-4E85-8B80-B355682C3597}"/>
    <cellStyle name="40% - Ênfase3 18 11 5" xfId="25917" xr:uid="{34FEAF56-54F2-4D1F-8732-59B25B5910D1}"/>
    <cellStyle name="40% - Ênfase3 18 12" xfId="25918" xr:uid="{30E08483-4C39-414E-8099-622579A696AF}"/>
    <cellStyle name="40% - Ênfase3 18 12 2" xfId="25919" xr:uid="{3951719B-B50E-4235-9399-7CB16078DC04}"/>
    <cellStyle name="40% - Ênfase3 18 12 3" xfId="25920" xr:uid="{EE0D68AA-1EDA-44A0-9B7F-B7BE3589AB0D}"/>
    <cellStyle name="40% - Ênfase3 18 12 4" xfId="25921" xr:uid="{E675D36B-D3F8-41AB-8D2C-41BEFA19D779}"/>
    <cellStyle name="40% - Ênfase3 18 13" xfId="25922" xr:uid="{9D845E81-BFA6-4AB0-9DA4-24C3E537871D}"/>
    <cellStyle name="40% - Ênfase3 18 14" xfId="25923" xr:uid="{2D6EADC9-9A4E-4D20-A5F3-0DA7E7EAB5DE}"/>
    <cellStyle name="40% - Ênfase3 18 15" xfId="25924" xr:uid="{226F3DEE-E7E6-4573-BA29-BCC2E70EC1D2}"/>
    <cellStyle name="40% - Ênfase3 18 2" xfId="1823" xr:uid="{859587C5-E39C-43EB-B6F5-C8D41C259189}"/>
    <cellStyle name="40% - Ênfase3 18 2 2" xfId="25925" xr:uid="{FA2034FE-4ECA-4491-BE9F-63303FAA3180}"/>
    <cellStyle name="40% - Ênfase3 18 2 2 2" xfId="25926" xr:uid="{E2F8BDC3-D2AB-4D92-95D0-FA6E74503A49}"/>
    <cellStyle name="40% - Ênfase3 18 2 2 3" xfId="25927" xr:uid="{B669AE60-DF93-4376-8E91-61DBE004709E}"/>
    <cellStyle name="40% - Ênfase3 18 2 2 4" xfId="25928" xr:uid="{5B4AC1AC-D22D-407C-8080-8693B4489191}"/>
    <cellStyle name="40% - Ênfase3 18 2 3" xfId="25929" xr:uid="{57753AB7-BD0A-495B-98C7-4A572E19C606}"/>
    <cellStyle name="40% - Ênfase3 18 2 4" xfId="25930" xr:uid="{5BB3800C-46A1-4CCE-AF88-8AEAD3F03632}"/>
    <cellStyle name="40% - Ênfase3 18 2 5" xfId="25931" xr:uid="{99902F74-F6A1-4395-A14E-CB4477DFB4EB}"/>
    <cellStyle name="40% - Ênfase3 18 2 6" xfId="48906" xr:uid="{8322412E-9EB8-47A3-BA57-723DB76D3CE7}"/>
    <cellStyle name="40% - Ênfase3 18 3" xfId="25932" xr:uid="{B5F2DDD9-C0FB-4742-A3C8-A36267EA29E6}"/>
    <cellStyle name="40% - Ênfase3 18 3 2" xfId="25933" xr:uid="{5B24010C-1B10-4780-B911-ED5E7617665F}"/>
    <cellStyle name="40% - Ênfase3 18 3 2 2" xfId="25934" xr:uid="{2749979D-1C02-4A5E-8A22-0B3D7A6D1896}"/>
    <cellStyle name="40% - Ênfase3 18 3 2 3" xfId="25935" xr:uid="{1BCEA4C3-E37A-44C4-8DE1-92FEC4336084}"/>
    <cellStyle name="40% - Ênfase3 18 3 2 4" xfId="25936" xr:uid="{602552B1-01F5-4693-BB70-5B68F3926F0D}"/>
    <cellStyle name="40% - Ênfase3 18 3 3" xfId="25937" xr:uid="{588E0AEC-05AD-4FC3-A205-1193310EBE80}"/>
    <cellStyle name="40% - Ênfase3 18 3 4" xfId="25938" xr:uid="{9BC1C3B7-0386-4C1C-B0B4-58E32CFA4AFF}"/>
    <cellStyle name="40% - Ênfase3 18 3 5" xfId="25939" xr:uid="{DD3AAD54-7720-4B0E-B7D5-A8623D382742}"/>
    <cellStyle name="40% - Ênfase3 18 3 6" xfId="50324" xr:uid="{1E2CA96D-0CB2-44D2-9FCE-F66884A658DD}"/>
    <cellStyle name="40% - Ênfase3 18 4" xfId="25940" xr:uid="{A6598CFB-1ACB-4DF2-A89A-668EFDD620CB}"/>
    <cellStyle name="40% - Ênfase3 18 4 2" xfId="25941" xr:uid="{93302000-A91B-4938-94C8-06D06FBD3385}"/>
    <cellStyle name="40% - Ênfase3 18 4 2 2" xfId="25942" xr:uid="{E08BDBDE-4AD2-420C-9BBE-1964FB333C3C}"/>
    <cellStyle name="40% - Ênfase3 18 4 2 3" xfId="25943" xr:uid="{33F213BC-559E-4BE6-A2E3-B06939255063}"/>
    <cellStyle name="40% - Ênfase3 18 4 2 4" xfId="25944" xr:uid="{89A3F06D-9BB5-4C68-81FA-F61AE95F6327}"/>
    <cellStyle name="40% - Ênfase3 18 4 3" xfId="25945" xr:uid="{CA5440D0-4EB4-4344-91E3-07EB2E6F295E}"/>
    <cellStyle name="40% - Ênfase3 18 4 4" xfId="25946" xr:uid="{DF279EF3-6A60-422B-8829-BCE1E8418B4A}"/>
    <cellStyle name="40% - Ênfase3 18 4 5" xfId="25947" xr:uid="{4ED8C5DD-576A-448E-9E9F-A3B13F8C5480}"/>
    <cellStyle name="40% - Ênfase3 18 4 6" xfId="50484" xr:uid="{E740DAA4-F046-44A9-9CDB-990989135DBA}"/>
    <cellStyle name="40% - Ênfase3 18 5" xfId="25948" xr:uid="{5ECC2E22-726C-4BF5-8DF7-B9EC039DB316}"/>
    <cellStyle name="40% - Ênfase3 18 5 2" xfId="25949" xr:uid="{15A3A1E9-4284-4979-8663-1BFF7A5A3E01}"/>
    <cellStyle name="40% - Ênfase3 18 5 2 2" xfId="25950" xr:uid="{A0AA1B8A-6168-4E93-B817-EC299623905F}"/>
    <cellStyle name="40% - Ênfase3 18 5 2 3" xfId="25951" xr:uid="{53569BEC-EBC4-4B75-864C-64BBD25AFF00}"/>
    <cellStyle name="40% - Ênfase3 18 5 2 4" xfId="25952" xr:uid="{9B2C9304-7140-47A5-BF80-4A185CA7932C}"/>
    <cellStyle name="40% - Ênfase3 18 5 3" xfId="25953" xr:uid="{8DBED76E-37ED-4365-968E-713B43BBE426}"/>
    <cellStyle name="40% - Ênfase3 18 5 4" xfId="25954" xr:uid="{9E66C8DB-A090-4ED6-8050-EAD9BE38FA0B}"/>
    <cellStyle name="40% - Ênfase3 18 5 5" xfId="25955" xr:uid="{1FEF8DFF-6BD6-4AB3-BCAA-C8264F9484C3}"/>
    <cellStyle name="40% - Ênfase3 18 5 6" xfId="50208" xr:uid="{994B3604-3A42-4F22-9A9D-612DF61B781D}"/>
    <cellStyle name="40% - Ênfase3 18 6" xfId="25956" xr:uid="{13FD92A7-AB5C-4C3F-8670-12E738CFDBA2}"/>
    <cellStyle name="40% - Ênfase3 18 6 2" xfId="25957" xr:uid="{56307A97-F2F9-4734-BD1B-705BA06F6753}"/>
    <cellStyle name="40% - Ênfase3 18 6 2 2" xfId="25958" xr:uid="{8F459B44-A407-4106-947D-D58AE87351AF}"/>
    <cellStyle name="40% - Ênfase3 18 6 2 3" xfId="25959" xr:uid="{27C8C67B-66D1-42EB-AB66-A783415E0BF0}"/>
    <cellStyle name="40% - Ênfase3 18 6 2 4" xfId="25960" xr:uid="{07F585D0-E10B-4114-85A1-E898DB0EADC1}"/>
    <cellStyle name="40% - Ênfase3 18 6 3" xfId="25961" xr:uid="{F9163E51-3BC9-4BEF-AD08-DB1AF84F4547}"/>
    <cellStyle name="40% - Ênfase3 18 6 4" xfId="25962" xr:uid="{D3B535C4-F3B6-4EBB-9920-9746B7E173C3}"/>
    <cellStyle name="40% - Ênfase3 18 6 5" xfId="25963" xr:uid="{17F11D95-7480-47E0-87A0-9F813117DFAE}"/>
    <cellStyle name="40% - Ênfase3 18 6 6" xfId="50804" xr:uid="{A083AF80-8F52-4C60-959B-9E3EFAED6094}"/>
    <cellStyle name="40% - Ênfase3 18 7" xfId="25964" xr:uid="{5AD2257F-43E9-402F-9EB1-1FDB864ECBF0}"/>
    <cellStyle name="40% - Ênfase3 18 7 2" xfId="25965" xr:uid="{A158B801-AA76-4FD5-8F7E-38BA8953A22E}"/>
    <cellStyle name="40% - Ênfase3 18 7 2 2" xfId="25966" xr:uid="{9DD3E5A5-81F8-41DF-94BE-7EC275165114}"/>
    <cellStyle name="40% - Ênfase3 18 7 2 3" xfId="25967" xr:uid="{A3F4533B-DE40-4879-8082-C88DD9C7379C}"/>
    <cellStyle name="40% - Ênfase3 18 7 2 4" xfId="25968" xr:uid="{36EC8055-AD64-4FE7-A3D9-80B292B511AD}"/>
    <cellStyle name="40% - Ênfase3 18 7 3" xfId="25969" xr:uid="{6A2043FF-D116-451F-BAB8-AEC090CE5973}"/>
    <cellStyle name="40% - Ênfase3 18 7 4" xfId="25970" xr:uid="{64C331B7-CA5C-4B7B-8A02-0F93D6870E22}"/>
    <cellStyle name="40% - Ênfase3 18 7 5" xfId="25971" xr:uid="{42BA4951-797F-482D-AF82-19796F8B6F2C}"/>
    <cellStyle name="40% - Ênfase3 18 7 6" xfId="51690" xr:uid="{A84F596E-BF13-4386-ADC2-C4DC3F40B079}"/>
    <cellStyle name="40% - Ênfase3 18 8" xfId="25972" xr:uid="{38674E68-B47B-416F-B5FE-1FA34170513B}"/>
    <cellStyle name="40% - Ênfase3 18 8 2" xfId="25973" xr:uid="{FEA11A95-7D9D-4A45-B217-2F8A883A960D}"/>
    <cellStyle name="40% - Ênfase3 18 8 2 2" xfId="25974" xr:uid="{F8A7D177-CFCC-4E6D-8B8B-81F7F83933BD}"/>
    <cellStyle name="40% - Ênfase3 18 8 2 3" xfId="25975" xr:uid="{E0385F41-9CFB-4DEA-A427-FEAB216226F4}"/>
    <cellStyle name="40% - Ênfase3 18 8 2 4" xfId="25976" xr:uid="{6AE537D0-FC6C-46AB-AE16-A2CB08C4086A}"/>
    <cellStyle name="40% - Ênfase3 18 8 3" xfId="25977" xr:uid="{AA60B860-0CED-4657-8B3F-FF7B456E520A}"/>
    <cellStyle name="40% - Ênfase3 18 8 4" xfId="25978" xr:uid="{D7A8D84E-7CE3-477B-BA65-04A54FBB2EEB}"/>
    <cellStyle name="40% - Ênfase3 18 8 5" xfId="25979" xr:uid="{EAF880DF-0330-41E3-A2B7-53B581829D57}"/>
    <cellStyle name="40% - Ênfase3 18 8 6" xfId="52566" xr:uid="{F59ED75F-5824-431B-BB83-C714380600CB}"/>
    <cellStyle name="40% - Ênfase3 18 9" xfId="25980" xr:uid="{5FBD37EA-DFFD-4AD9-8F05-73FECE05CC2A}"/>
    <cellStyle name="40% - Ênfase3 18 9 2" xfId="25981" xr:uid="{0B519EC3-FA19-4F35-AFE9-9599C37B762F}"/>
    <cellStyle name="40% - Ênfase3 18 9 2 2" xfId="25982" xr:uid="{0930ADC2-2402-41DA-9390-9D26031B0487}"/>
    <cellStyle name="40% - Ênfase3 18 9 2 3" xfId="25983" xr:uid="{04874399-559F-408C-AE8C-0D3712D2C5B5}"/>
    <cellStyle name="40% - Ênfase3 18 9 2 4" xfId="25984" xr:uid="{E3070A72-D755-4001-85DA-BF2E47CD3CD7}"/>
    <cellStyle name="40% - Ênfase3 18 9 3" xfId="25985" xr:uid="{BC977D19-8ED3-4DBE-86A8-41F1440FEA91}"/>
    <cellStyle name="40% - Ênfase3 18 9 4" xfId="25986" xr:uid="{9B330BA9-4C29-4121-A7F8-AF2CE8E229E4}"/>
    <cellStyle name="40% - Ênfase3 18 9 5" xfId="25987" xr:uid="{A83BD52B-C7D9-44EB-ACF7-149EE2156ED5}"/>
    <cellStyle name="40% - Ênfase3 18 9 6" xfId="53427" xr:uid="{16727E0B-EA14-4043-8156-FDD78BF9C6A1}"/>
    <cellStyle name="40% - Ênfase3 19" xfId="1824" xr:uid="{450E7998-451B-4FDE-A94D-EC1E0B6A490C}"/>
    <cellStyle name="40% - Ênfase3 19 10" xfId="25988" xr:uid="{DECA506C-72B3-46A4-A174-9689F57AA89E}"/>
    <cellStyle name="40% - Ênfase3 19 10 2" xfId="25989" xr:uid="{67930101-F81B-47BE-98EC-C723C469635D}"/>
    <cellStyle name="40% - Ênfase3 19 10 2 2" xfId="25990" xr:uid="{CD356707-3BC0-4E92-964A-C7B4A7C123D6}"/>
    <cellStyle name="40% - Ênfase3 19 10 2 3" xfId="25991" xr:uid="{673ABDC4-F7C3-4A8D-9979-EC390E453379}"/>
    <cellStyle name="40% - Ênfase3 19 10 2 4" xfId="25992" xr:uid="{11979EAD-010F-4CFD-A5B4-7DC4A89E4094}"/>
    <cellStyle name="40% - Ênfase3 19 10 3" xfId="25993" xr:uid="{10CC3520-40AC-4B28-94ED-C6941261FAB6}"/>
    <cellStyle name="40% - Ênfase3 19 10 4" xfId="25994" xr:uid="{6E0D05B8-AE73-4C04-873A-E73D7039E594}"/>
    <cellStyle name="40% - Ênfase3 19 10 5" xfId="25995" xr:uid="{1ACE84F6-7E71-4F12-9913-67AEA3F998EB}"/>
    <cellStyle name="40% - Ênfase3 19 11" xfId="25996" xr:uid="{459BE214-3B69-4178-A834-E3DB3C971909}"/>
    <cellStyle name="40% - Ênfase3 19 11 2" xfId="25997" xr:uid="{94EF7491-9CF8-4AE8-9A1E-D2F3BD1A1358}"/>
    <cellStyle name="40% - Ênfase3 19 11 2 2" xfId="25998" xr:uid="{41184213-42AA-4B28-A47B-EF7C6B4AA36F}"/>
    <cellStyle name="40% - Ênfase3 19 11 2 3" xfId="25999" xr:uid="{849CBBB7-A218-4ED3-91ED-67E8BC3360BE}"/>
    <cellStyle name="40% - Ênfase3 19 11 2 4" xfId="26000" xr:uid="{FBC1D2B0-52A8-4B05-8CAB-7C48555EF36B}"/>
    <cellStyle name="40% - Ênfase3 19 11 3" xfId="26001" xr:uid="{219C0373-95DA-4CD5-8C72-80026562922A}"/>
    <cellStyle name="40% - Ênfase3 19 11 4" xfId="26002" xr:uid="{C7AED044-595D-4396-9910-B2E55A141447}"/>
    <cellStyle name="40% - Ênfase3 19 11 5" xfId="26003" xr:uid="{0AA7234F-6D8C-4906-B117-FCD39A6FE8AD}"/>
    <cellStyle name="40% - Ênfase3 19 12" xfId="26004" xr:uid="{CA072DFE-88FC-4748-8AE3-DB193292115C}"/>
    <cellStyle name="40% - Ênfase3 19 12 2" xfId="26005" xr:uid="{5E1ACB33-B0AD-492E-9F53-33981BA229B8}"/>
    <cellStyle name="40% - Ênfase3 19 12 3" xfId="26006" xr:uid="{27837519-EE68-4DDA-B2DE-D6ED6553E139}"/>
    <cellStyle name="40% - Ênfase3 19 12 4" xfId="26007" xr:uid="{401F5DB7-08E1-43D0-8B5E-C26CF716D417}"/>
    <cellStyle name="40% - Ênfase3 19 13" xfId="26008" xr:uid="{030EA740-5337-4EB5-99F7-374CC2E38FFE}"/>
    <cellStyle name="40% - Ênfase3 19 14" xfId="26009" xr:uid="{9B1FA563-B842-43F3-B49A-B713B4CDA35F}"/>
    <cellStyle name="40% - Ênfase3 19 15" xfId="26010" xr:uid="{1A37F92E-61C5-4A9D-8D4A-3CC14A08A765}"/>
    <cellStyle name="40% - Ênfase3 19 2" xfId="1825" xr:uid="{E9A704EB-F2BC-48FF-8FBA-7C49E524DB20}"/>
    <cellStyle name="40% - Ênfase3 19 2 2" xfId="26011" xr:uid="{A2F9B746-9F81-4FEA-A254-7F064FF6706F}"/>
    <cellStyle name="40% - Ênfase3 19 2 2 2" xfId="26012" xr:uid="{B8A66B18-9ADE-420C-8908-A86577C412CE}"/>
    <cellStyle name="40% - Ênfase3 19 2 2 3" xfId="26013" xr:uid="{5919CB76-604E-4AEA-986A-C50DA215D709}"/>
    <cellStyle name="40% - Ênfase3 19 2 2 4" xfId="26014" xr:uid="{AD0640EC-4F26-4251-95AF-E5CB2B68BA46}"/>
    <cellStyle name="40% - Ênfase3 19 2 3" xfId="26015" xr:uid="{FD36D248-3D51-4544-B032-E34AFA19D94B}"/>
    <cellStyle name="40% - Ênfase3 19 2 4" xfId="26016" xr:uid="{AAE07BE1-5EA4-47DF-8DB6-04A56112CE08}"/>
    <cellStyle name="40% - Ênfase3 19 2 5" xfId="26017" xr:uid="{8C127F8E-8F63-4D21-AA2A-6B142912FD10}"/>
    <cellStyle name="40% - Ênfase3 19 2 6" xfId="48908" xr:uid="{A3B704ED-6358-43CD-B8D6-9B4B3E2D3BDA}"/>
    <cellStyle name="40% - Ênfase3 19 3" xfId="26018" xr:uid="{B89E69D1-9097-4D72-AAF7-D2AFA9B59B8D}"/>
    <cellStyle name="40% - Ênfase3 19 3 2" xfId="26019" xr:uid="{F89E77E4-69B8-4CE9-AE92-443C4363369F}"/>
    <cellStyle name="40% - Ênfase3 19 3 2 2" xfId="26020" xr:uid="{0592A00E-23DB-4111-8B1C-5EC405031064}"/>
    <cellStyle name="40% - Ênfase3 19 3 2 3" xfId="26021" xr:uid="{2471A282-C74C-4973-B59B-B0556FBB0BEE}"/>
    <cellStyle name="40% - Ênfase3 19 3 2 4" xfId="26022" xr:uid="{97914E1E-9D60-4545-B608-5681AAAFDB5E}"/>
    <cellStyle name="40% - Ênfase3 19 3 3" xfId="26023" xr:uid="{0FC215EB-F24F-4F61-B421-3D09171E5360}"/>
    <cellStyle name="40% - Ênfase3 19 3 4" xfId="26024" xr:uid="{47446E80-F9CA-4E02-847F-83568196FF74}"/>
    <cellStyle name="40% - Ênfase3 19 3 5" xfId="26025" xr:uid="{B8C68C13-98BE-461D-818F-95024EAF3F23}"/>
    <cellStyle name="40% - Ênfase3 19 3 6" xfId="50326" xr:uid="{CBFD7526-EF0A-4153-B8AA-A5123A0AC80D}"/>
    <cellStyle name="40% - Ênfase3 19 4" xfId="26026" xr:uid="{06B4368A-6AA3-470E-AC39-2CC319F27D1C}"/>
    <cellStyle name="40% - Ênfase3 19 4 2" xfId="26027" xr:uid="{F3C39978-256C-4B00-89E9-20BDF21A33F4}"/>
    <cellStyle name="40% - Ênfase3 19 4 2 2" xfId="26028" xr:uid="{45F1B274-E3C0-4CE9-8A16-7FDF90E56F40}"/>
    <cellStyle name="40% - Ênfase3 19 4 2 3" xfId="26029" xr:uid="{AA3EF6DC-2837-46CD-91A2-A4C216D53AC6}"/>
    <cellStyle name="40% - Ênfase3 19 4 2 4" xfId="26030" xr:uid="{B3A797BF-0431-4594-80CE-CD15D9D25DA5}"/>
    <cellStyle name="40% - Ênfase3 19 4 3" xfId="26031" xr:uid="{D2C130DC-9D09-4428-97D1-2F2C008EB369}"/>
    <cellStyle name="40% - Ênfase3 19 4 4" xfId="26032" xr:uid="{F3B794B9-B1AA-4F0A-ADBF-2DA088A0E2BD}"/>
    <cellStyle name="40% - Ênfase3 19 4 5" xfId="26033" xr:uid="{D8E37064-72A4-4047-BC68-7CC533FCC8F6}"/>
    <cellStyle name="40% - Ênfase3 19 4 6" xfId="50482" xr:uid="{E4728CA9-E589-40C8-A01D-71E46CD0976B}"/>
    <cellStyle name="40% - Ênfase3 19 5" xfId="26034" xr:uid="{849009E9-7172-4A5C-89ED-55491E703428}"/>
    <cellStyle name="40% - Ênfase3 19 5 2" xfId="26035" xr:uid="{89E0AD6F-F99F-440D-8AE1-C4554290967B}"/>
    <cellStyle name="40% - Ênfase3 19 5 2 2" xfId="26036" xr:uid="{62F11B99-E6CE-47DA-9B2E-53EE4672FFDD}"/>
    <cellStyle name="40% - Ênfase3 19 5 2 3" xfId="26037" xr:uid="{679F5CF9-FE4B-447A-A159-A1EA1DD3AF40}"/>
    <cellStyle name="40% - Ênfase3 19 5 2 4" xfId="26038" xr:uid="{9079B38B-B54E-4737-B397-1F39983F9BD7}"/>
    <cellStyle name="40% - Ênfase3 19 5 3" xfId="26039" xr:uid="{782B6C48-514B-4CB1-8CE8-D79D2C5AB76B}"/>
    <cellStyle name="40% - Ênfase3 19 5 4" xfId="26040" xr:uid="{5DBD7642-0581-4585-8426-17AA3F807927}"/>
    <cellStyle name="40% - Ênfase3 19 5 5" xfId="26041" xr:uid="{99CE650B-26DB-42A6-8B70-1760B2835827}"/>
    <cellStyle name="40% - Ênfase3 19 5 6" xfId="50212" xr:uid="{F4CD4BB3-83F5-415E-8FA4-0DC1231EA5CF}"/>
    <cellStyle name="40% - Ênfase3 19 6" xfId="26042" xr:uid="{EA0E5343-60EB-4550-8EE4-4EAB6E7B63F8}"/>
    <cellStyle name="40% - Ênfase3 19 6 2" xfId="26043" xr:uid="{C4CF33C7-6260-4A6C-844E-8468B9111641}"/>
    <cellStyle name="40% - Ênfase3 19 6 2 2" xfId="26044" xr:uid="{1BEEB3A7-E98F-45B4-8AB8-8914F5C62C24}"/>
    <cellStyle name="40% - Ênfase3 19 6 2 3" xfId="26045" xr:uid="{F1405012-18BB-413C-A5DC-6CDE12D3D32F}"/>
    <cellStyle name="40% - Ênfase3 19 6 2 4" xfId="26046" xr:uid="{4D6F86B5-FC92-4A85-9C3E-8BBECFB8E649}"/>
    <cellStyle name="40% - Ênfase3 19 6 3" xfId="26047" xr:uid="{6BD3A0BF-C3AA-465F-A4EA-F1CD186AC6CC}"/>
    <cellStyle name="40% - Ênfase3 19 6 4" xfId="26048" xr:uid="{060CC52F-D479-4EC9-B5BF-E0554F4FD764}"/>
    <cellStyle name="40% - Ênfase3 19 6 5" xfId="26049" xr:uid="{99E8AC73-B090-47E0-8E78-13DAB1E3C08B}"/>
    <cellStyle name="40% - Ênfase3 19 6 6" xfId="50799" xr:uid="{B6B7C0A4-32F9-4D0D-9D8B-E86524714778}"/>
    <cellStyle name="40% - Ênfase3 19 7" xfId="26050" xr:uid="{285E9657-D149-4936-88AB-ED8438A25418}"/>
    <cellStyle name="40% - Ênfase3 19 7 2" xfId="26051" xr:uid="{7CB16497-1E3C-4F0A-A53F-1DDFABDA3B52}"/>
    <cellStyle name="40% - Ênfase3 19 7 2 2" xfId="26052" xr:uid="{7CD4D7A0-FF9D-4D4D-9134-45C1225B4457}"/>
    <cellStyle name="40% - Ênfase3 19 7 2 3" xfId="26053" xr:uid="{E6793979-65BF-40EC-A544-A56FCF00B23A}"/>
    <cellStyle name="40% - Ênfase3 19 7 2 4" xfId="26054" xr:uid="{30C5BE68-B83C-40AA-AE6F-2EB0E0017188}"/>
    <cellStyle name="40% - Ênfase3 19 7 3" xfId="26055" xr:uid="{584EE792-778E-4F9A-AF29-8DD83A0CF6D3}"/>
    <cellStyle name="40% - Ênfase3 19 7 4" xfId="26056" xr:uid="{CFCBE53E-318E-4E2A-9E98-8A66EF5BA559}"/>
    <cellStyle name="40% - Ênfase3 19 7 5" xfId="26057" xr:uid="{DE95E8C3-F921-4D8D-8E22-CC7391984ED2}"/>
    <cellStyle name="40% - Ênfase3 19 7 6" xfId="51685" xr:uid="{99056AED-D0A3-460D-94B1-AB3166C6CF95}"/>
    <cellStyle name="40% - Ênfase3 19 8" xfId="26058" xr:uid="{BF618317-D61B-4F53-AAEE-CF77A4E45A75}"/>
    <cellStyle name="40% - Ênfase3 19 8 2" xfId="26059" xr:uid="{F7722E58-A0EB-48C3-91A8-308CD534F737}"/>
    <cellStyle name="40% - Ênfase3 19 8 2 2" xfId="26060" xr:uid="{C2FBA727-B651-4B84-AF6E-2FF4C3C9530F}"/>
    <cellStyle name="40% - Ênfase3 19 8 2 3" xfId="26061" xr:uid="{9CF54B2F-3609-4A18-9C93-DB2E0CC14CDF}"/>
    <cellStyle name="40% - Ênfase3 19 8 2 4" xfId="26062" xr:uid="{74453012-E9FA-43EA-8A9D-F37D09FF7096}"/>
    <cellStyle name="40% - Ênfase3 19 8 3" xfId="26063" xr:uid="{C475A388-524F-4A73-9929-C60CEEB1FBF0}"/>
    <cellStyle name="40% - Ênfase3 19 8 4" xfId="26064" xr:uid="{7C14570F-B3DE-46B8-B5EA-3CE12B4505B4}"/>
    <cellStyle name="40% - Ênfase3 19 8 5" xfId="26065" xr:uid="{AAAA3884-ADA9-4D89-868F-0259CF7CCA68}"/>
    <cellStyle name="40% - Ênfase3 19 8 6" xfId="52562" xr:uid="{CEEDE9A8-B36B-40B9-917F-7BEEDBA14592}"/>
    <cellStyle name="40% - Ênfase3 19 9" xfId="26066" xr:uid="{D2F894A4-ADBC-4CE1-9F1C-F769910753DD}"/>
    <cellStyle name="40% - Ênfase3 19 9 2" xfId="26067" xr:uid="{F58F53A2-D9BC-47E2-B28F-51C02ADA4AF2}"/>
    <cellStyle name="40% - Ênfase3 19 9 2 2" xfId="26068" xr:uid="{7ABE9F21-7E12-4BD6-91F7-9F2438C0C536}"/>
    <cellStyle name="40% - Ênfase3 19 9 2 3" xfId="26069" xr:uid="{460D49B7-F5EA-4C87-A84D-AC452BB3A855}"/>
    <cellStyle name="40% - Ênfase3 19 9 2 4" xfId="26070" xr:uid="{0BE75C82-F2B0-4C4D-93D2-65C30192965E}"/>
    <cellStyle name="40% - Ênfase3 19 9 3" xfId="26071" xr:uid="{23F77B86-49CC-46E1-A243-A5F14009E032}"/>
    <cellStyle name="40% - Ênfase3 19 9 4" xfId="26072" xr:uid="{9D2D874E-1121-4E0B-8577-B213A6D706D4}"/>
    <cellStyle name="40% - Ênfase3 19 9 5" xfId="26073" xr:uid="{A63E9DE8-66D1-4539-AA73-D2F5B25EC271}"/>
    <cellStyle name="40% - Ênfase3 19 9 6" xfId="53423" xr:uid="{C3892A2B-B200-40F2-B18A-D70B662FD09B}"/>
    <cellStyle name="40% - Ênfase3 2" xfId="1826" xr:uid="{75E17D7D-21C1-498B-BD3E-7BD73D5AF121}"/>
    <cellStyle name="40% - Ênfase3 2 10" xfId="26074" xr:uid="{09B0D20E-2F7C-419D-82DC-1E96887E7992}"/>
    <cellStyle name="40% - Ênfase3 2 10 2" xfId="26075" xr:uid="{A7207441-DB4D-408B-B9A2-4A053877D484}"/>
    <cellStyle name="40% - Ênfase3 2 10 2 2" xfId="26076" xr:uid="{589709D7-0516-422C-924C-29F025065A64}"/>
    <cellStyle name="40% - Ênfase3 2 10 2 3" xfId="26077" xr:uid="{2AA7B808-EF3C-4E44-B80F-3A0D5CC4ECFB}"/>
    <cellStyle name="40% - Ênfase3 2 10 2 4" xfId="26078" xr:uid="{64275587-E622-47B7-963F-7C1CE2BD2581}"/>
    <cellStyle name="40% - Ênfase3 2 10 3" xfId="26079" xr:uid="{52589378-DBA1-4B25-A97A-7D929C5263D0}"/>
    <cellStyle name="40% - Ênfase3 2 10 4" xfId="26080" xr:uid="{508FF039-33FC-4E26-BB13-9F0ACCB5A7F9}"/>
    <cellStyle name="40% - Ênfase3 2 10 5" xfId="26081" xr:uid="{9139D2C0-C39B-4F2A-B571-881B3295E18B}"/>
    <cellStyle name="40% - Ênfase3 2 10 6" xfId="50218" xr:uid="{9C6FC629-429B-4BD0-9AE3-631959C9B941}"/>
    <cellStyle name="40% - Ênfase3 2 11" xfId="26082" xr:uid="{36CA08F8-3170-46CD-9EDD-E4C2433B65CC}"/>
    <cellStyle name="40% - Ênfase3 2 11 2" xfId="26083" xr:uid="{4B222DE5-9AB0-497A-B46A-DAFB4FACA122}"/>
    <cellStyle name="40% - Ênfase3 2 11 2 2" xfId="26084" xr:uid="{50C9AFCF-6728-469D-8224-47AFD5F44AF4}"/>
    <cellStyle name="40% - Ênfase3 2 11 2 3" xfId="26085" xr:uid="{D4F60CB5-D0DC-4908-85E7-D66B04BF99C5}"/>
    <cellStyle name="40% - Ênfase3 2 11 2 4" xfId="26086" xr:uid="{A23C25F0-3C31-43AC-8E3E-BD68BF388B49}"/>
    <cellStyle name="40% - Ênfase3 2 11 3" xfId="26087" xr:uid="{66DFDAE3-6FBF-422F-9299-0101C56FBF45}"/>
    <cellStyle name="40% - Ênfase3 2 11 4" xfId="26088" xr:uid="{407D578E-DDC4-4B74-B3CE-758A9EAE254F}"/>
    <cellStyle name="40% - Ênfase3 2 11 5" xfId="26089" xr:uid="{DA6780F7-8FED-49D3-94D3-01506FF207D0}"/>
    <cellStyle name="40% - Ênfase3 2 11 6" xfId="50773" xr:uid="{85BEEEDD-BF71-4672-8CF4-784439702AD5}"/>
    <cellStyle name="40% - Ênfase3 2 12" xfId="26090" xr:uid="{3C72AC5D-66A2-4B30-AD1A-795DD1815043}"/>
    <cellStyle name="40% - Ênfase3 2 12 2" xfId="26091" xr:uid="{A97AEBC2-4595-4C85-A77D-1B6F79137399}"/>
    <cellStyle name="40% - Ênfase3 2 12 2 2" xfId="26092" xr:uid="{CB688B28-B416-4662-8822-C0AEF56F1A87}"/>
    <cellStyle name="40% - Ênfase3 2 12 2 3" xfId="26093" xr:uid="{647BA819-DDC7-4C9C-8E59-F4D7B7604859}"/>
    <cellStyle name="40% - Ênfase3 2 12 2 4" xfId="26094" xr:uid="{182627A8-C487-4D62-86B7-A0F1CFCB36CA}"/>
    <cellStyle name="40% - Ênfase3 2 12 3" xfId="26095" xr:uid="{9C1779A3-7151-4DF5-A38D-0C7BBABD7732}"/>
    <cellStyle name="40% - Ênfase3 2 12 4" xfId="26096" xr:uid="{A1BE6C24-8D86-4550-9BA2-4E21FBF0A53E}"/>
    <cellStyle name="40% - Ênfase3 2 12 5" xfId="26097" xr:uid="{0B2A67C2-4F76-4399-80E8-EEF97F61397D}"/>
    <cellStyle name="40% - Ênfase3 2 12 6" xfId="51659" xr:uid="{38591CAE-5136-4813-AAC5-4F579427CED0}"/>
    <cellStyle name="40% - Ênfase3 2 13" xfId="26098" xr:uid="{79BE9A2E-FE63-47E2-A117-A5673466DCB4}"/>
    <cellStyle name="40% - Ênfase3 2 13 2" xfId="26099" xr:uid="{3741979A-F081-4020-9FC6-0C730D631641}"/>
    <cellStyle name="40% - Ênfase3 2 13 3" xfId="26100" xr:uid="{D0F54AF9-655B-4378-8477-BCEF3D71E05B}"/>
    <cellStyle name="40% - Ênfase3 2 13 4" xfId="26101" xr:uid="{7E874BDA-7264-4DCA-BEF5-5457FADB854B}"/>
    <cellStyle name="40% - Ênfase3 2 13 5" xfId="52536" xr:uid="{8E715A4D-3C81-4425-8115-871E0F643ABD}"/>
    <cellStyle name="40% - Ênfase3 2 14" xfId="26102" xr:uid="{B7B84DEF-C74D-49DA-88D5-D17C41980198}"/>
    <cellStyle name="40% - Ênfase3 2 14 2" xfId="26103" xr:uid="{B3395C10-E608-4977-AB11-51966EE0365C}"/>
    <cellStyle name="40% - Ênfase3 2 14 3" xfId="26104" xr:uid="{3A32DC53-469C-4504-8680-4CE2B28706D5}"/>
    <cellStyle name="40% - Ênfase3 2 14 4" xfId="26105" xr:uid="{6B8E5F27-0C15-4EDD-857E-25D35A0894F4}"/>
    <cellStyle name="40% - Ênfase3 2 14 5" xfId="53398" xr:uid="{96C2B9C2-1B2B-4DAA-B427-F6E7CB844FF4}"/>
    <cellStyle name="40% - Ênfase3 2 15" xfId="26106" xr:uid="{7CAC99F4-F9CA-474F-B866-7CD57569BBD3}"/>
    <cellStyle name="40% - Ênfase3 2 15 2" xfId="26107" xr:uid="{779B9CE8-3A18-4C3F-9D60-F72384C61463}"/>
    <cellStyle name="40% - Ênfase3 2 15 3" xfId="26108" xr:uid="{17B70543-0212-4B0A-9BDB-B9CCA0443419}"/>
    <cellStyle name="40% - Ênfase3 2 16" xfId="26109" xr:uid="{A935767B-C574-4FDD-898B-48E0EA0F6CD8}"/>
    <cellStyle name="40% - Ênfase3 2 16 2" xfId="26110" xr:uid="{AA9B24CA-2CC1-4FF3-993B-BAF442F5EEE0}"/>
    <cellStyle name="40% - Ênfase3 2 16 3" xfId="26111" xr:uid="{7C1E03B3-EE42-44A6-936E-3A9EF86AB9F4}"/>
    <cellStyle name="40% - Ênfase3 2 17" xfId="26112" xr:uid="{6BA2CB75-1A8F-4858-A8B2-B73BBC7372C1}"/>
    <cellStyle name="40% - Ênfase3 2 17 2" xfId="26113" xr:uid="{E96B2F94-7A0D-440F-8933-3E86F209AC33}"/>
    <cellStyle name="40% - Ênfase3 2 17 3" xfId="26114" xr:uid="{20118F12-C13E-4DF9-A147-BCF31A9BD11E}"/>
    <cellStyle name="40% - Ênfase3 2 17 4" xfId="47237" xr:uid="{8D932580-CFC0-4221-A282-8723C770E6D3}"/>
    <cellStyle name="40% - Ênfase3 2 18" xfId="26115" xr:uid="{3D55EC7C-FEC8-444A-995F-586D514291AE}"/>
    <cellStyle name="40% - Ênfase3 2 18 2" xfId="26116" xr:uid="{73C4DD3F-E2DF-4C32-BB6D-9B0C9184C09B}"/>
    <cellStyle name="40% - Ênfase3 2 18 3" xfId="26117" xr:uid="{408AD6EB-0C9F-47E7-8CDF-3F78FB9D8501}"/>
    <cellStyle name="40% - Ênfase3 2 19" xfId="26118" xr:uid="{9C154B57-E8F3-42B7-91F4-780457B27951}"/>
    <cellStyle name="40% - Ênfase3 2 19 2" xfId="26119" xr:uid="{6A4AE030-FF7E-402A-95A3-12FA23A0D623}"/>
    <cellStyle name="40% - Ênfase3 2 19 3" xfId="26120" xr:uid="{3DF10C32-4681-4C1A-969C-C29A730A8ABB}"/>
    <cellStyle name="40% - Ênfase3 2 2" xfId="1827" xr:uid="{BAFC2188-F31D-4007-95A6-52B1B382F390}"/>
    <cellStyle name="40% - Ênfase3 2 2 10" xfId="56204" xr:uid="{78068F5F-51E9-4612-A6A6-6580E9D000D0}"/>
    <cellStyle name="40% - Ênfase3 2 2 11" xfId="58319" xr:uid="{55E4765B-B6F6-40BA-A1F3-7D4935D48D6B}"/>
    <cellStyle name="40% - Ênfase3 2 2 12" xfId="45626" xr:uid="{A47CC437-F153-4879-9522-BAAE46920CAB}"/>
    <cellStyle name="40% - Ênfase3 2 2 2" xfId="1828" xr:uid="{8474191A-F95E-4E01-9BC4-470C624C27D8}"/>
    <cellStyle name="40% - Ênfase3 2 2 2 10" xfId="56415" xr:uid="{4E254FFB-C04D-4545-AB28-F540A2873709}"/>
    <cellStyle name="40% - Ênfase3 2 2 2 11" xfId="57870" xr:uid="{6A9A1FC2-BB9F-4FA4-92FE-C426D89CF5B2}"/>
    <cellStyle name="40% - Ênfase3 2 2 2 12" xfId="48910" xr:uid="{C3570657-B003-4569-B8CA-54D4C2654420}"/>
    <cellStyle name="40% - Ênfase3 2 2 2 2" xfId="26121" xr:uid="{EC9F0BA2-D4B6-4242-9E25-3A6A7E6FA85E}"/>
    <cellStyle name="40% - Ênfase3 2 2 2 2 2" xfId="48912" xr:uid="{B4B57920-ECB7-4D5E-8F5C-8D70ACBE161A}"/>
    <cellStyle name="40% - Ênfase3 2 2 2 2 2 2" xfId="57261" xr:uid="{516038C4-D3B9-4D4A-9FAB-E8091A5233B4}"/>
    <cellStyle name="40% - Ênfase3 2 2 2 2 2 2 2" xfId="57262" xr:uid="{D0C5BBC4-B193-4F39-B818-092B8618F72B}"/>
    <cellStyle name="40% - Ênfase3 2 2 2 2 2 2 3" xfId="58345" xr:uid="{A4FB0BEE-DC1E-40C7-BFC7-E499700FCBFF}"/>
    <cellStyle name="40% - Ênfase3 2 2 2 2 2 3" xfId="57703" xr:uid="{A3A07D93-C8AA-4047-9633-F983F3A44B70}"/>
    <cellStyle name="40% - Ênfase3 2 2 2 2 3" xfId="56430" xr:uid="{30C552DE-4342-493D-A867-C930DD72D1CF}"/>
    <cellStyle name="40% - Ênfase3 2 2 2 2 4" xfId="57756" xr:uid="{04953614-DA79-4EE7-BC77-7C9078391BF0}"/>
    <cellStyle name="40% - Ênfase3 2 2 2 2 5" xfId="48911" xr:uid="{CED4D844-5299-4812-B2F0-671D12E2A967}"/>
    <cellStyle name="40% - Ênfase3 2 2 2 3" xfId="26122" xr:uid="{1E718385-E5CE-48B2-A800-11196CE37D43}"/>
    <cellStyle name="40% - Ênfase3 2 2 2 3 2" xfId="50330" xr:uid="{A0147DC1-D346-4C60-8EF9-71BC620CBE55}"/>
    <cellStyle name="40% - Ênfase3 2 2 2 4" xfId="26123" xr:uid="{1B87B9BA-5BBB-4FDC-8771-8AAF567FC4C5}"/>
    <cellStyle name="40% - Ênfase3 2 2 2 4 2" xfId="50477" xr:uid="{F88CADF5-026F-467E-99EE-BD38B737692A}"/>
    <cellStyle name="40% - Ênfase3 2 2 2 5" xfId="50222" xr:uid="{9405787E-F5AA-4B51-A7E8-D709E9169D6B}"/>
    <cellStyle name="40% - Ênfase3 2 2 2 6" xfId="50769" xr:uid="{AE371AFE-8040-4109-9780-1E1D6FC3250D}"/>
    <cellStyle name="40% - Ênfase3 2 2 2 7" xfId="51655" xr:uid="{9FC1DCDF-06EA-49BE-9A63-C2921656F253}"/>
    <cellStyle name="40% - Ênfase3 2 2 2 8" xfId="52532" xr:uid="{B1CEA7A0-3128-414A-9A67-7C1BBF12A907}"/>
    <cellStyle name="40% - Ênfase3 2 2 2 9" xfId="53394" xr:uid="{37D3D4E4-2CB7-4F00-9063-19ACAE406383}"/>
    <cellStyle name="40% - Ênfase3 2 2 3" xfId="26124" xr:uid="{CB5E04F8-3ED7-4283-9742-985A1D1CB4DA}"/>
    <cellStyle name="40% - Ênfase3 2 2 3 2" xfId="56913" xr:uid="{F76C6FF2-8C13-4C5C-9BDC-A2701F841631}"/>
    <cellStyle name="40% - Ênfase3 2 2 3 2 2" xfId="57673" xr:uid="{F24159F4-1D72-4181-A39C-996B7CC7F31D}"/>
    <cellStyle name="40% - Ênfase3 2 2 3 2 3" xfId="58001" xr:uid="{50E7A8FE-9885-49EE-B093-28DAD0E22F34}"/>
    <cellStyle name="40% - Ênfase3 2 2 3 3" xfId="57102" xr:uid="{127C43FB-1694-4D6D-B317-294832BF05CB}"/>
    <cellStyle name="40% - Ênfase3 2 2 3 4" xfId="50329" xr:uid="{7747FE58-BC75-469A-879F-BD134B5160A6}"/>
    <cellStyle name="40% - Ênfase3 2 2 4" xfId="26125" xr:uid="{69C7D2F5-4A1A-441E-AFDB-D815066339E3}"/>
    <cellStyle name="40% - Ênfase3 2 2 4 2" xfId="50478" xr:uid="{86F02C0C-7AC2-4717-AF25-A70083B3F142}"/>
    <cellStyle name="40% - Ênfase3 2 2 5" xfId="26126" xr:uid="{B7A8E84F-602B-4DA2-ABD6-0680C0ECD2DA}"/>
    <cellStyle name="40% - Ênfase3 2 2 5 2" xfId="50220" xr:uid="{977EB584-FE16-40B2-B132-9C4B0B60D76A}"/>
    <cellStyle name="40% - Ênfase3 2 2 6" xfId="50771" xr:uid="{B5B337C2-48FC-4204-ABB3-9D1D4527CDC0}"/>
    <cellStyle name="40% - Ênfase3 2 2 7" xfId="51657" xr:uid="{0E1A2478-0D3B-4292-8084-8AB17627ACF6}"/>
    <cellStyle name="40% - Ênfase3 2 2 8" xfId="52534" xr:uid="{B3DF8F92-867E-4ABE-81FC-B62A083E8C5E}"/>
    <cellStyle name="40% - Ênfase3 2 2 9" xfId="53396" xr:uid="{C8E8CA40-A12F-4DCE-A2F8-15626C596A0F}"/>
    <cellStyle name="40% - Ênfase3 2 20" xfId="26127" xr:uid="{5EFAEB79-9C2D-4E3B-8C38-DFD9ED12AD3B}"/>
    <cellStyle name="40% - Ênfase3 2 20 2" xfId="26128" xr:uid="{46C9485F-904A-479B-85CB-9600C0FD0940}"/>
    <cellStyle name="40% - Ênfase3 2 20 3" xfId="26129" xr:uid="{53AA3841-879F-4359-B448-A91D38EE5A42}"/>
    <cellStyle name="40% - Ênfase3 2 21" xfId="26130" xr:uid="{9D8BCB57-3E7F-4B4B-BFC5-BF557389DAEC}"/>
    <cellStyle name="40% - Ênfase3 2 21 2" xfId="26131" xr:uid="{7A57E0AD-5C80-453C-94A1-F658CB3E8B9D}"/>
    <cellStyle name="40% - Ênfase3 2 21 3" xfId="26132" xr:uid="{FAAB466C-DBB4-45E5-B45B-8D970979F801}"/>
    <cellStyle name="40% - Ênfase3 2 22" xfId="26133" xr:uid="{E02993F3-0D0C-4FA8-8CAF-1D885B212200}"/>
    <cellStyle name="40% - Ênfase3 2 22 2" xfId="26134" xr:uid="{A9927167-BC04-4444-AE97-096E556A73C5}"/>
    <cellStyle name="40% - Ênfase3 2 22 3" xfId="26135" xr:uid="{7425EDEB-E660-495D-B944-E9373861653A}"/>
    <cellStyle name="40% - Ênfase3 2 23" xfId="26136" xr:uid="{29DC0AF6-E1B2-49BB-BB3F-699A7318F363}"/>
    <cellStyle name="40% - Ênfase3 2 24" xfId="26137" xr:uid="{AADE1ED3-9A95-43BC-8CA9-4145F728CA7D}"/>
    <cellStyle name="40% - Ênfase3 2 25" xfId="45181" xr:uid="{BDC9C8D2-ADC0-4258-92FC-8A5BCEF15311}"/>
    <cellStyle name="40% - Ênfase3 2 3" xfId="1829" xr:uid="{925F2649-E5C2-4DDE-BD9D-4683DD3778FB}"/>
    <cellStyle name="40% - Ênfase3 2 3 2" xfId="1830" xr:uid="{7302A29B-D997-4A47-8930-663C7914A2F0}"/>
    <cellStyle name="40% - Ênfase3 2 3 2 2" xfId="26138" xr:uid="{0B63C6F6-30E9-4D2E-9C6A-BA7DE00D62C4}"/>
    <cellStyle name="40% - Ênfase3 2 3 2 2 2" xfId="57263" xr:uid="{502F76B5-1709-46E9-B314-01EF90B37ADD}"/>
    <cellStyle name="40% - Ênfase3 2 3 2 3" xfId="26139" xr:uid="{6707B362-EA35-4747-8096-F0D562F49ABA}"/>
    <cellStyle name="40% - Ênfase3 2 3 2 3 2" xfId="58243" xr:uid="{8A61FA49-4B87-402B-8783-07AD7BAEFF21}"/>
    <cellStyle name="40% - Ênfase3 2 3 2 4" xfId="26140" xr:uid="{340ED3E3-8B15-48D8-8718-DF917076FF5E}"/>
    <cellStyle name="40% - Ênfase3 2 3 2 5" xfId="56474" xr:uid="{3D4843C0-2CC8-431E-B612-B3552103D887}"/>
    <cellStyle name="40% - Ênfase3 2 3 3" xfId="26141" xr:uid="{1834A2F7-628D-4717-9262-D9DDFC2E3FFC}"/>
    <cellStyle name="40% - Ênfase3 2 3 3 2" xfId="57867" xr:uid="{7EABFE15-B32C-43DB-97CF-51133629F006}"/>
    <cellStyle name="40% - Ênfase3 2 3 4" xfId="26142" xr:uid="{D50A4D2E-E4DA-4BCF-A22F-073515C1A672}"/>
    <cellStyle name="40% - Ênfase3 2 3 4 2" xfId="48913" xr:uid="{1BAF07B7-2BEB-4044-BC31-D96626C811C1}"/>
    <cellStyle name="40% - Ênfase3 2 3 5" xfId="26143" xr:uid="{F1624132-2D1C-4724-A5F2-4998B0B9DAAB}"/>
    <cellStyle name="40% - Ênfase3 2 3 6" xfId="45627" xr:uid="{75E4996B-02E1-4F29-8278-DA59AED3D008}"/>
    <cellStyle name="40% - Ênfase3 2 4" xfId="1831" xr:uid="{5DD3C0B5-008E-4FE7-BDA2-5DB6CB89447E}"/>
    <cellStyle name="40% - Ênfase3 2 4 2" xfId="1832" xr:uid="{BB088951-78B7-4675-86AC-398B898CE0DB}"/>
    <cellStyle name="40% - Ênfase3 2 4 2 2" xfId="26144" xr:uid="{E5758B61-6E8D-4A6A-A7A3-E3AA40CA7023}"/>
    <cellStyle name="40% - Ênfase3 2 4 2 2 2" xfId="57264" xr:uid="{F5202478-8D58-45EB-9ACD-0F620EBB71C4}"/>
    <cellStyle name="40% - Ênfase3 2 4 2 3" xfId="26145" xr:uid="{C4B40ABA-A22F-429C-97F7-35699586DC33}"/>
    <cellStyle name="40% - Ênfase3 2 4 2 3 2" xfId="58138" xr:uid="{733B03BA-44BA-4D9A-B179-CD6AB3A99225}"/>
    <cellStyle name="40% - Ênfase3 2 4 2 4" xfId="26146" xr:uid="{F6CFC34A-6AD4-4232-8233-08B784D90DA2}"/>
    <cellStyle name="40% - Ênfase3 2 4 2 5" xfId="56537" xr:uid="{C517FE6C-E180-4985-8DFE-9CA9A49A2260}"/>
    <cellStyle name="40% - Ênfase3 2 4 3" xfId="26147" xr:uid="{B723021A-6E0B-44CE-8F27-B527A2F1C373}"/>
    <cellStyle name="40% - Ênfase3 2 4 3 2" xfId="57746" xr:uid="{5F8987A9-D033-4675-B358-F82E8CA9500E}"/>
    <cellStyle name="40% - Ênfase3 2 4 4" xfId="26148" xr:uid="{B2F10C44-7613-4C41-9BAE-0F16B67152D7}"/>
    <cellStyle name="40% - Ênfase3 2 4 5" xfId="26149" xr:uid="{E72E3678-0F7D-4DB0-BE67-E969A2A41991}"/>
    <cellStyle name="40% - Ênfase3 2 4 6" xfId="48914" xr:uid="{F8EACCE6-1621-4DE2-9390-C81DAFF8D55F}"/>
    <cellStyle name="40% - Ênfase3 2 5" xfId="1833" xr:uid="{A53754C2-07B8-42FA-973D-4678BC4CECDC}"/>
    <cellStyle name="40% - Ênfase3 2 5 2" xfId="1834" xr:uid="{CD60C43A-9B97-429A-9D99-6F826DC8DA6F}"/>
    <cellStyle name="40% - Ênfase3 2 5 2 2" xfId="26150" xr:uid="{90B9084B-36F8-430A-9B62-0234B0A68A25}"/>
    <cellStyle name="40% - Ênfase3 2 5 2 3" xfId="26151" xr:uid="{378450B9-E9A6-47A5-8E1A-CD0A96BD2850}"/>
    <cellStyle name="40% - Ênfase3 2 5 2 4" xfId="26152" xr:uid="{080C50E9-1006-4B03-BEFB-CF5438418383}"/>
    <cellStyle name="40% - Ênfase3 2 5 3" xfId="26153" xr:uid="{0E3D6ED8-2D36-451F-9ADB-3B3C4BFEB907}"/>
    <cellStyle name="40% - Ênfase3 2 5 4" xfId="26154" xr:uid="{4B308CB8-B069-4949-98FC-21013C5DFF86}"/>
    <cellStyle name="40% - Ênfase3 2 5 5" xfId="26155" xr:uid="{1484340A-80E8-49A1-B330-6571FF43BC3D}"/>
    <cellStyle name="40% - Ênfase3 2 5 6" xfId="48915" xr:uid="{41CE30D1-76A4-4FC8-8690-DFF4C4060A5F}"/>
    <cellStyle name="40% - Ênfase3 2 6" xfId="1835" xr:uid="{620B7101-04FA-4F6A-918F-92219F742A8E}"/>
    <cellStyle name="40% - Ênfase3 2 6 2" xfId="1836" xr:uid="{0B81BFF5-7FCA-4E6C-BAD9-88AA6B938411}"/>
    <cellStyle name="40% - Ênfase3 2 6 2 2" xfId="26156" xr:uid="{076AE519-178B-466B-BE82-92B18B13D266}"/>
    <cellStyle name="40% - Ênfase3 2 6 2 3" xfId="26157" xr:uid="{9D1EAC00-FB44-460C-9BFC-98C2CE967365}"/>
    <cellStyle name="40% - Ênfase3 2 6 2 4" xfId="26158" xr:uid="{27B76DC7-4099-418A-BE4C-FEB4BE604D0F}"/>
    <cellStyle name="40% - Ênfase3 2 6 3" xfId="26159" xr:uid="{D9390FEE-17E8-4C0F-BAAB-DC02BB49E8E0}"/>
    <cellStyle name="40% - Ênfase3 2 6 4" xfId="26160" xr:uid="{E8D61839-ADE5-4A58-AF4E-161151036BC9}"/>
    <cellStyle name="40% - Ênfase3 2 6 5" xfId="26161" xr:uid="{4FC4D235-2DBA-4753-8B6B-CA8F302B344D}"/>
    <cellStyle name="40% - Ênfase3 2 6 6" xfId="48916" xr:uid="{261D9820-B54A-4088-BD52-01DE2648E9A9}"/>
    <cellStyle name="40% - Ênfase3 2 7" xfId="1837" xr:uid="{149478C7-219D-437E-A324-0A71EB0A5834}"/>
    <cellStyle name="40% - Ênfase3 2 7 2" xfId="26162" xr:uid="{7BF4F22D-9E3E-4A23-A002-4EFBA833FD4C}"/>
    <cellStyle name="40% - Ênfase3 2 7 2 2" xfId="26163" xr:uid="{9EFCD8E4-F16D-44A9-9471-D29113BD1FF2}"/>
    <cellStyle name="40% - Ênfase3 2 7 2 3" xfId="26164" xr:uid="{7365B7F4-2F89-4A21-AD15-9854225C0F09}"/>
    <cellStyle name="40% - Ênfase3 2 7 2 4" xfId="26165" xr:uid="{D02EE488-C740-4D37-A40F-789BAE5A9217}"/>
    <cellStyle name="40% - Ênfase3 2 7 3" xfId="26166" xr:uid="{4E81062E-6DDF-47CD-8D24-375C8B849FE1}"/>
    <cellStyle name="40% - Ênfase3 2 7 4" xfId="26167" xr:uid="{C68A444A-024F-4765-8DB9-D0674A62F10D}"/>
    <cellStyle name="40% - Ênfase3 2 7 5" xfId="26168" xr:uid="{B6026629-8848-4316-AA13-DFD755FD2C2B}"/>
    <cellStyle name="40% - Ênfase3 2 7 6" xfId="48917" xr:uid="{425D1353-4440-42B1-8372-23CF48AE93E0}"/>
    <cellStyle name="40% - Ênfase3 2 8" xfId="26169" xr:uid="{14490784-4201-45BC-B58E-DFEE82635D87}"/>
    <cellStyle name="40% - Ênfase3 2 8 2" xfId="26170" xr:uid="{E149DE47-136E-44EF-A02E-AA82A3C22ADA}"/>
    <cellStyle name="40% - Ênfase3 2 8 2 2" xfId="26171" xr:uid="{F5A72FC3-C93A-48DB-A236-D3725F1DFAB6}"/>
    <cellStyle name="40% - Ênfase3 2 8 2 3" xfId="26172" xr:uid="{631C074F-14FB-4638-B665-7CE540490BF9}"/>
    <cellStyle name="40% - Ênfase3 2 8 2 4" xfId="26173" xr:uid="{C589CD4B-E1EF-4E44-88E0-FB9047C7B062}"/>
    <cellStyle name="40% - Ênfase3 2 8 3" xfId="26174" xr:uid="{D768752E-5F30-4C59-8AE4-EA88244043F4}"/>
    <cellStyle name="40% - Ênfase3 2 8 4" xfId="26175" xr:uid="{8746ACBF-D323-4D3B-8896-3B08047D1307}"/>
    <cellStyle name="40% - Ênfase3 2 8 5" xfId="26176" xr:uid="{1EF63D02-F95C-4024-B4DA-97A4B67DF7DE}"/>
    <cellStyle name="40% - Ênfase3 2 8 6" xfId="50328" xr:uid="{288EBFE3-902F-4124-9656-DC19BDEB9049}"/>
    <cellStyle name="40% - Ênfase3 2 9" xfId="26177" xr:uid="{C51AD9D8-2F75-423A-A20D-E94870A50DB0}"/>
    <cellStyle name="40% - Ênfase3 2 9 2" xfId="26178" xr:uid="{B2020C75-7F2A-4290-9A08-F032F32064DD}"/>
    <cellStyle name="40% - Ênfase3 2 9 2 2" xfId="26179" xr:uid="{43586671-24B0-41FF-8122-49A0F03B55D6}"/>
    <cellStyle name="40% - Ênfase3 2 9 2 3" xfId="26180" xr:uid="{D9363D94-0981-4804-9D35-AB25B7763C4E}"/>
    <cellStyle name="40% - Ênfase3 2 9 2 4" xfId="26181" xr:uid="{B0582AF3-6DF8-45AE-911F-FB21AE9CEA4A}"/>
    <cellStyle name="40% - Ênfase3 2 9 3" xfId="26182" xr:uid="{75F8646F-B3A6-4283-84A5-C4B3998B77F6}"/>
    <cellStyle name="40% - Ênfase3 2 9 4" xfId="26183" xr:uid="{DA56AC38-8755-49C7-A255-328B342B16A2}"/>
    <cellStyle name="40% - Ênfase3 2 9 5" xfId="26184" xr:uid="{CB07884F-BD9A-4C79-95B6-818EB948B6D9}"/>
    <cellStyle name="40% - Ênfase3 2 9 6" xfId="50479" xr:uid="{B20AFF78-36D0-4576-8A80-546BBA96CD79}"/>
    <cellStyle name="40% - Ênfase3 20" xfId="1838" xr:uid="{5A1CF95F-57F3-40E9-823C-3BD5E9C88B8F}"/>
    <cellStyle name="40% - Ênfase3 20 10" xfId="26185" xr:uid="{B23E74D0-0488-4C5C-B18B-DC81EFBAEE6C}"/>
    <cellStyle name="40% - Ênfase3 20 10 2" xfId="26186" xr:uid="{EA27DD55-305F-4594-91DD-F3054BDE4444}"/>
    <cellStyle name="40% - Ênfase3 20 10 2 2" xfId="26187" xr:uid="{AA16D6C1-7435-485F-A6FC-1D764FAD9AA1}"/>
    <cellStyle name="40% - Ênfase3 20 10 2 3" xfId="26188" xr:uid="{3D596EEE-A559-460C-98AF-AF5D9BC03EE5}"/>
    <cellStyle name="40% - Ênfase3 20 10 2 4" xfId="26189" xr:uid="{0326E77B-5458-408B-AA3E-925F1E6C97F5}"/>
    <cellStyle name="40% - Ênfase3 20 10 3" xfId="26190" xr:uid="{F1A8AC1E-7425-49D2-BA67-938B0B028B33}"/>
    <cellStyle name="40% - Ênfase3 20 10 4" xfId="26191" xr:uid="{511FFE2C-3225-4F76-A02B-7B553C995AF3}"/>
    <cellStyle name="40% - Ênfase3 20 10 5" xfId="26192" xr:uid="{F4A55696-6066-4218-AFBF-2ED43B933C9A}"/>
    <cellStyle name="40% - Ênfase3 20 11" xfId="26193" xr:uid="{DD573B8E-B907-4383-8643-B71C03BCFF33}"/>
    <cellStyle name="40% - Ênfase3 20 11 2" xfId="26194" xr:uid="{44A61B8A-EDE3-43A3-953C-BCD472920DF4}"/>
    <cellStyle name="40% - Ênfase3 20 11 2 2" xfId="26195" xr:uid="{50D30F8C-4AA3-4E5F-942A-198B9F8E9182}"/>
    <cellStyle name="40% - Ênfase3 20 11 2 3" xfId="26196" xr:uid="{8423BE72-E294-492E-9D81-09755DE34687}"/>
    <cellStyle name="40% - Ênfase3 20 11 2 4" xfId="26197" xr:uid="{79A71587-C972-4212-A72B-FCB950D0DAA7}"/>
    <cellStyle name="40% - Ênfase3 20 11 3" xfId="26198" xr:uid="{546D35F9-8E3D-4F3C-94AB-92E58B8B9A1B}"/>
    <cellStyle name="40% - Ênfase3 20 11 4" xfId="26199" xr:uid="{152764F9-5D2F-40D7-8F0E-7C3985B5ABAB}"/>
    <cellStyle name="40% - Ênfase3 20 11 5" xfId="26200" xr:uid="{61B3CF58-3F4C-43C4-AFED-5DDC8424A42E}"/>
    <cellStyle name="40% - Ênfase3 20 12" xfId="26201" xr:uid="{98AA38D1-2612-4BAF-B59E-B4B8FAACA046}"/>
    <cellStyle name="40% - Ênfase3 20 12 2" xfId="26202" xr:uid="{5107A73F-0F55-46F3-BC3A-A45D4B1C3321}"/>
    <cellStyle name="40% - Ênfase3 20 12 3" xfId="26203" xr:uid="{DAD73964-6D31-44EC-9D49-4B1491DE1AFF}"/>
    <cellStyle name="40% - Ênfase3 20 12 4" xfId="26204" xr:uid="{BA948053-43E4-4B46-A88E-32F385B2C50D}"/>
    <cellStyle name="40% - Ênfase3 20 13" xfId="26205" xr:uid="{98F70FB4-8861-4043-8648-F564A8384581}"/>
    <cellStyle name="40% - Ênfase3 20 14" xfId="26206" xr:uid="{D68BA359-2CFB-4AAF-80B6-E4BAF7851997}"/>
    <cellStyle name="40% - Ênfase3 20 15" xfId="26207" xr:uid="{CAAA6416-8408-4B13-AAD5-4D68E1D8870F}"/>
    <cellStyle name="40% - Ênfase3 20 2" xfId="1839" xr:uid="{BFF68B4C-A40A-4190-AE5F-FEE07E001E03}"/>
    <cellStyle name="40% - Ênfase3 20 2 2" xfId="26208" xr:uid="{29AFDB64-AC69-4817-912D-876E79EC8E45}"/>
    <cellStyle name="40% - Ênfase3 20 2 2 2" xfId="26209" xr:uid="{9A8A02B9-1CD8-4F28-B740-E3F5D8CB91AD}"/>
    <cellStyle name="40% - Ênfase3 20 2 2 3" xfId="26210" xr:uid="{344642C1-4DE4-4031-AE70-26C7C7C879FE}"/>
    <cellStyle name="40% - Ênfase3 20 2 2 4" xfId="26211" xr:uid="{DC951A9F-268E-41A7-9415-18C47D0405B8}"/>
    <cellStyle name="40% - Ênfase3 20 2 3" xfId="26212" xr:uid="{584F3E26-E754-44DB-8ADD-6256AF4D05EA}"/>
    <cellStyle name="40% - Ênfase3 20 2 4" xfId="26213" xr:uid="{4D25F673-9296-4D94-AABB-C31AC9B33E3C}"/>
    <cellStyle name="40% - Ênfase3 20 2 5" xfId="26214" xr:uid="{3CB87C29-8281-42BE-BD81-65F8B6EA0BA4}"/>
    <cellStyle name="40% - Ênfase3 20 2 6" xfId="48918" xr:uid="{912DEEC9-2BCF-4C76-923E-56D5371C3DF3}"/>
    <cellStyle name="40% - Ênfase3 20 3" xfId="26215" xr:uid="{249D5699-C98A-4FD8-9A49-425E676FA222}"/>
    <cellStyle name="40% - Ênfase3 20 3 2" xfId="26216" xr:uid="{39AEBB81-E25D-47D1-ABBB-8E89B373849D}"/>
    <cellStyle name="40% - Ênfase3 20 3 2 2" xfId="26217" xr:uid="{F7B539FF-A847-4939-AC9A-B86085608126}"/>
    <cellStyle name="40% - Ênfase3 20 3 2 3" xfId="26218" xr:uid="{AE989A29-AED5-40AD-8426-35F34A87E15E}"/>
    <cellStyle name="40% - Ênfase3 20 3 2 4" xfId="26219" xr:uid="{59FDE640-70EB-4146-9D2E-A7D53A6C31E4}"/>
    <cellStyle name="40% - Ênfase3 20 3 3" xfId="26220" xr:uid="{0CB892AA-2A74-43C4-A19A-F50070AEFE69}"/>
    <cellStyle name="40% - Ênfase3 20 3 4" xfId="26221" xr:uid="{1C9BD2BC-929F-4DB5-8BE9-0FB9572E2EC1}"/>
    <cellStyle name="40% - Ênfase3 20 3 5" xfId="26222" xr:uid="{0B9682C1-6C33-466F-84F6-51208946AFD5}"/>
    <cellStyle name="40% - Ênfase3 20 3 6" xfId="50335" xr:uid="{8919D5A2-EDC2-45DA-9D4F-CD37F7158A5A}"/>
    <cellStyle name="40% - Ênfase3 20 4" xfId="26223" xr:uid="{04848F37-6F0E-4B40-BB79-0B6CCBF09B0E}"/>
    <cellStyle name="40% - Ênfase3 20 4 2" xfId="26224" xr:uid="{8F88D884-5E99-46B5-BE22-5311243E274C}"/>
    <cellStyle name="40% - Ênfase3 20 4 2 2" xfId="26225" xr:uid="{86409485-8FA6-4423-9FD3-2AA039D29EB5}"/>
    <cellStyle name="40% - Ênfase3 20 4 2 3" xfId="26226" xr:uid="{C3654C26-31E4-486F-8D85-93F624FEFD80}"/>
    <cellStyle name="40% - Ênfase3 20 4 2 4" xfId="26227" xr:uid="{41B0FC6F-CB1D-46F8-95D2-E20C058BF107}"/>
    <cellStyle name="40% - Ênfase3 20 4 3" xfId="26228" xr:uid="{425C39E8-F362-4A41-8DC1-817613D8C8C3}"/>
    <cellStyle name="40% - Ênfase3 20 4 4" xfId="26229" xr:uid="{59DC6B54-7C73-410D-B021-1ACB056F7D2A}"/>
    <cellStyle name="40% - Ênfase3 20 4 5" xfId="26230" xr:uid="{8EBFD7BA-D5B6-42E5-85B7-85ED345629C2}"/>
    <cellStyle name="40% - Ênfase3 20 4 6" xfId="50466" xr:uid="{780E1CF3-540B-429D-8454-B43DD2D93074}"/>
    <cellStyle name="40% - Ênfase3 20 5" xfId="26231" xr:uid="{C44CDEC9-EAE3-4B61-BC61-79CED2CE7B0C}"/>
    <cellStyle name="40% - Ênfase3 20 5 2" xfId="26232" xr:uid="{7E838627-0FE4-45AD-8693-47180BFF5521}"/>
    <cellStyle name="40% - Ênfase3 20 5 2 2" xfId="26233" xr:uid="{630085BF-24A7-4538-AC77-B25E0C2C0CCE}"/>
    <cellStyle name="40% - Ênfase3 20 5 2 3" xfId="26234" xr:uid="{03849073-CD4E-4D8B-A88D-9CF0FEEBD023}"/>
    <cellStyle name="40% - Ênfase3 20 5 2 4" xfId="26235" xr:uid="{16E36D91-1BE2-471D-BC22-58AC4892C441}"/>
    <cellStyle name="40% - Ênfase3 20 5 3" xfId="26236" xr:uid="{EF40C93E-F5B5-4701-A81E-2C2485424033}"/>
    <cellStyle name="40% - Ênfase3 20 5 4" xfId="26237" xr:uid="{A8BF59C5-0302-4F3A-ADC6-BB7B1EBCCF34}"/>
    <cellStyle name="40% - Ênfase3 20 5 5" xfId="26238" xr:uid="{22568CF2-E25D-4FC9-AB89-81FAF035898B}"/>
    <cellStyle name="40% - Ênfase3 20 5 6" xfId="50238" xr:uid="{7E083A2F-79F5-4628-99B3-779F8DC626D5}"/>
    <cellStyle name="40% - Ênfase3 20 6" xfId="26239" xr:uid="{568B97B5-E02D-42DF-A411-55D356849C13}"/>
    <cellStyle name="40% - Ênfase3 20 6 2" xfId="26240" xr:uid="{CF99955D-F932-4184-96CB-17F9C26821B1}"/>
    <cellStyle name="40% - Ênfase3 20 6 2 2" xfId="26241" xr:uid="{52CF4B20-9958-4A4B-96FF-8F7CF1CEE8F2}"/>
    <cellStyle name="40% - Ênfase3 20 6 2 3" xfId="26242" xr:uid="{942F5ACA-3CD7-47E9-976B-D067E5DF1020}"/>
    <cellStyle name="40% - Ênfase3 20 6 2 4" xfId="26243" xr:uid="{4A7576C3-8FEB-4734-9933-9F1EBE861A06}"/>
    <cellStyle name="40% - Ênfase3 20 6 3" xfId="26244" xr:uid="{67D6D154-1DA5-45BF-9188-DCEBA7E63900}"/>
    <cellStyle name="40% - Ênfase3 20 6 4" xfId="26245" xr:uid="{AACB8176-0B58-41E7-9966-61DE098EC984}"/>
    <cellStyle name="40% - Ênfase3 20 6 5" xfId="26246" xr:uid="{4D867BE6-D086-4EA5-8758-10982DDA323A}"/>
    <cellStyle name="40% - Ênfase3 20 6 6" xfId="50731" xr:uid="{EEBFC759-B15F-4626-9385-5D4F40F715C0}"/>
    <cellStyle name="40% - Ênfase3 20 7" xfId="26247" xr:uid="{778319B9-28C1-47D0-BF84-B078EBEEA34A}"/>
    <cellStyle name="40% - Ênfase3 20 7 2" xfId="26248" xr:uid="{F0C5E63C-317E-426C-9F76-A4D424BAD8D8}"/>
    <cellStyle name="40% - Ênfase3 20 7 2 2" xfId="26249" xr:uid="{39BADF36-1613-4549-B8E7-D3B1D630D1D1}"/>
    <cellStyle name="40% - Ênfase3 20 7 2 3" xfId="26250" xr:uid="{9C3D1ACC-9953-440C-8427-295512D4FA76}"/>
    <cellStyle name="40% - Ênfase3 20 7 2 4" xfId="26251" xr:uid="{5EFFDDEB-074F-41F0-801D-B7B3B6690BF5}"/>
    <cellStyle name="40% - Ênfase3 20 7 3" xfId="26252" xr:uid="{440A85BB-B356-4612-9B0F-9D80DE5DC821}"/>
    <cellStyle name="40% - Ênfase3 20 7 4" xfId="26253" xr:uid="{20773FC8-A74E-471C-854E-D92ECF692F0B}"/>
    <cellStyle name="40% - Ênfase3 20 7 5" xfId="26254" xr:uid="{3D73244D-38B6-484D-A2DB-71FF9E5E0D62}"/>
    <cellStyle name="40% - Ênfase3 20 7 6" xfId="51618" xr:uid="{E7DBA57B-5E5E-4151-9C8C-5850543D1FE3}"/>
    <cellStyle name="40% - Ênfase3 20 8" xfId="26255" xr:uid="{7A136084-91BB-4DE0-9642-7A8BDDE46C16}"/>
    <cellStyle name="40% - Ênfase3 20 8 2" xfId="26256" xr:uid="{01D75E7D-D5BA-427B-8A0D-1626AAD60A49}"/>
    <cellStyle name="40% - Ênfase3 20 8 2 2" xfId="26257" xr:uid="{A022EED9-6841-42F4-BF69-869A80500714}"/>
    <cellStyle name="40% - Ênfase3 20 8 2 3" xfId="26258" xr:uid="{C5400E05-C53D-44EE-9C9F-585AE89B2396}"/>
    <cellStyle name="40% - Ênfase3 20 8 2 4" xfId="26259" xr:uid="{CEDE0E5B-1BBA-4CDB-80A3-149AF4489100}"/>
    <cellStyle name="40% - Ênfase3 20 8 3" xfId="26260" xr:uid="{38D05221-2343-46B3-821A-28AB06F1C0DD}"/>
    <cellStyle name="40% - Ênfase3 20 8 4" xfId="26261" xr:uid="{644201FA-AD4A-4054-8E40-E4EC51B8D7D4}"/>
    <cellStyle name="40% - Ênfase3 20 8 5" xfId="26262" xr:uid="{F21847DF-5FFD-4DA4-A59E-D3899249D484}"/>
    <cellStyle name="40% - Ênfase3 20 8 6" xfId="52496" xr:uid="{0B7FC918-E7E3-45F9-893D-D10E11C728C1}"/>
    <cellStyle name="40% - Ênfase3 20 9" xfId="26263" xr:uid="{03AE1C70-97B7-48D3-93FB-A38A07291FE7}"/>
    <cellStyle name="40% - Ênfase3 20 9 2" xfId="26264" xr:uid="{C11CC47B-42C8-4080-8256-03A34CA06CB4}"/>
    <cellStyle name="40% - Ênfase3 20 9 2 2" xfId="26265" xr:uid="{3A0ACCE5-C793-4D6A-8CCF-1F468D6EE436}"/>
    <cellStyle name="40% - Ênfase3 20 9 2 3" xfId="26266" xr:uid="{07BDC23D-D7FA-4B49-BA66-8DA583FF142E}"/>
    <cellStyle name="40% - Ênfase3 20 9 2 4" xfId="26267" xr:uid="{48C9A8B9-E28B-4896-886D-2CC5C1E95417}"/>
    <cellStyle name="40% - Ênfase3 20 9 3" xfId="26268" xr:uid="{FA7F1CAA-3276-466D-839C-6177993F9124}"/>
    <cellStyle name="40% - Ênfase3 20 9 4" xfId="26269" xr:uid="{D2249491-3486-4057-99A3-11EB1691112B}"/>
    <cellStyle name="40% - Ênfase3 20 9 5" xfId="26270" xr:uid="{9134D0BD-756C-48AE-BCFD-730A7175D1EA}"/>
    <cellStyle name="40% - Ênfase3 20 9 6" xfId="53360" xr:uid="{40E9F711-3C8A-4CFB-A739-ADBB528A71E2}"/>
    <cellStyle name="40% - Ênfase3 21" xfId="1840" xr:uid="{AA0F9ADA-E8FB-4DDA-8A94-6E2D46E0760F}"/>
    <cellStyle name="40% - Ênfase3 21 10" xfId="26271" xr:uid="{FE9CF1D1-6F3F-4B61-AF39-D331499D2C9A}"/>
    <cellStyle name="40% - Ênfase3 21 10 2" xfId="26272" xr:uid="{1483C2DE-FD5D-4251-AF19-F104CB4DCBEB}"/>
    <cellStyle name="40% - Ênfase3 21 10 2 2" xfId="26273" xr:uid="{760636E8-E811-449A-BA40-3C662A3AE658}"/>
    <cellStyle name="40% - Ênfase3 21 10 2 3" xfId="26274" xr:uid="{DC4F940D-8A00-4A43-A93B-77BF12D25099}"/>
    <cellStyle name="40% - Ênfase3 21 10 2 4" xfId="26275" xr:uid="{B4EECE81-6705-4FF6-875F-255F10CDA76D}"/>
    <cellStyle name="40% - Ênfase3 21 10 3" xfId="26276" xr:uid="{E8451A7E-4DC6-4FFF-91B9-AC3D043A1F19}"/>
    <cellStyle name="40% - Ênfase3 21 10 4" xfId="26277" xr:uid="{57D89BF8-66D5-411E-9C9D-9F5D2FF08C47}"/>
    <cellStyle name="40% - Ênfase3 21 10 5" xfId="26278" xr:uid="{908DA7FA-2068-4DA7-8987-2DEBFAE30DF3}"/>
    <cellStyle name="40% - Ênfase3 21 11" xfId="26279" xr:uid="{F154CDD6-6590-4996-9B13-F231A80473C5}"/>
    <cellStyle name="40% - Ênfase3 21 11 2" xfId="26280" xr:uid="{33DBAC1D-39D4-4562-B698-A104827CA53A}"/>
    <cellStyle name="40% - Ênfase3 21 11 2 2" xfId="26281" xr:uid="{599B56AC-5BD2-4C4D-90DE-B3C3DF688681}"/>
    <cellStyle name="40% - Ênfase3 21 11 2 3" xfId="26282" xr:uid="{E06CA74D-05B2-4421-B876-02AEE28C866B}"/>
    <cellStyle name="40% - Ênfase3 21 11 2 4" xfId="26283" xr:uid="{936197D6-49B1-45E2-8454-914E9EC2FE30}"/>
    <cellStyle name="40% - Ênfase3 21 11 3" xfId="26284" xr:uid="{01A157B7-1153-4977-A97E-FEEDA1B2E865}"/>
    <cellStyle name="40% - Ênfase3 21 11 4" xfId="26285" xr:uid="{4369883F-A370-498D-A700-40A0A03ADD15}"/>
    <cellStyle name="40% - Ênfase3 21 11 5" xfId="26286" xr:uid="{FEF01629-8B8C-437B-AB06-4085E7A0A92D}"/>
    <cellStyle name="40% - Ênfase3 21 12" xfId="26287" xr:uid="{F1AF181B-8A07-48D6-8A34-711FBD462F48}"/>
    <cellStyle name="40% - Ênfase3 21 12 2" xfId="26288" xr:uid="{2C8E5803-1841-4EB3-8A80-B5D915440DD2}"/>
    <cellStyle name="40% - Ênfase3 21 12 3" xfId="26289" xr:uid="{1D038EAA-5D67-49E8-9356-16B427CD6535}"/>
    <cellStyle name="40% - Ênfase3 21 12 4" xfId="26290" xr:uid="{5DC774C8-E9D5-4DDC-ACFE-30D8F7EFE09B}"/>
    <cellStyle name="40% - Ênfase3 21 13" xfId="26291" xr:uid="{E0A40528-D509-4E35-B954-05AD0DECD228}"/>
    <cellStyle name="40% - Ênfase3 21 14" xfId="26292" xr:uid="{A37CFADA-340E-415A-8AB3-5A8F7130CDF5}"/>
    <cellStyle name="40% - Ênfase3 21 15" xfId="26293" xr:uid="{A826AF47-5588-4353-AE6A-7D10E637A38A}"/>
    <cellStyle name="40% - Ênfase3 21 16" xfId="48920" xr:uid="{1056FA79-3CDE-44EA-9157-05389D4DD59B}"/>
    <cellStyle name="40% - Ênfase3 21 2" xfId="1841" xr:uid="{B41CF4F9-70E2-48D4-BCEC-C1812B924BB8}"/>
    <cellStyle name="40% - Ênfase3 21 2 2" xfId="26294" xr:uid="{4F0D4805-5A75-465E-A6DD-C3123FD46901}"/>
    <cellStyle name="40% - Ênfase3 21 2 2 2" xfId="26295" xr:uid="{B0EEF111-BF84-492A-9E14-DE3737A91424}"/>
    <cellStyle name="40% - Ênfase3 21 2 2 3" xfId="26296" xr:uid="{493FDB8E-B2AF-4255-B4E6-8A673B9CB3C6}"/>
    <cellStyle name="40% - Ênfase3 21 2 2 4" xfId="26297" xr:uid="{E0AB901D-64D6-4D37-B01C-D071902C4800}"/>
    <cellStyle name="40% - Ênfase3 21 2 3" xfId="26298" xr:uid="{DE10D85E-1A92-4CBD-84CE-32B5C6579334}"/>
    <cellStyle name="40% - Ênfase3 21 2 4" xfId="26299" xr:uid="{84FE1BE4-7335-429E-9D05-8B7C63AA238C}"/>
    <cellStyle name="40% - Ênfase3 21 2 5" xfId="26300" xr:uid="{00FD7D43-25DB-4EDA-94A0-8380E067A544}"/>
    <cellStyle name="40% - Ênfase3 21 2 6" xfId="48921" xr:uid="{34F871D8-4162-4519-9C6A-CAC255756C3F}"/>
    <cellStyle name="40% - Ênfase3 21 3" xfId="26301" xr:uid="{7CDBC474-14B7-486D-8C64-0D7DBE88DEA9}"/>
    <cellStyle name="40% - Ênfase3 21 3 2" xfId="26302" xr:uid="{0837CC0E-F3F9-4B16-A023-3C85B2E3F4A5}"/>
    <cellStyle name="40% - Ênfase3 21 3 2 2" xfId="26303" xr:uid="{9D5CC2DC-0117-4D66-914A-ACA3E41E8DE2}"/>
    <cellStyle name="40% - Ênfase3 21 3 2 3" xfId="26304" xr:uid="{4186AC5E-6322-4543-BE20-BF6438F6CA5B}"/>
    <cellStyle name="40% - Ênfase3 21 3 2 4" xfId="26305" xr:uid="{E812D92B-BA44-4F1B-8247-738CD8D6A8F0}"/>
    <cellStyle name="40% - Ênfase3 21 3 3" xfId="26306" xr:uid="{523FD348-4BC8-42BA-8AB9-F59477810673}"/>
    <cellStyle name="40% - Ênfase3 21 3 4" xfId="26307" xr:uid="{A270844F-455C-4CC5-933A-EAEBC5942A5B}"/>
    <cellStyle name="40% - Ênfase3 21 3 5" xfId="26308" xr:uid="{BAB921C8-F21B-4CE0-ACFA-13F3C9CDF237}"/>
    <cellStyle name="40% - Ênfase3 21 4" xfId="26309" xr:uid="{2F948C19-685C-45CF-8241-F20F254F06AB}"/>
    <cellStyle name="40% - Ênfase3 21 4 2" xfId="26310" xr:uid="{B4EBAA7D-A3F9-445C-B6DA-7959774D999B}"/>
    <cellStyle name="40% - Ênfase3 21 4 2 2" xfId="26311" xr:uid="{798E1B20-7F83-4100-A453-64DAD59A72DA}"/>
    <cellStyle name="40% - Ênfase3 21 4 2 3" xfId="26312" xr:uid="{31D8D5E4-CA83-477B-87D8-FD3032B57460}"/>
    <cellStyle name="40% - Ênfase3 21 4 2 4" xfId="26313" xr:uid="{41640659-C918-4151-8BC0-25D8FC98D3BE}"/>
    <cellStyle name="40% - Ênfase3 21 4 3" xfId="26314" xr:uid="{B3290C81-A430-4777-B81C-89996F750BA5}"/>
    <cellStyle name="40% - Ênfase3 21 4 4" xfId="26315" xr:uid="{8C865F80-8283-47B8-93B9-6BE758B6BC21}"/>
    <cellStyle name="40% - Ênfase3 21 4 5" xfId="26316" xr:uid="{ED8A8995-5ABF-4791-BB25-AC5AA16F7C64}"/>
    <cellStyle name="40% - Ênfase3 21 5" xfId="26317" xr:uid="{8DB5B3B8-5F9C-4761-9628-C866D53E087C}"/>
    <cellStyle name="40% - Ênfase3 21 5 2" xfId="26318" xr:uid="{302E3DBE-63F0-411A-BFA4-B94491943AEA}"/>
    <cellStyle name="40% - Ênfase3 21 5 2 2" xfId="26319" xr:uid="{4E676727-5161-4CA8-B043-721A6FCECDDE}"/>
    <cellStyle name="40% - Ênfase3 21 5 2 3" xfId="26320" xr:uid="{C7B3BFAD-A9F2-4A59-B311-B86E98ACF468}"/>
    <cellStyle name="40% - Ênfase3 21 5 2 4" xfId="26321" xr:uid="{34894222-FA47-42A5-A167-7C49DED0A5F4}"/>
    <cellStyle name="40% - Ênfase3 21 5 3" xfId="26322" xr:uid="{660EE480-6997-4396-ADCD-A9F364FD18A1}"/>
    <cellStyle name="40% - Ênfase3 21 5 4" xfId="26323" xr:uid="{7726010D-EAF8-44C2-BE4F-0DF38E431A0E}"/>
    <cellStyle name="40% - Ênfase3 21 5 5" xfId="26324" xr:uid="{94058A93-B400-4862-A38D-D78089A4E24E}"/>
    <cellStyle name="40% - Ênfase3 21 6" xfId="26325" xr:uid="{81CCFBBC-6CB0-49BB-B546-8A879C445D86}"/>
    <cellStyle name="40% - Ênfase3 21 6 2" xfId="26326" xr:uid="{58F3D870-F416-4C75-BEDF-A81FAB7D2C09}"/>
    <cellStyle name="40% - Ênfase3 21 6 2 2" xfId="26327" xr:uid="{85BC879A-7392-4BB1-B3F2-C79964739503}"/>
    <cellStyle name="40% - Ênfase3 21 6 2 3" xfId="26328" xr:uid="{9F4A633E-34BE-4160-A461-355A8D1E9C02}"/>
    <cellStyle name="40% - Ênfase3 21 6 2 4" xfId="26329" xr:uid="{DDDEC5ED-4234-46D2-9573-F7679513AFA8}"/>
    <cellStyle name="40% - Ênfase3 21 6 3" xfId="26330" xr:uid="{DA9A5B33-1CB5-4087-B3C7-FD21330CBDCD}"/>
    <cellStyle name="40% - Ênfase3 21 6 4" xfId="26331" xr:uid="{A0F48D3F-1EDC-4CCB-87D7-6E4B15AA7951}"/>
    <cellStyle name="40% - Ênfase3 21 6 5" xfId="26332" xr:uid="{D8987ACA-84A9-4164-B89D-71BC7AE56E2C}"/>
    <cellStyle name="40% - Ênfase3 21 7" xfId="26333" xr:uid="{AE744863-B324-4526-941F-D388C204576C}"/>
    <cellStyle name="40% - Ênfase3 21 7 2" xfId="26334" xr:uid="{694B2D42-D471-42B5-9371-1DE588E2C703}"/>
    <cellStyle name="40% - Ênfase3 21 7 2 2" xfId="26335" xr:uid="{7E1163EB-FC2D-495D-A172-BFB9577CA649}"/>
    <cellStyle name="40% - Ênfase3 21 7 2 3" xfId="26336" xr:uid="{C1CC3136-D58F-40C8-B367-6B49A9C7C3A4}"/>
    <cellStyle name="40% - Ênfase3 21 7 2 4" xfId="26337" xr:uid="{6BE28D23-4C0C-4B86-B632-78DFB51711DE}"/>
    <cellStyle name="40% - Ênfase3 21 7 3" xfId="26338" xr:uid="{0EB5E8B8-75BE-4379-92B7-DFEBE020848A}"/>
    <cellStyle name="40% - Ênfase3 21 7 4" xfId="26339" xr:uid="{492C6550-FD80-4A0A-AC7A-6328EAAC2116}"/>
    <cellStyle name="40% - Ênfase3 21 7 5" xfId="26340" xr:uid="{A45C140F-81DC-4485-A24F-2D78919253BF}"/>
    <cellStyle name="40% - Ênfase3 21 8" xfId="26341" xr:uid="{98E0B6D7-FABA-4161-932C-1FDE6A01ADA1}"/>
    <cellStyle name="40% - Ênfase3 21 8 2" xfId="26342" xr:uid="{5F34D47A-F6CB-4609-AE56-39B79A8695DC}"/>
    <cellStyle name="40% - Ênfase3 21 8 2 2" xfId="26343" xr:uid="{D060132C-B8FF-48CC-98D7-CDFDEBA1C967}"/>
    <cellStyle name="40% - Ênfase3 21 8 2 3" xfId="26344" xr:uid="{94C47779-1D69-4BA2-A37C-3D37737BE0FD}"/>
    <cellStyle name="40% - Ênfase3 21 8 2 4" xfId="26345" xr:uid="{423E5332-E270-4059-AABE-3668482B28C7}"/>
    <cellStyle name="40% - Ênfase3 21 8 3" xfId="26346" xr:uid="{EBCC6220-783E-43F3-80DA-CAF7011D2D53}"/>
    <cellStyle name="40% - Ênfase3 21 8 4" xfId="26347" xr:uid="{F8B56AE4-6EEE-473C-91A4-28AD5C9434ED}"/>
    <cellStyle name="40% - Ênfase3 21 8 5" xfId="26348" xr:uid="{C13396DB-7254-41C3-B4A4-F1839F8CA376}"/>
    <cellStyle name="40% - Ênfase3 21 9" xfId="26349" xr:uid="{55A1868A-347B-4B0A-BC57-D4C59C61FF48}"/>
    <cellStyle name="40% - Ênfase3 21 9 2" xfId="26350" xr:uid="{8A46C0C0-301A-48C1-9AA9-43D2FFFBC353}"/>
    <cellStyle name="40% - Ênfase3 21 9 2 2" xfId="26351" xr:uid="{2D19E820-5981-4A03-9B77-6ED2A1F5C3FA}"/>
    <cellStyle name="40% - Ênfase3 21 9 2 3" xfId="26352" xr:uid="{5B196B9A-C073-4972-8C44-D9B9918BA1A6}"/>
    <cellStyle name="40% - Ênfase3 21 9 2 4" xfId="26353" xr:uid="{06E2FC23-53CC-4986-9C65-4627F8F9C8F4}"/>
    <cellStyle name="40% - Ênfase3 21 9 3" xfId="26354" xr:uid="{2CC94D01-4D47-4C8C-9EB3-902B1B61A6D8}"/>
    <cellStyle name="40% - Ênfase3 21 9 4" xfId="26355" xr:uid="{3D0BCDB2-80ED-4B32-8EDB-2D443AFE1FE3}"/>
    <cellStyle name="40% - Ênfase3 21 9 5" xfId="26356" xr:uid="{A0894C4B-78BC-4D32-A0F6-5395A4D7599E}"/>
    <cellStyle name="40% - Ênfase3 22" xfId="1842" xr:uid="{298CF38A-0F2B-47FF-A1D0-CAC06B645E7F}"/>
    <cellStyle name="40% - Ênfase3 22 10" xfId="26357" xr:uid="{0EFFAE14-9D56-490E-B18F-27AD856B4BAF}"/>
    <cellStyle name="40% - Ênfase3 22 10 2" xfId="26358" xr:uid="{6816272E-BE41-4639-93EB-26E978C9AE8E}"/>
    <cellStyle name="40% - Ênfase3 22 10 2 2" xfId="26359" xr:uid="{5CAEA89C-009A-45C8-AF44-EA80AEC9D524}"/>
    <cellStyle name="40% - Ênfase3 22 10 2 3" xfId="26360" xr:uid="{0E012018-9D6B-416C-88FF-39AD69E1C687}"/>
    <cellStyle name="40% - Ênfase3 22 10 2 4" xfId="26361" xr:uid="{7CF729BB-1221-47F8-B768-33515A028698}"/>
    <cellStyle name="40% - Ênfase3 22 10 3" xfId="26362" xr:uid="{3754FBDC-C004-4180-AA13-E60165E44EE6}"/>
    <cellStyle name="40% - Ênfase3 22 10 4" xfId="26363" xr:uid="{CD7498C3-D4FD-4138-AE27-D9F698425F1D}"/>
    <cellStyle name="40% - Ênfase3 22 10 5" xfId="26364" xr:uid="{DC949A99-5370-43CD-8E13-0F020DA4036B}"/>
    <cellStyle name="40% - Ênfase3 22 11" xfId="26365" xr:uid="{DB474D8A-C677-42D4-A046-EBABAEBC6EBD}"/>
    <cellStyle name="40% - Ênfase3 22 11 2" xfId="26366" xr:uid="{A922C27D-2684-4038-9368-560E1BCF2400}"/>
    <cellStyle name="40% - Ênfase3 22 11 2 2" xfId="26367" xr:uid="{CA933AA0-D0FF-48CE-88D4-946485A77B1D}"/>
    <cellStyle name="40% - Ênfase3 22 11 2 3" xfId="26368" xr:uid="{F873CBF0-F1D1-42C4-91E3-D1AC592D9FB2}"/>
    <cellStyle name="40% - Ênfase3 22 11 2 4" xfId="26369" xr:uid="{911269ED-3279-4383-944C-EE34F9711F91}"/>
    <cellStyle name="40% - Ênfase3 22 11 3" xfId="26370" xr:uid="{AC8254D0-4BF8-48E3-838B-E63989372321}"/>
    <cellStyle name="40% - Ênfase3 22 11 4" xfId="26371" xr:uid="{085B01F4-5693-4C22-9C6C-D50DE6C04615}"/>
    <cellStyle name="40% - Ênfase3 22 11 5" xfId="26372" xr:uid="{3A8042F9-26D8-4882-9C9C-841B4D4F6C9F}"/>
    <cellStyle name="40% - Ênfase3 22 12" xfId="26373" xr:uid="{7DD7EB81-89BD-4A76-B3D2-F2C86894A961}"/>
    <cellStyle name="40% - Ênfase3 22 12 2" xfId="26374" xr:uid="{199FF83A-98F9-4138-B17E-3F2B3BA83DA6}"/>
    <cellStyle name="40% - Ênfase3 22 12 3" xfId="26375" xr:uid="{D11A682A-302A-483F-8028-5F99589F3FF8}"/>
    <cellStyle name="40% - Ênfase3 22 12 4" xfId="26376" xr:uid="{05EA0A74-14ED-4D21-BDC4-DF3601EAB8C3}"/>
    <cellStyle name="40% - Ênfase3 22 13" xfId="26377" xr:uid="{FC50C67E-B269-40D1-9858-0F062CE6997E}"/>
    <cellStyle name="40% - Ênfase3 22 14" xfId="26378" xr:uid="{CDCE9352-E8B1-4027-9B6B-D8BF788B9EB2}"/>
    <cellStyle name="40% - Ênfase3 22 15" xfId="26379" xr:uid="{361ADA5C-3F4C-48CE-A871-CEE19E3D6FB9}"/>
    <cellStyle name="40% - Ênfase3 22 16" xfId="48922" xr:uid="{57EEEDBF-2E0E-484C-8F43-9FCABAAF905A}"/>
    <cellStyle name="40% - Ênfase3 22 2" xfId="1843" xr:uid="{E379F2E1-2A15-471C-87AB-C7187E91A37F}"/>
    <cellStyle name="40% - Ênfase3 22 2 2" xfId="26380" xr:uid="{63B4AD93-ADDF-4070-B3C7-A7616912297D}"/>
    <cellStyle name="40% - Ênfase3 22 2 2 2" xfId="26381" xr:uid="{FC7FE240-721B-4AF9-9BD7-6DB234A99C76}"/>
    <cellStyle name="40% - Ênfase3 22 2 2 3" xfId="26382" xr:uid="{5DA5AC86-6ADF-4C6E-9D5C-29A827F10068}"/>
    <cellStyle name="40% - Ênfase3 22 2 2 4" xfId="26383" xr:uid="{DB85A13A-4443-4ED7-8F71-7CE5AAC3F873}"/>
    <cellStyle name="40% - Ênfase3 22 2 3" xfId="26384" xr:uid="{F535EF6F-FFCD-4BF4-80B9-673E820E443C}"/>
    <cellStyle name="40% - Ênfase3 22 2 4" xfId="26385" xr:uid="{977BDDB6-A8DE-41D9-932E-6E56C55AE290}"/>
    <cellStyle name="40% - Ênfase3 22 2 5" xfId="26386" xr:uid="{54D6A4AA-57BF-40B3-A7BE-C0341056BAAE}"/>
    <cellStyle name="40% - Ênfase3 22 3" xfId="26387" xr:uid="{E10D64CD-E7E9-4543-B459-51ED969E9161}"/>
    <cellStyle name="40% - Ênfase3 22 3 2" xfId="26388" xr:uid="{75E11744-4CD9-44A9-86F1-81B672EAB5AF}"/>
    <cellStyle name="40% - Ênfase3 22 3 2 2" xfId="26389" xr:uid="{792B4B69-C92A-4B4C-9E9D-361779A61E9A}"/>
    <cellStyle name="40% - Ênfase3 22 3 2 3" xfId="26390" xr:uid="{45071BE9-BCC3-4048-A5B6-8E5699DF7DA6}"/>
    <cellStyle name="40% - Ênfase3 22 3 2 4" xfId="26391" xr:uid="{87A6FC4C-BB17-41AC-93FB-08C7142B7FFD}"/>
    <cellStyle name="40% - Ênfase3 22 3 3" xfId="26392" xr:uid="{5663AD21-5BEC-4FA0-A1EA-C7498168730B}"/>
    <cellStyle name="40% - Ênfase3 22 3 4" xfId="26393" xr:uid="{87AE8615-8B82-4962-BAC1-7E6034D96DAF}"/>
    <cellStyle name="40% - Ênfase3 22 3 5" xfId="26394" xr:uid="{DD64CBF3-FCB3-4191-AEB4-1C91BC79EFC4}"/>
    <cellStyle name="40% - Ênfase3 22 4" xfId="26395" xr:uid="{F4122EE8-7425-494B-9B56-575CE3B7E407}"/>
    <cellStyle name="40% - Ênfase3 22 4 2" xfId="26396" xr:uid="{7C4F0190-6922-479F-BAC3-513BAE0188DF}"/>
    <cellStyle name="40% - Ênfase3 22 4 2 2" xfId="26397" xr:uid="{5DF1258D-6769-4867-953E-1D0E14B1221B}"/>
    <cellStyle name="40% - Ênfase3 22 4 2 3" xfId="26398" xr:uid="{B5334C50-8052-4CD2-A1BD-72A36062F40E}"/>
    <cellStyle name="40% - Ênfase3 22 4 2 4" xfId="26399" xr:uid="{2690E21E-E92C-495F-95D7-1672FFB9446B}"/>
    <cellStyle name="40% - Ênfase3 22 4 3" xfId="26400" xr:uid="{91C420DE-0E2B-449A-AAF9-2659274EE551}"/>
    <cellStyle name="40% - Ênfase3 22 4 4" xfId="26401" xr:uid="{F932D1DA-AC8A-4B5C-9DA7-E420E815BDB1}"/>
    <cellStyle name="40% - Ênfase3 22 4 5" xfId="26402" xr:uid="{297C1F97-2B3D-4D48-B72E-2E284D845565}"/>
    <cellStyle name="40% - Ênfase3 22 5" xfId="26403" xr:uid="{12BFBC36-BB14-4087-8AD5-71BABEFA46C9}"/>
    <cellStyle name="40% - Ênfase3 22 5 2" xfId="26404" xr:uid="{9B2B4E1F-325F-46B1-AB69-13C3F37B61E2}"/>
    <cellStyle name="40% - Ênfase3 22 5 2 2" xfId="26405" xr:uid="{FAD9696E-A1CC-4C4C-9B2D-54DB4E9E0132}"/>
    <cellStyle name="40% - Ênfase3 22 5 2 3" xfId="26406" xr:uid="{1531303C-8648-4566-A753-54D07CBF7EC5}"/>
    <cellStyle name="40% - Ênfase3 22 5 2 4" xfId="26407" xr:uid="{0B6900CE-5E5C-4FAA-90F8-9B48E3889BDA}"/>
    <cellStyle name="40% - Ênfase3 22 5 3" xfId="26408" xr:uid="{61BC80B4-9B5D-420C-9704-7622FF0ED9BA}"/>
    <cellStyle name="40% - Ênfase3 22 5 4" xfId="26409" xr:uid="{78968E86-229F-4B00-811E-41CB61F9F3D9}"/>
    <cellStyle name="40% - Ênfase3 22 5 5" xfId="26410" xr:uid="{78320012-8B02-47A6-9592-23C56465DF0D}"/>
    <cellStyle name="40% - Ênfase3 22 6" xfId="26411" xr:uid="{245CF345-2A74-4E53-8450-9B510B2360EA}"/>
    <cellStyle name="40% - Ênfase3 22 6 2" xfId="26412" xr:uid="{F0E07E1A-9E8A-4F0A-8687-A1C58A15CAD4}"/>
    <cellStyle name="40% - Ênfase3 22 6 2 2" xfId="26413" xr:uid="{4487A86A-E684-47DF-8887-28603C590D08}"/>
    <cellStyle name="40% - Ênfase3 22 6 2 3" xfId="26414" xr:uid="{414F880D-0CEC-47F8-B73A-79C0C6992BC7}"/>
    <cellStyle name="40% - Ênfase3 22 6 2 4" xfId="26415" xr:uid="{4BD55C03-FBE0-429E-9ABE-B97FF9E8AC0D}"/>
    <cellStyle name="40% - Ênfase3 22 6 3" xfId="26416" xr:uid="{0CC9A45C-8D1D-4BD4-9B08-0215FF525E99}"/>
    <cellStyle name="40% - Ênfase3 22 6 4" xfId="26417" xr:uid="{74F2C17B-6D7A-43F1-8F8F-C5C701AD82A2}"/>
    <cellStyle name="40% - Ênfase3 22 6 5" xfId="26418" xr:uid="{3BCA6247-59D3-4128-AE7C-A52D4210D960}"/>
    <cellStyle name="40% - Ênfase3 22 7" xfId="26419" xr:uid="{C7F9246F-4580-4A08-98BF-5A6E140D11BE}"/>
    <cellStyle name="40% - Ênfase3 22 7 2" xfId="26420" xr:uid="{51F24DC9-753D-45BD-BA39-A339045B6B83}"/>
    <cellStyle name="40% - Ênfase3 22 7 2 2" xfId="26421" xr:uid="{B07E3693-B8FB-46FE-9310-260F100C8CBE}"/>
    <cellStyle name="40% - Ênfase3 22 7 2 3" xfId="26422" xr:uid="{DC2F8EE5-0330-4BAB-A349-98C7B9BFBC45}"/>
    <cellStyle name="40% - Ênfase3 22 7 2 4" xfId="26423" xr:uid="{807E3E63-69D6-41D6-BA2E-0A5840C0E38C}"/>
    <cellStyle name="40% - Ênfase3 22 7 3" xfId="26424" xr:uid="{B541EE77-2348-43C1-91F7-58ECD6253D9B}"/>
    <cellStyle name="40% - Ênfase3 22 7 4" xfId="26425" xr:uid="{C5D487C1-404A-4F40-94D5-DAAA9D560AD4}"/>
    <cellStyle name="40% - Ênfase3 22 7 5" xfId="26426" xr:uid="{C2C43114-A21E-4572-99A9-FF002CB5070A}"/>
    <cellStyle name="40% - Ênfase3 22 8" xfId="26427" xr:uid="{EC531303-31EB-4CE0-8B6B-6ECD17D92206}"/>
    <cellStyle name="40% - Ênfase3 22 8 2" xfId="26428" xr:uid="{62A6478F-F82A-49DC-850D-44DEE921C9F2}"/>
    <cellStyle name="40% - Ênfase3 22 8 2 2" xfId="26429" xr:uid="{53BEF74C-F60B-4559-BFC3-B47CBD26107F}"/>
    <cellStyle name="40% - Ênfase3 22 8 2 3" xfId="26430" xr:uid="{C5BE9CA2-21E3-4776-8CFA-B989922AF6BD}"/>
    <cellStyle name="40% - Ênfase3 22 8 2 4" xfId="26431" xr:uid="{E824CF7B-5BBF-4808-A24D-0FAA20B3FB32}"/>
    <cellStyle name="40% - Ênfase3 22 8 3" xfId="26432" xr:uid="{81F17796-977E-48CB-AC81-7950B2484DB0}"/>
    <cellStyle name="40% - Ênfase3 22 8 4" xfId="26433" xr:uid="{0E6EF8D0-1DF9-42A1-904C-D116A7191EA1}"/>
    <cellStyle name="40% - Ênfase3 22 8 5" xfId="26434" xr:uid="{05230B12-6EB4-431C-B7F1-A6602EF0D292}"/>
    <cellStyle name="40% - Ênfase3 22 9" xfId="26435" xr:uid="{594D6566-CCA2-4629-9F51-306C85AD430B}"/>
    <cellStyle name="40% - Ênfase3 22 9 2" xfId="26436" xr:uid="{DB27C241-FDCB-4540-99E8-C188BD865FF2}"/>
    <cellStyle name="40% - Ênfase3 22 9 2 2" xfId="26437" xr:uid="{CB47A7D4-836B-4E49-B2FC-6D1D1C3FCA6B}"/>
    <cellStyle name="40% - Ênfase3 22 9 2 3" xfId="26438" xr:uid="{A838F3A6-D814-48A3-BF86-13719F775A8A}"/>
    <cellStyle name="40% - Ênfase3 22 9 2 4" xfId="26439" xr:uid="{D0CCD9A5-8EDD-4850-B435-972F94875474}"/>
    <cellStyle name="40% - Ênfase3 22 9 3" xfId="26440" xr:uid="{5244AB78-6EC9-4277-B213-0CABF0754A96}"/>
    <cellStyle name="40% - Ênfase3 22 9 4" xfId="26441" xr:uid="{98F9A132-64D1-4E77-B717-43E71B6B42A8}"/>
    <cellStyle name="40% - Ênfase3 22 9 5" xfId="26442" xr:uid="{C7F78DD4-DE06-41B6-ABF7-813F2F321B72}"/>
    <cellStyle name="40% - Ênfase3 23" xfId="1844" xr:uid="{079C927C-DDFA-4A96-BF67-C65EA7101269}"/>
    <cellStyle name="40% - Ênfase3 23 10" xfId="26443" xr:uid="{BE83645A-78DF-4466-840D-0972EA0E1F57}"/>
    <cellStyle name="40% - Ênfase3 23 10 2" xfId="26444" xr:uid="{1CA08CC8-D942-4776-A0F8-63D0861F0BAE}"/>
    <cellStyle name="40% - Ênfase3 23 10 2 2" xfId="26445" xr:uid="{C0564CC7-C612-4DD1-8A23-19D20E096503}"/>
    <cellStyle name="40% - Ênfase3 23 10 2 3" xfId="26446" xr:uid="{A258B121-BF08-483A-B95D-3FE431DE2436}"/>
    <cellStyle name="40% - Ênfase3 23 10 2 4" xfId="26447" xr:uid="{43CD17B0-4046-4164-B35B-A608AC913AD6}"/>
    <cellStyle name="40% - Ênfase3 23 10 3" xfId="26448" xr:uid="{8388DC81-91F9-4A71-A024-1D90D5EB49FE}"/>
    <cellStyle name="40% - Ênfase3 23 10 4" xfId="26449" xr:uid="{E679586C-81C8-40CB-87AA-4D3D542742C1}"/>
    <cellStyle name="40% - Ênfase3 23 10 5" xfId="26450" xr:uid="{FD0176B1-0AD4-4E5E-81F5-6B0E55CAD55B}"/>
    <cellStyle name="40% - Ênfase3 23 11" xfId="26451" xr:uid="{0700B8D5-1DA0-4C1C-9B89-762598FD0743}"/>
    <cellStyle name="40% - Ênfase3 23 11 2" xfId="26452" xr:uid="{8E3D5E16-F96E-4116-A9A7-9AE6F5CE412A}"/>
    <cellStyle name="40% - Ênfase3 23 11 2 2" xfId="26453" xr:uid="{5C557D6D-F239-498A-BD40-CFF724406313}"/>
    <cellStyle name="40% - Ênfase3 23 11 2 3" xfId="26454" xr:uid="{07DF784B-F9E2-4794-8033-44046BD596D8}"/>
    <cellStyle name="40% - Ênfase3 23 11 2 4" xfId="26455" xr:uid="{4D3DA6FA-75E2-43C7-8E86-D7A1884B1560}"/>
    <cellStyle name="40% - Ênfase3 23 11 3" xfId="26456" xr:uid="{10DA1DE1-04CC-4EC5-A50E-FF91A1AF4F68}"/>
    <cellStyle name="40% - Ênfase3 23 11 4" xfId="26457" xr:uid="{9E4B8396-72DF-4CD6-B07F-B82B1AAE80DC}"/>
    <cellStyle name="40% - Ênfase3 23 11 5" xfId="26458" xr:uid="{9501A7C7-CF92-40B9-9E25-7ECE08B6400F}"/>
    <cellStyle name="40% - Ênfase3 23 12" xfId="26459" xr:uid="{8413AA8E-86F4-43C6-9FE0-AB4754DFB6FD}"/>
    <cellStyle name="40% - Ênfase3 23 12 2" xfId="26460" xr:uid="{8F9AFD76-6C51-42F1-BC56-AC44F62BF531}"/>
    <cellStyle name="40% - Ênfase3 23 12 3" xfId="26461" xr:uid="{DB6813B1-364C-4638-A554-60A8418EDD94}"/>
    <cellStyle name="40% - Ênfase3 23 12 4" xfId="26462" xr:uid="{CF1D18AA-FC50-4EF3-9EB2-DD7214D8121D}"/>
    <cellStyle name="40% - Ênfase3 23 13" xfId="26463" xr:uid="{B35CA621-0566-4DC6-BD2F-F2C22170795C}"/>
    <cellStyle name="40% - Ênfase3 23 14" xfId="26464" xr:uid="{6478D4B7-DCA9-4A1E-9754-FC5B32A2AEA7}"/>
    <cellStyle name="40% - Ênfase3 23 15" xfId="26465" xr:uid="{94A730C9-5B76-4032-9D35-30C900D31053}"/>
    <cellStyle name="40% - Ênfase3 23 16" xfId="48923" xr:uid="{78FB4BEF-1C1A-4096-BDA2-250620FAE48F}"/>
    <cellStyle name="40% - Ênfase3 23 2" xfId="1845" xr:uid="{DD300814-4D5E-47E2-BD2C-9E7709B8EF48}"/>
    <cellStyle name="40% - Ênfase3 23 2 2" xfId="26466" xr:uid="{995CFB35-1D2C-4D54-8530-8E8C997050B8}"/>
    <cellStyle name="40% - Ênfase3 23 2 2 2" xfId="26467" xr:uid="{3C37F03E-8F65-4C30-B465-D5A890E26276}"/>
    <cellStyle name="40% - Ênfase3 23 2 2 3" xfId="26468" xr:uid="{5523F3AB-B508-44E1-8828-B32D450E307B}"/>
    <cellStyle name="40% - Ênfase3 23 2 2 4" xfId="26469" xr:uid="{A6DAB746-5E6F-41D7-988D-56721C827345}"/>
    <cellStyle name="40% - Ênfase3 23 2 3" xfId="26470" xr:uid="{61A0AB39-3EE9-4193-A026-DC401BFE24CD}"/>
    <cellStyle name="40% - Ênfase3 23 2 4" xfId="26471" xr:uid="{28C506A3-EB9E-4DBF-BD25-BDEB5C355553}"/>
    <cellStyle name="40% - Ênfase3 23 2 5" xfId="26472" xr:uid="{595685F2-2D3F-41DF-8A85-4DEACE50ABF3}"/>
    <cellStyle name="40% - Ênfase3 23 3" xfId="26473" xr:uid="{8319A954-B51F-42E7-BCE9-DF6CA386139D}"/>
    <cellStyle name="40% - Ênfase3 23 3 2" xfId="26474" xr:uid="{0FB4BA88-3A96-4B8F-916A-3F41E98DEBFE}"/>
    <cellStyle name="40% - Ênfase3 23 3 2 2" xfId="26475" xr:uid="{C4C743FA-544C-4CCE-B9FA-E5AE6FA26B73}"/>
    <cellStyle name="40% - Ênfase3 23 3 2 3" xfId="26476" xr:uid="{42AD3F38-813D-4F6B-AAC5-03BB75E59717}"/>
    <cellStyle name="40% - Ênfase3 23 3 2 4" xfId="26477" xr:uid="{478AE587-F4B7-469C-A07B-1A1EE40C9650}"/>
    <cellStyle name="40% - Ênfase3 23 3 3" xfId="26478" xr:uid="{02FDD02D-EDA8-4156-A89D-88751B16A9D3}"/>
    <cellStyle name="40% - Ênfase3 23 3 4" xfId="26479" xr:uid="{56F5649D-4309-4023-BD04-530448CEE9FD}"/>
    <cellStyle name="40% - Ênfase3 23 3 5" xfId="26480" xr:uid="{740C31B6-D7A6-4734-BADC-0B1B600716DA}"/>
    <cellStyle name="40% - Ênfase3 23 4" xfId="26481" xr:uid="{41F31C59-4EEB-49D6-B38E-2B5AA7C03CAC}"/>
    <cellStyle name="40% - Ênfase3 23 4 2" xfId="26482" xr:uid="{0ADDBCE0-CFD1-456A-975F-241A7E58EC1B}"/>
    <cellStyle name="40% - Ênfase3 23 4 2 2" xfId="26483" xr:uid="{F827F479-E022-410B-8213-742BEAB87E24}"/>
    <cellStyle name="40% - Ênfase3 23 4 2 3" xfId="26484" xr:uid="{F19B9073-5260-4DB2-A049-67ABE9FDF3BB}"/>
    <cellStyle name="40% - Ênfase3 23 4 2 4" xfId="26485" xr:uid="{B57FBE41-506F-4CED-8559-1521008409FD}"/>
    <cellStyle name="40% - Ênfase3 23 4 3" xfId="26486" xr:uid="{0ED32679-67E8-401E-BE9A-FA065A03BF2D}"/>
    <cellStyle name="40% - Ênfase3 23 4 4" xfId="26487" xr:uid="{35D8924D-FC66-4024-BF86-355D794759BD}"/>
    <cellStyle name="40% - Ênfase3 23 4 5" xfId="26488" xr:uid="{D4CFB914-D201-4024-B111-7CB94E1764AC}"/>
    <cellStyle name="40% - Ênfase3 23 5" xfId="26489" xr:uid="{C6F0DCBD-631D-467C-BA10-2E75C6A3B657}"/>
    <cellStyle name="40% - Ênfase3 23 5 2" xfId="26490" xr:uid="{D4D1A1D3-0D93-4433-8A26-BE6DD1E6BBEE}"/>
    <cellStyle name="40% - Ênfase3 23 5 2 2" xfId="26491" xr:uid="{38843D25-C3C6-4DEF-AB08-66B26E9390B5}"/>
    <cellStyle name="40% - Ênfase3 23 5 2 3" xfId="26492" xr:uid="{853F15D5-8352-4AFC-923C-1A4C6603E143}"/>
    <cellStyle name="40% - Ênfase3 23 5 2 4" xfId="26493" xr:uid="{85BD4D1A-8855-4E93-AA26-75332211A68A}"/>
    <cellStyle name="40% - Ênfase3 23 5 3" xfId="26494" xr:uid="{63CA195B-5985-43CB-91D5-C18C06D11F66}"/>
    <cellStyle name="40% - Ênfase3 23 5 4" xfId="26495" xr:uid="{EF69A473-402B-4845-95A2-23A558099D4A}"/>
    <cellStyle name="40% - Ênfase3 23 5 5" xfId="26496" xr:uid="{2B69C313-2B16-4CC1-B0E9-3882ECA6375F}"/>
    <cellStyle name="40% - Ênfase3 23 6" xfId="26497" xr:uid="{9FE96D43-E600-4E70-82FE-B2D34BC2FEB0}"/>
    <cellStyle name="40% - Ênfase3 23 6 2" xfId="26498" xr:uid="{35C5E2B5-CCBE-4B73-BC39-D0FB1F191C1C}"/>
    <cellStyle name="40% - Ênfase3 23 6 2 2" xfId="26499" xr:uid="{5848EA24-4F7E-464A-B40D-193FAD252CC7}"/>
    <cellStyle name="40% - Ênfase3 23 6 2 3" xfId="26500" xr:uid="{E26BB9A7-C9BF-44F1-A798-D7512C5FD9BB}"/>
    <cellStyle name="40% - Ênfase3 23 6 2 4" xfId="26501" xr:uid="{19994280-F77E-4361-97B1-324D448C1FB5}"/>
    <cellStyle name="40% - Ênfase3 23 6 3" xfId="26502" xr:uid="{75A07890-FF40-42F6-867B-573E4B418A0A}"/>
    <cellStyle name="40% - Ênfase3 23 6 4" xfId="26503" xr:uid="{A2FC92D5-364A-46D1-A9B1-57A44CFAA57D}"/>
    <cellStyle name="40% - Ênfase3 23 6 5" xfId="26504" xr:uid="{3C1C983D-4643-4335-A2F1-3CE3A550B826}"/>
    <cellStyle name="40% - Ênfase3 23 7" xfId="26505" xr:uid="{D03D1C7F-C329-42D9-8E34-1304992C63D7}"/>
    <cellStyle name="40% - Ênfase3 23 7 2" xfId="26506" xr:uid="{DB28B978-CE81-47A3-840B-9D968CA20663}"/>
    <cellStyle name="40% - Ênfase3 23 7 2 2" xfId="26507" xr:uid="{CD173494-F1D4-4A8F-BC9C-BC7E3C7570C5}"/>
    <cellStyle name="40% - Ênfase3 23 7 2 3" xfId="26508" xr:uid="{03EE87D9-D1C6-4995-86A3-53EEE4BD0C4E}"/>
    <cellStyle name="40% - Ênfase3 23 7 2 4" xfId="26509" xr:uid="{3B17DB4E-A805-49F3-A49A-8C9FBE9ACA3D}"/>
    <cellStyle name="40% - Ênfase3 23 7 3" xfId="26510" xr:uid="{E2738AB9-E5D7-4355-B80D-6401EB0594BA}"/>
    <cellStyle name="40% - Ênfase3 23 7 4" xfId="26511" xr:uid="{47434052-BDB1-41FC-A95C-C049913DC89E}"/>
    <cellStyle name="40% - Ênfase3 23 7 5" xfId="26512" xr:uid="{8496624F-CE57-48AC-BF2F-C3DFC7746A28}"/>
    <cellStyle name="40% - Ênfase3 23 8" xfId="26513" xr:uid="{37F930E3-57EB-4D66-B988-8A0C0F62DAA9}"/>
    <cellStyle name="40% - Ênfase3 23 8 2" xfId="26514" xr:uid="{A025BA0D-1895-48FB-97A0-0E8F53A147D5}"/>
    <cellStyle name="40% - Ênfase3 23 8 2 2" xfId="26515" xr:uid="{4A2FCF36-599E-44FC-BC29-954BD3A9404F}"/>
    <cellStyle name="40% - Ênfase3 23 8 2 3" xfId="26516" xr:uid="{38B7117F-5D7B-4A4A-900F-7A54FC49B42C}"/>
    <cellStyle name="40% - Ênfase3 23 8 2 4" xfId="26517" xr:uid="{E1965F55-96A8-4183-B86C-86EB6879BA50}"/>
    <cellStyle name="40% - Ênfase3 23 8 3" xfId="26518" xr:uid="{163D1937-B89E-4166-8ACC-BAB68F702D43}"/>
    <cellStyle name="40% - Ênfase3 23 8 4" xfId="26519" xr:uid="{A33100E3-D57B-4A8D-BDCA-0C990D6E82C9}"/>
    <cellStyle name="40% - Ênfase3 23 8 5" xfId="26520" xr:uid="{52750F7C-96BE-4E81-A9CF-0B769C95C9F4}"/>
    <cellStyle name="40% - Ênfase3 23 9" xfId="26521" xr:uid="{B79DA1E4-EC8D-4C93-833D-55222A4F4679}"/>
    <cellStyle name="40% - Ênfase3 23 9 2" xfId="26522" xr:uid="{054CD2A3-9D0F-4842-A42B-EE295CA56DD7}"/>
    <cellStyle name="40% - Ênfase3 23 9 2 2" xfId="26523" xr:uid="{41F8E3F6-ABB8-4798-8BEB-0854D37A2667}"/>
    <cellStyle name="40% - Ênfase3 23 9 2 3" xfId="26524" xr:uid="{E25A239C-A09D-4525-966A-0C2C4B1AB0D3}"/>
    <cellStyle name="40% - Ênfase3 23 9 2 4" xfId="26525" xr:uid="{1EAFD609-AFD9-400F-80DC-516369D9A4F7}"/>
    <cellStyle name="40% - Ênfase3 23 9 3" xfId="26526" xr:uid="{DAE952BD-75BD-4042-9DA7-D4099D5A71E3}"/>
    <cellStyle name="40% - Ênfase3 23 9 4" xfId="26527" xr:uid="{F396FC03-683D-495E-BB26-C801E2EF24B1}"/>
    <cellStyle name="40% - Ênfase3 23 9 5" xfId="26528" xr:uid="{123B7D26-B085-45C8-9E6B-45C086F0C118}"/>
    <cellStyle name="40% - Ênfase3 24" xfId="1846" xr:uid="{F1A8DDAF-1D11-458C-8A70-4FAE797563D4}"/>
    <cellStyle name="40% - Ênfase3 24 10" xfId="26529" xr:uid="{F9507F1C-DF75-4920-835A-0ED81AFF2D8B}"/>
    <cellStyle name="40% - Ênfase3 24 10 2" xfId="26530" xr:uid="{2EBB8866-18F4-48EB-B508-C63D1414BDC2}"/>
    <cellStyle name="40% - Ênfase3 24 10 2 2" xfId="26531" xr:uid="{6AE3CA28-CCED-4FA3-AA9E-7C2FABD3E34B}"/>
    <cellStyle name="40% - Ênfase3 24 10 2 3" xfId="26532" xr:uid="{002F6F52-D9F5-4B27-B168-5F4D313182E5}"/>
    <cellStyle name="40% - Ênfase3 24 10 2 4" xfId="26533" xr:uid="{3E183498-6504-46C4-B020-5849E3D1D422}"/>
    <cellStyle name="40% - Ênfase3 24 10 3" xfId="26534" xr:uid="{3FDE37A8-7394-4C06-AE6D-873201C42798}"/>
    <cellStyle name="40% - Ênfase3 24 10 4" xfId="26535" xr:uid="{C4922536-1D28-4D00-AF71-AD0202374BF3}"/>
    <cellStyle name="40% - Ênfase3 24 10 5" xfId="26536" xr:uid="{C3C804A7-94C8-4633-AB50-4AA70C8062BE}"/>
    <cellStyle name="40% - Ênfase3 24 11" xfId="26537" xr:uid="{970A5C7C-8849-4825-835B-BB8914362D16}"/>
    <cellStyle name="40% - Ênfase3 24 11 2" xfId="26538" xr:uid="{BF23DFC5-FF90-4C42-AEF0-868E4CA2B75F}"/>
    <cellStyle name="40% - Ênfase3 24 11 2 2" xfId="26539" xr:uid="{37F8067F-5DB9-4319-8AF2-4502DE3EB26C}"/>
    <cellStyle name="40% - Ênfase3 24 11 2 3" xfId="26540" xr:uid="{D0538E90-CB97-4D0B-AB95-28E668651142}"/>
    <cellStyle name="40% - Ênfase3 24 11 2 4" xfId="26541" xr:uid="{9C08BE2F-3EBB-4D22-AF5B-AA1FADC507B4}"/>
    <cellStyle name="40% - Ênfase3 24 11 3" xfId="26542" xr:uid="{2DD3A13A-1400-4ECC-97EA-1DEF82A26ED3}"/>
    <cellStyle name="40% - Ênfase3 24 11 4" xfId="26543" xr:uid="{B251495D-C2E2-4879-B927-88C9FB74F0B7}"/>
    <cellStyle name="40% - Ênfase3 24 11 5" xfId="26544" xr:uid="{C0083279-94C0-47BA-A99B-3214044EC417}"/>
    <cellStyle name="40% - Ênfase3 24 12" xfId="26545" xr:uid="{801F3FDE-071F-41A5-BA9F-F4532EAAA7EC}"/>
    <cellStyle name="40% - Ênfase3 24 12 2" xfId="26546" xr:uid="{234B43A4-1374-49A3-A1B3-7AAAF515CEDB}"/>
    <cellStyle name="40% - Ênfase3 24 12 3" xfId="26547" xr:uid="{488BF9E2-27DD-419D-86F6-1ABA37E1B3CA}"/>
    <cellStyle name="40% - Ênfase3 24 12 4" xfId="26548" xr:uid="{B1296347-C137-470C-92C8-05632EC27661}"/>
    <cellStyle name="40% - Ênfase3 24 13" xfId="26549" xr:uid="{31C93A87-116B-43DC-B7E0-C849E88A7201}"/>
    <cellStyle name="40% - Ênfase3 24 14" xfId="26550" xr:uid="{1D71D103-8CD4-4A17-9329-B8491BE83BCF}"/>
    <cellStyle name="40% - Ênfase3 24 15" xfId="26551" xr:uid="{795FFBFE-5C7C-4672-BA4E-0074EBC2D900}"/>
    <cellStyle name="40% - Ênfase3 24 16" xfId="48924" xr:uid="{BB273625-E9B4-4FB8-A250-13518A07932D}"/>
    <cellStyle name="40% - Ênfase3 24 2" xfId="1847" xr:uid="{EB82555A-C983-430D-AD92-38B32D0081C2}"/>
    <cellStyle name="40% - Ênfase3 24 2 2" xfId="26552" xr:uid="{5DC38121-FDA1-4CAD-8396-7AEFF4880429}"/>
    <cellStyle name="40% - Ênfase3 24 2 2 2" xfId="26553" xr:uid="{0DBE5553-56C8-49A4-858B-C21C837C79CB}"/>
    <cellStyle name="40% - Ênfase3 24 2 2 3" xfId="26554" xr:uid="{55218D1D-1E64-4741-8FF4-E6EE402693A1}"/>
    <cellStyle name="40% - Ênfase3 24 2 2 4" xfId="26555" xr:uid="{987D779A-FCE2-48AC-A844-022AEA91CDDA}"/>
    <cellStyle name="40% - Ênfase3 24 2 3" xfId="26556" xr:uid="{C85A5C16-BB17-4B65-8996-9FACF08E8E4E}"/>
    <cellStyle name="40% - Ênfase3 24 2 4" xfId="26557" xr:uid="{AB77992E-54F2-4BBD-A688-EE5E0B1EAB0C}"/>
    <cellStyle name="40% - Ênfase3 24 2 5" xfId="26558" xr:uid="{6BD6673E-592F-4B77-A505-50840F5319C1}"/>
    <cellStyle name="40% - Ênfase3 24 3" xfId="26559" xr:uid="{6A65FB64-FEEF-4FFA-A268-25799A25EDAC}"/>
    <cellStyle name="40% - Ênfase3 24 3 2" xfId="26560" xr:uid="{4C6BA9F6-D3E3-4E67-B77C-C626EE66667B}"/>
    <cellStyle name="40% - Ênfase3 24 3 2 2" xfId="26561" xr:uid="{8D03B0BC-E4E5-4720-B809-69156F7DC888}"/>
    <cellStyle name="40% - Ênfase3 24 3 2 3" xfId="26562" xr:uid="{64531862-1DFC-4AF8-8183-C8D86616455E}"/>
    <cellStyle name="40% - Ênfase3 24 3 2 4" xfId="26563" xr:uid="{101C7BC3-4FE5-40E8-8113-FA74F15C0D65}"/>
    <cellStyle name="40% - Ênfase3 24 3 3" xfId="26564" xr:uid="{0FE9ECB7-1527-4DF2-A106-509C2A105408}"/>
    <cellStyle name="40% - Ênfase3 24 3 4" xfId="26565" xr:uid="{B837DA86-5DE5-4FDF-A09D-A8FAB5DDBFF9}"/>
    <cellStyle name="40% - Ênfase3 24 3 5" xfId="26566" xr:uid="{6C879BA2-F091-4367-92AF-A50C0383A9A8}"/>
    <cellStyle name="40% - Ênfase3 24 4" xfId="26567" xr:uid="{E9494405-321D-4D0D-B1D8-236DFCEC0BFD}"/>
    <cellStyle name="40% - Ênfase3 24 4 2" xfId="26568" xr:uid="{FF290C49-0537-4F10-9A2F-D852CB90F3D5}"/>
    <cellStyle name="40% - Ênfase3 24 4 2 2" xfId="26569" xr:uid="{5C256488-DAB7-4B66-BEBC-89E014F3BBAD}"/>
    <cellStyle name="40% - Ênfase3 24 4 2 3" xfId="26570" xr:uid="{3D4AFB61-80FE-40A7-B9E4-F780FAF4C651}"/>
    <cellStyle name="40% - Ênfase3 24 4 2 4" xfId="26571" xr:uid="{F2E4451C-618B-498D-A23C-FE1A673DBC4F}"/>
    <cellStyle name="40% - Ênfase3 24 4 3" xfId="26572" xr:uid="{96729173-528F-4F90-B376-C3F16E920B5B}"/>
    <cellStyle name="40% - Ênfase3 24 4 4" xfId="26573" xr:uid="{60D43D81-797D-4E5A-BEA4-2CDBC9DE94EC}"/>
    <cellStyle name="40% - Ênfase3 24 4 5" xfId="26574" xr:uid="{D67FAB4E-1432-451B-9279-A0A63E4495F9}"/>
    <cellStyle name="40% - Ênfase3 24 5" xfId="26575" xr:uid="{E4BEC1E0-F9E5-4273-8C4A-96EA481248D5}"/>
    <cellStyle name="40% - Ênfase3 24 5 2" xfId="26576" xr:uid="{669B5EEA-F396-4DA2-A1CE-21DB14626D15}"/>
    <cellStyle name="40% - Ênfase3 24 5 2 2" xfId="26577" xr:uid="{C632EB9F-69EF-4BFA-B10B-A9FA994AAED5}"/>
    <cellStyle name="40% - Ênfase3 24 5 2 3" xfId="26578" xr:uid="{2B1D34B5-E933-421A-B4A7-BE81122C1125}"/>
    <cellStyle name="40% - Ênfase3 24 5 2 4" xfId="26579" xr:uid="{E8D8AACC-C259-409D-A3FA-65A3C58C4603}"/>
    <cellStyle name="40% - Ênfase3 24 5 3" xfId="26580" xr:uid="{41CE4368-A9DD-4305-8222-AB6E16B604B4}"/>
    <cellStyle name="40% - Ênfase3 24 5 4" xfId="26581" xr:uid="{FBFBDA90-0FFE-40F7-8D40-777DCC9B96AC}"/>
    <cellStyle name="40% - Ênfase3 24 5 5" xfId="26582" xr:uid="{79090A3C-4F52-44B1-A66A-45B638D45AE7}"/>
    <cellStyle name="40% - Ênfase3 24 6" xfId="26583" xr:uid="{438513B7-DA00-4EE1-8B70-8ECE15493E3E}"/>
    <cellStyle name="40% - Ênfase3 24 6 2" xfId="26584" xr:uid="{00921D14-1B80-4A04-A787-E7F02B302D0B}"/>
    <cellStyle name="40% - Ênfase3 24 6 2 2" xfId="26585" xr:uid="{772A14AE-51B4-4856-A0F6-74CB608A12E7}"/>
    <cellStyle name="40% - Ênfase3 24 6 2 3" xfId="26586" xr:uid="{2F2C8EA5-0BD6-4A7C-889A-F25E001CC5CF}"/>
    <cellStyle name="40% - Ênfase3 24 6 2 4" xfId="26587" xr:uid="{85A63E83-B74B-4965-AA5F-41B794EECD01}"/>
    <cellStyle name="40% - Ênfase3 24 6 3" xfId="26588" xr:uid="{3042840D-8F86-4ED0-92B1-08716E995762}"/>
    <cellStyle name="40% - Ênfase3 24 6 4" xfId="26589" xr:uid="{16854E0F-8770-4DCB-801B-3E4B82C6D8F4}"/>
    <cellStyle name="40% - Ênfase3 24 6 5" xfId="26590" xr:uid="{785837AF-4B5B-436C-8C61-B4114073BF75}"/>
    <cellStyle name="40% - Ênfase3 24 7" xfId="26591" xr:uid="{A5BBFD33-5C15-4EE6-BEA4-7E2050CA0B9D}"/>
    <cellStyle name="40% - Ênfase3 24 7 2" xfId="26592" xr:uid="{5119FC78-E0B3-4A23-872C-CCF0917740CA}"/>
    <cellStyle name="40% - Ênfase3 24 7 2 2" xfId="26593" xr:uid="{98A2E107-60C7-4573-8251-01970A783187}"/>
    <cellStyle name="40% - Ênfase3 24 7 2 3" xfId="26594" xr:uid="{A061776B-9CA1-4D09-95E4-076C7014C4CE}"/>
    <cellStyle name="40% - Ênfase3 24 7 2 4" xfId="26595" xr:uid="{8B5B40D7-97D7-4C0A-BD3A-74C6921E175A}"/>
    <cellStyle name="40% - Ênfase3 24 7 3" xfId="26596" xr:uid="{71C15F3B-C66C-44DA-B3A4-148A3DD09B10}"/>
    <cellStyle name="40% - Ênfase3 24 7 4" xfId="26597" xr:uid="{24AB2491-BEC1-46E2-AEDC-267C3F780012}"/>
    <cellStyle name="40% - Ênfase3 24 7 5" xfId="26598" xr:uid="{C65E7032-8492-460D-A6E8-AC63627D5472}"/>
    <cellStyle name="40% - Ênfase3 24 8" xfId="26599" xr:uid="{11D28BCD-E491-4D03-972C-85638A6358AA}"/>
    <cellStyle name="40% - Ênfase3 24 8 2" xfId="26600" xr:uid="{05C7F716-33B8-4EF6-93C7-385E74FBFE9D}"/>
    <cellStyle name="40% - Ênfase3 24 8 2 2" xfId="26601" xr:uid="{800C732A-8566-442F-B3EB-F3DAE8410138}"/>
    <cellStyle name="40% - Ênfase3 24 8 2 3" xfId="26602" xr:uid="{FD062FEF-AB85-434D-A055-00758AE44951}"/>
    <cellStyle name="40% - Ênfase3 24 8 2 4" xfId="26603" xr:uid="{95B8BB9E-606B-4F07-BEDC-0695A3F07839}"/>
    <cellStyle name="40% - Ênfase3 24 8 3" xfId="26604" xr:uid="{08F7FBBB-7464-4060-94ED-5320D0A8135E}"/>
    <cellStyle name="40% - Ênfase3 24 8 4" xfId="26605" xr:uid="{D11191D0-A46B-4F6E-97F4-CCE32FD1610C}"/>
    <cellStyle name="40% - Ênfase3 24 8 5" xfId="26606" xr:uid="{98C1F52B-20DA-4F5D-A91E-1030F42ADAA9}"/>
    <cellStyle name="40% - Ênfase3 24 9" xfId="26607" xr:uid="{B2ECDF24-7CF0-45A5-AD6D-CD87B7C6AFE8}"/>
    <cellStyle name="40% - Ênfase3 24 9 2" xfId="26608" xr:uid="{1C760646-36F0-42A9-9331-5F8503AD5812}"/>
    <cellStyle name="40% - Ênfase3 24 9 2 2" xfId="26609" xr:uid="{8394F23D-7D59-4F50-8423-4AD19E9B4CDD}"/>
    <cellStyle name="40% - Ênfase3 24 9 2 3" xfId="26610" xr:uid="{74691171-BD85-4440-88A2-8CAE59F7064C}"/>
    <cellStyle name="40% - Ênfase3 24 9 2 4" xfId="26611" xr:uid="{35EB7EFF-3318-4E95-B95B-0AB72A8FE4E0}"/>
    <cellStyle name="40% - Ênfase3 24 9 3" xfId="26612" xr:uid="{D868FB6F-FF6A-453B-A23E-781ABA5A98DC}"/>
    <cellStyle name="40% - Ênfase3 24 9 4" xfId="26613" xr:uid="{12DD5D4E-7C23-413F-92FF-FE9888DFE8CB}"/>
    <cellStyle name="40% - Ênfase3 24 9 5" xfId="26614" xr:uid="{6712F0A7-C759-4354-972B-9AAC55EB794C}"/>
    <cellStyle name="40% - Ênfase3 25" xfId="1848" xr:uid="{A951DD8F-0950-4DE5-B4DD-38CFCE1EB9E1}"/>
    <cellStyle name="40% - Ênfase3 25 10" xfId="26615" xr:uid="{5F868BF0-6DB8-4928-8D4B-ED2FD1CC41C9}"/>
    <cellStyle name="40% - Ênfase3 25 10 2" xfId="26616" xr:uid="{3F33F345-FB9A-41E1-898E-C2AA325977BA}"/>
    <cellStyle name="40% - Ênfase3 25 10 2 2" xfId="26617" xr:uid="{A1F04502-DDF1-4CF0-B3FA-8D257AAFB3D8}"/>
    <cellStyle name="40% - Ênfase3 25 10 2 3" xfId="26618" xr:uid="{CC6A0A88-0E90-473A-81D9-73202F488377}"/>
    <cellStyle name="40% - Ênfase3 25 10 2 4" xfId="26619" xr:uid="{E36C5600-8995-43D8-9D62-08A81BD475F7}"/>
    <cellStyle name="40% - Ênfase3 25 10 3" xfId="26620" xr:uid="{D2DF144D-3E91-4CFA-9FCE-AB82BBFC3C1E}"/>
    <cellStyle name="40% - Ênfase3 25 10 4" xfId="26621" xr:uid="{7D25F84E-D932-4E19-94EA-903BABBF3E72}"/>
    <cellStyle name="40% - Ênfase3 25 10 5" xfId="26622" xr:uid="{65D7070C-D9F9-44CA-917E-DA11B7F336B4}"/>
    <cellStyle name="40% - Ênfase3 25 11" xfId="26623" xr:uid="{79DF8AC3-460A-46CE-9698-D274808D4BC0}"/>
    <cellStyle name="40% - Ênfase3 25 11 2" xfId="26624" xr:uid="{5D75CEC4-B67A-4071-9D38-A50D0F46D2D9}"/>
    <cellStyle name="40% - Ênfase3 25 11 2 2" xfId="26625" xr:uid="{F8F5DCBD-07D9-42AB-9898-9CE9E4533BE3}"/>
    <cellStyle name="40% - Ênfase3 25 11 2 3" xfId="26626" xr:uid="{0B06A413-A180-4165-A29F-9070258668B2}"/>
    <cellStyle name="40% - Ênfase3 25 11 2 4" xfId="26627" xr:uid="{E866BF77-FCB5-4DF7-9C01-BA2A5CC2E8DA}"/>
    <cellStyle name="40% - Ênfase3 25 11 3" xfId="26628" xr:uid="{943996C6-D31A-48D2-BDAB-894FCF6C2BB1}"/>
    <cellStyle name="40% - Ênfase3 25 11 4" xfId="26629" xr:uid="{1731585A-5915-4A6F-B194-2AB918DDF63E}"/>
    <cellStyle name="40% - Ênfase3 25 11 5" xfId="26630" xr:uid="{028C741F-D46B-4E61-B455-B0B85617B6A3}"/>
    <cellStyle name="40% - Ênfase3 25 12" xfId="26631" xr:uid="{DC765141-F841-46AC-AB99-4F4DD5697542}"/>
    <cellStyle name="40% - Ênfase3 25 12 2" xfId="26632" xr:uid="{570CE064-2A90-492A-ACC7-564A3079898C}"/>
    <cellStyle name="40% - Ênfase3 25 12 3" xfId="26633" xr:uid="{D8923D4B-39F3-4B32-880F-14B3ED403338}"/>
    <cellStyle name="40% - Ênfase3 25 12 4" xfId="26634" xr:uid="{8AA0D4B2-D672-4D34-AD1D-345F143D45FB}"/>
    <cellStyle name="40% - Ênfase3 25 13" xfId="26635" xr:uid="{22EE6E53-64BD-4A52-ACA2-D0CC514C0F26}"/>
    <cellStyle name="40% - Ênfase3 25 14" xfId="26636" xr:uid="{F023630E-9E6B-488F-9A8B-79B51F5213C8}"/>
    <cellStyle name="40% - Ênfase3 25 15" xfId="26637" xr:uid="{6CAF2121-D4CE-4A56-A38A-07774D304F1D}"/>
    <cellStyle name="40% - Ênfase3 25 16" xfId="48925" xr:uid="{2F206D1C-5844-4065-A950-FDA586D3500F}"/>
    <cellStyle name="40% - Ênfase3 25 2" xfId="1849" xr:uid="{5CD2DA67-1F8F-4BC0-9EEC-15B2638304A4}"/>
    <cellStyle name="40% - Ênfase3 25 2 2" xfId="26638" xr:uid="{47F04445-D111-4AF6-8A75-5E9B1916486F}"/>
    <cellStyle name="40% - Ênfase3 25 2 2 2" xfId="26639" xr:uid="{F756E351-3EE7-4461-A2A2-1A1AF357070D}"/>
    <cellStyle name="40% - Ênfase3 25 2 2 3" xfId="26640" xr:uid="{58F98CEE-8B8B-47B4-A4A2-408473CC4AED}"/>
    <cellStyle name="40% - Ênfase3 25 2 2 4" xfId="26641" xr:uid="{79118356-1312-4C7D-8497-63A148193C73}"/>
    <cellStyle name="40% - Ênfase3 25 2 3" xfId="26642" xr:uid="{FE42A5EC-E160-4621-BE57-E228E14629B5}"/>
    <cellStyle name="40% - Ênfase3 25 2 4" xfId="26643" xr:uid="{8683BE6B-79BF-46F2-B2F5-F56B3A970D03}"/>
    <cellStyle name="40% - Ênfase3 25 2 5" xfId="26644" xr:uid="{81EA30F8-0CEC-4EE4-A0E0-52E182562E10}"/>
    <cellStyle name="40% - Ênfase3 25 3" xfId="26645" xr:uid="{73358E05-114E-4921-A86C-4AF1F2B87759}"/>
    <cellStyle name="40% - Ênfase3 25 3 2" xfId="26646" xr:uid="{CCB79D63-3A05-43C3-8343-533E5BFA7C7E}"/>
    <cellStyle name="40% - Ênfase3 25 3 2 2" xfId="26647" xr:uid="{0B143984-0822-4E90-A7ED-F259FAE97072}"/>
    <cellStyle name="40% - Ênfase3 25 3 2 3" xfId="26648" xr:uid="{561BF0B0-BD1D-40E4-A293-64F608EA802E}"/>
    <cellStyle name="40% - Ênfase3 25 3 2 4" xfId="26649" xr:uid="{99745C23-1D5B-4ABA-8B3A-F4ADA85424DA}"/>
    <cellStyle name="40% - Ênfase3 25 3 3" xfId="26650" xr:uid="{3A88C281-DFAD-42C3-B4FF-4939869CDB81}"/>
    <cellStyle name="40% - Ênfase3 25 3 4" xfId="26651" xr:uid="{FBA02E08-6181-4F32-83B6-CF4396CAA08D}"/>
    <cellStyle name="40% - Ênfase3 25 3 5" xfId="26652" xr:uid="{019A2872-B0D2-4019-89CC-D5CB5266CD56}"/>
    <cellStyle name="40% - Ênfase3 25 4" xfId="26653" xr:uid="{A9643577-AE7A-4945-A1ED-7364FE899316}"/>
    <cellStyle name="40% - Ênfase3 25 4 2" xfId="26654" xr:uid="{C1CA5D6A-4862-4BB2-ADEC-EC65855B78F6}"/>
    <cellStyle name="40% - Ênfase3 25 4 2 2" xfId="26655" xr:uid="{10436329-5424-4857-9D43-8EA38BCEABDA}"/>
    <cellStyle name="40% - Ênfase3 25 4 2 3" xfId="26656" xr:uid="{197A1AEF-8C62-478A-B706-8AF581633ABD}"/>
    <cellStyle name="40% - Ênfase3 25 4 2 4" xfId="26657" xr:uid="{8A79D175-D0BA-4E3D-9208-8B8A0DBE6624}"/>
    <cellStyle name="40% - Ênfase3 25 4 3" xfId="26658" xr:uid="{90239D63-567E-4537-9CCF-5AE9BE767ED4}"/>
    <cellStyle name="40% - Ênfase3 25 4 4" xfId="26659" xr:uid="{765F8E2B-4316-4ADA-9A77-3E7A88F6B642}"/>
    <cellStyle name="40% - Ênfase3 25 4 5" xfId="26660" xr:uid="{02BBE194-231C-4FAF-B9F7-B671593C75BF}"/>
    <cellStyle name="40% - Ênfase3 25 5" xfId="26661" xr:uid="{434B902B-C49E-4E7C-9717-BA9BB6413BC9}"/>
    <cellStyle name="40% - Ênfase3 25 5 2" xfId="26662" xr:uid="{82734DBC-1A44-4388-85FE-71233495C982}"/>
    <cellStyle name="40% - Ênfase3 25 5 2 2" xfId="26663" xr:uid="{57744E65-5D7A-4E1F-AC4F-73C0A9CB263A}"/>
    <cellStyle name="40% - Ênfase3 25 5 2 3" xfId="26664" xr:uid="{D07376BD-60FE-49A9-A217-215C24FF5473}"/>
    <cellStyle name="40% - Ênfase3 25 5 2 4" xfId="26665" xr:uid="{12595B56-CC7A-4F71-A559-15E1BF674CBD}"/>
    <cellStyle name="40% - Ênfase3 25 5 3" xfId="26666" xr:uid="{E3921B8E-4E41-4FA7-98A8-190E19B37557}"/>
    <cellStyle name="40% - Ênfase3 25 5 4" xfId="26667" xr:uid="{0D2428FB-CB7A-4F62-AA15-97E8F59E6CF8}"/>
    <cellStyle name="40% - Ênfase3 25 5 5" xfId="26668" xr:uid="{45B35252-7803-46F5-8DB7-CB3EA7330931}"/>
    <cellStyle name="40% - Ênfase3 25 6" xfId="26669" xr:uid="{F46C912F-F9E2-4430-B198-7B3C7505A70C}"/>
    <cellStyle name="40% - Ênfase3 25 6 2" xfId="26670" xr:uid="{B0EE6DA0-34DE-41B0-AB6A-D522B34E430B}"/>
    <cellStyle name="40% - Ênfase3 25 6 2 2" xfId="26671" xr:uid="{8CDFB935-F58E-4E6A-BA5B-8EE035421412}"/>
    <cellStyle name="40% - Ênfase3 25 6 2 3" xfId="26672" xr:uid="{6FC587CC-9D3D-40FF-A078-97A45C91A289}"/>
    <cellStyle name="40% - Ênfase3 25 6 2 4" xfId="26673" xr:uid="{2D96170C-0E81-4FC8-80EF-AACF73075CD1}"/>
    <cellStyle name="40% - Ênfase3 25 6 3" xfId="26674" xr:uid="{B83367CF-0A82-4A16-B40D-CCBB74BC0A8F}"/>
    <cellStyle name="40% - Ênfase3 25 6 4" xfId="26675" xr:uid="{3820758F-F7D2-40E1-ADA5-758A37FE03B8}"/>
    <cellStyle name="40% - Ênfase3 25 6 5" xfId="26676" xr:uid="{7AF98B09-B9E3-4E7C-903D-A955E2B35B25}"/>
    <cellStyle name="40% - Ênfase3 25 7" xfId="26677" xr:uid="{C173E745-607A-4D1F-B27A-C165BF76487C}"/>
    <cellStyle name="40% - Ênfase3 25 7 2" xfId="26678" xr:uid="{51D4242E-6350-4525-AA62-4285CF505387}"/>
    <cellStyle name="40% - Ênfase3 25 7 2 2" xfId="26679" xr:uid="{375221C7-A708-4265-9C30-58E776875BB7}"/>
    <cellStyle name="40% - Ênfase3 25 7 2 3" xfId="26680" xr:uid="{859A02D6-1762-4EAB-96BB-4210DC88E392}"/>
    <cellStyle name="40% - Ênfase3 25 7 2 4" xfId="26681" xr:uid="{8D818C46-492C-461D-BC2A-3DAA9C2C5FA2}"/>
    <cellStyle name="40% - Ênfase3 25 7 3" xfId="26682" xr:uid="{B1D2A7E4-CA58-43F9-AC70-83B711827FB9}"/>
    <cellStyle name="40% - Ênfase3 25 7 4" xfId="26683" xr:uid="{4D3BFB35-A26D-42A2-BD80-EFB615732193}"/>
    <cellStyle name="40% - Ênfase3 25 7 5" xfId="26684" xr:uid="{F667EEE7-AFA1-4BF4-BE34-84C692619D29}"/>
    <cellStyle name="40% - Ênfase3 25 8" xfId="26685" xr:uid="{2DAFE707-ECB9-48F0-9776-E0BFC3427E62}"/>
    <cellStyle name="40% - Ênfase3 25 8 2" xfId="26686" xr:uid="{D0748F72-97FD-4948-BAC7-409C1A52669F}"/>
    <cellStyle name="40% - Ênfase3 25 8 2 2" xfId="26687" xr:uid="{D8B73C08-C26B-4500-B981-4C92F6A70989}"/>
    <cellStyle name="40% - Ênfase3 25 8 2 3" xfId="26688" xr:uid="{A443DF77-3619-409A-AFBB-2B875C60F8F5}"/>
    <cellStyle name="40% - Ênfase3 25 8 2 4" xfId="26689" xr:uid="{BFFF27AA-85BB-420C-80A2-6F1EDD219CDC}"/>
    <cellStyle name="40% - Ênfase3 25 8 3" xfId="26690" xr:uid="{08457004-221A-4AB5-AEBB-113FA46E000C}"/>
    <cellStyle name="40% - Ênfase3 25 8 4" xfId="26691" xr:uid="{AC9A9365-CDBB-417D-B525-3DE1A0C8249A}"/>
    <cellStyle name="40% - Ênfase3 25 8 5" xfId="26692" xr:uid="{94982103-084E-42D2-919D-A8AAC8292636}"/>
    <cellStyle name="40% - Ênfase3 25 9" xfId="26693" xr:uid="{B17C6731-59CC-4D50-805D-C8E12573EF5B}"/>
    <cellStyle name="40% - Ênfase3 25 9 2" xfId="26694" xr:uid="{647B9B9D-1DA5-4537-894A-A05655A97E5B}"/>
    <cellStyle name="40% - Ênfase3 25 9 2 2" xfId="26695" xr:uid="{CE32F994-C066-4E91-BF28-083B40719C00}"/>
    <cellStyle name="40% - Ênfase3 25 9 2 3" xfId="26696" xr:uid="{7FBADDE5-C660-4F53-A75A-A6BAAEC74B7A}"/>
    <cellStyle name="40% - Ênfase3 25 9 2 4" xfId="26697" xr:uid="{C5C97896-580D-431C-BBC6-C8A79C94422C}"/>
    <cellStyle name="40% - Ênfase3 25 9 3" xfId="26698" xr:uid="{54C89D70-953C-479E-9681-2186A7912218}"/>
    <cellStyle name="40% - Ênfase3 25 9 4" xfId="26699" xr:uid="{638FEC79-2503-4CE7-AF44-72932DF6C0E0}"/>
    <cellStyle name="40% - Ênfase3 25 9 5" xfId="26700" xr:uid="{19BC36AD-EADC-41CC-BCF2-FE3573A51AF9}"/>
    <cellStyle name="40% - Ênfase3 26" xfId="1850" xr:uid="{36004029-05B0-4ED9-A807-03AB6081680E}"/>
    <cellStyle name="40% - Ênfase3 26 10" xfId="26701" xr:uid="{BF6B1BD4-0F35-45DC-9A11-C32A3CCA7AAD}"/>
    <cellStyle name="40% - Ênfase3 26 10 2" xfId="26702" xr:uid="{F5310A79-A5D6-495D-8C3D-2BD909A3F9CC}"/>
    <cellStyle name="40% - Ênfase3 26 10 2 2" xfId="26703" xr:uid="{8DD518D4-0AA0-446C-8FAD-B9115223FA89}"/>
    <cellStyle name="40% - Ênfase3 26 10 2 3" xfId="26704" xr:uid="{4D8BCBEC-0F00-45A0-ACAE-05CF4D1DD11D}"/>
    <cellStyle name="40% - Ênfase3 26 10 2 4" xfId="26705" xr:uid="{9D826B71-7612-4D1E-BC3B-E1C11E5338C1}"/>
    <cellStyle name="40% - Ênfase3 26 10 3" xfId="26706" xr:uid="{8D8376B1-AA63-40F8-81CD-A5B59834294A}"/>
    <cellStyle name="40% - Ênfase3 26 10 4" xfId="26707" xr:uid="{E5C7C01E-005D-47CE-B528-6C93F83C4CB9}"/>
    <cellStyle name="40% - Ênfase3 26 10 5" xfId="26708" xr:uid="{E9BE4E56-6120-4727-9588-6612EB9A3B69}"/>
    <cellStyle name="40% - Ênfase3 26 11" xfId="26709" xr:uid="{991A803C-A5BB-448F-85C7-9E598DBA788A}"/>
    <cellStyle name="40% - Ênfase3 26 11 2" xfId="26710" xr:uid="{4157CA6B-5D66-4A59-9DCF-3A00A24854E9}"/>
    <cellStyle name="40% - Ênfase3 26 11 2 2" xfId="26711" xr:uid="{9413972B-FBA5-47F5-81EF-5DD2ABE1F1E5}"/>
    <cellStyle name="40% - Ênfase3 26 11 2 3" xfId="26712" xr:uid="{13492D1D-10C6-450E-ADA2-9BC97C7EBDAA}"/>
    <cellStyle name="40% - Ênfase3 26 11 2 4" xfId="26713" xr:uid="{5C7C3C09-8930-4EB5-A098-F659883BE4AF}"/>
    <cellStyle name="40% - Ênfase3 26 11 3" xfId="26714" xr:uid="{7440E078-9BCB-4ECD-A4D0-A90805746E26}"/>
    <cellStyle name="40% - Ênfase3 26 11 4" xfId="26715" xr:uid="{163AA600-7C40-411E-9E09-A75204F8E52B}"/>
    <cellStyle name="40% - Ênfase3 26 11 5" xfId="26716" xr:uid="{B455EAC6-E9B2-4F27-87E0-AB69707ED045}"/>
    <cellStyle name="40% - Ênfase3 26 12" xfId="26717" xr:uid="{ADF00B45-1DE0-449D-8949-9FBE7337B208}"/>
    <cellStyle name="40% - Ênfase3 26 12 2" xfId="26718" xr:uid="{1D28BF3A-27CC-492F-BAC1-0A79033C78F4}"/>
    <cellStyle name="40% - Ênfase3 26 12 3" xfId="26719" xr:uid="{5585F20E-4F6A-4686-BAFD-C7E62C72B061}"/>
    <cellStyle name="40% - Ênfase3 26 12 4" xfId="26720" xr:uid="{3231E2A3-AA95-43A6-A438-E92B032DE013}"/>
    <cellStyle name="40% - Ênfase3 26 13" xfId="26721" xr:uid="{A28CF22A-C74B-4796-A2FC-FA9B4C775040}"/>
    <cellStyle name="40% - Ênfase3 26 14" xfId="26722" xr:uid="{ADA2404F-D4A0-4FCF-BE25-2749BBC71947}"/>
    <cellStyle name="40% - Ênfase3 26 15" xfId="26723" xr:uid="{0B33E405-5032-4AD8-91EF-B6252131B7E9}"/>
    <cellStyle name="40% - Ênfase3 26 16" xfId="48926" xr:uid="{3DAA2A9F-5DAF-49B5-A302-C88AB3ED8392}"/>
    <cellStyle name="40% - Ênfase3 26 2" xfId="1851" xr:uid="{426F01B1-6D9B-45ED-9601-C90B8CEACF9D}"/>
    <cellStyle name="40% - Ênfase3 26 2 2" xfId="26724" xr:uid="{34632E42-CE5A-4060-B67E-19D964454698}"/>
    <cellStyle name="40% - Ênfase3 26 2 2 2" xfId="26725" xr:uid="{B3736BDB-2F62-4071-BAEB-D19BA2342F27}"/>
    <cellStyle name="40% - Ênfase3 26 2 2 3" xfId="26726" xr:uid="{DD383954-FAA5-4743-A454-7A1559F9941E}"/>
    <cellStyle name="40% - Ênfase3 26 2 2 4" xfId="26727" xr:uid="{82EF078B-3720-47DC-B405-778BCAA6683D}"/>
    <cellStyle name="40% - Ênfase3 26 2 3" xfId="26728" xr:uid="{73D3B4EC-7BC6-4C0B-89BE-8FAF48E91EC7}"/>
    <cellStyle name="40% - Ênfase3 26 2 4" xfId="26729" xr:uid="{A0346BEC-80DC-4ECA-ADB5-B63172216BBC}"/>
    <cellStyle name="40% - Ênfase3 26 2 5" xfId="26730" xr:uid="{06AB47C7-F488-409C-A2D9-45941800F2EF}"/>
    <cellStyle name="40% - Ênfase3 26 3" xfId="26731" xr:uid="{C22EBD26-78CE-4A7E-AF2B-7210A1760CF1}"/>
    <cellStyle name="40% - Ênfase3 26 3 2" xfId="26732" xr:uid="{F526B4F9-E59E-4497-AA14-95F24B10EA69}"/>
    <cellStyle name="40% - Ênfase3 26 3 2 2" xfId="26733" xr:uid="{E4FC0D7D-94D1-4479-A069-6DBF0E9A6DFA}"/>
    <cellStyle name="40% - Ênfase3 26 3 2 3" xfId="26734" xr:uid="{7FFAF761-085C-44FB-8765-9C23DB3F2572}"/>
    <cellStyle name="40% - Ênfase3 26 3 2 4" xfId="26735" xr:uid="{01754E90-FD6B-41D9-8C60-8CD16F3E9308}"/>
    <cellStyle name="40% - Ênfase3 26 3 3" xfId="26736" xr:uid="{EDC2119C-7A04-4900-BBA8-9C439304B975}"/>
    <cellStyle name="40% - Ênfase3 26 3 4" xfId="26737" xr:uid="{56282D56-2203-48BD-80A6-AB3774ED8D57}"/>
    <cellStyle name="40% - Ênfase3 26 3 5" xfId="26738" xr:uid="{54A61A6E-8F79-493A-8ECF-E89819270938}"/>
    <cellStyle name="40% - Ênfase3 26 4" xfId="26739" xr:uid="{5F96140B-8DFC-463C-969B-406BD97A1C17}"/>
    <cellStyle name="40% - Ênfase3 26 4 2" xfId="26740" xr:uid="{2C41731C-AC60-47AF-B880-EEF1C817804F}"/>
    <cellStyle name="40% - Ênfase3 26 4 2 2" xfId="26741" xr:uid="{AB9B2AEE-95E5-4D55-A503-90C2D18DF63E}"/>
    <cellStyle name="40% - Ênfase3 26 4 2 3" xfId="26742" xr:uid="{A4984C2C-2CC8-4F12-B933-E6DE7E45AB64}"/>
    <cellStyle name="40% - Ênfase3 26 4 2 4" xfId="26743" xr:uid="{D7101519-E159-486D-9D66-E739AFDA47DF}"/>
    <cellStyle name="40% - Ênfase3 26 4 3" xfId="26744" xr:uid="{61087FD2-5BCD-4070-AA0F-9027F88A32B6}"/>
    <cellStyle name="40% - Ênfase3 26 4 4" xfId="26745" xr:uid="{AC9F118C-5187-4006-8458-8B61FCB3DEE6}"/>
    <cellStyle name="40% - Ênfase3 26 4 5" xfId="26746" xr:uid="{AD916F08-2FF5-4079-AE26-98D8C0CA39DE}"/>
    <cellStyle name="40% - Ênfase3 26 5" xfId="26747" xr:uid="{D903727D-C58E-4F61-972A-E33A216EE5F7}"/>
    <cellStyle name="40% - Ênfase3 26 5 2" xfId="26748" xr:uid="{6EFEE7AF-2DE1-48DE-AA7D-8289EC15E751}"/>
    <cellStyle name="40% - Ênfase3 26 5 2 2" xfId="26749" xr:uid="{58C12D34-F8A9-4AEF-BD08-FAE8CBFD7F74}"/>
    <cellStyle name="40% - Ênfase3 26 5 2 3" xfId="26750" xr:uid="{74287C47-8851-4DFB-AD72-6434A890FB7D}"/>
    <cellStyle name="40% - Ênfase3 26 5 2 4" xfId="26751" xr:uid="{BE7DF574-139A-46C3-87A5-9911CC894B0E}"/>
    <cellStyle name="40% - Ênfase3 26 5 3" xfId="26752" xr:uid="{80FA4053-1A37-49B8-A589-B63E763884FB}"/>
    <cellStyle name="40% - Ênfase3 26 5 4" xfId="26753" xr:uid="{4416B215-1B77-4763-8911-D7C50FB5F468}"/>
    <cellStyle name="40% - Ênfase3 26 5 5" xfId="26754" xr:uid="{FB40E10A-C36B-4093-B626-30B328381FA4}"/>
    <cellStyle name="40% - Ênfase3 26 6" xfId="26755" xr:uid="{825CDE76-09B4-47CD-9FE8-DE077F9A8320}"/>
    <cellStyle name="40% - Ênfase3 26 6 2" xfId="26756" xr:uid="{A61FD900-1DF5-44A0-B600-668C6DDE8071}"/>
    <cellStyle name="40% - Ênfase3 26 6 2 2" xfId="26757" xr:uid="{43F946A4-B96B-46B3-B665-CB0532B12A24}"/>
    <cellStyle name="40% - Ênfase3 26 6 2 3" xfId="26758" xr:uid="{1C532336-8E55-4ACB-B56D-1CA7041ED731}"/>
    <cellStyle name="40% - Ênfase3 26 6 2 4" xfId="26759" xr:uid="{2E1908F9-9E11-4C5E-81EF-DBC83ED2D6C9}"/>
    <cellStyle name="40% - Ênfase3 26 6 3" xfId="26760" xr:uid="{DC55C83F-F91F-4D50-B000-7833943A1507}"/>
    <cellStyle name="40% - Ênfase3 26 6 4" xfId="26761" xr:uid="{D00E4339-AAA9-42F7-93EB-B7D5EF095D5B}"/>
    <cellStyle name="40% - Ênfase3 26 6 5" xfId="26762" xr:uid="{452F2213-5052-437B-A48F-79673D94D5BA}"/>
    <cellStyle name="40% - Ênfase3 26 7" xfId="26763" xr:uid="{F75117FA-68E4-4B85-B80C-C2D094A29C22}"/>
    <cellStyle name="40% - Ênfase3 26 7 2" xfId="26764" xr:uid="{3174F866-272D-42DC-87E0-7FA4FC7AA918}"/>
    <cellStyle name="40% - Ênfase3 26 7 2 2" xfId="26765" xr:uid="{1A5DD0CC-627F-4C92-AEF4-B4E83A29B0F2}"/>
    <cellStyle name="40% - Ênfase3 26 7 2 3" xfId="26766" xr:uid="{00E670EC-D3E0-4184-924B-E121430B9F13}"/>
    <cellStyle name="40% - Ênfase3 26 7 2 4" xfId="26767" xr:uid="{EB8EAE61-FC9D-474E-B325-9F7B1DD78E5E}"/>
    <cellStyle name="40% - Ênfase3 26 7 3" xfId="26768" xr:uid="{F6C4DC66-FCFA-49B0-9A5F-1969337C7FCA}"/>
    <cellStyle name="40% - Ênfase3 26 7 4" xfId="26769" xr:uid="{B6F6864C-636F-4FC0-9F6A-3BFC70CD68EA}"/>
    <cellStyle name="40% - Ênfase3 26 7 5" xfId="26770" xr:uid="{6EBF8187-5059-4311-BC0C-AC3046639569}"/>
    <cellStyle name="40% - Ênfase3 26 8" xfId="26771" xr:uid="{A134F3F3-8500-4471-9CA0-5DF17698434B}"/>
    <cellStyle name="40% - Ênfase3 26 8 2" xfId="26772" xr:uid="{0EAC758A-205B-4928-8284-179CFF55567C}"/>
    <cellStyle name="40% - Ênfase3 26 8 2 2" xfId="26773" xr:uid="{F99CA391-CB22-464A-BD41-48B10D3D4145}"/>
    <cellStyle name="40% - Ênfase3 26 8 2 3" xfId="26774" xr:uid="{DE007F54-7D8F-45DD-B051-B9CDF682A83B}"/>
    <cellStyle name="40% - Ênfase3 26 8 2 4" xfId="26775" xr:uid="{9EFF335E-4CC8-48E8-95A1-3B16D1371617}"/>
    <cellStyle name="40% - Ênfase3 26 8 3" xfId="26776" xr:uid="{61AFDBCD-061E-49E7-84C6-4219F598C3A8}"/>
    <cellStyle name="40% - Ênfase3 26 8 4" xfId="26777" xr:uid="{1ADE0286-3E1B-4BCD-88B1-6A50FABB65E0}"/>
    <cellStyle name="40% - Ênfase3 26 8 5" xfId="26778" xr:uid="{D58DEA2F-ED1E-4EF5-9210-1DD63003DB25}"/>
    <cellStyle name="40% - Ênfase3 26 9" xfId="26779" xr:uid="{0E85AB1F-6440-4E80-A569-4423B3406E58}"/>
    <cellStyle name="40% - Ênfase3 26 9 2" xfId="26780" xr:uid="{2ABAC127-0E6B-4473-B1F6-F3B0D8031537}"/>
    <cellStyle name="40% - Ênfase3 26 9 2 2" xfId="26781" xr:uid="{0652B7C5-49FA-42CE-B83C-6B4D959D0E67}"/>
    <cellStyle name="40% - Ênfase3 26 9 2 3" xfId="26782" xr:uid="{F076E13D-FAAE-4BCA-A0DF-6AE106080772}"/>
    <cellStyle name="40% - Ênfase3 26 9 2 4" xfId="26783" xr:uid="{5E8521B2-8312-4F10-A457-9F3038C7A517}"/>
    <cellStyle name="40% - Ênfase3 26 9 3" xfId="26784" xr:uid="{40AF250A-183C-464F-9474-D4F3E2920A15}"/>
    <cellStyle name="40% - Ênfase3 26 9 4" xfId="26785" xr:uid="{CD653FF8-1A68-43CB-8159-E8FA7490F3C0}"/>
    <cellStyle name="40% - Ênfase3 26 9 5" xfId="26786" xr:uid="{9D20FE15-BCBA-4D45-9116-E7FDA6C1367B}"/>
    <cellStyle name="40% - Ênfase3 27" xfId="1852" xr:uid="{91D2EC56-F19B-48CE-9711-7B31A46549C2}"/>
    <cellStyle name="40% - Ênfase3 27 10" xfId="26787" xr:uid="{771A9C2B-37E7-4F48-ABF9-171B2EC010E7}"/>
    <cellStyle name="40% - Ênfase3 27 10 2" xfId="26788" xr:uid="{543E6399-83EB-4047-A825-F813654C6621}"/>
    <cellStyle name="40% - Ênfase3 27 10 2 2" xfId="26789" xr:uid="{8F87EFB9-C715-43B8-968B-50DE37C8FCDA}"/>
    <cellStyle name="40% - Ênfase3 27 10 2 3" xfId="26790" xr:uid="{A9896363-E570-4154-8617-D4F58A65462A}"/>
    <cellStyle name="40% - Ênfase3 27 10 2 4" xfId="26791" xr:uid="{6468B7E2-04EF-423A-A8EF-1B3E047A486D}"/>
    <cellStyle name="40% - Ênfase3 27 10 3" xfId="26792" xr:uid="{4428C7C5-F8D7-432A-B7E1-86B36E1D195E}"/>
    <cellStyle name="40% - Ênfase3 27 10 4" xfId="26793" xr:uid="{474429B6-D7A3-451C-89CB-6CD41F7E117B}"/>
    <cellStyle name="40% - Ênfase3 27 10 5" xfId="26794" xr:uid="{7E803A15-159B-4EC6-9424-9D6337578254}"/>
    <cellStyle name="40% - Ênfase3 27 11" xfId="26795" xr:uid="{CBA4B575-6D58-4707-865C-E73D13355105}"/>
    <cellStyle name="40% - Ênfase3 27 11 2" xfId="26796" xr:uid="{9D3352CF-85B4-4309-BE5F-6EF0D98F5051}"/>
    <cellStyle name="40% - Ênfase3 27 11 2 2" xfId="26797" xr:uid="{2AE4C2B8-5C8B-4E10-A26E-2E2CACA3981F}"/>
    <cellStyle name="40% - Ênfase3 27 11 2 3" xfId="26798" xr:uid="{9E785BC5-32F6-4354-89A0-18930A0EB037}"/>
    <cellStyle name="40% - Ênfase3 27 11 2 4" xfId="26799" xr:uid="{A801061B-1A92-425F-B06E-8F92D7EC94B8}"/>
    <cellStyle name="40% - Ênfase3 27 11 3" xfId="26800" xr:uid="{1E11327F-6A83-4D47-86A0-A68E1F5EEA77}"/>
    <cellStyle name="40% - Ênfase3 27 11 4" xfId="26801" xr:uid="{BC5AFECE-D872-414A-8317-BB6CE8D54AF3}"/>
    <cellStyle name="40% - Ênfase3 27 11 5" xfId="26802" xr:uid="{36434A51-3856-4054-8C42-2FAA5B266EA1}"/>
    <cellStyle name="40% - Ênfase3 27 12" xfId="26803" xr:uid="{C4E14644-C210-4C24-9225-63768A7803AD}"/>
    <cellStyle name="40% - Ênfase3 27 12 2" xfId="26804" xr:uid="{651F63F7-0F2F-4EE1-8B63-0E0C8C49A7AA}"/>
    <cellStyle name="40% - Ênfase3 27 12 3" xfId="26805" xr:uid="{D8FC24DE-14A8-4E4C-9002-1BA0CA931BA3}"/>
    <cellStyle name="40% - Ênfase3 27 12 4" xfId="26806" xr:uid="{B5968D8F-24C5-4CA8-87E9-CF73470990E7}"/>
    <cellStyle name="40% - Ênfase3 27 13" xfId="26807" xr:uid="{E124CF65-70DF-4543-B62C-ECFC62286919}"/>
    <cellStyle name="40% - Ênfase3 27 14" xfId="26808" xr:uid="{B8142839-F16A-4906-8C45-984AF13ACC85}"/>
    <cellStyle name="40% - Ênfase3 27 15" xfId="26809" xr:uid="{4DBFB744-2817-4B4E-BAAA-7D34C4DAD565}"/>
    <cellStyle name="40% - Ênfase3 27 16" xfId="48927" xr:uid="{633F6FDB-E174-4510-9F48-5EDF989139C9}"/>
    <cellStyle name="40% - Ênfase3 27 2" xfId="1853" xr:uid="{D4E87265-F0AB-4061-B6D0-69DC6ED43CA3}"/>
    <cellStyle name="40% - Ênfase3 27 2 2" xfId="26810" xr:uid="{1D9EA5DE-9742-435E-80D8-90559A011668}"/>
    <cellStyle name="40% - Ênfase3 27 2 2 2" xfId="26811" xr:uid="{D6CB72DF-0BC3-4969-AAE4-40A370BF3E5A}"/>
    <cellStyle name="40% - Ênfase3 27 2 2 3" xfId="26812" xr:uid="{050963A0-BA07-4C89-B7D1-74D4AAA572DC}"/>
    <cellStyle name="40% - Ênfase3 27 2 2 4" xfId="26813" xr:uid="{2251322D-8997-429C-97CB-70C53811F84C}"/>
    <cellStyle name="40% - Ênfase3 27 2 3" xfId="26814" xr:uid="{710538F9-1819-4E34-85E6-E9D436C85015}"/>
    <cellStyle name="40% - Ênfase3 27 2 4" xfId="26815" xr:uid="{96293DDB-E42F-48C6-8020-3BB7F4861DF0}"/>
    <cellStyle name="40% - Ênfase3 27 2 5" xfId="26816" xr:uid="{903324F4-08BA-4EA5-AB1C-70358F3CA58E}"/>
    <cellStyle name="40% - Ênfase3 27 3" xfId="26817" xr:uid="{ADBFFD28-2C6D-4EAE-B87E-0CD5887FCB26}"/>
    <cellStyle name="40% - Ênfase3 27 3 2" xfId="26818" xr:uid="{13E06F5E-FEB4-40BF-80BA-96CF1AC9AA9A}"/>
    <cellStyle name="40% - Ênfase3 27 3 2 2" xfId="26819" xr:uid="{1357A1AF-FA10-40D5-B48A-E54A8A58B2CA}"/>
    <cellStyle name="40% - Ênfase3 27 3 2 3" xfId="26820" xr:uid="{1257BEA5-5B18-41AD-94A5-E1D95E8D96CB}"/>
    <cellStyle name="40% - Ênfase3 27 3 2 4" xfId="26821" xr:uid="{C94706EB-2958-4D45-9D6D-A588DC87554B}"/>
    <cellStyle name="40% - Ênfase3 27 3 3" xfId="26822" xr:uid="{2567077A-5222-4AD6-87C8-306B4706F77D}"/>
    <cellStyle name="40% - Ênfase3 27 3 4" xfId="26823" xr:uid="{CF38E206-C8C7-4C54-B3D4-3081F6344D58}"/>
    <cellStyle name="40% - Ênfase3 27 3 5" xfId="26824" xr:uid="{B95077F0-4AF4-421C-A7A3-45C64CF04FCA}"/>
    <cellStyle name="40% - Ênfase3 27 4" xfId="26825" xr:uid="{B2F4438E-8DCC-4FDA-8A91-364C722498B5}"/>
    <cellStyle name="40% - Ênfase3 27 4 2" xfId="26826" xr:uid="{469D5538-6BF3-47A0-AE01-9803F2C14F63}"/>
    <cellStyle name="40% - Ênfase3 27 4 2 2" xfId="26827" xr:uid="{59A1FA80-7C69-4294-8082-3904D1827B12}"/>
    <cellStyle name="40% - Ênfase3 27 4 2 3" xfId="26828" xr:uid="{83D3B6E6-8D73-4D56-918E-CAB73E0C317C}"/>
    <cellStyle name="40% - Ênfase3 27 4 2 4" xfId="26829" xr:uid="{BAB5084B-6880-470F-BA42-F8B090C72A1B}"/>
    <cellStyle name="40% - Ênfase3 27 4 3" xfId="26830" xr:uid="{DFC236F4-6BE1-472D-B7DA-7D375F19542A}"/>
    <cellStyle name="40% - Ênfase3 27 4 4" xfId="26831" xr:uid="{A0101D24-EEF1-47EA-BE13-2B217ED821A4}"/>
    <cellStyle name="40% - Ênfase3 27 4 5" xfId="26832" xr:uid="{B098FD77-11A2-44F0-9A75-04F16A5C6095}"/>
    <cellStyle name="40% - Ênfase3 27 5" xfId="26833" xr:uid="{B8E13001-F548-4406-8AA8-50FCDA7D6413}"/>
    <cellStyle name="40% - Ênfase3 27 5 2" xfId="26834" xr:uid="{394D389A-6688-466F-A681-53A7E3469813}"/>
    <cellStyle name="40% - Ênfase3 27 5 2 2" xfId="26835" xr:uid="{4C9B0945-9A2F-4939-859C-A8F537CE4EA8}"/>
    <cellStyle name="40% - Ênfase3 27 5 2 3" xfId="26836" xr:uid="{9EA6265A-D735-4610-AB5C-35BD81DBC1B5}"/>
    <cellStyle name="40% - Ênfase3 27 5 2 4" xfId="26837" xr:uid="{B2B8A6F0-DD7F-4643-A478-6DC6223AA8D9}"/>
    <cellStyle name="40% - Ênfase3 27 5 3" xfId="26838" xr:uid="{CE6D26D4-9E0F-4F02-94EB-365FF93BF91D}"/>
    <cellStyle name="40% - Ênfase3 27 5 4" xfId="26839" xr:uid="{F8D6BF4F-CB8F-40EF-9A32-A1B240709798}"/>
    <cellStyle name="40% - Ênfase3 27 5 5" xfId="26840" xr:uid="{63447951-CCB0-41A1-B199-D53A31EF2C59}"/>
    <cellStyle name="40% - Ênfase3 27 6" xfId="26841" xr:uid="{11C1CC42-BC98-4A9A-9D01-90A59251D62C}"/>
    <cellStyle name="40% - Ênfase3 27 6 2" xfId="26842" xr:uid="{6BDEA434-F7DF-47BA-9657-B20D0303B1D1}"/>
    <cellStyle name="40% - Ênfase3 27 6 2 2" xfId="26843" xr:uid="{F2D5C9E9-8472-4914-90C5-63341F4E0C43}"/>
    <cellStyle name="40% - Ênfase3 27 6 2 3" xfId="26844" xr:uid="{46AA00E5-3711-4D0B-98CF-FF473F01193D}"/>
    <cellStyle name="40% - Ênfase3 27 6 2 4" xfId="26845" xr:uid="{4FE4518E-D89E-4897-BB86-B98D04A9BE13}"/>
    <cellStyle name="40% - Ênfase3 27 6 3" xfId="26846" xr:uid="{83592AB0-9899-409F-9032-66F1BF5B98EA}"/>
    <cellStyle name="40% - Ênfase3 27 6 4" xfId="26847" xr:uid="{3C355B02-E234-4F4A-8E9A-4336AE767EBD}"/>
    <cellStyle name="40% - Ênfase3 27 6 5" xfId="26848" xr:uid="{5337FD27-BDDC-46EE-A376-2B943F15F1AD}"/>
    <cellStyle name="40% - Ênfase3 27 7" xfId="26849" xr:uid="{286C7320-E1E1-4E11-BFCF-430F075859C6}"/>
    <cellStyle name="40% - Ênfase3 27 7 2" xfId="26850" xr:uid="{2E83CFA5-3121-4D51-9836-AC89D371BF81}"/>
    <cellStyle name="40% - Ênfase3 27 7 2 2" xfId="26851" xr:uid="{68A8A226-CB7D-4CC5-BFC6-AB100636E55A}"/>
    <cellStyle name="40% - Ênfase3 27 7 2 3" xfId="26852" xr:uid="{DAA011E0-A3F4-4E04-A931-407A878DC4D0}"/>
    <cellStyle name="40% - Ênfase3 27 7 2 4" xfId="26853" xr:uid="{41A75A2E-F9BF-44AC-AFC9-BE22468511DF}"/>
    <cellStyle name="40% - Ênfase3 27 7 3" xfId="26854" xr:uid="{81E85A60-C105-4820-870C-B03592F754C4}"/>
    <cellStyle name="40% - Ênfase3 27 7 4" xfId="26855" xr:uid="{B302E307-FA3A-4857-9267-FEB211584465}"/>
    <cellStyle name="40% - Ênfase3 27 7 5" xfId="26856" xr:uid="{79819BA8-2E87-45A3-A28A-C3CDD7E4AB3B}"/>
    <cellStyle name="40% - Ênfase3 27 8" xfId="26857" xr:uid="{4CCA01C1-E372-4BFA-AE33-2ACADFE968D5}"/>
    <cellStyle name="40% - Ênfase3 27 8 2" xfId="26858" xr:uid="{B88F5A7D-D349-4CD7-AC99-C0F7369F193F}"/>
    <cellStyle name="40% - Ênfase3 27 8 2 2" xfId="26859" xr:uid="{F4BC7824-3DD2-4C0C-A613-CB56EC97DBC3}"/>
    <cellStyle name="40% - Ênfase3 27 8 2 3" xfId="26860" xr:uid="{30FEA636-8539-4AEB-B69C-095222B09B4E}"/>
    <cellStyle name="40% - Ênfase3 27 8 2 4" xfId="26861" xr:uid="{93284A49-5763-4B75-88AC-E8444A9A5491}"/>
    <cellStyle name="40% - Ênfase3 27 8 3" xfId="26862" xr:uid="{F83E0EF3-A35A-4F6D-B7F4-4646CF7F7367}"/>
    <cellStyle name="40% - Ênfase3 27 8 4" xfId="26863" xr:uid="{6B5D24A7-AA8C-43F3-9CE6-DEB9B3F14F2B}"/>
    <cellStyle name="40% - Ênfase3 27 8 5" xfId="26864" xr:uid="{57A4E398-778F-4863-BB2C-38A6F11300FF}"/>
    <cellStyle name="40% - Ênfase3 27 9" xfId="26865" xr:uid="{360CEF4F-7A59-4A34-9230-7D0BAA50612B}"/>
    <cellStyle name="40% - Ênfase3 27 9 2" xfId="26866" xr:uid="{EE8FDF5D-0393-4101-A4F1-D6AAC770BC77}"/>
    <cellStyle name="40% - Ênfase3 27 9 2 2" xfId="26867" xr:uid="{3FB659B5-07A8-4E90-9CD4-062C579DFD1A}"/>
    <cellStyle name="40% - Ênfase3 27 9 2 3" xfId="26868" xr:uid="{395686BD-5050-4C26-84A0-95DD27BF08CB}"/>
    <cellStyle name="40% - Ênfase3 27 9 2 4" xfId="26869" xr:uid="{7952F91F-C6B8-49B4-B2F3-B5B0D6972579}"/>
    <cellStyle name="40% - Ênfase3 27 9 3" xfId="26870" xr:uid="{5D0E3CB1-CC08-433D-9813-D79ADBF8520A}"/>
    <cellStyle name="40% - Ênfase3 27 9 4" xfId="26871" xr:uid="{4DCE1218-124B-4B9B-91FB-1BEDA12D5471}"/>
    <cellStyle name="40% - Ênfase3 27 9 5" xfId="26872" xr:uid="{52256A69-8EEB-4F5E-ADA2-C525B2C516D5}"/>
    <cellStyle name="40% - Ênfase3 28" xfId="1854" xr:uid="{B6D7A614-D1FF-4E19-9D58-9CD664026015}"/>
    <cellStyle name="40% - Ênfase3 28 10" xfId="26873" xr:uid="{E889C6B0-6A2A-490C-A594-876D58037135}"/>
    <cellStyle name="40% - Ênfase3 28 10 2" xfId="26874" xr:uid="{61414749-AC38-46F8-BBF4-947E7A65C606}"/>
    <cellStyle name="40% - Ênfase3 28 10 2 2" xfId="26875" xr:uid="{FBD00B9B-EC36-4BCD-8B28-F9869DE59675}"/>
    <cellStyle name="40% - Ênfase3 28 10 2 3" xfId="26876" xr:uid="{67A9BE11-4520-4901-8A54-070D20FBDFA4}"/>
    <cellStyle name="40% - Ênfase3 28 10 2 4" xfId="26877" xr:uid="{5E8CA94C-CDB8-48D0-8CD8-D3CA556433FF}"/>
    <cellStyle name="40% - Ênfase3 28 10 3" xfId="26878" xr:uid="{DE019DF9-5CB7-43E1-9C90-401251C60814}"/>
    <cellStyle name="40% - Ênfase3 28 10 4" xfId="26879" xr:uid="{A0B6FA9D-1E1D-4694-B1EA-16CF58A772F2}"/>
    <cellStyle name="40% - Ênfase3 28 10 5" xfId="26880" xr:uid="{01D2EF8C-19E3-4881-A141-529D55671AF6}"/>
    <cellStyle name="40% - Ênfase3 28 11" xfId="26881" xr:uid="{20E2EA7A-A85F-4F9A-B751-81FB7CC2E26F}"/>
    <cellStyle name="40% - Ênfase3 28 11 2" xfId="26882" xr:uid="{DCE3CD2D-4B50-4D6A-BAB7-DF3784C266F1}"/>
    <cellStyle name="40% - Ênfase3 28 11 2 2" xfId="26883" xr:uid="{A4E68AC9-26FA-4FAD-BED2-CD9B5433A8DA}"/>
    <cellStyle name="40% - Ênfase3 28 11 2 3" xfId="26884" xr:uid="{EFD2D24D-99DF-4604-BF4B-3F4E8885EFB0}"/>
    <cellStyle name="40% - Ênfase3 28 11 2 4" xfId="26885" xr:uid="{0AA4A630-066C-4AF0-9536-C6ADFF0864FD}"/>
    <cellStyle name="40% - Ênfase3 28 11 3" xfId="26886" xr:uid="{EAB8FD24-F455-48C6-B02F-44F0D8A3A798}"/>
    <cellStyle name="40% - Ênfase3 28 11 4" xfId="26887" xr:uid="{8CE8FBB2-FD86-4AA8-8B8C-7C4416EB6F76}"/>
    <cellStyle name="40% - Ênfase3 28 11 5" xfId="26888" xr:uid="{5F3E122A-F9D3-4A9F-AEF6-9A3C9DADDC88}"/>
    <cellStyle name="40% - Ênfase3 28 12" xfId="26889" xr:uid="{9D40266D-A340-4080-8BA2-80343CAA2A4D}"/>
    <cellStyle name="40% - Ênfase3 28 12 2" xfId="26890" xr:uid="{4C420A39-CA46-4467-8785-0BF66EF79861}"/>
    <cellStyle name="40% - Ênfase3 28 12 3" xfId="26891" xr:uid="{9DBE3D32-0373-425C-BEF6-9A46CF668EE9}"/>
    <cellStyle name="40% - Ênfase3 28 12 4" xfId="26892" xr:uid="{9699AA5C-33AC-4AD2-95DC-410B39C834E8}"/>
    <cellStyle name="40% - Ênfase3 28 13" xfId="26893" xr:uid="{87C2BC05-90DB-411B-926F-7C5DEAF91EF8}"/>
    <cellStyle name="40% - Ênfase3 28 14" xfId="26894" xr:uid="{8B68D0B9-3A46-4BE2-9481-BAE717070E6F}"/>
    <cellStyle name="40% - Ênfase3 28 15" xfId="26895" xr:uid="{93829ACB-CD35-463F-A6C7-EA0671EFBC3D}"/>
    <cellStyle name="40% - Ênfase3 28 2" xfId="1855" xr:uid="{EA5FBEAC-1F6E-4576-81C7-2A44C6D38C5A}"/>
    <cellStyle name="40% - Ênfase3 28 2 2" xfId="26896" xr:uid="{2B8157F0-6B3C-45FA-82AA-16BBCFB2FEE5}"/>
    <cellStyle name="40% - Ênfase3 28 2 2 2" xfId="26897" xr:uid="{479FC59F-B55A-4FB5-8016-637765701955}"/>
    <cellStyle name="40% - Ênfase3 28 2 2 3" xfId="26898" xr:uid="{9024073F-B964-4CD4-9020-9F2ECAE6FFC7}"/>
    <cellStyle name="40% - Ênfase3 28 2 2 4" xfId="26899" xr:uid="{376298E4-6812-4D5E-BF8E-99232BD5369A}"/>
    <cellStyle name="40% - Ênfase3 28 2 3" xfId="26900" xr:uid="{F7C5ADC0-167C-4EA1-995C-0AB52F477DF3}"/>
    <cellStyle name="40% - Ênfase3 28 2 4" xfId="26901" xr:uid="{4961D06E-D47D-4E01-B2FB-80139C4CB3D8}"/>
    <cellStyle name="40% - Ênfase3 28 2 5" xfId="26902" xr:uid="{E8E289DA-059D-4EC1-8487-DBFF01BC8190}"/>
    <cellStyle name="40% - Ênfase3 28 3" xfId="26903" xr:uid="{28192D0A-F8EA-456E-BB73-2DBC027C6C7D}"/>
    <cellStyle name="40% - Ênfase3 28 3 2" xfId="26904" xr:uid="{35B8DC00-8F21-43F8-AB90-437757A39E14}"/>
    <cellStyle name="40% - Ênfase3 28 3 2 2" xfId="26905" xr:uid="{18385275-E03C-40E9-AFA4-BBB7CEFA211D}"/>
    <cellStyle name="40% - Ênfase3 28 3 2 3" xfId="26906" xr:uid="{1613A959-09A7-4801-A5E6-95CC84882274}"/>
    <cellStyle name="40% - Ênfase3 28 3 2 4" xfId="26907" xr:uid="{F45F1C88-645F-422B-AC77-3F3C4688FC90}"/>
    <cellStyle name="40% - Ênfase3 28 3 3" xfId="26908" xr:uid="{D9A9D3C3-27DE-4549-B564-9ED13436822F}"/>
    <cellStyle name="40% - Ênfase3 28 3 4" xfId="26909" xr:uid="{F0D2CE7B-3169-4B5E-BE5A-38988362179D}"/>
    <cellStyle name="40% - Ênfase3 28 3 5" xfId="26910" xr:uid="{C63167BB-8889-48FC-BF73-41F3D3C9D78C}"/>
    <cellStyle name="40% - Ênfase3 28 4" xfId="26911" xr:uid="{49E1BA16-51F9-4852-B7C9-D4286066F885}"/>
    <cellStyle name="40% - Ênfase3 28 4 2" xfId="26912" xr:uid="{18D2E3C6-5D9C-4E89-AA6E-793B8A6B6D48}"/>
    <cellStyle name="40% - Ênfase3 28 4 2 2" xfId="26913" xr:uid="{D01EDD0B-25CD-455D-ABEC-077D3FBB3B31}"/>
    <cellStyle name="40% - Ênfase3 28 4 2 3" xfId="26914" xr:uid="{81E676E4-21AF-49AA-AD50-BEEBEA4C7DF3}"/>
    <cellStyle name="40% - Ênfase3 28 4 2 4" xfId="26915" xr:uid="{60525315-3DA4-4135-9D1F-E8D8566F4854}"/>
    <cellStyle name="40% - Ênfase3 28 4 3" xfId="26916" xr:uid="{08D3B210-E900-4E29-888C-ADF542C8E65F}"/>
    <cellStyle name="40% - Ênfase3 28 4 4" xfId="26917" xr:uid="{C493BCE8-5606-4A0B-9942-0ED0B92DFBB5}"/>
    <cellStyle name="40% - Ênfase3 28 4 5" xfId="26918" xr:uid="{B2E88D29-F866-4E59-9BAE-D36428B3DBE6}"/>
    <cellStyle name="40% - Ênfase3 28 5" xfId="26919" xr:uid="{194434A0-BF1B-4086-BF90-3E7542B2AE04}"/>
    <cellStyle name="40% - Ênfase3 28 5 2" xfId="26920" xr:uid="{D2555285-0B75-48D1-8FFA-42CF1BF0E32D}"/>
    <cellStyle name="40% - Ênfase3 28 5 2 2" xfId="26921" xr:uid="{FBEC01D4-40EC-4E51-8F59-ED7764839728}"/>
    <cellStyle name="40% - Ênfase3 28 5 2 3" xfId="26922" xr:uid="{7D6652A4-8A04-4AA5-A4E4-91B323FCEA1C}"/>
    <cellStyle name="40% - Ênfase3 28 5 2 4" xfId="26923" xr:uid="{C1BFBBEC-2F7F-4D99-9D0B-D75659ED4787}"/>
    <cellStyle name="40% - Ênfase3 28 5 3" xfId="26924" xr:uid="{794146EA-0510-4882-BDCC-42A36F696ABA}"/>
    <cellStyle name="40% - Ênfase3 28 5 4" xfId="26925" xr:uid="{ECA83AE1-C622-4D93-B4A4-E98DC7B41731}"/>
    <cellStyle name="40% - Ênfase3 28 5 5" xfId="26926" xr:uid="{55C8DCCD-D0F0-4B08-A430-EB5B749BDA40}"/>
    <cellStyle name="40% - Ênfase3 28 6" xfId="26927" xr:uid="{394EC932-9ED8-4228-9280-06E4F1F391EF}"/>
    <cellStyle name="40% - Ênfase3 28 6 2" xfId="26928" xr:uid="{E5FF75C2-AA14-4D2B-A26A-52D9A4EA0589}"/>
    <cellStyle name="40% - Ênfase3 28 6 2 2" xfId="26929" xr:uid="{F5BBB786-8A33-464F-A0CD-F800FDECCDD0}"/>
    <cellStyle name="40% - Ênfase3 28 6 2 3" xfId="26930" xr:uid="{E2182BDE-E476-47B5-85EE-658E113758E4}"/>
    <cellStyle name="40% - Ênfase3 28 6 2 4" xfId="26931" xr:uid="{7B0AED77-FF06-405B-9B81-B79D6F0D0168}"/>
    <cellStyle name="40% - Ênfase3 28 6 3" xfId="26932" xr:uid="{B14EBF4D-9027-44A5-94B3-4F7619A4223D}"/>
    <cellStyle name="40% - Ênfase3 28 6 4" xfId="26933" xr:uid="{4F2003A6-4F47-45D1-BDCA-FBA157ED7115}"/>
    <cellStyle name="40% - Ênfase3 28 6 5" xfId="26934" xr:uid="{10E6D1AF-21A3-4BA9-8E89-107C1F8DCB38}"/>
    <cellStyle name="40% - Ênfase3 28 7" xfId="26935" xr:uid="{279948E9-DD8C-4839-8290-B18E02495063}"/>
    <cellStyle name="40% - Ênfase3 28 7 2" xfId="26936" xr:uid="{C810D4D4-922D-4F97-87D4-128065965034}"/>
    <cellStyle name="40% - Ênfase3 28 7 2 2" xfId="26937" xr:uid="{82B7DDB4-D23C-4968-96AF-B99FE3D6C31A}"/>
    <cellStyle name="40% - Ênfase3 28 7 2 3" xfId="26938" xr:uid="{2B4EAE17-1BD0-4C35-A6D5-F3CAF8379D58}"/>
    <cellStyle name="40% - Ênfase3 28 7 2 4" xfId="26939" xr:uid="{BD971A3D-F8F8-4A48-BBA8-FB90D630F582}"/>
    <cellStyle name="40% - Ênfase3 28 7 3" xfId="26940" xr:uid="{A6B02C8D-504B-4B59-A7E1-BE454F24D761}"/>
    <cellStyle name="40% - Ênfase3 28 7 4" xfId="26941" xr:uid="{629CC010-44A1-4493-8639-35252BB108BA}"/>
    <cellStyle name="40% - Ênfase3 28 7 5" xfId="26942" xr:uid="{640802ED-AC63-4577-80FB-74111F70A643}"/>
    <cellStyle name="40% - Ênfase3 28 8" xfId="26943" xr:uid="{DEF23EBC-73E7-405D-8175-A67B5841C794}"/>
    <cellStyle name="40% - Ênfase3 28 8 2" xfId="26944" xr:uid="{5DA21040-27B3-4C0E-85B6-CA38DDC55245}"/>
    <cellStyle name="40% - Ênfase3 28 8 2 2" xfId="26945" xr:uid="{8124E824-2C0A-45BB-9E76-E65FF0473011}"/>
    <cellStyle name="40% - Ênfase3 28 8 2 3" xfId="26946" xr:uid="{5E90B09A-E815-434E-924D-5EA777DB7D55}"/>
    <cellStyle name="40% - Ênfase3 28 8 2 4" xfId="26947" xr:uid="{B3F6E70B-15DA-469E-A594-EDAAFD4BE401}"/>
    <cellStyle name="40% - Ênfase3 28 8 3" xfId="26948" xr:uid="{69AE0245-20B2-48CC-8953-1DA6C85ED8CD}"/>
    <cellStyle name="40% - Ênfase3 28 8 4" xfId="26949" xr:uid="{9ACCB3A2-9BBB-4E97-8C71-E6FF81859FAA}"/>
    <cellStyle name="40% - Ênfase3 28 8 5" xfId="26950" xr:uid="{69BE84E0-08CC-43F9-8476-D40BE7814DAB}"/>
    <cellStyle name="40% - Ênfase3 28 9" xfId="26951" xr:uid="{E871200C-9B6C-4D6D-922D-F7AC0F3D36EA}"/>
    <cellStyle name="40% - Ênfase3 28 9 2" xfId="26952" xr:uid="{602874C1-FE77-40D1-8D16-DFDD92FB5204}"/>
    <cellStyle name="40% - Ênfase3 28 9 2 2" xfId="26953" xr:uid="{942BC83D-73E1-4C7B-83C8-6B0F75FAFCB3}"/>
    <cellStyle name="40% - Ênfase3 28 9 2 3" xfId="26954" xr:uid="{F4DBC50B-5E93-4068-9164-723D9EEFC8C5}"/>
    <cellStyle name="40% - Ênfase3 28 9 2 4" xfId="26955" xr:uid="{E64BC394-5072-4802-9ACD-1D1BA9FF6BE8}"/>
    <cellStyle name="40% - Ênfase3 28 9 3" xfId="26956" xr:uid="{08F77EF0-9BD1-437F-827D-7D22043AC0CA}"/>
    <cellStyle name="40% - Ênfase3 28 9 4" xfId="26957" xr:uid="{AECF5ABC-C143-4BCE-B7F5-8EAED1C4A8E2}"/>
    <cellStyle name="40% - Ênfase3 28 9 5" xfId="26958" xr:uid="{4F5FE48B-CADB-4FAA-8421-AB86881DA26F}"/>
    <cellStyle name="40% - Ênfase3 29" xfId="1856" xr:uid="{E734A3FB-ED49-418B-8232-26BB29F0A23C}"/>
    <cellStyle name="40% - Ênfase3 29 10" xfId="26959" xr:uid="{4369EF78-91AD-41B0-BB77-8FA55B941A4F}"/>
    <cellStyle name="40% - Ênfase3 29 10 2" xfId="26960" xr:uid="{6B620C76-7E6C-4488-995C-CD02F68E4113}"/>
    <cellStyle name="40% - Ênfase3 29 10 2 2" xfId="26961" xr:uid="{1F9A195F-3C5D-4519-9A48-9A55E43B2E8D}"/>
    <cellStyle name="40% - Ênfase3 29 10 2 3" xfId="26962" xr:uid="{C6052EF9-A42D-4D3F-81B9-17397BF70C55}"/>
    <cellStyle name="40% - Ênfase3 29 10 2 4" xfId="26963" xr:uid="{0B592764-285B-483B-9F59-E144EA717D69}"/>
    <cellStyle name="40% - Ênfase3 29 10 3" xfId="26964" xr:uid="{362E1E23-1F96-4674-900E-CC784DC6FBDC}"/>
    <cellStyle name="40% - Ênfase3 29 10 4" xfId="26965" xr:uid="{8161B098-E2B7-46CC-ABE2-9A3AA0E404F0}"/>
    <cellStyle name="40% - Ênfase3 29 10 5" xfId="26966" xr:uid="{674DA356-72C4-4D3F-A86A-118B16DFFCA3}"/>
    <cellStyle name="40% - Ênfase3 29 11" xfId="26967" xr:uid="{68A3EF9D-CEB4-4EBA-9424-50E2F4558819}"/>
    <cellStyle name="40% - Ênfase3 29 11 2" xfId="26968" xr:uid="{E8EF471B-D7FA-4BC7-B039-F8FB6B06D05A}"/>
    <cellStyle name="40% - Ênfase3 29 11 2 2" xfId="26969" xr:uid="{111D5C39-357F-452F-80C5-5C4DEF67DC39}"/>
    <cellStyle name="40% - Ênfase3 29 11 2 3" xfId="26970" xr:uid="{73B02850-156A-4E3A-A905-C214FB207F7B}"/>
    <cellStyle name="40% - Ênfase3 29 11 2 4" xfId="26971" xr:uid="{A7593D84-6F24-471E-A40B-716D4CD4739C}"/>
    <cellStyle name="40% - Ênfase3 29 11 3" xfId="26972" xr:uid="{20284A5F-0DF1-4459-BA89-616A93406A86}"/>
    <cellStyle name="40% - Ênfase3 29 11 4" xfId="26973" xr:uid="{ED80C1D3-31E5-457F-8E67-E0CF075BAE69}"/>
    <cellStyle name="40% - Ênfase3 29 11 5" xfId="26974" xr:uid="{61AE4856-D89E-4385-A2EF-3DFE993D9181}"/>
    <cellStyle name="40% - Ênfase3 29 12" xfId="26975" xr:uid="{11EF1F31-6C5D-4C92-A8C1-1F399BE6F8F2}"/>
    <cellStyle name="40% - Ênfase3 29 12 2" xfId="26976" xr:uid="{F61FF422-DFD6-4F83-A8C4-CAE266839924}"/>
    <cellStyle name="40% - Ênfase3 29 12 3" xfId="26977" xr:uid="{9D867FEB-7C15-4225-9452-92E4B8DA6A10}"/>
    <cellStyle name="40% - Ênfase3 29 12 4" xfId="26978" xr:uid="{1C9E8F59-13E3-4341-9D8B-510F9BFF7042}"/>
    <cellStyle name="40% - Ênfase3 29 13" xfId="26979" xr:uid="{8ED38780-CCFE-4CE2-A7AC-34EE0CBFD399}"/>
    <cellStyle name="40% - Ênfase3 29 14" xfId="26980" xr:uid="{D085BF9F-35B8-48E9-8104-81D0865F6598}"/>
    <cellStyle name="40% - Ênfase3 29 15" xfId="26981" xr:uid="{8C77B2CA-5339-4B62-9041-E0BA4D1739AB}"/>
    <cellStyle name="40% - Ênfase3 29 2" xfId="1857" xr:uid="{AD753E3F-EAAD-4EF0-8B8F-E2425F056658}"/>
    <cellStyle name="40% - Ênfase3 29 2 2" xfId="26982" xr:uid="{A3FAEAFD-8827-4F6B-B72F-46038FBDC01E}"/>
    <cellStyle name="40% - Ênfase3 29 2 2 2" xfId="26983" xr:uid="{754B3B60-0EEC-4819-9EC4-A145B08C6912}"/>
    <cellStyle name="40% - Ênfase3 29 2 2 3" xfId="26984" xr:uid="{AC09EB8F-B4C8-4781-97F5-D9923311FC7F}"/>
    <cellStyle name="40% - Ênfase3 29 2 2 4" xfId="26985" xr:uid="{E26957CC-8C86-4D58-A541-C5BAC692F46E}"/>
    <cellStyle name="40% - Ênfase3 29 2 3" xfId="26986" xr:uid="{3CF67A4C-DC26-4BDD-8591-6A4FE88922EA}"/>
    <cellStyle name="40% - Ênfase3 29 2 4" xfId="26987" xr:uid="{4FBEA28F-97CE-4695-BA22-A244A0FB0F60}"/>
    <cellStyle name="40% - Ênfase3 29 2 5" xfId="26988" xr:uid="{82075C7C-C869-4597-89CD-A0974C4E48F5}"/>
    <cellStyle name="40% - Ênfase3 29 3" xfId="26989" xr:uid="{742D2B6B-1F75-4B3F-8624-826085A648E2}"/>
    <cellStyle name="40% - Ênfase3 29 3 2" xfId="26990" xr:uid="{F7048B0D-959C-4205-830A-F358E8A5F43E}"/>
    <cellStyle name="40% - Ênfase3 29 3 2 2" xfId="26991" xr:uid="{2189566F-A73B-4480-92A3-2568A3EA14FA}"/>
    <cellStyle name="40% - Ênfase3 29 3 2 3" xfId="26992" xr:uid="{E0FC1519-4CCE-42A1-8168-17EFEDB497FA}"/>
    <cellStyle name="40% - Ênfase3 29 3 2 4" xfId="26993" xr:uid="{66572FBB-DA45-4FC9-90F6-235AD6E30C0E}"/>
    <cellStyle name="40% - Ênfase3 29 3 3" xfId="26994" xr:uid="{D2BFAEB0-B7A9-4A93-85C5-8C7E9BB554DA}"/>
    <cellStyle name="40% - Ênfase3 29 3 4" xfId="26995" xr:uid="{F727A31C-E292-4360-AABC-30B0B17C1284}"/>
    <cellStyle name="40% - Ênfase3 29 3 5" xfId="26996" xr:uid="{11A891F8-C74C-4B47-B95B-77DB1E8643C5}"/>
    <cellStyle name="40% - Ênfase3 29 4" xfId="26997" xr:uid="{23CCD7B4-C432-4A54-9062-69956104F68A}"/>
    <cellStyle name="40% - Ênfase3 29 4 2" xfId="26998" xr:uid="{FC547426-957A-41BA-BDBB-D092A2862FD4}"/>
    <cellStyle name="40% - Ênfase3 29 4 2 2" xfId="26999" xr:uid="{8493AD9B-F797-4224-A9E4-2B79E6271606}"/>
    <cellStyle name="40% - Ênfase3 29 4 2 3" xfId="27000" xr:uid="{B04B2932-23BC-418C-B604-A8A7C6106FE5}"/>
    <cellStyle name="40% - Ênfase3 29 4 2 4" xfId="27001" xr:uid="{864EED12-B556-46A5-B565-D6BE48F815FD}"/>
    <cellStyle name="40% - Ênfase3 29 4 3" xfId="27002" xr:uid="{F2B24142-CB5C-426F-A62F-9DC7095D68A2}"/>
    <cellStyle name="40% - Ênfase3 29 4 4" xfId="27003" xr:uid="{9A8864A4-BC79-41BC-9417-B7F5A54DDAFE}"/>
    <cellStyle name="40% - Ênfase3 29 4 5" xfId="27004" xr:uid="{C1C33851-9BB8-4246-96EE-47E99DB34CCC}"/>
    <cellStyle name="40% - Ênfase3 29 5" xfId="27005" xr:uid="{8A9F6D68-6393-4E58-A359-087930376172}"/>
    <cellStyle name="40% - Ênfase3 29 5 2" xfId="27006" xr:uid="{1B8ABA1C-AAA2-428B-83EA-DB6A448122A3}"/>
    <cellStyle name="40% - Ênfase3 29 5 2 2" xfId="27007" xr:uid="{FCE6BD04-CCB2-4696-B869-029E5A4D010D}"/>
    <cellStyle name="40% - Ênfase3 29 5 2 3" xfId="27008" xr:uid="{63AB47A1-3294-4476-A8AC-0838561F10FE}"/>
    <cellStyle name="40% - Ênfase3 29 5 2 4" xfId="27009" xr:uid="{4AA2C944-B21C-4E9B-85F3-6A839BE759A0}"/>
    <cellStyle name="40% - Ênfase3 29 5 3" xfId="27010" xr:uid="{7A9C7D8D-9EDD-488D-A6CC-AC7DBC9CE6DE}"/>
    <cellStyle name="40% - Ênfase3 29 5 4" xfId="27011" xr:uid="{338A9C02-7899-4A7D-850D-DE65800D6AE0}"/>
    <cellStyle name="40% - Ênfase3 29 5 5" xfId="27012" xr:uid="{0137E74C-8643-4394-9B38-7D04E9D9C913}"/>
    <cellStyle name="40% - Ênfase3 29 6" xfId="27013" xr:uid="{6F688F2C-FFC3-4B94-ADE8-C1434507CE61}"/>
    <cellStyle name="40% - Ênfase3 29 6 2" xfId="27014" xr:uid="{FD9CEDED-FCD8-4F99-833D-61B174856389}"/>
    <cellStyle name="40% - Ênfase3 29 6 2 2" xfId="27015" xr:uid="{1DBB9259-5E96-4A6A-97CE-8360B24509F0}"/>
    <cellStyle name="40% - Ênfase3 29 6 2 3" xfId="27016" xr:uid="{E87ABBE2-5BD7-4E15-B8FD-A31B275BBE82}"/>
    <cellStyle name="40% - Ênfase3 29 6 2 4" xfId="27017" xr:uid="{8ACF5AC8-8FE4-42D3-B7AE-CDCC0D666920}"/>
    <cellStyle name="40% - Ênfase3 29 6 3" xfId="27018" xr:uid="{D99C8BF2-9DDC-48A5-9CE5-A1B901B3020B}"/>
    <cellStyle name="40% - Ênfase3 29 6 4" xfId="27019" xr:uid="{A5669422-81F8-4D71-A7F6-AC0D16B0E159}"/>
    <cellStyle name="40% - Ênfase3 29 6 5" xfId="27020" xr:uid="{90B32D76-2CEB-48A5-BB51-DEE7F4CC2E77}"/>
    <cellStyle name="40% - Ênfase3 29 7" xfId="27021" xr:uid="{B7FD82FE-8665-4931-9F65-18612C941E18}"/>
    <cellStyle name="40% - Ênfase3 29 7 2" xfId="27022" xr:uid="{5B46ACA9-2ED2-4B60-A222-4E40A5496F2D}"/>
    <cellStyle name="40% - Ênfase3 29 7 2 2" xfId="27023" xr:uid="{B8CDBE6F-BD9C-497A-BFD0-133D769A4365}"/>
    <cellStyle name="40% - Ênfase3 29 7 2 3" xfId="27024" xr:uid="{6F2A4D10-56CF-4BA9-869C-C6252AECB84D}"/>
    <cellStyle name="40% - Ênfase3 29 7 2 4" xfId="27025" xr:uid="{02448E82-4404-4895-AAD0-CA8045A54D0E}"/>
    <cellStyle name="40% - Ênfase3 29 7 3" xfId="27026" xr:uid="{5D8E7C11-53C8-4376-A268-B249F5F7753C}"/>
    <cellStyle name="40% - Ênfase3 29 7 4" xfId="27027" xr:uid="{39DADFC5-881E-497B-A650-90219F262F76}"/>
    <cellStyle name="40% - Ênfase3 29 7 5" xfId="27028" xr:uid="{93D3CB9E-6C9D-401E-8564-9498F7D7301E}"/>
    <cellStyle name="40% - Ênfase3 29 8" xfId="27029" xr:uid="{E483AA5B-3928-4C7A-9646-4FD9FFE3CB0B}"/>
    <cellStyle name="40% - Ênfase3 29 8 2" xfId="27030" xr:uid="{35C44F75-1140-4230-823D-74649B33B880}"/>
    <cellStyle name="40% - Ênfase3 29 8 2 2" xfId="27031" xr:uid="{551B0258-735A-4525-B1AA-8E7370A78D4A}"/>
    <cellStyle name="40% - Ênfase3 29 8 2 3" xfId="27032" xr:uid="{EE31F13F-57B5-4ABB-BA61-A9046B041F02}"/>
    <cellStyle name="40% - Ênfase3 29 8 2 4" xfId="27033" xr:uid="{A1B6FA2F-D590-437E-A034-E6BB5023A4DC}"/>
    <cellStyle name="40% - Ênfase3 29 8 3" xfId="27034" xr:uid="{1BAC8727-BC66-454A-A06A-C246E9AB1A3C}"/>
    <cellStyle name="40% - Ênfase3 29 8 4" xfId="27035" xr:uid="{1936C538-54C0-4BF6-91FB-F22A7362C281}"/>
    <cellStyle name="40% - Ênfase3 29 8 5" xfId="27036" xr:uid="{95D5E1C8-9204-476A-A7FD-8D65ACD173AC}"/>
    <cellStyle name="40% - Ênfase3 29 9" xfId="27037" xr:uid="{20850D56-8F58-43B1-BE97-6FA23F89DB67}"/>
    <cellStyle name="40% - Ênfase3 29 9 2" xfId="27038" xr:uid="{9C039F13-A257-477B-A36A-36711BF8137A}"/>
    <cellStyle name="40% - Ênfase3 29 9 2 2" xfId="27039" xr:uid="{23EC187A-4524-4D82-917C-9156A7F75429}"/>
    <cellStyle name="40% - Ênfase3 29 9 2 3" xfId="27040" xr:uid="{C8E7BE2D-AE4A-411E-81B7-146BF01A9981}"/>
    <cellStyle name="40% - Ênfase3 29 9 2 4" xfId="27041" xr:uid="{912F4947-FF4A-4804-92B6-25BBEBEAC4C3}"/>
    <cellStyle name="40% - Ênfase3 29 9 3" xfId="27042" xr:uid="{23891FEA-EA70-457D-9E37-4CB9A06D9193}"/>
    <cellStyle name="40% - Ênfase3 29 9 4" xfId="27043" xr:uid="{4D06DBEF-D494-4E51-93F1-CF8603220518}"/>
    <cellStyle name="40% - Ênfase3 29 9 5" xfId="27044" xr:uid="{430C2A0C-243B-4D52-8B3E-E5C85CA8F2D6}"/>
    <cellStyle name="40% - Ênfase3 3" xfId="1858" xr:uid="{76EDE373-4C5C-4AD8-938D-E066854B2913}"/>
    <cellStyle name="40% - Ênfase3 3 10" xfId="27045" xr:uid="{481C6592-C0B5-45A4-83BA-47CE32F0980C}"/>
    <cellStyle name="40% - Ênfase3 3 10 2" xfId="27046" xr:uid="{7A17FB14-5A26-44CA-98D7-AACF6D38FE65}"/>
    <cellStyle name="40% - Ênfase3 3 10 2 2" xfId="27047" xr:uid="{CAD58076-1770-465F-A888-167658900570}"/>
    <cellStyle name="40% - Ênfase3 3 10 2 3" xfId="27048" xr:uid="{68F79552-53C9-4536-B921-DDDF92B18134}"/>
    <cellStyle name="40% - Ênfase3 3 10 2 4" xfId="27049" xr:uid="{43F575F4-438C-4B67-ACC8-F0DA9456FBA5}"/>
    <cellStyle name="40% - Ênfase3 3 10 3" xfId="27050" xr:uid="{69B4C748-9043-477F-BE29-624CCBE12D36}"/>
    <cellStyle name="40% - Ênfase3 3 10 4" xfId="27051" xr:uid="{BF05C463-2304-4D99-8905-43A1E45DC07D}"/>
    <cellStyle name="40% - Ênfase3 3 10 5" xfId="27052" xr:uid="{1B62DC82-FACE-43B1-8A6B-904361578D28}"/>
    <cellStyle name="40% - Ênfase3 3 10 6" xfId="56244" xr:uid="{71293E5C-4C3B-4E67-901D-C0E9073D6957}"/>
    <cellStyle name="40% - Ênfase3 3 11" xfId="27053" xr:uid="{5DB1BBDA-3F10-40CB-AF3B-3DB09134153B}"/>
    <cellStyle name="40% - Ênfase3 3 11 2" xfId="27054" xr:uid="{AC67C0CD-F166-40BB-81D5-332537610684}"/>
    <cellStyle name="40% - Ênfase3 3 11 2 2" xfId="27055" xr:uid="{C5EC2626-FCD7-45B0-9E8F-DF4C774A1406}"/>
    <cellStyle name="40% - Ênfase3 3 11 2 3" xfId="27056" xr:uid="{E70B3D27-05A2-4D6C-A0AD-00AF95D4F082}"/>
    <cellStyle name="40% - Ênfase3 3 11 2 4" xfId="27057" xr:uid="{5DF3F345-7090-49FE-9842-33CD1BDC074E}"/>
    <cellStyle name="40% - Ênfase3 3 11 3" xfId="27058" xr:uid="{347AAF9C-1B9A-4B1D-92A9-144B18AE7CBF}"/>
    <cellStyle name="40% - Ênfase3 3 11 4" xfId="27059" xr:uid="{5109F242-890E-4BA0-94C8-270C21442D93}"/>
    <cellStyle name="40% - Ênfase3 3 11 5" xfId="27060" xr:uid="{AD44F240-0615-4309-906F-6A362AB1E566}"/>
    <cellStyle name="40% - Ênfase3 3 11 6" xfId="57992" xr:uid="{050A0C8A-B2DE-4DD8-81F2-FC759219122B}"/>
    <cellStyle name="40% - Ênfase3 3 12" xfId="27061" xr:uid="{F187A272-1A78-4E9D-83E5-CCC8ED2E6629}"/>
    <cellStyle name="40% - Ênfase3 3 12 2" xfId="27062" xr:uid="{8A88573F-0DC9-4E67-94F5-7CEB8D2FF06F}"/>
    <cellStyle name="40% - Ênfase3 3 12 2 2" xfId="27063" xr:uid="{F906C2A7-BB18-4F31-9283-C03740B12ADA}"/>
    <cellStyle name="40% - Ênfase3 3 12 2 3" xfId="27064" xr:uid="{8A2FE259-8C3F-4534-BFB2-0EAF4440CFFF}"/>
    <cellStyle name="40% - Ênfase3 3 12 2 4" xfId="27065" xr:uid="{92E3D4A3-5EA8-4F7B-ABC6-199DA5ECDEED}"/>
    <cellStyle name="40% - Ênfase3 3 12 3" xfId="27066" xr:uid="{21DAF7F5-A5DA-4E72-8AED-54157D3D6F2C}"/>
    <cellStyle name="40% - Ênfase3 3 12 4" xfId="27067" xr:uid="{A149DF31-1FC5-4596-91B9-D5E20F8CD6E7}"/>
    <cellStyle name="40% - Ênfase3 3 12 5" xfId="27068" xr:uid="{320EC539-4510-460F-A3CE-53280C634106}"/>
    <cellStyle name="40% - Ênfase3 3 12 6" xfId="47238" xr:uid="{51A375A6-CF28-48CC-9C4D-E7B7D79CE593}"/>
    <cellStyle name="40% - Ênfase3 3 13" xfId="27069" xr:uid="{1EC0568C-808A-4A24-BC07-20642B73C85C}"/>
    <cellStyle name="40% - Ênfase3 3 14" xfId="27070" xr:uid="{56A4598E-1EAF-48D5-B61B-FFA6C8A1FB95}"/>
    <cellStyle name="40% - Ênfase3 3 15" xfId="27071" xr:uid="{4A2B5047-09E1-45F0-B36A-4D6F9EB93FAF}"/>
    <cellStyle name="40% - Ênfase3 3 16" xfId="27072" xr:uid="{6AF28C86-93E0-42E1-ACCA-D4EE0252BD02}"/>
    <cellStyle name="40% - Ênfase3 3 17" xfId="45182" xr:uid="{1CB016B3-23A1-4C63-8510-610845841228}"/>
    <cellStyle name="40% - Ênfase3 3 2" xfId="1859" xr:uid="{7D739D44-5B5D-4180-B55B-9BB15FA84B25}"/>
    <cellStyle name="40% - Ênfase3 3 2 2" xfId="1860" xr:uid="{C03FD964-44CA-4E70-BB99-BB90F05D6CE6}"/>
    <cellStyle name="40% - Ênfase3 3 2 2 2" xfId="27073" xr:uid="{A2539D84-4214-4A28-A0F1-887E80B45D12}"/>
    <cellStyle name="40% - Ênfase3 3 2 2 2 2" xfId="57265" xr:uid="{8D5D79E3-EF06-4846-A180-5185064E999C}"/>
    <cellStyle name="40% - Ênfase3 3 2 2 2 3" xfId="57921" xr:uid="{93F6E864-BA79-4BBA-B094-1C8E99EFFA56}"/>
    <cellStyle name="40% - Ênfase3 3 2 2 2 4" xfId="56914" xr:uid="{73D9C159-D99C-4CAC-9A66-88E0387C0E14}"/>
    <cellStyle name="40% - Ênfase3 3 2 2 3" xfId="27074" xr:uid="{CC5E60CE-AAE2-4620-BAAC-DB4D131501AF}"/>
    <cellStyle name="40% - Ênfase3 3 2 2 3 2" xfId="58373" xr:uid="{B21B5261-2C06-4F83-A152-203EE3A16F98}"/>
    <cellStyle name="40% - Ênfase3 3 2 2 4" xfId="27075" xr:uid="{F8871694-5D91-494E-A92D-5AB4C21C6FCB}"/>
    <cellStyle name="40% - Ênfase3 3 2 2 5" xfId="48928" xr:uid="{1C709246-E6E0-472F-AA8F-422E136A60C5}"/>
    <cellStyle name="40% - Ênfase3 3 2 3" xfId="27076" xr:uid="{FD69655E-ECFA-4AFE-B583-97C3122C8665}"/>
    <cellStyle name="40% - Ênfase3 3 2 3 2" xfId="27077" xr:uid="{113087E6-B82C-40E4-9951-A941A305C002}"/>
    <cellStyle name="40% - Ênfase3 3 2 3 3" xfId="27078" xr:uid="{652C71DF-7968-4F3E-92E0-AAFB346AC8A9}"/>
    <cellStyle name="40% - Ênfase3 3 2 3 4" xfId="27079" xr:uid="{8968F079-C202-4C03-A8C7-401C094AAAE1}"/>
    <cellStyle name="40% - Ênfase3 3 2 3 5" xfId="56538" xr:uid="{28617050-64F1-4FE2-B92F-8179BC01B859}"/>
    <cellStyle name="40% - Ênfase3 3 2 4" xfId="57595" xr:uid="{D14F435D-96AA-4FE5-8C21-61BA81344D82}"/>
    <cellStyle name="40% - Ênfase3 3 2 5" xfId="45628" xr:uid="{D739203A-1CEC-4E70-BAC0-EA2E475E5577}"/>
    <cellStyle name="40% - Ênfase3 3 3" xfId="1861" xr:uid="{3B1357C9-5C87-4E72-96BF-5B95B08E0D97}"/>
    <cellStyle name="40% - Ênfase3 3 3 2" xfId="1862" xr:uid="{51520D73-C31C-4F3C-8E30-9BFE36D7F8E0}"/>
    <cellStyle name="40% - Ênfase3 3 3 2 2" xfId="27080" xr:uid="{332D7CE7-E7E2-4919-8DDE-183BF8D35ADA}"/>
    <cellStyle name="40% - Ênfase3 3 3 2 3" xfId="27081" xr:uid="{F27CCF5B-62BE-4001-B05C-521E074B1FC1}"/>
    <cellStyle name="40% - Ênfase3 3 3 2 4" xfId="27082" xr:uid="{2BE9775A-258D-49BA-A240-0F3E8BDCC76E}"/>
    <cellStyle name="40% - Ênfase3 3 3 2 5" xfId="50345" xr:uid="{744A5AB0-B43F-42DA-BA19-5A02F9B35739}"/>
    <cellStyle name="40% - Ênfase3 3 3 3" xfId="27083" xr:uid="{C4535136-7902-4BED-9057-440D2E45E968}"/>
    <cellStyle name="40% - Ênfase3 3 3 4" xfId="27084" xr:uid="{809FB846-CA10-4D91-8421-92A896A6647F}"/>
    <cellStyle name="40% - Ênfase3 3 3 5" xfId="27085" xr:uid="{30B4C041-979E-4460-8C1A-0BA90CE05992}"/>
    <cellStyle name="40% - Ênfase3 3 3 6" xfId="45629" xr:uid="{69E4EFFD-206A-45BB-BE0E-7CA27CE0E1C1}"/>
    <cellStyle name="40% - Ênfase3 3 4" xfId="1863" xr:uid="{9F9E5A59-ACA0-4B8A-A797-63DADEBCDB9D}"/>
    <cellStyle name="40% - Ênfase3 3 4 2" xfId="1864" xr:uid="{36CC5516-213C-4842-9AD7-6237ABF17A45}"/>
    <cellStyle name="40% - Ênfase3 3 4 2 2" xfId="27086" xr:uid="{572F98FF-CA95-494F-A792-76A5B8A33906}"/>
    <cellStyle name="40% - Ênfase3 3 4 2 3" xfId="27087" xr:uid="{47830252-4782-4915-8420-3E368570712B}"/>
    <cellStyle name="40% - Ênfase3 3 4 2 4" xfId="27088" xr:uid="{50AF50F7-57CB-4554-ACDE-507FD0030E31}"/>
    <cellStyle name="40% - Ênfase3 3 4 3" xfId="27089" xr:uid="{7F1639AC-C2D0-4528-B6A1-613F75EC78CA}"/>
    <cellStyle name="40% - Ênfase3 3 4 4" xfId="27090" xr:uid="{9C412A26-0DE2-492B-8A8A-FCD66555957F}"/>
    <cellStyle name="40% - Ênfase3 3 4 5" xfId="27091" xr:uid="{FB8118BC-2BA6-4753-B6D5-5512BDA32044}"/>
    <cellStyle name="40% - Ênfase3 3 4 6" xfId="50446" xr:uid="{2152DBE4-BC9D-45C2-8F24-20D379CDC1CD}"/>
    <cellStyle name="40% - Ênfase3 3 5" xfId="1865" xr:uid="{28E3D21A-B91C-418C-A5F8-A0083448A556}"/>
    <cellStyle name="40% - Ênfase3 3 5 2" xfId="1866" xr:uid="{042F56FA-29F2-4FA1-B72F-B8B1D6577F71}"/>
    <cellStyle name="40% - Ênfase3 3 5 2 2" xfId="27092" xr:uid="{9780A79C-5BA4-4C1E-91BF-F1A6DDCFE77B}"/>
    <cellStyle name="40% - Ênfase3 3 5 2 3" xfId="27093" xr:uid="{E3E45BCB-363C-423B-BE93-04242579EDDE}"/>
    <cellStyle name="40% - Ênfase3 3 5 2 4" xfId="27094" xr:uid="{C0D2A5AB-EDDB-4775-95F1-B1A899CA9AEC}"/>
    <cellStyle name="40% - Ênfase3 3 5 3" xfId="27095" xr:uid="{3AA2F810-2BF6-40A5-9340-56E7134552F1}"/>
    <cellStyle name="40% - Ênfase3 3 5 4" xfId="27096" xr:uid="{DEEB286C-BBF7-4616-98B1-123D52C29CE9}"/>
    <cellStyle name="40% - Ênfase3 3 5 5" xfId="27097" xr:uid="{682BB3B2-5C84-49CF-91C9-99BF3E3F5ACF}"/>
    <cellStyle name="40% - Ênfase3 3 5 6" xfId="50275" xr:uid="{9A909738-49F7-471C-9887-38D0C6D102EA}"/>
    <cellStyle name="40% - Ênfase3 3 6" xfId="1867" xr:uid="{E6DE7EC3-B227-4E6C-82AA-319D57BFCB48}"/>
    <cellStyle name="40% - Ênfase3 3 6 2" xfId="1868" xr:uid="{39B35323-C3AE-46F5-951C-8C54192A70F6}"/>
    <cellStyle name="40% - Ênfase3 3 6 2 2" xfId="27098" xr:uid="{96F6558A-4D97-4605-B37E-33EED0EE53D6}"/>
    <cellStyle name="40% - Ênfase3 3 6 2 3" xfId="27099" xr:uid="{21D15B95-48FB-4C40-95AE-AA804A5EEC6A}"/>
    <cellStyle name="40% - Ênfase3 3 6 2 4" xfId="27100" xr:uid="{2DD9C623-13F3-410C-8997-DE5B4E680BEF}"/>
    <cellStyle name="40% - Ênfase3 3 6 3" xfId="27101" xr:uid="{A6CB4DC5-388D-4683-8A09-9E62E6647471}"/>
    <cellStyle name="40% - Ênfase3 3 6 4" xfId="27102" xr:uid="{3AAA6C33-A4C4-4447-971F-FE38F64D4FC8}"/>
    <cellStyle name="40% - Ênfase3 3 6 5" xfId="27103" xr:uid="{FC12B542-CB96-4286-A23C-0595EEA044DC}"/>
    <cellStyle name="40% - Ênfase3 3 6 6" xfId="50614" xr:uid="{851F9FEF-3162-4F36-9046-83172F6F7160}"/>
    <cellStyle name="40% - Ênfase3 3 7" xfId="1869" xr:uid="{D1E39178-B810-421C-B892-F2A4F03D90D3}"/>
    <cellStyle name="40% - Ênfase3 3 7 2" xfId="27104" xr:uid="{77288EB2-6427-44A3-87D2-3834A132C8A4}"/>
    <cellStyle name="40% - Ênfase3 3 7 2 2" xfId="27105" xr:uid="{9EA9F962-388E-40FA-9602-D377456B4AD6}"/>
    <cellStyle name="40% - Ênfase3 3 7 2 3" xfId="27106" xr:uid="{F32F92F3-6656-4AA6-B129-65FD6CBF43F2}"/>
    <cellStyle name="40% - Ênfase3 3 7 2 4" xfId="27107" xr:uid="{D9494F1D-A667-49B0-989D-95E5FCC3D96C}"/>
    <cellStyle name="40% - Ênfase3 3 7 3" xfId="27108" xr:uid="{ADF1A424-BDF6-42A4-8C6D-242710A3BB5F}"/>
    <cellStyle name="40% - Ênfase3 3 7 4" xfId="27109" xr:uid="{5F363331-6FB1-4FF2-879E-0FC32B3DFA45}"/>
    <cellStyle name="40% - Ênfase3 3 7 5" xfId="27110" xr:uid="{03888781-D91A-4720-978A-D49617B2FA55}"/>
    <cellStyle name="40% - Ênfase3 3 7 6" xfId="48985" xr:uid="{23BD84A6-870D-4433-94E4-8FC9C1507601}"/>
    <cellStyle name="40% - Ênfase3 3 8" xfId="27111" xr:uid="{35FC6046-9D63-499D-BC12-8D4DFA862BA0}"/>
    <cellStyle name="40% - Ênfase3 3 8 2" xfId="27112" xr:uid="{E6EBB0DB-F152-432E-94F5-6AE9559EAF69}"/>
    <cellStyle name="40% - Ênfase3 3 8 2 2" xfId="27113" xr:uid="{0DC71781-3EAF-4A92-B987-92BC6E969582}"/>
    <cellStyle name="40% - Ênfase3 3 8 2 3" xfId="27114" xr:uid="{0784F275-60BC-45C7-BFC1-F689EB851CC6}"/>
    <cellStyle name="40% - Ênfase3 3 8 2 4" xfId="27115" xr:uid="{EEC9B3F9-0129-419E-9889-DDD7F113C4D2}"/>
    <cellStyle name="40% - Ênfase3 3 8 3" xfId="27116" xr:uid="{2362C995-9A42-46C2-88CF-85CE3A6B1D6C}"/>
    <cellStyle name="40% - Ênfase3 3 8 4" xfId="27117" xr:uid="{B056927C-FB23-42FA-9240-FC8CFE348C78}"/>
    <cellStyle name="40% - Ênfase3 3 8 5" xfId="27118" xr:uid="{27971A0D-9FE6-4629-AFA6-5AF21DDE31A3}"/>
    <cellStyle name="40% - Ênfase3 3 8 6" xfId="51305" xr:uid="{2738DE2F-3DFC-4DA1-B718-22CC8B574270}"/>
    <cellStyle name="40% - Ênfase3 3 9" xfId="27119" xr:uid="{2736F36A-8E8C-4AF9-BD1F-AAF3921D5787}"/>
    <cellStyle name="40% - Ênfase3 3 9 2" xfId="27120" xr:uid="{833DC75D-DD3B-4E16-A2B0-3660987656BC}"/>
    <cellStyle name="40% - Ênfase3 3 9 2 2" xfId="27121" xr:uid="{8A06D0E2-2958-4576-BE8A-31A0021869C3}"/>
    <cellStyle name="40% - Ênfase3 3 9 2 3" xfId="27122" xr:uid="{1CBD89DA-01E0-4AB2-AA9B-9239B7846490}"/>
    <cellStyle name="40% - Ênfase3 3 9 2 4" xfId="27123" xr:uid="{DCDA61C6-B1CF-4057-A39A-F79FC27A1E73}"/>
    <cellStyle name="40% - Ênfase3 3 9 3" xfId="27124" xr:uid="{44D637F1-2AE9-4E21-8137-EF1496DB8E10}"/>
    <cellStyle name="40% - Ênfase3 3 9 4" xfId="27125" xr:uid="{3F3AF961-771B-48AD-AE50-2A1FFF164FDA}"/>
    <cellStyle name="40% - Ênfase3 3 9 5" xfId="27126" xr:uid="{B58FCDDA-5EB0-4387-B16D-2240DA9B643A}"/>
    <cellStyle name="40% - Ênfase3 3 9 6" xfId="52187" xr:uid="{6DA63A11-312E-4B99-9C74-D6E1E9E6E2D2}"/>
    <cellStyle name="40% - Ênfase3 30" xfId="1870" xr:uid="{74F5139E-2AD7-4BB6-8811-429A0A214599}"/>
    <cellStyle name="40% - Ênfase3 30 10" xfId="27127" xr:uid="{ED57D570-500D-4FFE-A8C8-D052865C732A}"/>
    <cellStyle name="40% - Ênfase3 30 10 2" xfId="27128" xr:uid="{C927EC69-CFD5-4F54-AEEB-5337DC509878}"/>
    <cellStyle name="40% - Ênfase3 30 10 2 2" xfId="27129" xr:uid="{97D9908E-5E4C-4A18-A154-EF174B020EDA}"/>
    <cellStyle name="40% - Ênfase3 30 10 2 3" xfId="27130" xr:uid="{C84C72C9-E811-4EF6-A20F-CF8C8ABF8E1D}"/>
    <cellStyle name="40% - Ênfase3 30 10 2 4" xfId="27131" xr:uid="{86509290-9E8A-46FF-8486-CBC4A2D943E8}"/>
    <cellStyle name="40% - Ênfase3 30 10 3" xfId="27132" xr:uid="{D8B07EC4-5728-4A5B-8DE3-3D5F5109FA1B}"/>
    <cellStyle name="40% - Ênfase3 30 10 4" xfId="27133" xr:uid="{6B3AA969-0AC9-456E-9CCA-4A623DA3AC78}"/>
    <cellStyle name="40% - Ênfase3 30 10 5" xfId="27134" xr:uid="{A36302EF-817F-4BFC-A9A8-6B76FFCA3729}"/>
    <cellStyle name="40% - Ênfase3 30 11" xfId="27135" xr:uid="{4E313195-6CE5-4A3D-B7B2-594BAB01605E}"/>
    <cellStyle name="40% - Ênfase3 30 11 2" xfId="27136" xr:uid="{890722A2-64AB-4CE7-81E2-20784A32F0F6}"/>
    <cellStyle name="40% - Ênfase3 30 11 2 2" xfId="27137" xr:uid="{EB2ABB25-C694-4247-97E9-EDC46776D5F0}"/>
    <cellStyle name="40% - Ênfase3 30 11 2 3" xfId="27138" xr:uid="{A810A8B3-D17E-41FD-9810-EE302A90C3CF}"/>
    <cellStyle name="40% - Ênfase3 30 11 2 4" xfId="27139" xr:uid="{36321BEC-C613-473B-8AFD-8FF285E7097C}"/>
    <cellStyle name="40% - Ênfase3 30 11 3" xfId="27140" xr:uid="{5554D3CC-5CED-4D3B-8219-F5BFEBA11DCB}"/>
    <cellStyle name="40% - Ênfase3 30 11 4" xfId="27141" xr:uid="{C6C53701-CA08-4281-8F04-B91769484717}"/>
    <cellStyle name="40% - Ênfase3 30 11 5" xfId="27142" xr:uid="{4A5A69BF-4353-4B74-9259-98ED12EEA0A3}"/>
    <cellStyle name="40% - Ênfase3 30 12" xfId="27143" xr:uid="{E3AFE0F2-BF56-470A-A5C9-D1426E10EABA}"/>
    <cellStyle name="40% - Ênfase3 30 12 2" xfId="27144" xr:uid="{ECDAF236-C0F6-4DFB-9C83-6EA1AA9C6240}"/>
    <cellStyle name="40% - Ênfase3 30 12 3" xfId="27145" xr:uid="{819BB4EE-13AA-41B7-83DD-18D7B7F567A8}"/>
    <cellStyle name="40% - Ênfase3 30 12 4" xfId="27146" xr:uid="{CFD7B78A-EF65-43C9-9258-5787DF814C4A}"/>
    <cellStyle name="40% - Ênfase3 30 13" xfId="27147" xr:uid="{E1340A2A-2B75-4701-8F6F-4C3C5DAA7066}"/>
    <cellStyle name="40% - Ênfase3 30 14" xfId="27148" xr:uid="{22114132-A32B-4238-B32D-30C41FBC3A36}"/>
    <cellStyle name="40% - Ênfase3 30 15" xfId="27149" xr:uid="{E9C4C90E-841D-41D0-A847-E5A2B66D6EB0}"/>
    <cellStyle name="40% - Ênfase3 30 2" xfId="1871" xr:uid="{48A862EE-9E79-4192-B6D5-A1E0D31E6456}"/>
    <cellStyle name="40% - Ênfase3 30 2 2" xfId="27150" xr:uid="{4C75C32B-D38C-44AF-BC70-0AF9D05955C3}"/>
    <cellStyle name="40% - Ênfase3 30 2 2 2" xfId="27151" xr:uid="{90E9AA2F-8273-4BE9-8BF6-6EA239F5A84F}"/>
    <cellStyle name="40% - Ênfase3 30 2 2 3" xfId="27152" xr:uid="{B7E20448-8736-4F49-8E97-68E05D2427F1}"/>
    <cellStyle name="40% - Ênfase3 30 2 2 4" xfId="27153" xr:uid="{7B0AD138-973C-4C57-94B3-EFB882819EBB}"/>
    <cellStyle name="40% - Ênfase3 30 2 3" xfId="27154" xr:uid="{1F292C8B-B4CA-4497-A1DE-8891FBD3172F}"/>
    <cellStyle name="40% - Ênfase3 30 2 4" xfId="27155" xr:uid="{AE36AE32-7578-4543-B75B-A77CBD85DC22}"/>
    <cellStyle name="40% - Ênfase3 30 2 5" xfId="27156" xr:uid="{34FE15A5-D86B-4D3E-828C-394CC799870E}"/>
    <cellStyle name="40% - Ênfase3 30 3" xfId="27157" xr:uid="{C7FB3B3A-B24B-43EB-80AF-B948F7179F0B}"/>
    <cellStyle name="40% - Ênfase3 30 3 2" xfId="27158" xr:uid="{7E436BA7-84DA-4E43-9A8D-541E95C8DDFA}"/>
    <cellStyle name="40% - Ênfase3 30 3 2 2" xfId="27159" xr:uid="{03CBFBBE-ECBF-45D1-87AC-8A63E5472C10}"/>
    <cellStyle name="40% - Ênfase3 30 3 2 3" xfId="27160" xr:uid="{B70B139D-1AA6-4EE1-9D52-CC37455E9767}"/>
    <cellStyle name="40% - Ênfase3 30 3 2 4" xfId="27161" xr:uid="{D4E8C394-CE5A-4848-8FDD-B6335C53D6F5}"/>
    <cellStyle name="40% - Ênfase3 30 3 3" xfId="27162" xr:uid="{47994D7D-7AB6-4351-9988-6E23BD70771A}"/>
    <cellStyle name="40% - Ênfase3 30 3 4" xfId="27163" xr:uid="{85A8E430-413D-41E5-8AC6-A317A348EFC7}"/>
    <cellStyle name="40% - Ênfase3 30 3 5" xfId="27164" xr:uid="{DDB5C36E-72DA-4C63-B499-607DDB3A4FE3}"/>
    <cellStyle name="40% - Ênfase3 30 4" xfId="27165" xr:uid="{AB2FC524-C44D-483D-A35D-45C864B01B98}"/>
    <cellStyle name="40% - Ênfase3 30 4 2" xfId="27166" xr:uid="{946D8EC7-D205-4361-963E-29CC497F7818}"/>
    <cellStyle name="40% - Ênfase3 30 4 2 2" xfId="27167" xr:uid="{E6312567-1674-421A-989D-1D4B74AAC87A}"/>
    <cellStyle name="40% - Ênfase3 30 4 2 3" xfId="27168" xr:uid="{B6CFC44D-82B5-4091-BF12-9FAB73DFFDE6}"/>
    <cellStyle name="40% - Ênfase3 30 4 2 4" xfId="27169" xr:uid="{26CF678B-E065-4A02-BD6C-61D590877853}"/>
    <cellStyle name="40% - Ênfase3 30 4 3" xfId="27170" xr:uid="{EBEB3E29-500B-40E9-9F17-4BEAA6CAD0C5}"/>
    <cellStyle name="40% - Ênfase3 30 4 4" xfId="27171" xr:uid="{1ACDCEC5-52F3-491A-B2D6-9E1886305F47}"/>
    <cellStyle name="40% - Ênfase3 30 4 5" xfId="27172" xr:uid="{63E316FA-330F-4CF4-9CDE-49FFF17DF338}"/>
    <cellStyle name="40% - Ênfase3 30 5" xfId="27173" xr:uid="{D8A25F9D-E00A-4A13-8538-84C61D2C51D2}"/>
    <cellStyle name="40% - Ênfase3 30 5 2" xfId="27174" xr:uid="{0ACDDE93-86E2-4FF5-81E5-349D5B6BE94F}"/>
    <cellStyle name="40% - Ênfase3 30 5 2 2" xfId="27175" xr:uid="{01A62C56-CC3B-45F5-9AD2-4C70BE4F692C}"/>
    <cellStyle name="40% - Ênfase3 30 5 2 3" xfId="27176" xr:uid="{552B1186-EAD5-4FB7-911B-86B5B6AF6655}"/>
    <cellStyle name="40% - Ênfase3 30 5 2 4" xfId="27177" xr:uid="{61235E6E-BF98-4EE7-A13B-0AEBD115F664}"/>
    <cellStyle name="40% - Ênfase3 30 5 3" xfId="27178" xr:uid="{A0CE4F57-1123-47E6-AC26-C629B934AEC0}"/>
    <cellStyle name="40% - Ênfase3 30 5 4" xfId="27179" xr:uid="{AED46D29-B3F8-4691-A8F8-BD3766556344}"/>
    <cellStyle name="40% - Ênfase3 30 5 5" xfId="27180" xr:uid="{0A06710B-D68D-4980-85DC-A5FEB0A72B89}"/>
    <cellStyle name="40% - Ênfase3 30 6" xfId="27181" xr:uid="{7FF50EC4-F153-4ED0-B647-6CEA7DE0C07B}"/>
    <cellStyle name="40% - Ênfase3 30 6 2" xfId="27182" xr:uid="{1796E47A-F5CE-4E51-AB76-0576E46868CB}"/>
    <cellStyle name="40% - Ênfase3 30 6 2 2" xfId="27183" xr:uid="{C979861B-D1CF-4537-9ED4-4D784D4656BC}"/>
    <cellStyle name="40% - Ênfase3 30 6 2 3" xfId="27184" xr:uid="{C97A24DF-A049-4FAE-A47A-046D76039AC8}"/>
    <cellStyle name="40% - Ênfase3 30 6 2 4" xfId="27185" xr:uid="{B749BA77-9793-4234-937A-A88DAB3499CA}"/>
    <cellStyle name="40% - Ênfase3 30 6 3" xfId="27186" xr:uid="{8F27033D-5CE7-4774-AC0F-73A8A4BE9131}"/>
    <cellStyle name="40% - Ênfase3 30 6 4" xfId="27187" xr:uid="{435A2E69-4AA9-41B5-9FEF-88826D32BF54}"/>
    <cellStyle name="40% - Ênfase3 30 6 5" xfId="27188" xr:uid="{1825CCC7-9800-4B13-BF3F-1254A26DCACE}"/>
    <cellStyle name="40% - Ênfase3 30 7" xfId="27189" xr:uid="{85A91CE0-F304-4B87-A30B-870FC42505D1}"/>
    <cellStyle name="40% - Ênfase3 30 7 2" xfId="27190" xr:uid="{0D0CA82B-3193-408B-A0AC-B6456AE0EDDE}"/>
    <cellStyle name="40% - Ênfase3 30 7 2 2" xfId="27191" xr:uid="{5C770A4A-6E37-40C0-9613-12576A7B49E5}"/>
    <cellStyle name="40% - Ênfase3 30 7 2 3" xfId="27192" xr:uid="{52224F6A-308B-4356-AB90-6A6A868C229D}"/>
    <cellStyle name="40% - Ênfase3 30 7 2 4" xfId="27193" xr:uid="{CF8E8AE0-B831-4A19-A061-2C4E5E247DF0}"/>
    <cellStyle name="40% - Ênfase3 30 7 3" xfId="27194" xr:uid="{F73A6EE1-CBEE-4BDA-B4EB-82349A22A11B}"/>
    <cellStyle name="40% - Ênfase3 30 7 4" xfId="27195" xr:uid="{499780DB-7CD4-41F5-A084-F2649B791A01}"/>
    <cellStyle name="40% - Ênfase3 30 7 5" xfId="27196" xr:uid="{0F929A6C-425A-4F87-92F1-C1368283D1AD}"/>
    <cellStyle name="40% - Ênfase3 30 8" xfId="27197" xr:uid="{09DCE5C1-FC1D-41D8-8F46-BF172F1F79E7}"/>
    <cellStyle name="40% - Ênfase3 30 8 2" xfId="27198" xr:uid="{48F6DD82-7985-4376-A429-19712E6152B0}"/>
    <cellStyle name="40% - Ênfase3 30 8 2 2" xfId="27199" xr:uid="{47FE208C-6B17-43E5-B7D4-9E4A3CF0FEB6}"/>
    <cellStyle name="40% - Ênfase3 30 8 2 3" xfId="27200" xr:uid="{B2A31475-B24B-4737-9E9D-14E29A2EBEF8}"/>
    <cellStyle name="40% - Ênfase3 30 8 2 4" xfId="27201" xr:uid="{2CEFA01D-56D5-414F-9934-6CAE8457F705}"/>
    <cellStyle name="40% - Ênfase3 30 8 3" xfId="27202" xr:uid="{D2A0F98A-028D-453F-81F5-A43FF0D1C1E8}"/>
    <cellStyle name="40% - Ênfase3 30 8 4" xfId="27203" xr:uid="{9C9362E3-A984-4E33-8498-3F411BD73AB3}"/>
    <cellStyle name="40% - Ênfase3 30 8 5" xfId="27204" xr:uid="{2C74F51A-F9E8-41D1-8223-22007AD9AD93}"/>
    <cellStyle name="40% - Ênfase3 30 9" xfId="27205" xr:uid="{845EEAE1-08CB-4D67-9978-2158D97EFE55}"/>
    <cellStyle name="40% - Ênfase3 30 9 2" xfId="27206" xr:uid="{9860B702-4AD7-41FC-A66E-2F922A4D432D}"/>
    <cellStyle name="40% - Ênfase3 30 9 2 2" xfId="27207" xr:uid="{05FCACC1-3C2F-4633-8E59-468815E616F0}"/>
    <cellStyle name="40% - Ênfase3 30 9 2 3" xfId="27208" xr:uid="{AD438236-F121-4522-9012-38ED4E6FA39A}"/>
    <cellStyle name="40% - Ênfase3 30 9 2 4" xfId="27209" xr:uid="{68708D6B-CCEA-4CBC-8AFB-136B55122F2C}"/>
    <cellStyle name="40% - Ênfase3 30 9 3" xfId="27210" xr:uid="{24FBB464-6909-4963-8899-FE60689D7433}"/>
    <cellStyle name="40% - Ênfase3 30 9 4" xfId="27211" xr:uid="{3150BC10-942C-4418-80F9-BF107FC1BF4E}"/>
    <cellStyle name="40% - Ênfase3 30 9 5" xfId="27212" xr:uid="{9450C4FE-2DD4-4CCF-9C6E-625DBA9A0AC2}"/>
    <cellStyle name="40% - Ênfase3 31" xfId="1872" xr:uid="{CFCD709C-B3F9-434C-9E37-014595D8CD4A}"/>
    <cellStyle name="40% - Ênfase3 31 10" xfId="27213" xr:uid="{B37A9273-EB42-440C-9454-251CBCA8C990}"/>
    <cellStyle name="40% - Ênfase3 31 10 2" xfId="27214" xr:uid="{F5EC2CD2-095B-46C7-921F-CD5A2DE2BB11}"/>
    <cellStyle name="40% - Ênfase3 31 10 2 2" xfId="27215" xr:uid="{12DCDAFC-45C0-4551-92F5-120D5B1D3EED}"/>
    <cellStyle name="40% - Ênfase3 31 10 2 3" xfId="27216" xr:uid="{6F643306-922C-4046-9318-DDCC94906FE5}"/>
    <cellStyle name="40% - Ênfase3 31 10 2 4" xfId="27217" xr:uid="{56EFF471-90CE-4157-A7E6-56A57ABBAD0D}"/>
    <cellStyle name="40% - Ênfase3 31 10 3" xfId="27218" xr:uid="{913AEE50-5BF7-4CE3-A8F8-A436091549F1}"/>
    <cellStyle name="40% - Ênfase3 31 10 4" xfId="27219" xr:uid="{0D42F759-DF17-44DE-9819-730C235EFEB7}"/>
    <cellStyle name="40% - Ênfase3 31 10 5" xfId="27220" xr:uid="{018BB544-E85D-42D8-BBE6-C16C074F0914}"/>
    <cellStyle name="40% - Ênfase3 31 11" xfId="27221" xr:uid="{28769397-C87B-44B4-8790-26F92347F649}"/>
    <cellStyle name="40% - Ênfase3 31 11 2" xfId="27222" xr:uid="{E2F67B48-3849-4D5B-B9F2-E1C2511BD137}"/>
    <cellStyle name="40% - Ênfase3 31 11 2 2" xfId="27223" xr:uid="{F20A01F2-7A2E-4EC4-8C49-B1F22C68BD5D}"/>
    <cellStyle name="40% - Ênfase3 31 11 2 3" xfId="27224" xr:uid="{1B110107-972F-4A06-863C-CAA0E19AD838}"/>
    <cellStyle name="40% - Ênfase3 31 11 2 4" xfId="27225" xr:uid="{DB65A132-EE00-42F6-8FE7-DDAB8DDA9278}"/>
    <cellStyle name="40% - Ênfase3 31 11 3" xfId="27226" xr:uid="{E632F242-7963-465A-BEF1-5B8AC7681FC3}"/>
    <cellStyle name="40% - Ênfase3 31 11 4" xfId="27227" xr:uid="{D4553801-FAB2-4A04-AB6D-BA55FF6CEE2A}"/>
    <cellStyle name="40% - Ênfase3 31 11 5" xfId="27228" xr:uid="{1A911BFC-D97B-4FF5-83C0-7C7EE2CA8EFE}"/>
    <cellStyle name="40% - Ênfase3 31 12" xfId="27229" xr:uid="{8D927E1F-4FDB-45C3-A511-EB05199B134F}"/>
    <cellStyle name="40% - Ênfase3 31 12 2" xfId="27230" xr:uid="{69F42294-161C-4D21-9ED4-92A936BFEB48}"/>
    <cellStyle name="40% - Ênfase3 31 12 3" xfId="27231" xr:uid="{D79E64E4-8D25-4FBD-88FE-F48714B33EB6}"/>
    <cellStyle name="40% - Ênfase3 31 12 4" xfId="27232" xr:uid="{A68BFB80-FA06-4327-901E-91719F03578D}"/>
    <cellStyle name="40% - Ênfase3 31 13" xfId="27233" xr:uid="{0CA9648E-A8E8-493B-A133-C6079FAFE22D}"/>
    <cellStyle name="40% - Ênfase3 31 14" xfId="27234" xr:uid="{CE66DD6A-D466-4529-A30B-FF511E593D82}"/>
    <cellStyle name="40% - Ênfase3 31 15" xfId="27235" xr:uid="{670A6BF2-9CF5-4C2C-931B-A4C1B93410E6}"/>
    <cellStyle name="40% - Ênfase3 31 2" xfId="1873" xr:uid="{2A16C4BE-CFC5-4906-AB3D-835D00967A00}"/>
    <cellStyle name="40% - Ênfase3 31 2 2" xfId="27236" xr:uid="{64CE573D-C91C-4B73-9CAC-57031EE240EB}"/>
    <cellStyle name="40% - Ênfase3 31 2 2 2" xfId="27237" xr:uid="{22C2CFE0-28B0-4548-B06F-21E1EFBDD461}"/>
    <cellStyle name="40% - Ênfase3 31 2 2 3" xfId="27238" xr:uid="{AF572977-2550-474F-9309-AE080D01E5DA}"/>
    <cellStyle name="40% - Ênfase3 31 2 2 4" xfId="27239" xr:uid="{B759C763-1F53-43A1-B75A-4355BC896476}"/>
    <cellStyle name="40% - Ênfase3 31 2 3" xfId="27240" xr:uid="{C2A8977B-8E29-43C3-976D-95CD130FB032}"/>
    <cellStyle name="40% - Ênfase3 31 2 4" xfId="27241" xr:uid="{8BE754CF-8EE9-470A-8043-AD6ADEED3088}"/>
    <cellStyle name="40% - Ênfase3 31 2 5" xfId="27242" xr:uid="{068CCB5A-307E-4189-8B50-74F7E47C230F}"/>
    <cellStyle name="40% - Ênfase3 31 3" xfId="27243" xr:uid="{4356C9C8-CD76-482D-A670-E0825C2A2187}"/>
    <cellStyle name="40% - Ênfase3 31 3 2" xfId="27244" xr:uid="{BC17E840-BFDE-484E-BB6A-84F3427CBD88}"/>
    <cellStyle name="40% - Ênfase3 31 3 2 2" xfId="27245" xr:uid="{C2E9B1D3-2966-4F83-A47A-1395C884E0AB}"/>
    <cellStyle name="40% - Ênfase3 31 3 2 3" xfId="27246" xr:uid="{C4DB3B03-857A-4E15-9E25-CABE4424ACA2}"/>
    <cellStyle name="40% - Ênfase3 31 3 2 4" xfId="27247" xr:uid="{70ECA452-2893-4726-A248-6C313951C7EB}"/>
    <cellStyle name="40% - Ênfase3 31 3 3" xfId="27248" xr:uid="{A93BF69A-AD4A-4F67-BE6E-20B4BDB52FCF}"/>
    <cellStyle name="40% - Ênfase3 31 3 4" xfId="27249" xr:uid="{8EC42022-E5E4-4E93-BB61-FA6219B1BCE7}"/>
    <cellStyle name="40% - Ênfase3 31 3 5" xfId="27250" xr:uid="{2DC2B1C2-5E3C-4E23-A161-9755E3E6E99C}"/>
    <cellStyle name="40% - Ênfase3 31 4" xfId="27251" xr:uid="{C7AE1B20-915D-4A65-AF31-DD7899E0C910}"/>
    <cellStyle name="40% - Ênfase3 31 4 2" xfId="27252" xr:uid="{C6D502D1-1836-4B29-9D2D-03D7BDA9CD3C}"/>
    <cellStyle name="40% - Ênfase3 31 4 2 2" xfId="27253" xr:uid="{D3923EC3-F9CC-4001-AF14-85225813C7FA}"/>
    <cellStyle name="40% - Ênfase3 31 4 2 3" xfId="27254" xr:uid="{88006BE8-CAB8-4C9E-8308-A80541810422}"/>
    <cellStyle name="40% - Ênfase3 31 4 2 4" xfId="27255" xr:uid="{61AB5F36-EBD4-4AC2-81AE-87B9871894A5}"/>
    <cellStyle name="40% - Ênfase3 31 4 3" xfId="27256" xr:uid="{CC521687-E062-4C21-BF38-E21A3E28542E}"/>
    <cellStyle name="40% - Ênfase3 31 4 4" xfId="27257" xr:uid="{D527B07E-7732-4E9A-9C7A-12DE9EBEFA6C}"/>
    <cellStyle name="40% - Ênfase3 31 4 5" xfId="27258" xr:uid="{75680B46-7D5A-4AB3-B9DD-A352A0AC4721}"/>
    <cellStyle name="40% - Ênfase3 31 5" xfId="27259" xr:uid="{580B1659-D3A1-472A-8CF9-E9DE6C857509}"/>
    <cellStyle name="40% - Ênfase3 31 5 2" xfId="27260" xr:uid="{67564870-823C-448D-BA7B-1BA4E5E60E7E}"/>
    <cellStyle name="40% - Ênfase3 31 5 2 2" xfId="27261" xr:uid="{5BEC30A3-5023-441C-A82C-BE61F787F0D0}"/>
    <cellStyle name="40% - Ênfase3 31 5 2 3" xfId="27262" xr:uid="{27172D63-77CA-47FF-8E0E-599F98F681FF}"/>
    <cellStyle name="40% - Ênfase3 31 5 2 4" xfId="27263" xr:uid="{75471252-0E76-47B2-9241-4E78D74BD7F5}"/>
    <cellStyle name="40% - Ênfase3 31 5 3" xfId="27264" xr:uid="{657C52E4-2018-4E32-868E-60659F337AAE}"/>
    <cellStyle name="40% - Ênfase3 31 5 4" xfId="27265" xr:uid="{F7CD1D39-62B4-4F31-A9B3-DD65679BE09D}"/>
    <cellStyle name="40% - Ênfase3 31 5 5" xfId="27266" xr:uid="{3BEABD19-FAA8-45C2-A309-FA62318E7D69}"/>
    <cellStyle name="40% - Ênfase3 31 6" xfId="27267" xr:uid="{A6E54546-8B67-4DE8-B18F-2D4634B9038B}"/>
    <cellStyle name="40% - Ênfase3 31 6 2" xfId="27268" xr:uid="{54B6B134-7560-4D86-9638-F2C21344D188}"/>
    <cellStyle name="40% - Ênfase3 31 6 2 2" xfId="27269" xr:uid="{4503BE76-5322-4FB6-878E-05494C8A826C}"/>
    <cellStyle name="40% - Ênfase3 31 6 2 3" xfId="27270" xr:uid="{97B1E0CD-7550-49B4-8025-3A837FD81423}"/>
    <cellStyle name="40% - Ênfase3 31 6 2 4" xfId="27271" xr:uid="{6272DECD-3903-423A-9FFD-FFECBEF7C185}"/>
    <cellStyle name="40% - Ênfase3 31 6 3" xfId="27272" xr:uid="{579D2765-AAE1-4320-8D08-996A2832A6CE}"/>
    <cellStyle name="40% - Ênfase3 31 6 4" xfId="27273" xr:uid="{D5368FE8-0155-4A7D-9D89-D55B3183BFBB}"/>
    <cellStyle name="40% - Ênfase3 31 6 5" xfId="27274" xr:uid="{FA6E6233-B0DB-4025-9BEB-AC2332F6C1AF}"/>
    <cellStyle name="40% - Ênfase3 31 7" xfId="27275" xr:uid="{B9B70999-2E08-46F2-86EC-5B6CB37C2F32}"/>
    <cellStyle name="40% - Ênfase3 31 7 2" xfId="27276" xr:uid="{CD5C2163-04C6-41B2-941D-B2E65ABBCFA1}"/>
    <cellStyle name="40% - Ênfase3 31 7 2 2" xfId="27277" xr:uid="{F1D4F8D8-2E83-4B80-9D68-B922A265E9E2}"/>
    <cellStyle name="40% - Ênfase3 31 7 2 3" xfId="27278" xr:uid="{9DAD380B-A3CC-48DB-8A42-1A0FF3207E2F}"/>
    <cellStyle name="40% - Ênfase3 31 7 2 4" xfId="27279" xr:uid="{F75EA201-EAC6-4ABB-BF9F-34D07B91EED7}"/>
    <cellStyle name="40% - Ênfase3 31 7 3" xfId="27280" xr:uid="{9E8F7131-CA23-43D9-A624-A6EC73685B16}"/>
    <cellStyle name="40% - Ênfase3 31 7 4" xfId="27281" xr:uid="{09E66560-110B-4A70-AA6B-4A9EA6CAACEA}"/>
    <cellStyle name="40% - Ênfase3 31 7 5" xfId="27282" xr:uid="{E6BDA72F-DEFF-4874-A359-7A629BC44BD2}"/>
    <cellStyle name="40% - Ênfase3 31 8" xfId="27283" xr:uid="{FD0E599A-A48D-4269-81A2-A1EA57FC8A81}"/>
    <cellStyle name="40% - Ênfase3 31 8 2" xfId="27284" xr:uid="{97AC2E2F-6C44-41A4-86C0-C336B9C80811}"/>
    <cellStyle name="40% - Ênfase3 31 8 2 2" xfId="27285" xr:uid="{009941F9-FD80-4240-9AF0-17BAE813D594}"/>
    <cellStyle name="40% - Ênfase3 31 8 2 3" xfId="27286" xr:uid="{093ACB53-D533-4E9B-B60B-A777C34366F0}"/>
    <cellStyle name="40% - Ênfase3 31 8 2 4" xfId="27287" xr:uid="{C920DB11-A58F-40ED-AD1C-9593357E6EBA}"/>
    <cellStyle name="40% - Ênfase3 31 8 3" xfId="27288" xr:uid="{05D7B3B2-C3DC-4422-9638-7BAA973D7970}"/>
    <cellStyle name="40% - Ênfase3 31 8 4" xfId="27289" xr:uid="{F6B47A65-37CC-432F-86EF-48342B1052D9}"/>
    <cellStyle name="40% - Ênfase3 31 8 5" xfId="27290" xr:uid="{EA05A9FA-BA8F-4262-8CA1-FE7A595D282E}"/>
    <cellStyle name="40% - Ênfase3 31 9" xfId="27291" xr:uid="{5B12EA00-11B0-4FBB-85AD-0B5B500BC2AF}"/>
    <cellStyle name="40% - Ênfase3 31 9 2" xfId="27292" xr:uid="{11E90216-8227-42F4-85B0-25050CA05C13}"/>
    <cellStyle name="40% - Ênfase3 31 9 2 2" xfId="27293" xr:uid="{4CAFE6F9-6093-4AED-8B04-AFE3D9EFD6BE}"/>
    <cellStyle name="40% - Ênfase3 31 9 2 3" xfId="27294" xr:uid="{C4F842B1-E057-49DA-9F9C-7F3DE7AAFAF9}"/>
    <cellStyle name="40% - Ênfase3 31 9 2 4" xfId="27295" xr:uid="{8141E82A-DEB0-421C-9532-391D291FF871}"/>
    <cellStyle name="40% - Ênfase3 31 9 3" xfId="27296" xr:uid="{FB2C8CA0-5B56-45EA-9ECF-2C3D798721E6}"/>
    <cellStyle name="40% - Ênfase3 31 9 4" xfId="27297" xr:uid="{89C281C7-4EDA-49BB-8F1E-0FB170BD37FF}"/>
    <cellStyle name="40% - Ênfase3 31 9 5" xfId="27298" xr:uid="{C79B2ACA-CA5F-4801-BC09-DF0B41D45338}"/>
    <cellStyle name="40% - Ênfase3 32" xfId="1874" xr:uid="{60798C9B-39B9-4AE8-A831-02F6898FC41E}"/>
    <cellStyle name="40% - Ênfase3 32 10" xfId="27299" xr:uid="{832982DD-9B67-49F5-967B-A83AADFF77CC}"/>
    <cellStyle name="40% - Ênfase3 32 10 2" xfId="27300" xr:uid="{7D61AC4E-2A0A-4845-9A6D-808FA8091CCF}"/>
    <cellStyle name="40% - Ênfase3 32 10 2 2" xfId="27301" xr:uid="{79C8F672-32AB-4F12-9B6A-C1738BACFD65}"/>
    <cellStyle name="40% - Ênfase3 32 10 2 3" xfId="27302" xr:uid="{FD6C0456-4742-4CE5-9669-CA6CF73BCA2F}"/>
    <cellStyle name="40% - Ênfase3 32 10 2 4" xfId="27303" xr:uid="{F4A33971-0A39-420A-883C-42566ED32E2D}"/>
    <cellStyle name="40% - Ênfase3 32 10 3" xfId="27304" xr:uid="{72C55180-0585-41D3-8758-CF9F2119183F}"/>
    <cellStyle name="40% - Ênfase3 32 10 4" xfId="27305" xr:uid="{85AF9450-E451-4CF6-AF0B-41BBC82639DA}"/>
    <cellStyle name="40% - Ênfase3 32 10 5" xfId="27306" xr:uid="{308D9DD0-A2C5-4A1C-8AC1-41BA9A33EB33}"/>
    <cellStyle name="40% - Ênfase3 32 11" xfId="27307" xr:uid="{87AE0D4D-9302-44C9-9FA5-DE00A7CAF5A3}"/>
    <cellStyle name="40% - Ênfase3 32 11 2" xfId="27308" xr:uid="{603CE7BF-C44B-40DE-B99A-D45E91B45C13}"/>
    <cellStyle name="40% - Ênfase3 32 11 2 2" xfId="27309" xr:uid="{96829DBE-0328-4292-8A08-23FF5E6EBCAD}"/>
    <cellStyle name="40% - Ênfase3 32 11 2 3" xfId="27310" xr:uid="{C85B9A01-ACF8-448E-933D-140A877F937A}"/>
    <cellStyle name="40% - Ênfase3 32 11 2 4" xfId="27311" xr:uid="{E31AE03B-8131-4C22-9936-1601FBE61FED}"/>
    <cellStyle name="40% - Ênfase3 32 11 3" xfId="27312" xr:uid="{990E945E-30B6-44B8-ADEF-B77CA45D28F8}"/>
    <cellStyle name="40% - Ênfase3 32 11 4" xfId="27313" xr:uid="{BED58444-3941-4BC1-84A5-F72916778D59}"/>
    <cellStyle name="40% - Ênfase3 32 11 5" xfId="27314" xr:uid="{31DCEF57-4360-4C59-9407-C295BEC9BA10}"/>
    <cellStyle name="40% - Ênfase3 32 12" xfId="27315" xr:uid="{44D996D7-C045-4EB3-B095-8AEB6B5DF070}"/>
    <cellStyle name="40% - Ênfase3 32 12 2" xfId="27316" xr:uid="{2A86117B-AD12-43D7-ADB8-408149FAF2E3}"/>
    <cellStyle name="40% - Ênfase3 32 12 3" xfId="27317" xr:uid="{A49628B9-71D1-4A5E-B342-047E73E1A287}"/>
    <cellStyle name="40% - Ênfase3 32 12 4" xfId="27318" xr:uid="{71A0FE7E-5037-489F-885C-08DE1388C997}"/>
    <cellStyle name="40% - Ênfase3 32 13" xfId="27319" xr:uid="{5A9E08FA-3C1A-4362-99A0-7C7AD9B43A81}"/>
    <cellStyle name="40% - Ênfase3 32 14" xfId="27320" xr:uid="{34060426-8C4F-4F1A-9B13-5E16629690BD}"/>
    <cellStyle name="40% - Ênfase3 32 15" xfId="27321" xr:uid="{3C178ABF-E966-42B9-9B2F-32ADF7D4AAE7}"/>
    <cellStyle name="40% - Ênfase3 32 2" xfId="1875" xr:uid="{43DB6EFF-0FD1-42B9-B158-691B2D867954}"/>
    <cellStyle name="40% - Ênfase3 32 2 2" xfId="27322" xr:uid="{8A8813CD-059B-4B31-AD1F-93C1ED3CF417}"/>
    <cellStyle name="40% - Ênfase3 32 2 2 2" xfId="27323" xr:uid="{0FBB181C-94DD-4D6E-B643-7B7A3B3C7CE9}"/>
    <cellStyle name="40% - Ênfase3 32 2 2 3" xfId="27324" xr:uid="{AC70CA21-07CA-4E7A-A46F-BE0DA312E2F9}"/>
    <cellStyle name="40% - Ênfase3 32 2 2 4" xfId="27325" xr:uid="{1F81E194-5C0E-4C84-ACAD-6BA6B2E644D9}"/>
    <cellStyle name="40% - Ênfase3 32 2 3" xfId="27326" xr:uid="{F50FA0A2-1227-4945-8600-6A9D38E699B2}"/>
    <cellStyle name="40% - Ênfase3 32 2 4" xfId="27327" xr:uid="{318A7AB4-9895-445B-9B64-70CF38D9D77F}"/>
    <cellStyle name="40% - Ênfase3 32 2 5" xfId="27328" xr:uid="{CDF25076-91F7-49E8-B04C-C214BFCC9472}"/>
    <cellStyle name="40% - Ênfase3 32 3" xfId="27329" xr:uid="{43D94491-6553-43A8-B166-F826CC12C4E1}"/>
    <cellStyle name="40% - Ênfase3 32 3 2" xfId="27330" xr:uid="{9CA3D035-CA0C-413B-A065-2EFFCC8AEDFB}"/>
    <cellStyle name="40% - Ênfase3 32 3 2 2" xfId="27331" xr:uid="{18581DA7-5AA1-484B-BB17-4B80CAC21938}"/>
    <cellStyle name="40% - Ênfase3 32 3 2 3" xfId="27332" xr:uid="{27CE81B6-B0FB-415A-9329-A04C97BBEAE5}"/>
    <cellStyle name="40% - Ênfase3 32 3 2 4" xfId="27333" xr:uid="{63A57EAB-3415-4D88-9912-94F69E5C4716}"/>
    <cellStyle name="40% - Ênfase3 32 3 3" xfId="27334" xr:uid="{E42AC404-CFC4-4864-B41A-A15A352662A3}"/>
    <cellStyle name="40% - Ênfase3 32 3 4" xfId="27335" xr:uid="{BA762E59-E287-4446-AF78-30FBE8748677}"/>
    <cellStyle name="40% - Ênfase3 32 3 5" xfId="27336" xr:uid="{AEBE7D67-E4AA-40DB-919B-103BD5A113B6}"/>
    <cellStyle name="40% - Ênfase3 32 4" xfId="27337" xr:uid="{A9090047-32F1-4244-A36C-64EE6E3948C3}"/>
    <cellStyle name="40% - Ênfase3 32 4 2" xfId="27338" xr:uid="{40FA4038-F6EE-460E-B6EF-C8B7A7F3B5E2}"/>
    <cellStyle name="40% - Ênfase3 32 4 2 2" xfId="27339" xr:uid="{1DAF33D3-5B8C-4EA1-B321-5C38C0FDE86C}"/>
    <cellStyle name="40% - Ênfase3 32 4 2 3" xfId="27340" xr:uid="{A83F4DD4-19D2-4D7E-B1A3-4B0054B463A5}"/>
    <cellStyle name="40% - Ênfase3 32 4 2 4" xfId="27341" xr:uid="{79239A62-7581-4B86-96EB-761BE14942F2}"/>
    <cellStyle name="40% - Ênfase3 32 4 3" xfId="27342" xr:uid="{DBD1D480-E510-4BE8-9BE7-0F70F0207814}"/>
    <cellStyle name="40% - Ênfase3 32 4 4" xfId="27343" xr:uid="{20F71B71-AB7E-4BFA-9A73-F55EFAA8EA1E}"/>
    <cellStyle name="40% - Ênfase3 32 4 5" xfId="27344" xr:uid="{EB0720BE-9E01-489E-8623-1DA39B90638A}"/>
    <cellStyle name="40% - Ênfase3 32 5" xfId="27345" xr:uid="{0489F45D-5273-47B6-A4FD-BDF873DF37BB}"/>
    <cellStyle name="40% - Ênfase3 32 5 2" xfId="27346" xr:uid="{40BE4372-65B7-4E86-9B25-F890D788EBA6}"/>
    <cellStyle name="40% - Ênfase3 32 5 2 2" xfId="27347" xr:uid="{0FBF8872-A0BC-42A1-9EB7-9F3F0BAA545D}"/>
    <cellStyle name="40% - Ênfase3 32 5 2 3" xfId="27348" xr:uid="{1CDFE243-1041-4D44-A07A-4F6647FD143A}"/>
    <cellStyle name="40% - Ênfase3 32 5 2 4" xfId="27349" xr:uid="{81983D2B-2AA4-497C-B72E-40527DFFAE9B}"/>
    <cellStyle name="40% - Ênfase3 32 5 3" xfId="27350" xr:uid="{6C59738C-87CD-4769-964C-2883BE36BDD0}"/>
    <cellStyle name="40% - Ênfase3 32 5 4" xfId="27351" xr:uid="{73454C4E-3073-48ED-9E5B-04DB076EB7A4}"/>
    <cellStyle name="40% - Ênfase3 32 5 5" xfId="27352" xr:uid="{6B576773-AC2D-4AE7-AECF-C46BAB346C68}"/>
    <cellStyle name="40% - Ênfase3 32 6" xfId="27353" xr:uid="{3AA1CBF5-A1B9-4C5A-BAAF-FF05A5586B04}"/>
    <cellStyle name="40% - Ênfase3 32 6 2" xfId="27354" xr:uid="{ECCCF409-4574-4D90-8EC7-0E10B2657C27}"/>
    <cellStyle name="40% - Ênfase3 32 6 2 2" xfId="27355" xr:uid="{71860256-5FDA-42EA-95C8-CE22BA0B6ABC}"/>
    <cellStyle name="40% - Ênfase3 32 6 2 3" xfId="27356" xr:uid="{296D4E6B-BF50-4EBC-989A-861BF98E9BAE}"/>
    <cellStyle name="40% - Ênfase3 32 6 2 4" xfId="27357" xr:uid="{7B894DE1-1C69-484D-A6A8-BCD8102A838F}"/>
    <cellStyle name="40% - Ênfase3 32 6 3" xfId="27358" xr:uid="{3FB488D0-F929-49E4-85AF-B7AF93D174E8}"/>
    <cellStyle name="40% - Ênfase3 32 6 4" xfId="27359" xr:uid="{2684A736-F153-4D14-89F5-3FC99A224CCF}"/>
    <cellStyle name="40% - Ênfase3 32 6 5" xfId="27360" xr:uid="{8A6BE632-CAF1-40A6-82FC-6434416032B0}"/>
    <cellStyle name="40% - Ênfase3 32 7" xfId="27361" xr:uid="{ECAC1684-ABF8-4D51-AE53-CC50E6A7FC7E}"/>
    <cellStyle name="40% - Ênfase3 32 7 2" xfId="27362" xr:uid="{0DCE82A8-4C98-498E-B704-E92634240040}"/>
    <cellStyle name="40% - Ênfase3 32 7 2 2" xfId="27363" xr:uid="{39C4FA47-B7D4-45D4-9897-99EFDD13EA29}"/>
    <cellStyle name="40% - Ênfase3 32 7 2 3" xfId="27364" xr:uid="{E73EF033-B029-42CD-8A5F-B1B1B87FB05C}"/>
    <cellStyle name="40% - Ênfase3 32 7 2 4" xfId="27365" xr:uid="{CCC86603-4683-4670-AFDE-DDD527F81854}"/>
    <cellStyle name="40% - Ênfase3 32 7 3" xfId="27366" xr:uid="{2A7954C9-A06B-4256-909B-87DBD0D569DE}"/>
    <cellStyle name="40% - Ênfase3 32 7 4" xfId="27367" xr:uid="{F676082E-4581-4CDB-897F-5F1CFEEFD64A}"/>
    <cellStyle name="40% - Ênfase3 32 7 5" xfId="27368" xr:uid="{9469D2F9-26EE-42F1-A332-38EEAB1A4175}"/>
    <cellStyle name="40% - Ênfase3 32 8" xfId="27369" xr:uid="{84D966B1-C476-4373-880C-345B998845DD}"/>
    <cellStyle name="40% - Ênfase3 32 8 2" xfId="27370" xr:uid="{96E3A60F-79EB-42C2-BE19-123D9B1174EA}"/>
    <cellStyle name="40% - Ênfase3 32 8 2 2" xfId="27371" xr:uid="{B8378839-4FE5-43E4-9B9A-AAD9A5D30E5D}"/>
    <cellStyle name="40% - Ênfase3 32 8 2 3" xfId="27372" xr:uid="{E68759B9-886C-4C0B-8E14-B95FD45086E8}"/>
    <cellStyle name="40% - Ênfase3 32 8 2 4" xfId="27373" xr:uid="{5D0ED548-196C-41BC-9872-4EB0E2482C91}"/>
    <cellStyle name="40% - Ênfase3 32 8 3" xfId="27374" xr:uid="{355D4100-EE81-464E-A5BB-8D4F40B14C40}"/>
    <cellStyle name="40% - Ênfase3 32 8 4" xfId="27375" xr:uid="{39EB26CF-8E6C-41BC-BA0A-5DC50FCF41F7}"/>
    <cellStyle name="40% - Ênfase3 32 8 5" xfId="27376" xr:uid="{4689B32E-B0E0-4AD6-9A97-64DCF562EA6D}"/>
    <cellStyle name="40% - Ênfase3 32 9" xfId="27377" xr:uid="{AF81AB43-AF37-42EB-802E-77625704BFC6}"/>
    <cellStyle name="40% - Ênfase3 32 9 2" xfId="27378" xr:uid="{6D07A799-C0EA-4CE9-97AB-05DBB27D9367}"/>
    <cellStyle name="40% - Ênfase3 32 9 2 2" xfId="27379" xr:uid="{C5C92ABE-49AD-43D7-8D45-AAD8D43F8AAD}"/>
    <cellStyle name="40% - Ênfase3 32 9 2 3" xfId="27380" xr:uid="{2DA6CF8E-4F76-458B-A9EB-8B52F6FB3D09}"/>
    <cellStyle name="40% - Ênfase3 32 9 2 4" xfId="27381" xr:uid="{9140C3F5-EDC8-42A5-8B01-066EC3A7F257}"/>
    <cellStyle name="40% - Ênfase3 32 9 3" xfId="27382" xr:uid="{4353743E-CF8D-4831-A22E-FE2C0BFC5B6C}"/>
    <cellStyle name="40% - Ênfase3 32 9 4" xfId="27383" xr:uid="{E61D5074-BB80-4A32-B5C5-4B2E4C585DDB}"/>
    <cellStyle name="40% - Ênfase3 32 9 5" xfId="27384" xr:uid="{A21CA973-06EC-4F13-B880-03251EA56BA9}"/>
    <cellStyle name="40% - Ênfase3 33" xfId="1876" xr:uid="{AE513D37-7CA1-478C-B1C9-BDB768C11F48}"/>
    <cellStyle name="40% - Ênfase3 33 10" xfId="27385" xr:uid="{7FA0480C-C012-4FCC-82CB-763F54291673}"/>
    <cellStyle name="40% - Ênfase3 33 10 2" xfId="27386" xr:uid="{08DCC54B-C9ED-40A4-A742-F760EC8930A3}"/>
    <cellStyle name="40% - Ênfase3 33 10 2 2" xfId="27387" xr:uid="{049298A1-E994-43B3-A10A-A0E3EE62FDF7}"/>
    <cellStyle name="40% - Ênfase3 33 10 2 3" xfId="27388" xr:uid="{D81E86E3-D005-4ABD-8868-4565343A6375}"/>
    <cellStyle name="40% - Ênfase3 33 10 2 4" xfId="27389" xr:uid="{594FF041-377B-428E-BF4F-BC5B21311F0D}"/>
    <cellStyle name="40% - Ênfase3 33 10 3" xfId="27390" xr:uid="{F30B7533-9B0C-4742-AD32-F578EEBDA0E7}"/>
    <cellStyle name="40% - Ênfase3 33 10 4" xfId="27391" xr:uid="{D36209E4-1110-41B5-9D99-17FFF38F2700}"/>
    <cellStyle name="40% - Ênfase3 33 10 5" xfId="27392" xr:uid="{8B220094-CE35-4EAE-9D37-80BF90D3F7BC}"/>
    <cellStyle name="40% - Ênfase3 33 11" xfId="27393" xr:uid="{73B18AC9-CD77-469B-B2AB-81DB5C10AF45}"/>
    <cellStyle name="40% - Ênfase3 33 11 2" xfId="27394" xr:uid="{43F77C46-A066-4B7A-A469-C44C6211E036}"/>
    <cellStyle name="40% - Ênfase3 33 11 2 2" xfId="27395" xr:uid="{362A8C71-8ECE-4357-8D02-7625D943C2E0}"/>
    <cellStyle name="40% - Ênfase3 33 11 2 3" xfId="27396" xr:uid="{FBD2E6B9-1A4E-4AA3-BB38-F22CDFDE1384}"/>
    <cellStyle name="40% - Ênfase3 33 11 2 4" xfId="27397" xr:uid="{AD4CC90D-820C-4D3A-B8FA-9F10F208C3BA}"/>
    <cellStyle name="40% - Ênfase3 33 11 3" xfId="27398" xr:uid="{11225932-603F-45F1-91E6-65960523DC3D}"/>
    <cellStyle name="40% - Ênfase3 33 11 4" xfId="27399" xr:uid="{DBDDF2BA-C9B7-4284-80A1-95E6F6ABA389}"/>
    <cellStyle name="40% - Ênfase3 33 11 5" xfId="27400" xr:uid="{DC8079DB-372A-48EE-B06C-1BBC68EF23AC}"/>
    <cellStyle name="40% - Ênfase3 33 12" xfId="27401" xr:uid="{7E28ACB2-7CC7-4B32-9572-C441AA1CBA67}"/>
    <cellStyle name="40% - Ênfase3 33 12 2" xfId="27402" xr:uid="{0D3FA100-62B5-4547-9BC4-6D3908DFBF63}"/>
    <cellStyle name="40% - Ênfase3 33 12 3" xfId="27403" xr:uid="{AB9CC3B5-DEC8-4EE8-8884-BB7F3E8EBD6A}"/>
    <cellStyle name="40% - Ênfase3 33 12 4" xfId="27404" xr:uid="{F79E4F0C-E229-4CA6-BA28-29A581B7B323}"/>
    <cellStyle name="40% - Ênfase3 33 13" xfId="27405" xr:uid="{D8BE5F38-11AF-4648-BDAA-E771E3720EFC}"/>
    <cellStyle name="40% - Ênfase3 33 14" xfId="27406" xr:uid="{B474A178-ABB3-4AFC-BA19-BF922C29E170}"/>
    <cellStyle name="40% - Ênfase3 33 15" xfId="27407" xr:uid="{D4BD2065-2992-43C5-A238-DBA5F81D2415}"/>
    <cellStyle name="40% - Ênfase3 33 2" xfId="1877" xr:uid="{58661E3A-C8B6-404E-8E96-7C7F9E4499C7}"/>
    <cellStyle name="40% - Ênfase3 33 2 2" xfId="27408" xr:uid="{D64CCA9B-C273-42D6-9AEA-A1B1F6CD307A}"/>
    <cellStyle name="40% - Ênfase3 33 2 2 2" xfId="27409" xr:uid="{D02B775C-5082-48C8-9637-A45699F2D6A6}"/>
    <cellStyle name="40% - Ênfase3 33 2 2 3" xfId="27410" xr:uid="{F719FCE3-8DBB-4C33-A681-31EFDE1BA9A9}"/>
    <cellStyle name="40% - Ênfase3 33 2 2 4" xfId="27411" xr:uid="{3950FBAF-6436-4BA5-8D1F-C236E7500E67}"/>
    <cellStyle name="40% - Ênfase3 33 2 3" xfId="27412" xr:uid="{F76C2655-93D8-4FDC-BB81-AE85EB364E3D}"/>
    <cellStyle name="40% - Ênfase3 33 2 4" xfId="27413" xr:uid="{674B7777-CBEB-470F-AAB8-B85DF834F7F7}"/>
    <cellStyle name="40% - Ênfase3 33 2 5" xfId="27414" xr:uid="{D8ADE3FB-7661-4917-8D5E-180D73E1AA22}"/>
    <cellStyle name="40% - Ênfase3 33 3" xfId="27415" xr:uid="{45FFED01-6064-46B2-A494-E71F86D84BCD}"/>
    <cellStyle name="40% - Ênfase3 33 3 2" xfId="27416" xr:uid="{A99C9084-DE64-4DE3-B35A-79F4DC7871F2}"/>
    <cellStyle name="40% - Ênfase3 33 3 2 2" xfId="27417" xr:uid="{2EFD69BB-5870-4E2E-A377-CEFB8BD5AB97}"/>
    <cellStyle name="40% - Ênfase3 33 3 2 3" xfId="27418" xr:uid="{5628ABD4-D1AC-4E71-B3A1-B2287038BE67}"/>
    <cellStyle name="40% - Ênfase3 33 3 2 4" xfId="27419" xr:uid="{30516B06-7EFA-4038-96F8-1F17404682D4}"/>
    <cellStyle name="40% - Ênfase3 33 3 3" xfId="27420" xr:uid="{F56CCFE1-0010-4C12-9142-C41388356134}"/>
    <cellStyle name="40% - Ênfase3 33 3 4" xfId="27421" xr:uid="{FDB54FD8-08CC-4835-A78A-5519D0CD7B87}"/>
    <cellStyle name="40% - Ênfase3 33 3 5" xfId="27422" xr:uid="{0D044111-D440-48B7-9FDA-CA6D27F943E4}"/>
    <cellStyle name="40% - Ênfase3 33 4" xfId="27423" xr:uid="{CBB276FC-5AE7-4538-9E6D-8D09E4A6749E}"/>
    <cellStyle name="40% - Ênfase3 33 4 2" xfId="27424" xr:uid="{94569333-8175-4762-A109-83571029E2EA}"/>
    <cellStyle name="40% - Ênfase3 33 4 2 2" xfId="27425" xr:uid="{4D2BA8D6-F04E-4B88-918C-F0C2BD195E66}"/>
    <cellStyle name="40% - Ênfase3 33 4 2 3" xfId="27426" xr:uid="{53EB931C-7575-4A95-81FF-28E8C5738AC7}"/>
    <cellStyle name="40% - Ênfase3 33 4 2 4" xfId="27427" xr:uid="{FE634C82-CD76-48FD-99FE-085A600E0764}"/>
    <cellStyle name="40% - Ênfase3 33 4 3" xfId="27428" xr:uid="{A0638A6A-3150-46A9-A110-CAB1DCEC0383}"/>
    <cellStyle name="40% - Ênfase3 33 4 4" xfId="27429" xr:uid="{F1BD2A0B-20C6-4FCB-93B1-6DAFF101F8D6}"/>
    <cellStyle name="40% - Ênfase3 33 4 5" xfId="27430" xr:uid="{6E8C8EAA-60B9-4342-9BFB-B25F3B7E3091}"/>
    <cellStyle name="40% - Ênfase3 33 5" xfId="27431" xr:uid="{91866FB2-334F-4030-B6CD-EC6F2E7E23BA}"/>
    <cellStyle name="40% - Ênfase3 33 5 2" xfId="27432" xr:uid="{0D196BCE-F70C-436B-9241-A9214840F9EB}"/>
    <cellStyle name="40% - Ênfase3 33 5 2 2" xfId="27433" xr:uid="{8269FA65-76A2-4F12-95C0-0661178FFF37}"/>
    <cellStyle name="40% - Ênfase3 33 5 2 3" xfId="27434" xr:uid="{6F8D94AD-7951-46CE-B2C4-D7C9B42E0F13}"/>
    <cellStyle name="40% - Ênfase3 33 5 2 4" xfId="27435" xr:uid="{C5323BAC-A1AE-4F04-8C22-DE658DE4461B}"/>
    <cellStyle name="40% - Ênfase3 33 5 3" xfId="27436" xr:uid="{DD634691-138E-4695-B3D8-785BBDB26A44}"/>
    <cellStyle name="40% - Ênfase3 33 5 4" xfId="27437" xr:uid="{7248BD88-DC44-4FF3-B9E0-FA96A1EF0ADB}"/>
    <cellStyle name="40% - Ênfase3 33 5 5" xfId="27438" xr:uid="{0C824F1D-7ACD-4993-8734-B9A8F082F34B}"/>
    <cellStyle name="40% - Ênfase3 33 6" xfId="27439" xr:uid="{41480E31-6189-461A-ACDB-7CE82AE34C43}"/>
    <cellStyle name="40% - Ênfase3 33 6 2" xfId="27440" xr:uid="{1E2CAF0C-89F0-4D97-BE79-FE89CD12FDE6}"/>
    <cellStyle name="40% - Ênfase3 33 6 2 2" xfId="27441" xr:uid="{792F4847-2CF6-467E-AF05-9318DEF1764D}"/>
    <cellStyle name="40% - Ênfase3 33 6 2 3" xfId="27442" xr:uid="{13FE7623-4EFA-4737-B6F7-96B7C0CAF198}"/>
    <cellStyle name="40% - Ênfase3 33 6 2 4" xfId="27443" xr:uid="{085841CB-B229-4E29-9EB0-B385FEE8BB30}"/>
    <cellStyle name="40% - Ênfase3 33 6 3" xfId="27444" xr:uid="{1C21E837-3EE0-4749-90FE-CF6F76817262}"/>
    <cellStyle name="40% - Ênfase3 33 6 4" xfId="27445" xr:uid="{CD8DEDD2-7BAC-4BF5-98F1-0A321D92F841}"/>
    <cellStyle name="40% - Ênfase3 33 6 5" xfId="27446" xr:uid="{0756E31F-C402-4D1E-9410-9C7B118A2B3E}"/>
    <cellStyle name="40% - Ênfase3 33 7" xfId="27447" xr:uid="{C600B275-FD6C-4E47-B916-9ABBBF7B202D}"/>
    <cellStyle name="40% - Ênfase3 33 7 2" xfId="27448" xr:uid="{F53B9FC5-8CFF-44AF-89EA-A093E900C98B}"/>
    <cellStyle name="40% - Ênfase3 33 7 2 2" xfId="27449" xr:uid="{764B2E2E-9FAC-45A8-8EC7-70C9498840F2}"/>
    <cellStyle name="40% - Ênfase3 33 7 2 3" xfId="27450" xr:uid="{C69147B7-62EA-448D-8515-B96DA6D5D124}"/>
    <cellStyle name="40% - Ênfase3 33 7 2 4" xfId="27451" xr:uid="{9419B76C-B508-4612-BAFC-F92ED1C1542F}"/>
    <cellStyle name="40% - Ênfase3 33 7 3" xfId="27452" xr:uid="{9F100EAD-EED2-4E19-B3B8-2FC0C31BA123}"/>
    <cellStyle name="40% - Ênfase3 33 7 4" xfId="27453" xr:uid="{CC606822-6329-4D5E-8BC1-024C187C89F7}"/>
    <cellStyle name="40% - Ênfase3 33 7 5" xfId="27454" xr:uid="{E6D4CD66-91F5-4DEA-89F1-E7796A965A81}"/>
    <cellStyle name="40% - Ênfase3 33 8" xfId="27455" xr:uid="{966F02C8-FE9F-4AC3-A109-F68770D252EE}"/>
    <cellStyle name="40% - Ênfase3 33 8 2" xfId="27456" xr:uid="{3372CEA4-F832-4D26-BB3B-F130CF69AB35}"/>
    <cellStyle name="40% - Ênfase3 33 8 2 2" xfId="27457" xr:uid="{456260C1-39D1-4D01-846D-683CE4CF8DC3}"/>
    <cellStyle name="40% - Ênfase3 33 8 2 3" xfId="27458" xr:uid="{3B5E8731-2F33-492E-BB1C-643116EA4327}"/>
    <cellStyle name="40% - Ênfase3 33 8 2 4" xfId="27459" xr:uid="{61F3E89C-3CB1-49BA-9805-28264D737102}"/>
    <cellStyle name="40% - Ênfase3 33 8 3" xfId="27460" xr:uid="{9C0F9BE8-4CE0-4F4A-8993-54B462A09690}"/>
    <cellStyle name="40% - Ênfase3 33 8 4" xfId="27461" xr:uid="{370561F8-D6F4-4A7C-9936-1DCBC3E1B22F}"/>
    <cellStyle name="40% - Ênfase3 33 8 5" xfId="27462" xr:uid="{096EF9D3-C1D5-4AF0-A9EB-6C7C7EF0F625}"/>
    <cellStyle name="40% - Ênfase3 33 9" xfId="27463" xr:uid="{066B8ED2-9C1C-4155-B59C-E322776408C2}"/>
    <cellStyle name="40% - Ênfase3 33 9 2" xfId="27464" xr:uid="{72F08430-E72F-430D-AB14-079CE5887CB0}"/>
    <cellStyle name="40% - Ênfase3 33 9 2 2" xfId="27465" xr:uid="{2648112D-B7EE-40DB-85F6-DBFBBFACF68B}"/>
    <cellStyle name="40% - Ênfase3 33 9 2 3" xfId="27466" xr:uid="{65FF7142-122A-4AEF-8067-7C15FB22C93A}"/>
    <cellStyle name="40% - Ênfase3 33 9 2 4" xfId="27467" xr:uid="{A52E0B46-6431-433D-961E-2D43B333D815}"/>
    <cellStyle name="40% - Ênfase3 33 9 3" xfId="27468" xr:uid="{FD200C97-BFEA-4C6A-AACC-76371C9C606B}"/>
    <cellStyle name="40% - Ênfase3 33 9 4" xfId="27469" xr:uid="{795FA303-07C2-4ADC-BBCF-D327DE9A6510}"/>
    <cellStyle name="40% - Ênfase3 33 9 5" xfId="27470" xr:uid="{A0228458-7F91-481C-8E15-0259BE6D51A7}"/>
    <cellStyle name="40% - Ênfase3 34" xfId="1878" xr:uid="{413E6CC5-C288-409D-828A-D47957927585}"/>
    <cellStyle name="40% - Ênfase3 34 2" xfId="1879" xr:uid="{4DA03F70-BDF3-45E6-B9BC-324A1D0FAE33}"/>
    <cellStyle name="40% - Ênfase3 34 3" xfId="27471" xr:uid="{2537A093-0C9E-459D-92BA-6D6D246702FD}"/>
    <cellStyle name="40% - Ênfase3 34 4" xfId="27472" xr:uid="{A97C8AA1-4C23-4C6D-B1D7-499D6F6D194A}"/>
    <cellStyle name="40% - Ênfase3 34 5" xfId="27473" xr:uid="{72F6A873-AE6B-44C2-9524-14C7247C3B76}"/>
    <cellStyle name="40% - Ênfase3 34 6" xfId="27474" xr:uid="{2A69F2A7-058B-4805-B7D7-FE46F586A085}"/>
    <cellStyle name="40% - Ênfase3 35" xfId="1880" xr:uid="{8D52ADC7-1471-41A5-9C90-46B9FE3C6A8A}"/>
    <cellStyle name="40% - Ênfase3 35 2" xfId="1881" xr:uid="{D4087E22-0116-4728-A603-65952D2E49AB}"/>
    <cellStyle name="40% - Ênfase3 36" xfId="1882" xr:uid="{AA1D295C-D2B4-4223-AD0B-BF8F9E87F663}"/>
    <cellStyle name="40% - Ênfase3 36 2" xfId="1883" xr:uid="{27E36337-349A-4984-8FD3-8A4081FA8575}"/>
    <cellStyle name="40% - Ênfase3 37" xfId="1884" xr:uid="{3A54622E-8D65-4F42-9438-845E456805D4}"/>
    <cellStyle name="40% - Ênfase3 37 2" xfId="1885" xr:uid="{10E9A09D-48B9-4B3C-BF1A-8E7E01604661}"/>
    <cellStyle name="40% - Ênfase3 38" xfId="1886" xr:uid="{E19F0ECF-0995-4F59-A301-BEEF4F7DB282}"/>
    <cellStyle name="40% - Ênfase3 38 2" xfId="1887" xr:uid="{A6C32958-8EC8-48A1-AFE3-3708087AE741}"/>
    <cellStyle name="40% - Ênfase3 39" xfId="1888" xr:uid="{44968BE7-85F0-4C15-B885-CCC9070EBB1C}"/>
    <cellStyle name="40% - Ênfase3 39 2" xfId="1889" xr:uid="{E7C42E25-ED31-4414-874A-4AD9D6C7C29D}"/>
    <cellStyle name="40% - Ênfase3 4" xfId="1890" xr:uid="{2E4455C1-99FC-4824-AE27-520D1E2B5DCE}"/>
    <cellStyle name="40% - Ênfase3 4 10" xfId="27475" xr:uid="{D35D2A57-8A2B-4F13-AF99-0FDA2373E880}"/>
    <cellStyle name="40% - Ênfase3 4 10 2" xfId="27476" xr:uid="{61C05F58-5F22-4CDF-9BC8-3E2FB6E966AF}"/>
    <cellStyle name="40% - Ênfase3 4 10 2 2" xfId="27477" xr:uid="{BAD00B96-FC44-4E9F-A57F-71A6DD5EDCF0}"/>
    <cellStyle name="40% - Ênfase3 4 10 2 3" xfId="27478" xr:uid="{85C4301D-69C8-4401-A38A-D7FDC326F08F}"/>
    <cellStyle name="40% - Ênfase3 4 10 2 4" xfId="27479" xr:uid="{D59111D9-E033-40A6-88CD-5D3264E46CCC}"/>
    <cellStyle name="40% - Ênfase3 4 10 3" xfId="27480" xr:uid="{4559CB63-9343-4432-AA07-3EB96ABBDC12}"/>
    <cellStyle name="40% - Ênfase3 4 10 4" xfId="27481" xr:uid="{9E18BDC3-615D-4816-97EA-FE0A9C7AF1B3}"/>
    <cellStyle name="40% - Ênfase3 4 10 5" xfId="27482" xr:uid="{00201371-5778-4320-A566-E3C72A50D71B}"/>
    <cellStyle name="40% - Ênfase3 4 10 6" xfId="56285" xr:uid="{7B04E5CF-107B-47AF-B44F-4FF2118462D2}"/>
    <cellStyle name="40% - Ênfase3 4 11" xfId="27483" xr:uid="{B95798FD-9144-4374-9174-162C1EEC4E57}"/>
    <cellStyle name="40% - Ênfase3 4 11 2" xfId="27484" xr:uid="{86CCB3CF-43A0-4604-84A1-63F749415DA2}"/>
    <cellStyle name="40% - Ênfase3 4 11 2 2" xfId="27485" xr:uid="{26C10B32-F7CA-4E86-8DC0-0C4CA84FFCD5}"/>
    <cellStyle name="40% - Ênfase3 4 11 2 3" xfId="27486" xr:uid="{4D0E7828-BE7C-42CB-9167-57F7625DABDF}"/>
    <cellStyle name="40% - Ênfase3 4 11 2 4" xfId="27487" xr:uid="{0BC7FC0E-6CFC-4283-A2C4-88A47DBE4C61}"/>
    <cellStyle name="40% - Ênfase3 4 11 3" xfId="27488" xr:uid="{CAA1F68C-C647-4DE6-AB25-E1E4507AC94A}"/>
    <cellStyle name="40% - Ênfase3 4 11 4" xfId="27489" xr:uid="{B9567166-174E-45F6-9BCD-6B406EC87A46}"/>
    <cellStyle name="40% - Ênfase3 4 11 5" xfId="27490" xr:uid="{D3DDA2B4-8D44-4B61-8017-119B89BA6898}"/>
    <cellStyle name="40% - Ênfase3 4 11 6" xfId="57769" xr:uid="{C81AD780-5BEB-4469-AE2A-BD137F6CC5CE}"/>
    <cellStyle name="40% - Ênfase3 4 12" xfId="27491" xr:uid="{62E75AE8-EA54-4E5E-BD4A-043CF3293F4D}"/>
    <cellStyle name="40% - Ênfase3 4 12 2" xfId="27492" xr:uid="{C42AC171-637D-46FF-AD9B-78640771D78A}"/>
    <cellStyle name="40% - Ênfase3 4 12 3" xfId="27493" xr:uid="{317C18DD-62F0-4652-A214-45E1A84A6D77}"/>
    <cellStyle name="40% - Ênfase3 4 12 4" xfId="27494" xr:uid="{B2E3BE32-0176-4939-946E-76EB0DCB550D}"/>
    <cellStyle name="40% - Ênfase3 4 12 5" xfId="47239" xr:uid="{728AF9F0-3379-4013-9CA0-180CEE225444}"/>
    <cellStyle name="40% - Ênfase3 4 13" xfId="27495" xr:uid="{083BE060-9EBE-4EB2-89BC-A5519C369149}"/>
    <cellStyle name="40% - Ênfase3 4 14" xfId="27496" xr:uid="{140D78FD-9FE6-47EA-9A69-1C222075CB15}"/>
    <cellStyle name="40% - Ênfase3 4 15" xfId="27497" xr:uid="{BF5E0BB4-8EB0-4B7A-84A7-FB81C8A35680}"/>
    <cellStyle name="40% - Ênfase3 4 16" xfId="45183" xr:uid="{48655914-8664-4EE4-93EE-AB8F4FB95C3B}"/>
    <cellStyle name="40% - Ênfase3 4 2" xfId="1891" xr:uid="{28499405-F9B1-4BD4-882E-CC7BB202D4F2}"/>
    <cellStyle name="40% - Ênfase3 4 2 2" xfId="1892" xr:uid="{1C821673-49FC-4306-91EF-2B9DAB695411}"/>
    <cellStyle name="40% - Ênfase3 4 2 2 2" xfId="27498" xr:uid="{FD811CDB-942B-43C4-A338-43CDC5223EC7}"/>
    <cellStyle name="40% - Ênfase3 4 2 2 2 2" xfId="57266" xr:uid="{4CC9CC32-0E70-46CA-887D-60DF8523481C}"/>
    <cellStyle name="40% - Ênfase3 4 2 2 2 3" xfId="57702" xr:uid="{22B07924-F60D-4B5B-8112-818973FD4EAA}"/>
    <cellStyle name="40% - Ênfase3 4 2 2 2 4" xfId="56915" xr:uid="{0C24E525-25D6-40C7-B44F-16F13297C162}"/>
    <cellStyle name="40% - Ênfase3 4 2 2 3" xfId="27499" xr:uid="{2596689E-CDDD-4CC8-AC9C-C3615F94844E}"/>
    <cellStyle name="40% - Ênfase3 4 2 2 3 2" xfId="58263" xr:uid="{94E00ACF-4FD7-475C-9687-C42C86C76B26}"/>
    <cellStyle name="40% - Ênfase3 4 2 2 4" xfId="27500" xr:uid="{42FF8026-44BC-42A1-8B4D-78FFA1721D3C}"/>
    <cellStyle name="40% - Ênfase3 4 2 2 5" xfId="48930" xr:uid="{988F66BA-F9F2-441A-932D-C56180579EF7}"/>
    <cellStyle name="40% - Ênfase3 4 2 3" xfId="27501" xr:uid="{36B9F11D-D187-462B-9EB2-EB76FED982D6}"/>
    <cellStyle name="40% - Ênfase3 4 2 3 2" xfId="56539" xr:uid="{23E64B07-CB01-4900-B1A2-0832D8119F00}"/>
    <cellStyle name="40% - Ênfase3 4 2 4" xfId="27502" xr:uid="{757629FE-71C1-4D5E-94DA-6697F4817B98}"/>
    <cellStyle name="40% - Ênfase3 4 2 4 2" xfId="57594" xr:uid="{BC2C7351-E6F2-4F07-928F-F54CE41E0027}"/>
    <cellStyle name="40% - Ênfase3 4 2 5" xfId="27503" xr:uid="{EC9CE613-63B4-46AD-9FBB-7D67173F08D5}"/>
    <cellStyle name="40% - Ênfase3 4 2 6" xfId="45630" xr:uid="{222504E8-ADF4-41B9-9B97-0BEE8A7991A4}"/>
    <cellStyle name="40% - Ênfase3 4 3" xfId="1893" xr:uid="{5A09A1EB-4F52-4E58-8302-7524346BA54F}"/>
    <cellStyle name="40% - Ênfase3 4 3 2" xfId="1894" xr:uid="{6F736137-9788-4414-8480-FAC57275A822}"/>
    <cellStyle name="40% - Ênfase3 4 3 2 2" xfId="27504" xr:uid="{7CB298ED-80AF-4178-A5AA-503D1CA42BFF}"/>
    <cellStyle name="40% - Ênfase3 4 3 2 3" xfId="27505" xr:uid="{B36F2A43-89DB-4B31-98C6-C0131391C522}"/>
    <cellStyle name="40% - Ênfase3 4 3 2 4" xfId="27506" xr:uid="{18B7D34A-07C7-49CF-AAF5-0A6D1999F098}"/>
    <cellStyle name="40% - Ênfase3 4 3 2 5" xfId="50347" xr:uid="{2AD2585B-2FB0-45B9-8C3F-B46E6F5D01C6}"/>
    <cellStyle name="40% - Ênfase3 4 3 3" xfId="27507" xr:uid="{0E4EF32D-9F1E-4B3E-8389-95CA45B13935}"/>
    <cellStyle name="40% - Ênfase3 4 3 4" xfId="27508" xr:uid="{7C749375-EE14-4CA1-9A71-F429B32F8E9E}"/>
    <cellStyle name="40% - Ênfase3 4 3 5" xfId="27509" xr:uid="{6D213D48-BBFC-42A0-BDB4-50FCF8580013}"/>
    <cellStyle name="40% - Ênfase3 4 3 6" xfId="45631" xr:uid="{AFF74F90-828A-4993-A71C-8B0A6E123B6C}"/>
    <cellStyle name="40% - Ênfase3 4 4" xfId="1895" xr:uid="{85CBAE47-8EA4-4620-B76D-01A6DBCE80EA}"/>
    <cellStyle name="40% - Ênfase3 4 4 2" xfId="1896" xr:uid="{DE4F11A9-2286-44A7-B3C7-C0CE353519F9}"/>
    <cellStyle name="40% - Ênfase3 4 4 2 2" xfId="27510" xr:uid="{D48EF612-7F9A-4531-A102-BB9ECB8EFC8F}"/>
    <cellStyle name="40% - Ênfase3 4 4 2 3" xfId="27511" xr:uid="{FE5F0D7E-7BE2-43D5-81D4-ADC18DBA7AA5}"/>
    <cellStyle name="40% - Ênfase3 4 4 2 4" xfId="27512" xr:uid="{8C9FA851-C06C-40C7-AFDC-862BA928F7B6}"/>
    <cellStyle name="40% - Ênfase3 4 4 3" xfId="27513" xr:uid="{05940B73-A38F-43B9-B123-EADC942CD0EC}"/>
    <cellStyle name="40% - Ênfase3 4 4 4" xfId="27514" xr:uid="{50B9FDC6-E56A-4C52-B40F-3BB1E6C1AB51}"/>
    <cellStyle name="40% - Ênfase3 4 4 5" xfId="27515" xr:uid="{31408636-763F-42FE-AB7A-A4C27FE749C0}"/>
    <cellStyle name="40% - Ênfase3 4 4 6" xfId="50442" xr:uid="{CD897BF5-679D-4ECD-B5D6-3E0506A309D6}"/>
    <cellStyle name="40% - Ênfase3 4 5" xfId="1897" xr:uid="{0B978C27-D2DC-4BF0-AF47-C89DA83C1199}"/>
    <cellStyle name="40% - Ênfase3 4 5 2" xfId="1898" xr:uid="{873F4C79-8B04-480D-81C4-3A11E28EBE4D}"/>
    <cellStyle name="40% - Ênfase3 4 5 2 2" xfId="27516" xr:uid="{FC6FA643-A64B-469E-8397-631E33E74362}"/>
    <cellStyle name="40% - Ênfase3 4 5 2 3" xfId="27517" xr:uid="{A3196EAC-BC9A-4208-A108-D91FCCD30BF9}"/>
    <cellStyle name="40% - Ênfase3 4 5 2 4" xfId="27518" xr:uid="{7C2830E9-B089-4279-A0EA-1E18A5B7AFA6}"/>
    <cellStyle name="40% - Ênfase3 4 5 3" xfId="27519" xr:uid="{87A9CA66-DF2C-449D-9B72-B8D984636EC6}"/>
    <cellStyle name="40% - Ênfase3 4 5 4" xfId="27520" xr:uid="{EBDDAD9B-D54D-46C9-B643-C4BF084E00AB}"/>
    <cellStyle name="40% - Ênfase3 4 5 5" xfId="27521" xr:uid="{52E20186-E2D7-4D5B-BE45-F2E0F4D0869E}"/>
    <cellStyle name="40% - Ênfase3 4 5 6" xfId="50282" xr:uid="{96E780E7-0A54-4EC8-91F5-A2DAD1853567}"/>
    <cellStyle name="40% - Ênfase3 4 6" xfId="1899" xr:uid="{8B3493C9-37F7-4C04-A0A9-54A34C17DDB0}"/>
    <cellStyle name="40% - Ênfase3 4 6 2" xfId="1900" xr:uid="{39C58173-42EE-41B9-8929-239C6F9E3A3E}"/>
    <cellStyle name="40% - Ênfase3 4 6 2 2" xfId="27522" xr:uid="{6AF75A52-DD52-498E-BCEB-4275ADC7CFB7}"/>
    <cellStyle name="40% - Ênfase3 4 6 2 3" xfId="27523" xr:uid="{B6D2807F-1F85-4299-9A9B-3013469AB90A}"/>
    <cellStyle name="40% - Ênfase3 4 6 2 4" xfId="27524" xr:uid="{4ED03660-10F0-4A34-90A1-684C8375F436}"/>
    <cellStyle name="40% - Ênfase3 4 6 3" xfId="27525" xr:uid="{30067FAE-2465-44E1-9839-0E0AB8D27218}"/>
    <cellStyle name="40% - Ênfase3 4 6 4" xfId="27526" xr:uid="{107B3623-DAC2-4697-B702-E08BA2A22DDC}"/>
    <cellStyle name="40% - Ênfase3 4 6 5" xfId="27527" xr:uid="{D4D11CB3-8C15-4D69-AD4C-F615A0A54A87}"/>
    <cellStyle name="40% - Ênfase3 4 6 6" xfId="50587" xr:uid="{3D456BF3-50BA-42FB-9692-BEC729DE106D}"/>
    <cellStyle name="40% - Ênfase3 4 7" xfId="1901" xr:uid="{516E9C83-0879-4367-9980-72DBDFA72FE4}"/>
    <cellStyle name="40% - Ênfase3 4 7 2" xfId="27528" xr:uid="{8984E88C-1F13-4587-AB97-B24CD6942D3E}"/>
    <cellStyle name="40% - Ênfase3 4 7 2 2" xfId="27529" xr:uid="{0BA12417-9371-44BE-8E50-372461DE892D}"/>
    <cellStyle name="40% - Ênfase3 4 7 2 3" xfId="27530" xr:uid="{F633261F-E979-44E1-83A8-E8CECCDE45D9}"/>
    <cellStyle name="40% - Ênfase3 4 7 2 4" xfId="27531" xr:uid="{77B69408-67C0-410C-B849-7800AE3AD6FD}"/>
    <cellStyle name="40% - Ênfase3 4 7 3" xfId="27532" xr:uid="{1A79B6B6-4E16-4FAE-B4C0-E92941265701}"/>
    <cellStyle name="40% - Ênfase3 4 7 4" xfId="27533" xr:uid="{4CD3D67E-8336-4689-9F0A-29D206AC9ACC}"/>
    <cellStyle name="40% - Ênfase3 4 7 5" xfId="27534" xr:uid="{07E1A312-9C4C-4984-9991-6B40051561B2}"/>
    <cellStyle name="40% - Ênfase3 4 7 6" xfId="48843" xr:uid="{F5359D55-3FE6-4544-BE62-062296CEFFCE}"/>
    <cellStyle name="40% - Ênfase3 4 8" xfId="27535" xr:uid="{989A0EEF-E1A7-4234-8F44-F40E03536BC5}"/>
    <cellStyle name="40% - Ênfase3 4 8 2" xfId="27536" xr:uid="{0DC072E4-EAB1-4439-9E68-11E81923C0CF}"/>
    <cellStyle name="40% - Ênfase3 4 8 2 2" xfId="27537" xr:uid="{96EEB979-DB16-4C39-A212-03F114FB56A4}"/>
    <cellStyle name="40% - Ênfase3 4 8 2 3" xfId="27538" xr:uid="{22755131-E9B3-4772-A441-C23F71DA6A6E}"/>
    <cellStyle name="40% - Ênfase3 4 8 2 4" xfId="27539" xr:uid="{429EFFF3-AF56-405C-A6B5-ECF96BD578E0}"/>
    <cellStyle name="40% - Ênfase3 4 8 3" xfId="27540" xr:uid="{A729265A-6A6E-40F1-AE86-5A750E6EADF6}"/>
    <cellStyle name="40% - Ênfase3 4 8 4" xfId="27541" xr:uid="{AFC48E23-539C-4568-AF19-185B2EBCBA62}"/>
    <cellStyle name="40% - Ênfase3 4 8 5" xfId="27542" xr:uid="{37A93BB0-206A-4D75-828D-32A75922BD53}"/>
    <cellStyle name="40% - Ênfase3 4 8 6" xfId="51240" xr:uid="{DADA2DAA-2F5D-40BD-8054-5A6BE430F16E}"/>
    <cellStyle name="40% - Ênfase3 4 9" xfId="27543" xr:uid="{76401BA0-E580-492F-9E35-3223A3361A37}"/>
    <cellStyle name="40% - Ênfase3 4 9 2" xfId="27544" xr:uid="{7F2F46C2-5E7A-4858-8132-109F989B5534}"/>
    <cellStyle name="40% - Ênfase3 4 9 2 2" xfId="27545" xr:uid="{E666DE9C-04AE-4FCC-B668-4AFC06841F4B}"/>
    <cellStyle name="40% - Ênfase3 4 9 2 3" xfId="27546" xr:uid="{8EA1BE73-1870-4A4A-A7B4-34C3C06F9AAC}"/>
    <cellStyle name="40% - Ênfase3 4 9 2 4" xfId="27547" xr:uid="{A30F4AE8-B103-4544-B110-AB186F139B0F}"/>
    <cellStyle name="40% - Ênfase3 4 9 3" xfId="27548" xr:uid="{E17BE5DD-EE26-4ACB-B701-0455C06943F7}"/>
    <cellStyle name="40% - Ênfase3 4 9 4" xfId="27549" xr:uid="{32B4F5AD-3364-4499-AAC6-89540B0CDA9D}"/>
    <cellStyle name="40% - Ênfase3 4 9 5" xfId="27550" xr:uid="{74F5FBCB-0142-4418-88A4-F3394030091B}"/>
    <cellStyle name="40% - Ênfase3 4 9 6" xfId="52122" xr:uid="{2E74C3D5-871E-435A-8215-4361DA4B13DA}"/>
    <cellStyle name="40% - Ênfase3 40" xfId="1902" xr:uid="{57D1A298-361A-4DDF-BAEE-AC67EA6BB010}"/>
    <cellStyle name="40% - Ênfase3 40 2" xfId="1903" xr:uid="{F510F1F3-3B3D-4D4A-AEEC-D408743758D5}"/>
    <cellStyle name="40% - Ênfase3 41" xfId="1904" xr:uid="{9C0509D8-D1AB-4B8B-AB7B-4D31101CA21B}"/>
    <cellStyle name="40% - Ênfase3 41 2" xfId="1905" xr:uid="{0394C0C8-30BF-4A72-B66A-20BE5FA44972}"/>
    <cellStyle name="40% - Ênfase3 42" xfId="1906" xr:uid="{9620A172-9693-457C-AF60-5D31EE5688F5}"/>
    <cellStyle name="40% - Ênfase3 42 2" xfId="1907" xr:uid="{6B5D5084-5542-4445-95F9-6BCA3F119B9E}"/>
    <cellStyle name="40% - Ênfase3 43" xfId="1908" xr:uid="{0596DBBE-4DF2-4589-AD9C-DAA404EF5DBC}"/>
    <cellStyle name="40% - Ênfase3 43 2" xfId="1909" xr:uid="{9E7F14C9-641B-4450-95FF-168A2CB7A7E8}"/>
    <cellStyle name="40% - Ênfase3 44" xfId="1910" xr:uid="{87AEE15E-FC30-4256-AED2-5FFB2195B7E1}"/>
    <cellStyle name="40% - Ênfase3 44 2" xfId="1911" xr:uid="{33111C10-3921-420A-B6D6-491A0BBD1E4C}"/>
    <cellStyle name="40% - Ênfase3 44 3" xfId="27551" xr:uid="{91E8B773-308F-41E5-9F8C-7F35548599DE}"/>
    <cellStyle name="40% - Ênfase3 44 4" xfId="27552" xr:uid="{B7EFD6D9-E6E4-4F37-A597-A6BB33D9370F}"/>
    <cellStyle name="40% - Ênfase3 45" xfId="1912" xr:uid="{BBDAEC9E-4805-433F-98BC-73A924B49970}"/>
    <cellStyle name="40% - Ênfase3 45 2" xfId="1913" xr:uid="{99E21F0E-D60E-447C-83EB-90934F418195}"/>
    <cellStyle name="40% - Ênfase3 46" xfId="1914" xr:uid="{9A587340-4797-4E98-BE0D-8DAC15958643}"/>
    <cellStyle name="40% - Ênfase3 46 2" xfId="1915" xr:uid="{DDCDCE56-C086-477B-9507-4C1B49D26816}"/>
    <cellStyle name="40% - Ênfase3 47" xfId="1916" xr:uid="{39C3E032-6FD3-44AF-984A-10CCD727A11E}"/>
    <cellStyle name="40% - Ênfase3 47 2" xfId="1917" xr:uid="{A27C93D7-C5B4-4109-AF53-353C6AF6D0AC}"/>
    <cellStyle name="40% - Ênfase3 48" xfId="1918" xr:uid="{92F646C0-7448-4980-A9BA-3E84BE5B77C1}"/>
    <cellStyle name="40% - Ênfase3 48 2" xfId="1919" xr:uid="{B6B5712A-FED2-4B12-9710-4568E18A25FF}"/>
    <cellStyle name="40% - Ênfase3 49" xfId="1920" xr:uid="{18C0AD1E-D45B-453B-A4BA-6004BCBA83DE}"/>
    <cellStyle name="40% - Ênfase3 49 2" xfId="1921" xr:uid="{F0EE1A1B-8D9E-444F-8334-44374E0A9D05}"/>
    <cellStyle name="40% - Ênfase3 5" xfId="1922" xr:uid="{736BB2B1-2004-48BE-8683-A8B600EDF6BB}"/>
    <cellStyle name="40% - Ênfase3 5 10" xfId="27553" xr:uid="{069666C3-11AC-453F-9AC3-8DC3A04A6063}"/>
    <cellStyle name="40% - Ênfase3 5 10 2" xfId="27554" xr:uid="{B6B26285-77EB-46B3-8B17-FD0BB5B533C5}"/>
    <cellStyle name="40% - Ênfase3 5 10 2 2" xfId="27555" xr:uid="{8452DDE0-EE81-4E67-9124-23EBCF112884}"/>
    <cellStyle name="40% - Ênfase3 5 10 2 3" xfId="27556" xr:uid="{B4CBDDC4-3462-4470-B2F1-772155E0DC21}"/>
    <cellStyle name="40% - Ênfase3 5 10 2 4" xfId="27557" xr:uid="{C457D362-D51C-4BD2-9D2F-0161F1735E71}"/>
    <cellStyle name="40% - Ênfase3 5 10 3" xfId="27558" xr:uid="{6EFA2996-7CF8-4D0A-A1B7-44108A061E7A}"/>
    <cellStyle name="40% - Ênfase3 5 10 4" xfId="27559" xr:uid="{EE39D43B-0194-4BFD-ABD1-FA3FB5E29425}"/>
    <cellStyle name="40% - Ênfase3 5 10 5" xfId="27560" xr:uid="{7E5543D6-EEC1-4081-B13A-712EEA328D66}"/>
    <cellStyle name="40% - Ênfase3 5 10 6" xfId="56326" xr:uid="{98B2E61D-3A7C-4462-91C6-B4359DA9985B}"/>
    <cellStyle name="40% - Ênfase3 5 11" xfId="27561" xr:uid="{14360229-8A34-48FF-80D7-FA8936E0F3CD}"/>
    <cellStyle name="40% - Ênfase3 5 11 2" xfId="27562" xr:uid="{F22BF2CE-2317-4136-9F7A-2BF14CCD9B1C}"/>
    <cellStyle name="40% - Ênfase3 5 11 2 2" xfId="27563" xr:uid="{BE8F6556-E2A0-4D6F-93B5-F9D7BAF3D9A0}"/>
    <cellStyle name="40% - Ênfase3 5 11 2 3" xfId="27564" xr:uid="{B49683E8-9581-44BD-B378-DDA906809446}"/>
    <cellStyle name="40% - Ênfase3 5 11 2 4" xfId="27565" xr:uid="{982000A5-DE3F-4604-B0E6-529597D544AB}"/>
    <cellStyle name="40% - Ênfase3 5 11 3" xfId="27566" xr:uid="{5671B718-104B-4F0D-8908-BD1CA8263854}"/>
    <cellStyle name="40% - Ênfase3 5 11 4" xfId="27567" xr:uid="{D49CE1DC-80AD-457E-A568-645BD28C0E37}"/>
    <cellStyle name="40% - Ênfase3 5 11 5" xfId="27568" xr:uid="{BC20018E-0C5D-434D-9D10-A01D8756C520}"/>
    <cellStyle name="40% - Ênfase3 5 11 6" xfId="58199" xr:uid="{83F800E0-4ABC-4DFE-8928-051EA50D115F}"/>
    <cellStyle name="40% - Ênfase3 5 12" xfId="27569" xr:uid="{D7CED557-410F-4233-B463-6069CB69A7DE}"/>
    <cellStyle name="40% - Ênfase3 5 12 2" xfId="27570" xr:uid="{FF316520-D90A-4061-B281-1F5E06758668}"/>
    <cellStyle name="40% - Ênfase3 5 12 3" xfId="27571" xr:uid="{BD4ED856-9805-4185-880A-8E9CDDC88736}"/>
    <cellStyle name="40% - Ênfase3 5 12 4" xfId="27572" xr:uid="{BCCBF64C-7DF8-4329-BC69-797DDE4F90E3}"/>
    <cellStyle name="40% - Ênfase3 5 12 5" xfId="47240" xr:uid="{F861E88E-87DB-4A78-9841-637AFFCC1700}"/>
    <cellStyle name="40% - Ênfase3 5 13" xfId="27573" xr:uid="{1A4B8453-4C16-44A9-8E93-CD91ECBFCFF3}"/>
    <cellStyle name="40% - Ênfase3 5 14" xfId="27574" xr:uid="{834430E1-2C3F-4A0C-AF8A-0E09B8FE7F7D}"/>
    <cellStyle name="40% - Ênfase3 5 15" xfId="27575" xr:uid="{DC2CEC13-A1F0-4DFB-9D49-5E1961947F2C}"/>
    <cellStyle name="40% - Ênfase3 5 16" xfId="45184" xr:uid="{F58B401B-8D32-42AB-8BE4-C0060B41A1EF}"/>
    <cellStyle name="40% - Ênfase3 5 2" xfId="1923" xr:uid="{902592E9-A1EA-4E7D-9D95-73588C14DF2A}"/>
    <cellStyle name="40% - Ênfase3 5 2 2" xfId="1924" xr:uid="{D6A6A903-3B8B-4063-B050-36427D3C6A4A}"/>
    <cellStyle name="40% - Ênfase3 5 2 2 2" xfId="27576" xr:uid="{7D38D59E-1CF5-46CF-AB66-230C688D4BBB}"/>
    <cellStyle name="40% - Ênfase3 5 2 2 2 2" xfId="57267" xr:uid="{2E19042B-B92F-4233-A363-D9C0BC65C294}"/>
    <cellStyle name="40% - Ênfase3 5 2 2 2 3" xfId="57045" xr:uid="{C6EC4CF5-0066-4F3B-9BBE-1EA27D2E8977}"/>
    <cellStyle name="40% - Ênfase3 5 2 2 2 4" xfId="56916" xr:uid="{062AB310-04CF-4AE9-A667-796C4C08B66F}"/>
    <cellStyle name="40% - Ênfase3 5 2 2 3" xfId="27577" xr:uid="{F6A37079-F8B0-4B1E-91B3-24E78A49525C}"/>
    <cellStyle name="40% - Ênfase3 5 2 2 3 2" xfId="58157" xr:uid="{B00696C9-0ABD-419B-A16A-6034B48DCA78}"/>
    <cellStyle name="40% - Ênfase3 5 2 2 4" xfId="27578" xr:uid="{AEB7BAFE-F685-416D-A87C-B61C6BA29151}"/>
    <cellStyle name="40% - Ênfase3 5 2 2 5" xfId="48932" xr:uid="{D467744E-781F-49B7-A89D-D7F3FF4D2166}"/>
    <cellStyle name="40% - Ênfase3 5 2 3" xfId="27579" xr:uid="{A77BAC19-BF0B-4923-9191-CC21A6E3B2C0}"/>
    <cellStyle name="40% - Ênfase3 5 2 3 2" xfId="56540" xr:uid="{5F124B1A-856F-45B1-A16D-F3CE23592AC3}"/>
    <cellStyle name="40% - Ênfase3 5 2 4" xfId="27580" xr:uid="{BDF8FB16-184C-40AA-8106-94882AC367A2}"/>
    <cellStyle name="40% - Ênfase3 5 2 4 2" xfId="57593" xr:uid="{8CEAA589-C2E7-4018-8112-64755D210E8F}"/>
    <cellStyle name="40% - Ênfase3 5 2 5" xfId="27581" xr:uid="{A650346C-0F02-41EE-93BE-B245EBAEEAF1}"/>
    <cellStyle name="40% - Ênfase3 5 2 6" xfId="47983" xr:uid="{07C54616-8881-4006-BC42-E819754F31E2}"/>
    <cellStyle name="40% - Ênfase3 5 3" xfId="1925" xr:uid="{DDE21D03-933B-452E-B9A4-645EC2493458}"/>
    <cellStyle name="40% - Ênfase3 5 3 2" xfId="1926" xr:uid="{8A0FAABA-5934-4F04-BF96-AF3497950A1C}"/>
    <cellStyle name="40% - Ênfase3 5 3 2 2" xfId="27582" xr:uid="{DB056931-C538-43CF-9959-4021B029900E}"/>
    <cellStyle name="40% - Ênfase3 5 3 2 3" xfId="27583" xr:uid="{C3E2097E-ADA9-4DA8-81D5-28235E7880CD}"/>
    <cellStyle name="40% - Ênfase3 5 3 2 4" xfId="27584" xr:uid="{992B03FD-43DC-438E-97E7-9BFCF6BB6C34}"/>
    <cellStyle name="40% - Ênfase3 5 3 3" xfId="27585" xr:uid="{5477B0E7-B755-44B3-A202-7DA43CB35452}"/>
    <cellStyle name="40% - Ênfase3 5 3 4" xfId="27586" xr:uid="{0216FA7D-3AA1-4A0D-900D-AB345B18372A}"/>
    <cellStyle name="40% - Ênfase3 5 3 5" xfId="27587" xr:uid="{9B9C192B-0A52-49EE-8C19-1772D0AE6A51}"/>
    <cellStyle name="40% - Ênfase3 5 3 6" xfId="50349" xr:uid="{E961C2A3-5817-4D00-AF4F-8978C367DF96}"/>
    <cellStyle name="40% - Ênfase3 5 4" xfId="1927" xr:uid="{7DCA22A3-E435-4DE0-863D-304DAD953104}"/>
    <cellStyle name="40% - Ênfase3 5 4 2" xfId="1928" xr:uid="{E0E0FF60-6716-46D0-B465-8B60D46D1CBB}"/>
    <cellStyle name="40% - Ênfase3 5 4 2 2" xfId="27588" xr:uid="{65637933-2564-4BE8-BB1A-CDC299EF5110}"/>
    <cellStyle name="40% - Ênfase3 5 4 2 3" xfId="27589" xr:uid="{1A12B63A-C6F5-4F8C-899D-DD44D86A6B89}"/>
    <cellStyle name="40% - Ênfase3 5 4 2 4" xfId="27590" xr:uid="{7033BF1B-50E0-4FFA-8309-5A88A3965BF7}"/>
    <cellStyle name="40% - Ênfase3 5 4 3" xfId="27591" xr:uid="{F4AEEA0E-667C-46EF-8915-8C3E4EF3C3B9}"/>
    <cellStyle name="40% - Ênfase3 5 4 4" xfId="27592" xr:uid="{B4FC5182-632A-494D-8ED0-895224FB2273}"/>
    <cellStyle name="40% - Ênfase3 5 4 5" xfId="27593" xr:uid="{9095E750-C8DD-4B8E-B621-ED31B1134CDC}"/>
    <cellStyle name="40% - Ênfase3 5 4 6" xfId="50438" xr:uid="{BC0AC287-9C67-4152-83C3-22FA77486D8B}"/>
    <cellStyle name="40% - Ênfase3 5 5" xfId="1929" xr:uid="{E7DC442B-6ABE-4037-BF11-FF7F99DB8372}"/>
    <cellStyle name="40% - Ênfase3 5 5 2" xfId="1930" xr:uid="{6E754493-22F1-4320-A864-B4ED69815116}"/>
    <cellStyle name="40% - Ênfase3 5 5 2 2" xfId="27594" xr:uid="{FD0C79AE-314B-4FB6-83B7-D55ED38E8733}"/>
    <cellStyle name="40% - Ênfase3 5 5 2 3" xfId="27595" xr:uid="{C1822F93-27DA-4CE3-8D75-862329AD16C6}"/>
    <cellStyle name="40% - Ênfase3 5 5 2 4" xfId="27596" xr:uid="{AB1186FE-B82D-47A4-A425-BD960AE8956A}"/>
    <cellStyle name="40% - Ênfase3 5 5 3" xfId="27597" xr:uid="{624AA111-86E6-496C-9561-525BA50D99E7}"/>
    <cellStyle name="40% - Ênfase3 5 5 4" xfId="27598" xr:uid="{CE66F905-7332-4EAB-864B-B88651A57FF5}"/>
    <cellStyle name="40% - Ênfase3 5 5 5" xfId="27599" xr:uid="{56CD82CA-3374-4332-A910-E31C90CC71D2}"/>
    <cellStyle name="40% - Ênfase3 5 5 6" xfId="50287" xr:uid="{695105CD-B456-447B-98F8-A27AFCAC9D3E}"/>
    <cellStyle name="40% - Ênfase3 5 6" xfId="1931" xr:uid="{BFC5BE21-FDFF-4655-8892-F10384343734}"/>
    <cellStyle name="40% - Ênfase3 5 6 2" xfId="1932" xr:uid="{8BD2BC38-1B4B-4BDB-A1A5-A947B08BEBFC}"/>
    <cellStyle name="40% - Ênfase3 5 6 2 2" xfId="27600" xr:uid="{BA15B2FB-E92B-44E7-941B-333D94EA32B8}"/>
    <cellStyle name="40% - Ênfase3 5 6 2 3" xfId="27601" xr:uid="{010265F2-3D50-4267-92A6-FD8EB3EE2BF7}"/>
    <cellStyle name="40% - Ênfase3 5 6 2 4" xfId="27602" xr:uid="{43575F5A-5E14-43C5-B602-44D6A5C4B693}"/>
    <cellStyle name="40% - Ênfase3 5 6 3" xfId="27603" xr:uid="{2A81876F-5ACA-43EF-BF82-C15486993ED2}"/>
    <cellStyle name="40% - Ênfase3 5 6 4" xfId="27604" xr:uid="{A1F65C13-197A-4B08-A96E-03A312FE73CC}"/>
    <cellStyle name="40% - Ênfase3 5 6 5" xfId="27605" xr:uid="{BDA4551C-7219-4C65-9CAB-672E102059FA}"/>
    <cellStyle name="40% - Ênfase3 5 6 6" xfId="50581" xr:uid="{D9CA698B-6DB8-4A2B-9A73-EA638C5AA6BC}"/>
    <cellStyle name="40% - Ênfase3 5 7" xfId="1933" xr:uid="{E41F87D2-555B-440A-81D8-A2C90AD2BA93}"/>
    <cellStyle name="40% - Ênfase3 5 7 2" xfId="27606" xr:uid="{ED643595-DBB8-424B-B598-926B0C4D48C9}"/>
    <cellStyle name="40% - Ênfase3 5 7 2 2" xfId="27607" xr:uid="{BDE65685-C572-4AE6-9BE2-4A136E6AB163}"/>
    <cellStyle name="40% - Ênfase3 5 7 2 3" xfId="27608" xr:uid="{30E85369-AAF3-4557-BDD1-367B65F1AB1D}"/>
    <cellStyle name="40% - Ênfase3 5 7 2 4" xfId="27609" xr:uid="{40327353-FC7A-4F3E-AC91-2D9AB6B33A52}"/>
    <cellStyle name="40% - Ênfase3 5 7 3" xfId="27610" xr:uid="{6C63340B-7321-49C6-AC64-6E70C540C490}"/>
    <cellStyle name="40% - Ênfase3 5 7 4" xfId="27611" xr:uid="{358C238C-BAAF-4327-B87B-AC31A8DB5788}"/>
    <cellStyle name="40% - Ênfase3 5 7 5" xfId="27612" xr:uid="{AA821E9C-78F3-435F-92FB-F24E41422C66}"/>
    <cellStyle name="40% - Ênfase3 5 7 6" xfId="48825" xr:uid="{B4974EB4-AF43-4E6D-9DC2-03C299069CF8}"/>
    <cellStyle name="40% - Ênfase3 5 8" xfId="27613" xr:uid="{641571B7-B725-4624-9414-5DFBE2C3B223}"/>
    <cellStyle name="40% - Ênfase3 5 8 2" xfId="27614" xr:uid="{6B2EDB6C-45E6-4F65-931B-318EE4F12130}"/>
    <cellStyle name="40% - Ênfase3 5 8 2 2" xfId="27615" xr:uid="{7E88BCC6-2FD8-4B97-B974-E8378B6861F5}"/>
    <cellStyle name="40% - Ênfase3 5 8 2 3" xfId="27616" xr:uid="{3CE95D13-F1EF-4591-A3FA-51881612D9FB}"/>
    <cellStyle name="40% - Ênfase3 5 8 2 4" xfId="27617" xr:uid="{8CF3343F-C14A-4EBF-9239-CDEAABC85DB6}"/>
    <cellStyle name="40% - Ênfase3 5 8 3" xfId="27618" xr:uid="{942297AA-DE6F-46E5-B6A1-046BAAF2CA6E}"/>
    <cellStyle name="40% - Ênfase3 5 8 4" xfId="27619" xr:uid="{3339A2F5-68B4-4B6E-A99E-04A31DF78794}"/>
    <cellStyle name="40% - Ênfase3 5 8 5" xfId="27620" xr:uid="{2D721F4F-4D7F-4865-9C4F-3D835558E75F}"/>
    <cellStyle name="40% - Ênfase3 5 8 6" xfId="51216" xr:uid="{9D5BE647-9E48-4563-B64C-CAE433F26CB8}"/>
    <cellStyle name="40% - Ênfase3 5 9" xfId="27621" xr:uid="{2A92E5F3-A472-4081-8D60-63458FAB43A9}"/>
    <cellStyle name="40% - Ênfase3 5 9 2" xfId="27622" xr:uid="{80B4ADDC-D008-45B9-8066-FAF7C358DC94}"/>
    <cellStyle name="40% - Ênfase3 5 9 2 2" xfId="27623" xr:uid="{5ABB04E5-09AA-415D-AFE6-AF2BE54AEB0E}"/>
    <cellStyle name="40% - Ênfase3 5 9 2 3" xfId="27624" xr:uid="{FEFADF13-EBF2-4C2C-A837-C7406208D825}"/>
    <cellStyle name="40% - Ênfase3 5 9 2 4" xfId="27625" xr:uid="{FD8A4162-CABD-4BD7-B012-3414BA3F9EBD}"/>
    <cellStyle name="40% - Ênfase3 5 9 3" xfId="27626" xr:uid="{E3BBFB88-A0BC-455A-82CC-72C417112A41}"/>
    <cellStyle name="40% - Ênfase3 5 9 4" xfId="27627" xr:uid="{CFD4B91D-9DD4-4214-873E-CEE311F16223}"/>
    <cellStyle name="40% - Ênfase3 5 9 5" xfId="27628" xr:uid="{DFC66A20-E706-4275-ABB2-9286D48DBC82}"/>
    <cellStyle name="40% - Ênfase3 5 9 6" xfId="52098" xr:uid="{762C8837-4E71-4C92-8F27-87844C930B12}"/>
    <cellStyle name="40% - Ênfase3 50" xfId="1934" xr:uid="{153332F8-0A7A-4003-8BBF-3CDB7A3C9E58}"/>
    <cellStyle name="40% - Ênfase3 50 2" xfId="1935" xr:uid="{A8126E08-4A4F-4E6B-A664-A9D20BB28242}"/>
    <cellStyle name="40% - Ênfase3 51" xfId="1936" xr:uid="{F3162855-C52E-4E67-B5BD-C3BA6EB9F744}"/>
    <cellStyle name="40% - Ênfase3 51 2" xfId="1937" xr:uid="{51B8ACF0-9E7D-4DAF-8503-BC0271C0D79F}"/>
    <cellStyle name="40% - Ênfase3 52" xfId="1938" xr:uid="{E01553FC-B1DC-4644-BEA5-D617968A9E31}"/>
    <cellStyle name="40% - Ênfase3 52 2" xfId="1939" xr:uid="{5D267DB8-FC95-41C4-A62C-E9464C2ED246}"/>
    <cellStyle name="40% - Ênfase3 53" xfId="1940" xr:uid="{3AE01015-00AF-4EC2-AF13-D58C2B80B8E6}"/>
    <cellStyle name="40% - Ênfase3 53 2" xfId="1941" xr:uid="{359721C0-F715-4787-807A-4B1AECBBABA4}"/>
    <cellStyle name="40% - Ênfase3 54" xfId="1942" xr:uid="{698AE4B4-179D-44A3-9468-D01C817E96A2}"/>
    <cellStyle name="40% - Ênfase3 54 2" xfId="1943" xr:uid="{50A4FBD9-7B63-401C-AD4C-CAB414DEB060}"/>
    <cellStyle name="40% - Ênfase3 55" xfId="1944" xr:uid="{47C0BD87-4E08-4AE1-871F-52D68A282CAC}"/>
    <cellStyle name="40% - Ênfase3 55 2" xfId="1945" xr:uid="{2D567866-7E73-43F1-84B8-C7E3AC849FB9}"/>
    <cellStyle name="40% - Ênfase3 56" xfId="1946" xr:uid="{B1B0F1B9-394C-46EF-B812-40FEC39E50A5}"/>
    <cellStyle name="40% - Ênfase3 56 2" xfId="1947" xr:uid="{AA113C59-FF2B-405C-8B84-D77DA53C5CB7}"/>
    <cellStyle name="40% - Ênfase3 57" xfId="1948" xr:uid="{FD489DB5-5C3D-45A3-BEAA-B43B562D6A5E}"/>
    <cellStyle name="40% - Ênfase3 57 2" xfId="1949" xr:uid="{6752E369-4CC6-46DD-89C5-47472BEE3D5B}"/>
    <cellStyle name="40% - Ênfase3 58" xfId="1950" xr:uid="{49F4D779-812A-4B2E-A60D-D5F968336DED}"/>
    <cellStyle name="40% - Ênfase3 58 2" xfId="1951" xr:uid="{094DADFA-4AFB-4B94-8C14-973E039D81CC}"/>
    <cellStyle name="40% - Ênfase3 59" xfId="1952" xr:uid="{38D93392-526D-4917-8F46-4D4140589B42}"/>
    <cellStyle name="40% - Ênfase3 59 2" xfId="1953" xr:uid="{A84D1672-BEE1-4B99-A1BD-B753248A00C6}"/>
    <cellStyle name="40% - Ênfase3 6" xfId="1954" xr:uid="{BE054E00-D067-4FD2-9766-ECA2DB64222F}"/>
    <cellStyle name="40% - Ênfase3 6 10" xfId="27629" xr:uid="{364E7FE0-F9E8-4D6B-8B06-237ABADBDA68}"/>
    <cellStyle name="40% - Ênfase3 6 10 2" xfId="27630" xr:uid="{A6E89E3A-025C-4AA2-AEAE-7521CB5061B9}"/>
    <cellStyle name="40% - Ênfase3 6 10 2 2" xfId="27631" xr:uid="{A477E30D-78AB-4827-B849-589FC8974654}"/>
    <cellStyle name="40% - Ênfase3 6 10 2 3" xfId="27632" xr:uid="{FBF863B8-83FB-4267-84A9-6E8A81C4778A}"/>
    <cellStyle name="40% - Ênfase3 6 10 2 4" xfId="27633" xr:uid="{2375FEEE-9A0B-4405-96C4-6BF27F41BCBE}"/>
    <cellStyle name="40% - Ênfase3 6 10 3" xfId="27634" xr:uid="{77893122-214A-4FAF-BD1A-12654AA6D5C5}"/>
    <cellStyle name="40% - Ênfase3 6 10 4" xfId="27635" xr:uid="{58BD0A8B-6CFE-4823-B503-6A8A70FAA378}"/>
    <cellStyle name="40% - Ênfase3 6 10 5" xfId="27636" xr:uid="{86BB800B-5B13-40D7-A6FA-BB8CC8CE190D}"/>
    <cellStyle name="40% - Ênfase3 6 10 6" xfId="56366" xr:uid="{FD7AD389-2602-496F-B98D-D64CF30E29FD}"/>
    <cellStyle name="40% - Ênfase3 6 11" xfId="27637" xr:uid="{58FD1F21-397E-4827-9960-B62269F98B9E}"/>
    <cellStyle name="40% - Ênfase3 6 11 2" xfId="27638" xr:uid="{2EE61B43-BF53-44FC-A585-C600F65CFAF8}"/>
    <cellStyle name="40% - Ênfase3 6 11 2 2" xfId="27639" xr:uid="{47B699F0-6108-4C70-9824-C89274EA3350}"/>
    <cellStyle name="40% - Ênfase3 6 11 2 3" xfId="27640" xr:uid="{A916926A-5DF6-4CA8-BC54-D6BC4C1AB6F9}"/>
    <cellStyle name="40% - Ênfase3 6 11 2 4" xfId="27641" xr:uid="{FC6E4620-C4A4-4F77-AB51-2CBED4EE9887}"/>
    <cellStyle name="40% - Ênfase3 6 11 3" xfId="27642" xr:uid="{615AF789-ECF0-49FD-9A25-0D728EB5710D}"/>
    <cellStyle name="40% - Ênfase3 6 11 4" xfId="27643" xr:uid="{9CE715B8-2383-452F-A56C-12B3D57F08B3}"/>
    <cellStyle name="40% - Ênfase3 6 11 5" xfId="27644" xr:uid="{E47AF3BD-924A-4D05-9795-63EAD06EF69A}"/>
    <cellStyle name="40% - Ênfase3 6 11 6" xfId="56835" xr:uid="{9FAEA3F1-A340-4460-8994-CD7243DA629A}"/>
    <cellStyle name="40% - Ênfase3 6 12" xfId="27645" xr:uid="{8A752011-142D-4746-8083-26ECF360C3A2}"/>
    <cellStyle name="40% - Ênfase3 6 12 2" xfId="27646" xr:uid="{684C4E2C-8BBC-4CBC-BE7D-BABBF67FCB85}"/>
    <cellStyle name="40% - Ênfase3 6 12 3" xfId="27647" xr:uid="{FF322245-6DF9-47E5-9DB3-092133EAB2D2}"/>
    <cellStyle name="40% - Ênfase3 6 12 4" xfId="27648" xr:uid="{CFDECCA7-DFA0-49BE-8AC0-F6B51FA3FA2D}"/>
    <cellStyle name="40% - Ênfase3 6 12 5" xfId="47241" xr:uid="{7E5BF138-0105-4AC4-8C50-3980BF2CF718}"/>
    <cellStyle name="40% - Ênfase3 6 13" xfId="27649" xr:uid="{9A134F6D-5159-4BA1-95E7-CC22E5DF878E}"/>
    <cellStyle name="40% - Ênfase3 6 14" xfId="27650" xr:uid="{522ED254-C09B-479D-84A3-5FD9A5EA7688}"/>
    <cellStyle name="40% - Ênfase3 6 15" xfId="27651" xr:uid="{61524B91-B4B2-42BC-ABAB-61043C48743B}"/>
    <cellStyle name="40% - Ênfase3 6 16" xfId="45185" xr:uid="{6CCF3CB8-4453-47AE-9FCF-EDBC4AAA67F3}"/>
    <cellStyle name="40% - Ênfase3 6 2" xfId="1955" xr:uid="{A70E7529-8395-42A0-A04D-5C05B6940F66}"/>
    <cellStyle name="40% - Ênfase3 6 2 2" xfId="1956" xr:uid="{DEF22201-298A-44EC-906A-0FA73EB8F024}"/>
    <cellStyle name="40% - Ênfase3 6 2 2 2" xfId="27652" xr:uid="{7A8902FD-3F2D-4516-A628-F587D6FDEC79}"/>
    <cellStyle name="40% - Ênfase3 6 2 2 2 2" xfId="57268" xr:uid="{41D5F5DC-ACCA-4B48-8647-3DD8A76ADD70}"/>
    <cellStyle name="40% - Ênfase3 6 2 2 2 3" xfId="58242" xr:uid="{5DF1238B-9FCF-4828-91DB-64C95A285788}"/>
    <cellStyle name="40% - Ênfase3 6 2 2 2 4" xfId="56917" xr:uid="{05BB4F9F-646B-4DC1-85B9-F7B2FEC8BC76}"/>
    <cellStyle name="40% - Ênfase3 6 2 2 3" xfId="27653" xr:uid="{C4891375-6BB3-4481-8A3F-561373BD6BAA}"/>
    <cellStyle name="40% - Ênfase3 6 2 2 3 2" xfId="58049" xr:uid="{2953F0B5-E893-45B8-95F8-9EEF48389FB9}"/>
    <cellStyle name="40% - Ênfase3 6 2 2 4" xfId="27654" xr:uid="{606452B4-FC86-44A2-8CA0-B5EC4BE786F9}"/>
    <cellStyle name="40% - Ênfase3 6 2 2 5" xfId="48934" xr:uid="{02AC8DF3-72B0-4317-8F15-62C2F3B50C9C}"/>
    <cellStyle name="40% - Ênfase3 6 2 3" xfId="27655" xr:uid="{E365D612-C4A1-425C-86DF-D73B955BA7AE}"/>
    <cellStyle name="40% - Ênfase3 6 2 3 2" xfId="56541" xr:uid="{4CD543A5-F20D-4874-8899-38A3DDA5FB43}"/>
    <cellStyle name="40% - Ênfase3 6 2 4" xfId="27656" xr:uid="{C5D205FD-4662-492A-B722-65DAF9305A65}"/>
    <cellStyle name="40% - Ênfase3 6 2 4 2" xfId="57592" xr:uid="{71795D6F-C4FC-4FE4-8FA6-4CCF6ECD0313}"/>
    <cellStyle name="40% - Ênfase3 6 2 5" xfId="27657" xr:uid="{8D4503E3-AE03-4145-A631-49774E138697}"/>
    <cellStyle name="40% - Ênfase3 6 2 6" xfId="47984" xr:uid="{0F56A755-7413-4848-B597-9A0F91F21E11}"/>
    <cellStyle name="40% - Ênfase3 6 3" xfId="1957" xr:uid="{DE246513-E161-4E32-86D2-63FAAF311652}"/>
    <cellStyle name="40% - Ênfase3 6 3 2" xfId="1958" xr:uid="{1EC77B63-2D34-4A52-8A97-3136AB11F896}"/>
    <cellStyle name="40% - Ênfase3 6 3 2 2" xfId="27658" xr:uid="{1A5C6A94-63BD-46F1-8E97-7BC5BFF9FB05}"/>
    <cellStyle name="40% - Ênfase3 6 3 2 3" xfId="27659" xr:uid="{CC6163F8-661F-4B3F-BD1C-E1BB53E3286C}"/>
    <cellStyle name="40% - Ênfase3 6 3 2 4" xfId="27660" xr:uid="{3F2C9B3D-1940-4317-A147-6D577FB85BD4}"/>
    <cellStyle name="40% - Ênfase3 6 3 3" xfId="27661" xr:uid="{7700379C-9512-4CA0-BDFB-6B585824253A}"/>
    <cellStyle name="40% - Ênfase3 6 3 4" xfId="27662" xr:uid="{975D3C99-7DF2-47E8-9DA8-BF9776083B3C}"/>
    <cellStyle name="40% - Ênfase3 6 3 5" xfId="27663" xr:uid="{746FB2A3-918D-4C6C-B118-E562E129082D}"/>
    <cellStyle name="40% - Ênfase3 6 3 6" xfId="50351" xr:uid="{F098EE7F-9C67-4E28-B89C-A635F9AFD766}"/>
    <cellStyle name="40% - Ênfase3 6 4" xfId="1959" xr:uid="{1764CEA9-6208-4A63-97D5-7C697E1F923F}"/>
    <cellStyle name="40% - Ênfase3 6 4 2" xfId="1960" xr:uid="{DED47508-189C-4E10-AAA5-5218A9CDF5FA}"/>
    <cellStyle name="40% - Ênfase3 6 4 2 2" xfId="27664" xr:uid="{12956211-1132-4D54-B62A-76F324A9502C}"/>
    <cellStyle name="40% - Ênfase3 6 4 2 3" xfId="27665" xr:uid="{21ACC307-3E98-45E7-A6FB-1BB7C785A9C8}"/>
    <cellStyle name="40% - Ênfase3 6 4 2 4" xfId="27666" xr:uid="{C6596893-FA43-4072-A429-7335FE6D2AD7}"/>
    <cellStyle name="40% - Ênfase3 6 4 3" xfId="27667" xr:uid="{AFEB4BB8-3EF6-46C3-AF91-9B4169711901}"/>
    <cellStyle name="40% - Ênfase3 6 4 4" xfId="27668" xr:uid="{28F38738-4E43-4536-8B5C-8B669337890B}"/>
    <cellStyle name="40% - Ênfase3 6 4 5" xfId="27669" xr:uid="{27AFCFFC-DB51-403E-A854-29D3ECB99D4E}"/>
    <cellStyle name="40% - Ênfase3 6 4 6" xfId="50436" xr:uid="{0F728ED0-A27C-4C3B-9681-1EBE386D37A6}"/>
    <cellStyle name="40% - Ênfase3 6 5" xfId="1961" xr:uid="{18738DDC-3D23-4EC5-91BA-2B82184141FD}"/>
    <cellStyle name="40% - Ênfase3 6 5 2" xfId="1962" xr:uid="{AB703AF7-8878-4F18-B0D8-183D8070245E}"/>
    <cellStyle name="40% - Ênfase3 6 5 2 2" xfId="27670" xr:uid="{2A5345AF-E17F-4C11-9DCE-1BF6E868527E}"/>
    <cellStyle name="40% - Ênfase3 6 5 2 3" xfId="27671" xr:uid="{8AED0467-1786-4C9C-B65E-09ED14ED1FFF}"/>
    <cellStyle name="40% - Ênfase3 6 5 2 4" xfId="27672" xr:uid="{8C008E98-BEA1-416B-B71A-6F09F2EB6E4D}"/>
    <cellStyle name="40% - Ênfase3 6 5 3" xfId="27673" xr:uid="{2C37FE63-3573-47AE-8B75-5B4C9475C400}"/>
    <cellStyle name="40% - Ênfase3 6 5 4" xfId="27674" xr:uid="{A0718DE0-F4BB-476B-87AC-DB43C49991C7}"/>
    <cellStyle name="40% - Ênfase3 6 5 5" xfId="27675" xr:uid="{59447F06-7C38-4827-A801-BD334B11B80B}"/>
    <cellStyle name="40% - Ênfase3 6 5 6" xfId="50289" xr:uid="{6CBB1F21-4DD9-488E-A6C7-A48A613D34CA}"/>
    <cellStyle name="40% - Ênfase3 6 6" xfId="1963" xr:uid="{807A8285-111D-4CCA-B82F-0864457F57C1}"/>
    <cellStyle name="40% - Ênfase3 6 6 2" xfId="1964" xr:uid="{F5A495C6-45DA-40BE-BCD2-674F3B549DB6}"/>
    <cellStyle name="40% - Ênfase3 6 6 2 2" xfId="27676" xr:uid="{3D1DABAA-84ED-40B0-A1D2-2EBDEB205536}"/>
    <cellStyle name="40% - Ênfase3 6 6 2 3" xfId="27677" xr:uid="{BEFDF1DB-6EB9-4FFD-A873-A197CD681D74}"/>
    <cellStyle name="40% - Ênfase3 6 6 2 4" xfId="27678" xr:uid="{F0B35EE2-21EA-47CA-B8C9-D13CC2AA419A}"/>
    <cellStyle name="40% - Ênfase3 6 6 3" xfId="27679" xr:uid="{C9912505-7120-4453-AE11-0A5DE9295761}"/>
    <cellStyle name="40% - Ênfase3 6 6 4" xfId="27680" xr:uid="{B9CCC24D-C2E9-4A09-A52A-C7433E77B647}"/>
    <cellStyle name="40% - Ênfase3 6 6 5" xfId="27681" xr:uid="{AF5321E2-137F-4313-8424-34180912BCD9}"/>
    <cellStyle name="40% - Ênfase3 6 6 6" xfId="50560" xr:uid="{3CEE4A6D-0C80-4803-A0AC-D684133F9B75}"/>
    <cellStyle name="40% - Ênfase3 6 7" xfId="1965" xr:uid="{CA5C2452-56A9-4EDA-A1BF-4AE9A09C10C9}"/>
    <cellStyle name="40% - Ênfase3 6 7 2" xfId="27682" xr:uid="{9B526DF8-9CAB-4A86-82C8-0D4458AD4F9D}"/>
    <cellStyle name="40% - Ênfase3 6 7 2 2" xfId="27683" xr:uid="{D019A491-4BCE-4D20-BF9B-22F0865A4001}"/>
    <cellStyle name="40% - Ênfase3 6 7 2 3" xfId="27684" xr:uid="{2E14F99D-A3F6-437A-9DC6-73A525BE03FF}"/>
    <cellStyle name="40% - Ênfase3 6 7 2 4" xfId="27685" xr:uid="{7E4B08AC-657A-49E8-89E0-21A96C3C59CC}"/>
    <cellStyle name="40% - Ênfase3 6 7 3" xfId="27686" xr:uid="{2683C725-0525-4FD2-BFDA-089518A4369A}"/>
    <cellStyle name="40% - Ênfase3 6 7 4" xfId="27687" xr:uid="{06A0849F-51D0-47C7-83F7-A4DD4F114475}"/>
    <cellStyle name="40% - Ênfase3 6 7 5" xfId="27688" xr:uid="{1DC1DE78-A7C8-4548-B3E2-6A36465FCAD3}"/>
    <cellStyle name="40% - Ênfase3 6 7 6" xfId="48698" xr:uid="{3FEF5BBF-7427-4B1C-B096-50FDFCFF0C6C}"/>
    <cellStyle name="40% - Ênfase3 6 8" xfId="27689" xr:uid="{B15F3F44-67AC-4223-BD02-ECC5A09B872C}"/>
    <cellStyle name="40% - Ênfase3 6 8 2" xfId="27690" xr:uid="{25DF67E4-6625-41FB-853B-7A95AA4B7A37}"/>
    <cellStyle name="40% - Ênfase3 6 8 2 2" xfId="27691" xr:uid="{3E4E82AF-51DD-4ABA-A964-88FDE8AF9124}"/>
    <cellStyle name="40% - Ênfase3 6 8 2 3" xfId="27692" xr:uid="{CE1010B2-148D-4DCF-88FA-711A5473918F}"/>
    <cellStyle name="40% - Ênfase3 6 8 2 4" xfId="27693" xr:uid="{C3743132-A63D-41C9-B8A5-2462009E6703}"/>
    <cellStyle name="40% - Ênfase3 6 8 3" xfId="27694" xr:uid="{A26CF544-773F-4F85-BDDB-2B2043A2EEDD}"/>
    <cellStyle name="40% - Ênfase3 6 8 4" xfId="27695" xr:uid="{7FB2858F-1187-40B5-8044-F750E6EBCAF1}"/>
    <cellStyle name="40% - Ênfase3 6 8 5" xfId="27696" xr:uid="{43C481A9-FB85-4E0C-9306-262A6E81A5E1}"/>
    <cellStyle name="40% - Ênfase3 6 8 6" xfId="51143" xr:uid="{55A66256-1966-4A5C-B460-2304628C6240}"/>
    <cellStyle name="40% - Ênfase3 6 9" xfId="27697" xr:uid="{973DC9B8-57C5-45CC-9C2A-523167A43765}"/>
    <cellStyle name="40% - Ênfase3 6 9 2" xfId="27698" xr:uid="{1F9F213F-0ACB-4523-B170-200ED92AD8F3}"/>
    <cellStyle name="40% - Ênfase3 6 9 2 2" xfId="27699" xr:uid="{7908705B-EA73-49A3-A9C5-9C23850B45D2}"/>
    <cellStyle name="40% - Ênfase3 6 9 2 3" xfId="27700" xr:uid="{38C7B6B6-047D-470D-A53B-A65E05B79CB3}"/>
    <cellStyle name="40% - Ênfase3 6 9 2 4" xfId="27701" xr:uid="{128ACC8B-C230-4ADF-8ED1-5032EAE8A6E9}"/>
    <cellStyle name="40% - Ênfase3 6 9 3" xfId="27702" xr:uid="{8D240F89-8001-4EC2-8FA4-DC51EAF3D4E7}"/>
    <cellStyle name="40% - Ênfase3 6 9 4" xfId="27703" xr:uid="{B3870AAF-7815-44C6-B6FB-D34A8BD54E3B}"/>
    <cellStyle name="40% - Ênfase3 6 9 5" xfId="27704" xr:uid="{EC0D669C-672B-4A1B-8BBA-27385FEE60B4}"/>
    <cellStyle name="40% - Ênfase3 6 9 6" xfId="52025" xr:uid="{96F597FF-D83D-4534-8ED9-FDF731E644FD}"/>
    <cellStyle name="40% - Ênfase3 60" xfId="1966" xr:uid="{C1F27873-23D9-46C4-937B-A349471A64E7}"/>
    <cellStyle name="40% - Ênfase3 60 2" xfId="1967" xr:uid="{E8081F88-D5ED-4008-889F-677A3C571E82}"/>
    <cellStyle name="40% - Ênfase3 61" xfId="1968" xr:uid="{738083A5-D4D3-4B21-8E48-0529C83D1452}"/>
    <cellStyle name="40% - Ênfase3 61 2" xfId="1969" xr:uid="{8EC6DD59-EB83-40A6-A25D-B0F691D80254}"/>
    <cellStyle name="40% - Ênfase3 62" xfId="1970" xr:uid="{5BE0F527-EC91-4B63-81C1-129FE9E32CC1}"/>
    <cellStyle name="40% - Ênfase3 62 2" xfId="1971" xr:uid="{C659E7F1-7C61-4620-8D5D-8D2D8D3F7C3F}"/>
    <cellStyle name="40% - Ênfase3 63" xfId="1972" xr:uid="{EB9598E3-E40F-4C1B-97E3-4AC5E3E80FD4}"/>
    <cellStyle name="40% - Ênfase3 63 2" xfId="1973" xr:uid="{86CEA187-5EAF-4E8E-B613-3102BB52B506}"/>
    <cellStyle name="40% - Ênfase3 64" xfId="1974" xr:uid="{757743EE-E933-499F-B1BD-7896432E10B1}"/>
    <cellStyle name="40% - Ênfase3 65" xfId="27705" xr:uid="{ACC30445-509A-4393-8BB2-54EF82E70559}"/>
    <cellStyle name="40% - Ênfase3 66" xfId="27706" xr:uid="{61135AA5-6E67-421F-8EA7-F4EC2050F9A1}"/>
    <cellStyle name="40% - Ênfase3 67" xfId="27707" xr:uid="{D1FD7791-0F03-4CE7-BC00-B30B11FB040C}"/>
    <cellStyle name="40% - Ênfase3 68" xfId="27708" xr:uid="{B1F8A2D8-7F49-4873-AEF0-79D01264221F}"/>
    <cellStyle name="40% - Ênfase3 69" xfId="27709" xr:uid="{2ADBB604-9CA9-4934-B40A-CBA4C8A6D20F}"/>
    <cellStyle name="40% - Ênfase3 7" xfId="1975" xr:uid="{69DBB92F-51AD-48AF-A2AC-8283885EFB5E}"/>
    <cellStyle name="40% - Ênfase3 7 10" xfId="27710" xr:uid="{7D7F2F50-DD2E-40FB-A741-B8CC7ED00DEC}"/>
    <cellStyle name="40% - Ênfase3 7 10 2" xfId="27711" xr:uid="{845AD8F7-C411-40BF-A98D-DF5CAC560897}"/>
    <cellStyle name="40% - Ênfase3 7 10 2 2" xfId="27712" xr:uid="{F1AD94D3-DE1D-4BB2-BC90-B72BD072D140}"/>
    <cellStyle name="40% - Ênfase3 7 10 2 3" xfId="27713" xr:uid="{6E365179-A0A9-408E-A6B0-8AB3FDE10002}"/>
    <cellStyle name="40% - Ênfase3 7 10 2 4" xfId="27714" xr:uid="{6BE9CF5C-9ACC-4FB2-8297-31DF3B35EDF1}"/>
    <cellStyle name="40% - Ênfase3 7 10 3" xfId="27715" xr:uid="{6A508E6A-412C-4105-A3D0-6269F41D69F8}"/>
    <cellStyle name="40% - Ênfase3 7 10 4" xfId="27716" xr:uid="{11A83815-9BE3-4725-BF80-98B888F4F0C5}"/>
    <cellStyle name="40% - Ênfase3 7 10 5" xfId="27717" xr:uid="{2431893A-6862-451F-A72C-BCE47D4542F9}"/>
    <cellStyle name="40% - Ênfase3 7 11" xfId="27718" xr:uid="{DD536BFD-2963-40A4-B749-0C2C39139956}"/>
    <cellStyle name="40% - Ênfase3 7 11 2" xfId="27719" xr:uid="{7715FEE8-721B-4282-8B05-0F4A418E3CBC}"/>
    <cellStyle name="40% - Ênfase3 7 11 2 2" xfId="27720" xr:uid="{CF06F112-6349-4C0F-8EAD-716A674D64E2}"/>
    <cellStyle name="40% - Ênfase3 7 11 2 3" xfId="27721" xr:uid="{A1ED13C4-B04B-47C1-9E81-EE4C0AD29B4C}"/>
    <cellStyle name="40% - Ênfase3 7 11 2 4" xfId="27722" xr:uid="{1B86083A-65F7-42C7-A83D-FAF34DBBB026}"/>
    <cellStyle name="40% - Ênfase3 7 11 3" xfId="27723" xr:uid="{1E3C77AF-8FBA-4E34-9644-A79CBFB50813}"/>
    <cellStyle name="40% - Ênfase3 7 11 4" xfId="27724" xr:uid="{269ED53D-0086-440C-B27E-9B09839B7D4D}"/>
    <cellStyle name="40% - Ênfase3 7 11 5" xfId="27725" xr:uid="{E4089187-5AD8-4D39-AEF3-0F48C24BC6A1}"/>
    <cellStyle name="40% - Ênfase3 7 12" xfId="27726" xr:uid="{92A0DB17-0C0E-4C4C-B09A-F9F497415E45}"/>
    <cellStyle name="40% - Ênfase3 7 12 2" xfId="27727" xr:uid="{54AEB937-DA62-4E2A-910C-31137B907617}"/>
    <cellStyle name="40% - Ênfase3 7 12 3" xfId="27728" xr:uid="{301BD326-138C-4A33-990A-632D7A574ACE}"/>
    <cellStyle name="40% - Ênfase3 7 12 4" xfId="27729" xr:uid="{152A776B-889B-4F3A-A4D4-59ACC78E20EF}"/>
    <cellStyle name="40% - Ênfase3 7 12 5" xfId="47242" xr:uid="{49B0254A-3FEE-4487-B390-976056C4C34B}"/>
    <cellStyle name="40% - Ênfase3 7 13" xfId="27730" xr:uid="{736202DB-E6F5-41DC-A282-3894B0CECB05}"/>
    <cellStyle name="40% - Ênfase3 7 14" xfId="27731" xr:uid="{949E8645-25B2-4011-940C-89318CC46F36}"/>
    <cellStyle name="40% - Ênfase3 7 15" xfId="27732" xr:uid="{201FF9BC-9EAC-4F62-8605-9482E9FC2E1D}"/>
    <cellStyle name="40% - Ênfase3 7 16" xfId="45186" xr:uid="{243E1A2D-2CA2-4473-B7A1-636F0585DF60}"/>
    <cellStyle name="40% - Ênfase3 7 2" xfId="1976" xr:uid="{98317BEB-58E3-4A31-8D59-EC9480A7E4FF}"/>
    <cellStyle name="40% - Ênfase3 7 2 2" xfId="1977" xr:uid="{78691FBD-1D10-4604-85C5-436CCFB5D9B1}"/>
    <cellStyle name="40% - Ênfase3 7 2 2 2" xfId="27733" xr:uid="{C2477A70-42AE-4015-837D-C1F7D55F9FFD}"/>
    <cellStyle name="40% - Ênfase3 7 2 2 2 2" xfId="57269" xr:uid="{BF83271E-D039-4354-B8CC-61A01E485F0A}"/>
    <cellStyle name="40% - Ênfase3 7 2 2 2 3" xfId="58031" xr:uid="{C2EEE901-A6D8-4D06-985E-09732D9A81D2}"/>
    <cellStyle name="40% - Ênfase3 7 2 2 2 4" xfId="56918" xr:uid="{5C125ACA-FAC7-435B-B5B9-1DD96F36E466}"/>
    <cellStyle name="40% - Ênfase3 7 2 2 3" xfId="27734" xr:uid="{367A1F25-7B1C-443D-8808-4CFF5CF65E57}"/>
    <cellStyle name="40% - Ênfase3 7 2 2 3 2" xfId="57941" xr:uid="{7E20B09E-1564-4C91-9346-7C804A4809F8}"/>
    <cellStyle name="40% - Ênfase3 7 2 2 4" xfId="27735" xr:uid="{E7A0F8D0-D0E7-43FD-BCA3-A8264D94EC07}"/>
    <cellStyle name="40% - Ênfase3 7 2 2 5" xfId="48936" xr:uid="{8FA616D4-3466-4D7C-AE0B-39BDEF9DFC4B}"/>
    <cellStyle name="40% - Ênfase3 7 2 3" xfId="27736" xr:uid="{CA527181-DC9A-4D3D-8678-45EB15345485}"/>
    <cellStyle name="40% - Ênfase3 7 2 3 2" xfId="56542" xr:uid="{A486CF0E-8F19-4434-A6F4-E04943CDF6AD}"/>
    <cellStyle name="40% - Ênfase3 7 2 4" xfId="27737" xr:uid="{0DF18CB4-2EAF-4D03-A048-B9D73A3426EA}"/>
    <cellStyle name="40% - Ênfase3 7 2 4 2" xfId="57591" xr:uid="{726152E0-1042-4108-A546-82EAF4116432}"/>
    <cellStyle name="40% - Ênfase3 7 2 5" xfId="27738" xr:uid="{7457870F-9148-452B-893D-BEF1A03CB229}"/>
    <cellStyle name="40% - Ênfase3 7 2 6" xfId="47985" xr:uid="{6A187977-9E3D-4082-BA53-473CBDE12FDA}"/>
    <cellStyle name="40% - Ênfase3 7 3" xfId="1978" xr:uid="{9115B05C-9C3E-4141-8A0B-B0E570145F51}"/>
    <cellStyle name="40% - Ênfase3 7 3 2" xfId="1979" xr:uid="{14277949-C74E-4358-881E-5DE303623759}"/>
    <cellStyle name="40% - Ênfase3 7 3 2 2" xfId="27739" xr:uid="{D1D3286A-ACBA-4DEA-9B75-64F04942A55C}"/>
    <cellStyle name="40% - Ênfase3 7 3 2 3" xfId="27740" xr:uid="{DC546132-CD28-4826-85B4-758190DC57D2}"/>
    <cellStyle name="40% - Ênfase3 7 3 2 4" xfId="27741" xr:uid="{ECD6EDA5-1D1C-45A5-B9B5-A9707A223B9C}"/>
    <cellStyle name="40% - Ênfase3 7 3 3" xfId="27742" xr:uid="{4EEB1163-5F1C-4F30-832A-9AB98913901C}"/>
    <cellStyle name="40% - Ênfase3 7 3 4" xfId="27743" xr:uid="{FC0C291D-3AB8-48C8-8B89-1E4FE1BD4D5E}"/>
    <cellStyle name="40% - Ênfase3 7 3 5" xfId="27744" xr:uid="{60F1AAED-6A80-4FF4-BA11-6C46F8314268}"/>
    <cellStyle name="40% - Ênfase3 7 3 6" xfId="50353" xr:uid="{DE02F804-3776-42BC-AA53-2DC0151E8966}"/>
    <cellStyle name="40% - Ênfase3 7 4" xfId="1980" xr:uid="{1ECB4703-9864-426C-8F29-BAC051D43C95}"/>
    <cellStyle name="40% - Ênfase3 7 4 2" xfId="1981" xr:uid="{7E8EF3FA-D23D-4989-A7AA-E6A8E818A169}"/>
    <cellStyle name="40% - Ênfase3 7 4 2 2" xfId="27745" xr:uid="{B79B26FE-EBD4-43E0-A392-E195F53349F1}"/>
    <cellStyle name="40% - Ênfase3 7 4 2 3" xfId="27746" xr:uid="{E4360738-C755-4E6E-9193-1AB85F11901C}"/>
    <cellStyle name="40% - Ênfase3 7 4 2 4" xfId="27747" xr:uid="{41873E52-D215-42AE-808C-A33D516D19EA}"/>
    <cellStyle name="40% - Ênfase3 7 4 3" xfId="27748" xr:uid="{13857FD5-F528-4D57-8F4C-E4C11630A15F}"/>
    <cellStyle name="40% - Ênfase3 7 4 4" xfId="27749" xr:uid="{787E3645-DF7D-457B-8FE3-550FEDE33383}"/>
    <cellStyle name="40% - Ênfase3 7 4 5" xfId="27750" xr:uid="{A314FC70-E564-4411-A117-9B4765070520}"/>
    <cellStyle name="40% - Ênfase3 7 4 6" xfId="50434" xr:uid="{FCBBB309-3630-490F-AAE8-4A0F6F539FD6}"/>
    <cellStyle name="40% - Ênfase3 7 5" xfId="1982" xr:uid="{7B0FAEBF-6358-41D9-9E8E-304B556207D4}"/>
    <cellStyle name="40% - Ênfase3 7 5 2" xfId="1983" xr:uid="{EB9042AC-1C87-498F-AB55-6B2CD7F836DB}"/>
    <cellStyle name="40% - Ênfase3 7 5 2 2" xfId="27751" xr:uid="{1680B7A0-5051-430D-961E-7C3294C2F949}"/>
    <cellStyle name="40% - Ênfase3 7 5 2 3" xfId="27752" xr:uid="{E2D010F4-6143-41CC-A97D-01593BD65BD1}"/>
    <cellStyle name="40% - Ênfase3 7 5 2 4" xfId="27753" xr:uid="{F8BCC9AD-02EF-41B6-818E-A51C40AA43FC}"/>
    <cellStyle name="40% - Ênfase3 7 5 3" xfId="27754" xr:uid="{655EE34D-9F2E-44A7-9F97-443E313AEAC0}"/>
    <cellStyle name="40% - Ênfase3 7 5 4" xfId="27755" xr:uid="{187BC2C1-46A2-4EB0-943A-D37BDAB1BD57}"/>
    <cellStyle name="40% - Ênfase3 7 5 5" xfId="27756" xr:uid="{6E515672-6090-47AA-BE24-1618FD1C887C}"/>
    <cellStyle name="40% - Ênfase3 7 5 6" xfId="50291" xr:uid="{B23EB937-FAA9-45EF-AA40-3740E396BD84}"/>
    <cellStyle name="40% - Ênfase3 7 6" xfId="1984" xr:uid="{E9018A4E-A43A-40BC-8033-05DE26F5693B}"/>
    <cellStyle name="40% - Ênfase3 7 6 2" xfId="1985" xr:uid="{C018F32C-BDBD-4883-A384-CEF66FAB9C0F}"/>
    <cellStyle name="40% - Ênfase3 7 6 2 2" xfId="27757" xr:uid="{ECBB4D3F-AFA6-44F5-BED1-1A62C88B03BD}"/>
    <cellStyle name="40% - Ênfase3 7 6 2 3" xfId="27758" xr:uid="{32D0F78A-2229-44D8-A0DF-F76B5E3AECA1}"/>
    <cellStyle name="40% - Ênfase3 7 6 2 4" xfId="27759" xr:uid="{4CD003FD-72B5-4F9C-8B8D-449EAF6D216B}"/>
    <cellStyle name="40% - Ênfase3 7 6 3" xfId="27760" xr:uid="{3176D6F8-E6D2-47BB-9239-910AC853F224}"/>
    <cellStyle name="40% - Ênfase3 7 6 4" xfId="27761" xr:uid="{08AF5DA6-9D70-454F-B40F-2E3DEED5798E}"/>
    <cellStyle name="40% - Ênfase3 7 6 5" xfId="27762" xr:uid="{BECF513B-1A05-4D76-BD9F-2B9A14C6531B}"/>
    <cellStyle name="40% - Ênfase3 7 6 6" xfId="50558" xr:uid="{75643D02-43A2-4488-9380-1919A525167B}"/>
    <cellStyle name="40% - Ênfase3 7 7" xfId="1986" xr:uid="{A4A8E4E0-F2C8-4E44-858D-B9FB3437AC33}"/>
    <cellStyle name="40% - Ênfase3 7 7 2" xfId="27763" xr:uid="{514B1180-FE14-41A7-892D-D98152E3462A}"/>
    <cellStyle name="40% - Ênfase3 7 7 2 2" xfId="27764" xr:uid="{197C0056-D09C-4FB8-806F-A9F2C178A939}"/>
    <cellStyle name="40% - Ênfase3 7 7 2 3" xfId="27765" xr:uid="{EBEE540E-32E8-4239-BAAF-1914B0F31082}"/>
    <cellStyle name="40% - Ênfase3 7 7 2 4" xfId="27766" xr:uid="{F5A4218F-1D2C-4A26-88B3-635AE4FC15C7}"/>
    <cellStyle name="40% - Ênfase3 7 7 3" xfId="27767" xr:uid="{1E85E061-925C-4E66-A40C-296B7EAF780F}"/>
    <cellStyle name="40% - Ênfase3 7 7 4" xfId="27768" xr:uid="{D2E94540-B5D6-4D59-9169-04FC80E6C0EF}"/>
    <cellStyle name="40% - Ênfase3 7 7 5" xfId="27769" xr:uid="{7AD05D15-A919-438E-BB0D-26177CFBA3D0}"/>
    <cellStyle name="40% - Ênfase3 7 7 6" xfId="48694" xr:uid="{4324E521-7216-4142-A27A-9AEB3FFA91E9}"/>
    <cellStyle name="40% - Ênfase3 7 8" xfId="27770" xr:uid="{9E75726F-CC2F-4254-B685-54CF789A5913}"/>
    <cellStyle name="40% - Ênfase3 7 8 2" xfId="27771" xr:uid="{DF4077D3-5350-4966-A13B-2316ED69F72D}"/>
    <cellStyle name="40% - Ênfase3 7 8 2 2" xfId="27772" xr:uid="{10243CA9-1446-4772-822B-142567B430B1}"/>
    <cellStyle name="40% - Ênfase3 7 8 2 3" xfId="27773" xr:uid="{D22D2BE6-29FD-4138-BC4B-5C91012E9150}"/>
    <cellStyle name="40% - Ênfase3 7 8 2 4" xfId="27774" xr:uid="{03AC229B-10EF-432B-96E0-C60C11A9EC79}"/>
    <cellStyle name="40% - Ênfase3 7 8 3" xfId="27775" xr:uid="{A156D451-11F9-459C-AF42-BDAB30B236A5}"/>
    <cellStyle name="40% - Ênfase3 7 8 4" xfId="27776" xr:uid="{19A6D3DF-30BC-4B7F-9B44-9118F363B83D}"/>
    <cellStyle name="40% - Ênfase3 7 8 5" xfId="27777" xr:uid="{8421E593-9DD5-4A0B-9BDB-1C8A3938FAE9}"/>
    <cellStyle name="40% - Ênfase3 7 8 6" xfId="51141" xr:uid="{E6C7E592-E02F-49CD-AFBB-B162BFB23D3E}"/>
    <cellStyle name="40% - Ênfase3 7 9" xfId="27778" xr:uid="{9E71B95D-D7E2-455F-BBAE-7B01F36D3B39}"/>
    <cellStyle name="40% - Ênfase3 7 9 2" xfId="27779" xr:uid="{C4355A6E-5F67-4D6B-8DC0-990B1482F512}"/>
    <cellStyle name="40% - Ênfase3 7 9 2 2" xfId="27780" xr:uid="{B7C44158-76AE-4501-94ED-BC8383A18200}"/>
    <cellStyle name="40% - Ênfase3 7 9 2 3" xfId="27781" xr:uid="{4388C5F6-74E9-4E09-9D28-A935126A4111}"/>
    <cellStyle name="40% - Ênfase3 7 9 2 4" xfId="27782" xr:uid="{3DD3590C-68B9-4697-9723-53600CB0761D}"/>
    <cellStyle name="40% - Ênfase3 7 9 3" xfId="27783" xr:uid="{9E949019-1709-49AC-B861-DCE4C16C0B22}"/>
    <cellStyle name="40% - Ênfase3 7 9 4" xfId="27784" xr:uid="{CAA2FFEA-0554-411C-BF73-E950B3A94380}"/>
    <cellStyle name="40% - Ênfase3 7 9 5" xfId="27785" xr:uid="{E32CBF46-FC4E-4086-864D-282D11791BC8}"/>
    <cellStyle name="40% - Ênfase3 7 9 6" xfId="52024" xr:uid="{1E9415DE-0378-41C5-B889-D392057148F5}"/>
    <cellStyle name="40% - Ênfase3 70" xfId="27786" xr:uid="{EAD68D7A-F4C9-47F1-9E6E-0D76D9BC9B47}"/>
    <cellStyle name="40% - Ênfase3 71" xfId="27787" xr:uid="{1E26E6D3-37E6-464A-8036-05F4E1E57753}"/>
    <cellStyle name="40% - Ênfase3 72" xfId="27788" xr:uid="{7A7F032F-6658-4E0E-8469-48DB1BC5CCAD}"/>
    <cellStyle name="40% - Ênfase3 73" xfId="27789" xr:uid="{C6B54DE0-5358-4092-935D-81BF5B9DA74F}"/>
    <cellStyle name="40% - Ênfase3 74" xfId="27790" xr:uid="{F5853885-EBA2-4BAD-85C7-32E10BCE801A}"/>
    <cellStyle name="40% - Ênfase3 75" xfId="27791" xr:uid="{DE28CD72-378C-439D-B20F-9D230E64262F}"/>
    <cellStyle name="40% - Ênfase3 76" xfId="27792" xr:uid="{DEC49097-AB7B-4900-AB0E-5861CE04451D}"/>
    <cellStyle name="40% - Ênfase3 77" xfId="27793" xr:uid="{3DFB6C52-F480-4CE7-B99D-523DC5585A8B}"/>
    <cellStyle name="40% - Ênfase3 78" xfId="27794" xr:uid="{0F52177A-C0C0-4060-A92D-9C74AE7BFE8B}"/>
    <cellStyle name="40% - Ênfase3 79" xfId="27795" xr:uid="{A620AB2A-D25B-4337-B615-82E743211EEE}"/>
    <cellStyle name="40% - Ênfase3 8" xfId="1987" xr:uid="{2EFE0D74-2BBF-46BA-A588-5BDB27D109BE}"/>
    <cellStyle name="40% - Ênfase3 8 10" xfId="27796" xr:uid="{DE41794E-0A7A-4EFD-911B-685D53A7073D}"/>
    <cellStyle name="40% - Ênfase3 8 10 2" xfId="27797" xr:uid="{AD60929D-ED73-41BB-96CE-3493EB21C9E9}"/>
    <cellStyle name="40% - Ênfase3 8 10 2 2" xfId="27798" xr:uid="{32C38694-A9CD-48B4-B7E8-2F1F0918CBB7}"/>
    <cellStyle name="40% - Ênfase3 8 10 2 3" xfId="27799" xr:uid="{9EEC655D-2886-49B5-9259-E15EFB529B2F}"/>
    <cellStyle name="40% - Ênfase3 8 10 2 4" xfId="27800" xr:uid="{197D6A77-34E7-4E99-9657-5AEAABFB95B9}"/>
    <cellStyle name="40% - Ênfase3 8 10 3" xfId="27801" xr:uid="{92E7DACD-5FD7-4341-B8A7-F205C9B8963F}"/>
    <cellStyle name="40% - Ênfase3 8 10 4" xfId="27802" xr:uid="{75831989-88F8-4DBA-9883-5DE98A31921E}"/>
    <cellStyle name="40% - Ênfase3 8 10 5" xfId="27803" xr:uid="{FF4B838C-6481-4248-BFB9-0EA93DA3A91E}"/>
    <cellStyle name="40% - Ênfase3 8 11" xfId="27804" xr:uid="{C6E9DAAB-84D4-4C9D-A62E-8331574182B1}"/>
    <cellStyle name="40% - Ênfase3 8 11 2" xfId="27805" xr:uid="{C4E8E57C-1294-463C-805E-C62BD2819D8D}"/>
    <cellStyle name="40% - Ênfase3 8 11 2 2" xfId="27806" xr:uid="{8461DEC8-B271-49A9-95C4-9974B229B52E}"/>
    <cellStyle name="40% - Ênfase3 8 11 2 3" xfId="27807" xr:uid="{9F46D339-83E8-428A-A3F7-03BEA5633DA9}"/>
    <cellStyle name="40% - Ênfase3 8 11 2 4" xfId="27808" xr:uid="{97A621E2-3BEE-4F13-9FEB-29D32935F8FF}"/>
    <cellStyle name="40% - Ênfase3 8 11 3" xfId="27809" xr:uid="{5A6FCE89-CB8C-4DB3-943C-CCF2D4B5780F}"/>
    <cellStyle name="40% - Ênfase3 8 11 4" xfId="27810" xr:uid="{A6CAC994-C493-44E9-818B-AA3E9A44B6BF}"/>
    <cellStyle name="40% - Ênfase3 8 11 5" xfId="27811" xr:uid="{3A697B36-CA08-43C2-81AC-8A5C475E398A}"/>
    <cellStyle name="40% - Ênfase3 8 12" xfId="27812" xr:uid="{AF828D08-C880-49EC-BCCB-4672BB233F86}"/>
    <cellStyle name="40% - Ênfase3 8 12 2" xfId="27813" xr:uid="{F69805AD-E269-4625-BEB2-3AB0F6AAA744}"/>
    <cellStyle name="40% - Ênfase3 8 12 3" xfId="27814" xr:uid="{BC9E6779-E4A8-4006-927D-581C84797A47}"/>
    <cellStyle name="40% - Ênfase3 8 12 4" xfId="27815" xr:uid="{ACEA3382-F117-4EE2-A4E0-332221C3AD21}"/>
    <cellStyle name="40% - Ênfase3 8 12 5" xfId="47243" xr:uid="{EF29C982-865A-407D-9ACD-C1E0E50B2CE0}"/>
    <cellStyle name="40% - Ênfase3 8 13" xfId="27816" xr:uid="{A2587D98-9733-4D2F-940F-CE1B475FE309}"/>
    <cellStyle name="40% - Ênfase3 8 14" xfId="27817" xr:uid="{386E6D9F-A687-458E-80D9-4B6759A1728B}"/>
    <cellStyle name="40% - Ênfase3 8 15" xfId="27818" xr:uid="{79EBB61B-2C55-48EA-874B-E81BDE2E44AC}"/>
    <cellStyle name="40% - Ênfase3 8 16" xfId="45632" xr:uid="{BC9F3E4B-255C-495F-8569-E5F57744B893}"/>
    <cellStyle name="40% - Ênfase3 8 2" xfId="1988" xr:uid="{66D58F57-66FB-4944-8BD2-6CE6FC876B82}"/>
    <cellStyle name="40% - Ênfase3 8 2 2" xfId="1989" xr:uid="{C3AB5F06-5365-4B30-B580-0E8091C0F202}"/>
    <cellStyle name="40% - Ênfase3 8 2 2 2" xfId="27819" xr:uid="{F3417278-8EA9-483F-84D1-C8566B63919F}"/>
    <cellStyle name="40% - Ênfase3 8 2 2 2 2" xfId="57270" xr:uid="{10A1FF5A-4C75-4BFA-A4A8-0D91BA6B2B21}"/>
    <cellStyle name="40% - Ênfase3 8 2 2 2 3" xfId="57810" xr:uid="{BCCBB9E7-4550-4436-A2E9-51A1B1A1ABB1}"/>
    <cellStyle name="40% - Ênfase3 8 2 2 2 4" xfId="56919" xr:uid="{3BA32E10-5DC7-4477-9A77-BB29AE8E4BC0}"/>
    <cellStyle name="40% - Ênfase3 8 2 2 3" xfId="27820" xr:uid="{0773B2B9-C1F6-4ECA-8B0E-6F3F15AFA8F2}"/>
    <cellStyle name="40% - Ênfase3 8 2 2 3 2" xfId="57830" xr:uid="{68CBB54E-EA3F-4FEC-8A47-E67ECDB46982}"/>
    <cellStyle name="40% - Ênfase3 8 2 2 4" xfId="27821" xr:uid="{5F2822AF-B371-4DA1-9D8E-2955C573B00E}"/>
    <cellStyle name="40% - Ênfase3 8 2 2 5" xfId="48938" xr:uid="{894D8114-B0C8-4DAD-9D4E-1969E2E879F3}"/>
    <cellStyle name="40% - Ênfase3 8 2 3" xfId="27822" xr:uid="{0FC133DC-81CA-4CE2-8E34-8D5E745CCB05}"/>
    <cellStyle name="40% - Ênfase3 8 2 3 2" xfId="56543" xr:uid="{7153142E-5266-4B70-94FD-36C11102803A}"/>
    <cellStyle name="40% - Ênfase3 8 2 4" xfId="27823" xr:uid="{A531402E-D0FD-45B3-93EF-D08E1308A217}"/>
    <cellStyle name="40% - Ênfase3 8 2 4 2" xfId="58404" xr:uid="{480CC649-D6AD-4A74-AF66-F18A275FF158}"/>
    <cellStyle name="40% - Ênfase3 8 2 5" xfId="27824" xr:uid="{AB8BC0F5-8AEE-4974-8C7E-966AA87A5E0C}"/>
    <cellStyle name="40% - Ênfase3 8 2 6" xfId="47986" xr:uid="{0AD7B572-20E1-46FF-8F9E-354C96BE345F}"/>
    <cellStyle name="40% - Ênfase3 8 3" xfId="1990" xr:uid="{1E0F200B-B695-4C3F-908F-04DFD563A88E}"/>
    <cellStyle name="40% - Ênfase3 8 3 2" xfId="1991" xr:uid="{26896AF1-813A-4B4B-8292-4D112CE57782}"/>
    <cellStyle name="40% - Ênfase3 8 3 2 2" xfId="27825" xr:uid="{F719A6E5-ED89-47AE-B498-92EAD9AC0F92}"/>
    <cellStyle name="40% - Ênfase3 8 3 2 3" xfId="27826" xr:uid="{73A3D31D-D152-427D-8487-3C80B4E6C867}"/>
    <cellStyle name="40% - Ênfase3 8 3 2 4" xfId="27827" xr:uid="{C884B293-255A-4E20-962D-975C03F9163B}"/>
    <cellStyle name="40% - Ênfase3 8 3 3" xfId="27828" xr:uid="{E5DEB44C-81FD-47A9-80F4-79E731EE3CA2}"/>
    <cellStyle name="40% - Ênfase3 8 3 4" xfId="27829" xr:uid="{1DBFAAB7-E721-45BF-AB94-28A7EC6FAD74}"/>
    <cellStyle name="40% - Ênfase3 8 3 5" xfId="27830" xr:uid="{92093E81-875B-430E-81BB-8789FCCC3F85}"/>
    <cellStyle name="40% - Ênfase3 8 3 6" xfId="50355" xr:uid="{99B08396-A40B-4FF8-AE63-DC8710037507}"/>
    <cellStyle name="40% - Ênfase3 8 4" xfId="1992" xr:uid="{DD612634-0A3B-408C-84EE-44B5C9A072BB}"/>
    <cellStyle name="40% - Ênfase3 8 4 2" xfId="1993" xr:uid="{37A7725B-41CD-4937-B934-239615A0B96C}"/>
    <cellStyle name="40% - Ênfase3 8 4 2 2" xfId="27831" xr:uid="{2083369E-D391-4B2E-9AD5-507CE07D609D}"/>
    <cellStyle name="40% - Ênfase3 8 4 2 3" xfId="27832" xr:uid="{4CE0AC77-031A-4F04-AB5D-E828035172FD}"/>
    <cellStyle name="40% - Ênfase3 8 4 2 4" xfId="27833" xr:uid="{402A2B99-258D-4F7B-8739-9DA8734D27CD}"/>
    <cellStyle name="40% - Ênfase3 8 4 3" xfId="27834" xr:uid="{F598CC25-D7D3-4307-B0A4-5BA961D7ECC1}"/>
    <cellStyle name="40% - Ênfase3 8 4 4" xfId="27835" xr:uid="{ECFF620A-A7C2-407C-B26F-2B876AC0C329}"/>
    <cellStyle name="40% - Ênfase3 8 4 5" xfId="27836" xr:uid="{38C0DE95-8C39-4C7D-A74E-C76DE1117470}"/>
    <cellStyle name="40% - Ênfase3 8 4 6" xfId="50432" xr:uid="{CCE98A54-D43B-475D-93D5-CF4E4EF4B851}"/>
    <cellStyle name="40% - Ênfase3 8 5" xfId="1994" xr:uid="{7D262B27-1C7C-494A-9879-5F773ACFFA91}"/>
    <cellStyle name="40% - Ênfase3 8 5 2" xfId="1995" xr:uid="{3DD28605-5AB6-4A80-84FE-790F17CA2DE0}"/>
    <cellStyle name="40% - Ênfase3 8 5 2 2" xfId="27837" xr:uid="{5380AAE9-71EB-4BBC-BC0B-732560300EFB}"/>
    <cellStyle name="40% - Ênfase3 8 5 2 3" xfId="27838" xr:uid="{BE21A542-7AC6-4FDC-97AF-B77FC54963E3}"/>
    <cellStyle name="40% - Ênfase3 8 5 2 4" xfId="27839" xr:uid="{156C3A8E-5AA6-4A45-B65F-9D1E943997BC}"/>
    <cellStyle name="40% - Ênfase3 8 5 3" xfId="27840" xr:uid="{EA74EB26-C360-41EB-8208-820D8155AC62}"/>
    <cellStyle name="40% - Ênfase3 8 5 4" xfId="27841" xr:uid="{FED701BA-5CE6-4C97-8497-670C1E7BB4C5}"/>
    <cellStyle name="40% - Ênfase3 8 5 5" xfId="27842" xr:uid="{AAE80AA5-6BE8-4FB1-9887-D8130F3A39E6}"/>
    <cellStyle name="40% - Ênfase3 8 5 6" xfId="50293" xr:uid="{B5B2E5D0-7697-4E37-9FE5-DBC66E5C99E4}"/>
    <cellStyle name="40% - Ênfase3 8 6" xfId="1996" xr:uid="{2F2360E2-0FE9-4D58-B7C9-56EC2E62786E}"/>
    <cellStyle name="40% - Ênfase3 8 6 2" xfId="1997" xr:uid="{1D254DDC-CE6C-495B-901E-5C690B13F81E}"/>
    <cellStyle name="40% - Ênfase3 8 6 2 2" xfId="27843" xr:uid="{F7062B19-7797-486E-8227-D9D7FF207BF0}"/>
    <cellStyle name="40% - Ênfase3 8 6 2 3" xfId="27844" xr:uid="{B605789A-59BB-4513-A7A0-232F271D7221}"/>
    <cellStyle name="40% - Ênfase3 8 6 2 4" xfId="27845" xr:uid="{499C4CBE-F8B5-48E8-8952-6573EBC8AD25}"/>
    <cellStyle name="40% - Ênfase3 8 6 3" xfId="27846" xr:uid="{77B85578-4134-47E6-8553-8E971F60934C}"/>
    <cellStyle name="40% - Ênfase3 8 6 4" xfId="27847" xr:uid="{98CA21B5-562D-4C42-802D-24C494034A73}"/>
    <cellStyle name="40% - Ênfase3 8 6 5" xfId="27848" xr:uid="{2C6EC234-D36F-4E38-9860-40685E971BEF}"/>
    <cellStyle name="40% - Ênfase3 8 6 6" xfId="50556" xr:uid="{A0E55970-8399-43D0-80E2-47F3A9232DDA}"/>
    <cellStyle name="40% - Ênfase3 8 7" xfId="1998" xr:uid="{926DC543-B169-4559-89E4-2176C161D319}"/>
    <cellStyle name="40% - Ênfase3 8 7 2" xfId="27849" xr:uid="{E8822FBB-92BF-4E07-A194-C84970C6FAB7}"/>
    <cellStyle name="40% - Ênfase3 8 7 2 2" xfId="27850" xr:uid="{7602FDDB-310E-4C26-9396-BD6144D2AC18}"/>
    <cellStyle name="40% - Ênfase3 8 7 2 3" xfId="27851" xr:uid="{A040667C-4510-4006-AD73-FA1231C16A27}"/>
    <cellStyle name="40% - Ênfase3 8 7 2 4" xfId="27852" xr:uid="{D33B89F8-8887-4FC5-A71A-6A28C47175DA}"/>
    <cellStyle name="40% - Ênfase3 8 7 3" xfId="27853" xr:uid="{6F03F9EF-3B53-48FE-92F9-C58928091632}"/>
    <cellStyle name="40% - Ênfase3 8 7 4" xfId="27854" xr:uid="{355B94C7-9897-426E-B8AF-3295CE19B558}"/>
    <cellStyle name="40% - Ênfase3 8 7 5" xfId="27855" xr:uid="{BD724618-8189-4006-96BA-2FEBDC04F771}"/>
    <cellStyle name="40% - Ênfase3 8 7 6" xfId="48690" xr:uid="{7136AB51-5937-4B78-B4CE-6F6F11F3E66C}"/>
    <cellStyle name="40% - Ênfase3 8 8" xfId="27856" xr:uid="{7116740B-ECD0-47AA-AE50-30082B8482B5}"/>
    <cellStyle name="40% - Ênfase3 8 8 2" xfId="27857" xr:uid="{ED043560-B134-4F6A-B688-2CE0EBAE0CF3}"/>
    <cellStyle name="40% - Ênfase3 8 8 2 2" xfId="27858" xr:uid="{ECC2FA30-847C-4F5D-9940-BECC9CC65562}"/>
    <cellStyle name="40% - Ênfase3 8 8 2 3" xfId="27859" xr:uid="{F19B3524-A260-45B2-BAEC-361D1D872AE1}"/>
    <cellStyle name="40% - Ênfase3 8 8 2 4" xfId="27860" xr:uid="{8779A8BE-3E54-4915-B1F3-2C069ADAB453}"/>
    <cellStyle name="40% - Ênfase3 8 8 3" xfId="27861" xr:uid="{9C4F591A-3C24-44F7-94FC-873BE17684BE}"/>
    <cellStyle name="40% - Ênfase3 8 8 4" xfId="27862" xr:uid="{0191D4AD-2F3F-450A-9C06-B310979653CB}"/>
    <cellStyle name="40% - Ênfase3 8 8 5" xfId="27863" xr:uid="{94484152-3C47-4D38-AEE9-AF1A1FBBD11F}"/>
    <cellStyle name="40% - Ênfase3 8 8 6" xfId="51139" xr:uid="{149B845A-0B2A-48B7-BC85-A76BEC202CCB}"/>
    <cellStyle name="40% - Ênfase3 8 9" xfId="27864" xr:uid="{D327E22A-B422-47D8-9EF3-7C63A0728A79}"/>
    <cellStyle name="40% - Ênfase3 8 9 2" xfId="27865" xr:uid="{4CAA7C75-ECBB-48A1-A03F-B1A0FDE4D41F}"/>
    <cellStyle name="40% - Ênfase3 8 9 2 2" xfId="27866" xr:uid="{6B00CDF9-A32B-4790-AF46-622435012197}"/>
    <cellStyle name="40% - Ênfase3 8 9 2 3" xfId="27867" xr:uid="{9BC7026B-EE93-477F-8769-831E0BA05B04}"/>
    <cellStyle name="40% - Ênfase3 8 9 2 4" xfId="27868" xr:uid="{256EE220-6DDB-41AB-A5CF-854AAE0D19C1}"/>
    <cellStyle name="40% - Ênfase3 8 9 3" xfId="27869" xr:uid="{E6C8C5C5-F4A8-4DC1-8E12-2BDC87585255}"/>
    <cellStyle name="40% - Ênfase3 8 9 4" xfId="27870" xr:uid="{2A808EB0-6FD0-4683-9EFA-43CDB9E7B6FF}"/>
    <cellStyle name="40% - Ênfase3 8 9 5" xfId="27871" xr:uid="{D0AA2402-26E1-4965-9836-66AF07AF97A1}"/>
    <cellStyle name="40% - Ênfase3 8 9 6" xfId="52022" xr:uid="{FEA26022-8FE4-43AA-9EC0-B75F2AB600DC}"/>
    <cellStyle name="40% - Ênfase3 80" xfId="27872" xr:uid="{CF89BE33-BD32-4DD5-86F2-1C3DCBE8E97F}"/>
    <cellStyle name="40% - Ênfase3 81" xfId="27873" xr:uid="{B05FEBAE-946D-422D-BC5E-ADAF4DFEE600}"/>
    <cellStyle name="40% - Ênfase3 82" xfId="27874" xr:uid="{9B760C0B-68E2-42B0-8911-F0862C74238B}"/>
    <cellStyle name="40% - Ênfase3 83" xfId="27875" xr:uid="{595A6488-10B4-45A3-844A-B37F7D73894F}"/>
    <cellStyle name="40% - Ênfase3 84" xfId="27876" xr:uid="{175F9894-B099-4661-B591-6CC7784657D0}"/>
    <cellStyle name="40% - Ênfase3 85" xfId="27877" xr:uid="{7E990A40-EFC1-4E52-AEB0-7D4DA31F44F3}"/>
    <cellStyle name="40% - Ênfase3 86" xfId="27878" xr:uid="{B42AD3EA-8AE3-417D-BD84-C6C452B0B6F7}"/>
    <cellStyle name="40% - Ênfase3 87" xfId="27879" xr:uid="{E7935BE5-703B-4F1E-B351-1AADFD653894}"/>
    <cellStyle name="40% - Ênfase3 88" xfId="27880" xr:uid="{FAB4F261-8EFE-4C68-854A-48F1F644F07E}"/>
    <cellStyle name="40% - Ênfase3 89" xfId="27881" xr:uid="{2F44C8FC-983C-4E58-852E-15B5FF9DD540}"/>
    <cellStyle name="40% - Ênfase3 9" xfId="1999" xr:uid="{845C1262-4203-4E90-9285-29ACDDECA83E}"/>
    <cellStyle name="40% - Ênfase3 9 10" xfId="27882" xr:uid="{8A599AEA-12E0-489A-887A-D1D7B930A088}"/>
    <cellStyle name="40% - Ênfase3 9 10 2" xfId="27883" xr:uid="{8402AF9A-009C-4435-83F5-7D45DD1B6EC5}"/>
    <cellStyle name="40% - Ênfase3 9 10 2 2" xfId="27884" xr:uid="{0DAC4BC1-60D7-4DB5-8895-1EA070BE941B}"/>
    <cellStyle name="40% - Ênfase3 9 10 2 3" xfId="27885" xr:uid="{8D19F017-D27F-419B-81EA-DBA3D10CF4E5}"/>
    <cellStyle name="40% - Ênfase3 9 10 2 4" xfId="27886" xr:uid="{1BC96D4D-C726-4729-B7C6-D37217AA06E7}"/>
    <cellStyle name="40% - Ênfase3 9 10 3" xfId="27887" xr:uid="{DCDFD6F4-0C03-43EE-B04D-6F1E813B5D1D}"/>
    <cellStyle name="40% - Ênfase3 9 10 4" xfId="27888" xr:uid="{1675B901-9281-479F-8A86-9E8304B191ED}"/>
    <cellStyle name="40% - Ênfase3 9 10 5" xfId="27889" xr:uid="{F374F2FE-BCFE-401C-8B22-EA19FB1AF563}"/>
    <cellStyle name="40% - Ênfase3 9 10 6" xfId="47244" xr:uid="{7AE0FA94-5CD1-4593-8A68-BEE0C50BDC7A}"/>
    <cellStyle name="40% - Ênfase3 9 11" xfId="27890" xr:uid="{32AAF783-1293-420F-B3C2-B5DBE9E4618E}"/>
    <cellStyle name="40% - Ênfase3 9 11 2" xfId="27891" xr:uid="{45C9DA96-B38D-4FA0-B40C-8065B3F2B437}"/>
    <cellStyle name="40% - Ênfase3 9 11 2 2" xfId="27892" xr:uid="{EC39F661-09CD-4784-BB2A-F0FF11470F80}"/>
    <cellStyle name="40% - Ênfase3 9 11 2 3" xfId="27893" xr:uid="{B1262A56-9A93-49A3-91C4-9539678A99C4}"/>
    <cellStyle name="40% - Ênfase3 9 11 2 4" xfId="27894" xr:uid="{57D7D246-08B4-4DE7-884F-0235DFCD0D9E}"/>
    <cellStyle name="40% - Ênfase3 9 11 3" xfId="27895" xr:uid="{C14FDCA9-6D39-40D1-AE47-F34F21036841}"/>
    <cellStyle name="40% - Ênfase3 9 11 4" xfId="27896" xr:uid="{381E79E8-4527-4311-BA87-1536F58C17AE}"/>
    <cellStyle name="40% - Ênfase3 9 11 5" xfId="27897" xr:uid="{0825F26B-FDFB-42B7-B650-C565397D0B22}"/>
    <cellStyle name="40% - Ênfase3 9 12" xfId="27898" xr:uid="{A17CDFE2-07D5-40B9-A19E-A6E8E4AABD30}"/>
    <cellStyle name="40% - Ênfase3 9 12 2" xfId="27899" xr:uid="{35E50BBB-FF52-417C-A285-3629646D78A4}"/>
    <cellStyle name="40% - Ênfase3 9 12 3" xfId="27900" xr:uid="{A2F1C2A2-43B9-4C56-87F1-FE0AC5483847}"/>
    <cellStyle name="40% - Ênfase3 9 12 4" xfId="27901" xr:uid="{1F804084-0548-4629-8DDA-B7B21E0D0727}"/>
    <cellStyle name="40% - Ênfase3 9 13" xfId="27902" xr:uid="{93DAE485-AB45-415C-B9DA-DE1ECEFDB4FE}"/>
    <cellStyle name="40% - Ênfase3 9 14" xfId="27903" xr:uid="{C219F864-DE3C-4D86-9921-013B455FF4F1}"/>
    <cellStyle name="40% - Ênfase3 9 15" xfId="27904" xr:uid="{B6E8E724-9321-46F2-8E81-285367BBD658}"/>
    <cellStyle name="40% - Ênfase3 9 16" xfId="45633" xr:uid="{F93E037A-1D8C-41C3-B633-F1FCEB64E660}"/>
    <cellStyle name="40% - Ênfase3 9 2" xfId="2000" xr:uid="{1AD65934-FC1E-4827-A237-BEF9796B24D2}"/>
    <cellStyle name="40% - Ênfase3 9 2 2" xfId="27905" xr:uid="{6DEEA960-94F4-4295-A280-99775B87ACF6}"/>
    <cellStyle name="40% - Ênfase3 9 2 2 2" xfId="27906" xr:uid="{6DCA4827-60AF-4F48-A459-0221B57745E9}"/>
    <cellStyle name="40% - Ênfase3 9 2 2 3" xfId="27907" xr:uid="{C27872CF-8CAC-43D3-B7F8-53B9F4AE882C}"/>
    <cellStyle name="40% - Ênfase3 9 2 2 4" xfId="27908" xr:uid="{5EA6D3F3-EC23-4002-8AD9-62C4D755CF70}"/>
    <cellStyle name="40% - Ênfase3 9 2 2 5" xfId="48940" xr:uid="{A964045F-8BB3-44E7-922D-2E5F090D49CC}"/>
    <cellStyle name="40% - Ênfase3 9 2 3" xfId="27909" xr:uid="{078C1C8A-A11C-4315-BDD3-2A0FBF366E24}"/>
    <cellStyle name="40% - Ênfase3 9 2 4" xfId="27910" xr:uid="{456ED7F2-C892-4263-AAAC-0F5748D815B8}"/>
    <cellStyle name="40% - Ênfase3 9 2 5" xfId="27911" xr:uid="{5CDB9680-6644-47C8-B174-7E53C7CF40D8}"/>
    <cellStyle name="40% - Ênfase3 9 2 6" xfId="47987" xr:uid="{7E304D3D-E46C-40AA-A736-83740FB1F5F6}"/>
    <cellStyle name="40% - Ênfase3 9 3" xfId="27912" xr:uid="{14406659-6096-4194-9E4C-F82D4AC4A0C1}"/>
    <cellStyle name="40% - Ênfase3 9 3 2" xfId="27913" xr:uid="{87F71B76-0D8E-47BF-802C-08B760DFA75B}"/>
    <cellStyle name="40% - Ênfase3 9 3 2 2" xfId="27914" xr:uid="{3DB47B5A-7216-4C28-A4BB-C41D098989A4}"/>
    <cellStyle name="40% - Ênfase3 9 3 2 3" xfId="27915" xr:uid="{32F03CB9-0810-4FC0-8EBB-1B50FF93FB6E}"/>
    <cellStyle name="40% - Ênfase3 9 3 2 4" xfId="27916" xr:uid="{399CFC73-860F-4D01-B522-B4DE10EDE323}"/>
    <cellStyle name="40% - Ênfase3 9 3 3" xfId="27917" xr:uid="{E1CE8B8D-5115-4CE7-920A-07ED5F2AAB29}"/>
    <cellStyle name="40% - Ênfase3 9 3 4" xfId="27918" xr:uid="{B61BE391-6B85-4B87-A2E7-41897679655B}"/>
    <cellStyle name="40% - Ênfase3 9 3 5" xfId="27919" xr:uid="{891533E3-3CC3-4B33-AB1B-7D86A9E9468D}"/>
    <cellStyle name="40% - Ênfase3 9 3 6" xfId="50357" xr:uid="{3DD50ABC-F1AE-449B-B452-032C5AEF6320}"/>
    <cellStyle name="40% - Ênfase3 9 4" xfId="27920" xr:uid="{1A61A6C5-2A95-4CED-9D29-981F3A4EFBA0}"/>
    <cellStyle name="40% - Ênfase3 9 4 2" xfId="27921" xr:uid="{6D2F14C0-E82D-47A0-A9FB-79937EBBCBA0}"/>
    <cellStyle name="40% - Ênfase3 9 4 2 2" xfId="27922" xr:uid="{8A8F4804-22B0-4024-9004-D6C2DBC47BD8}"/>
    <cellStyle name="40% - Ênfase3 9 4 2 3" xfId="27923" xr:uid="{B53DED84-CDFF-4269-8EA5-0624E0AC95F6}"/>
    <cellStyle name="40% - Ênfase3 9 4 2 4" xfId="27924" xr:uid="{3FFFE6A8-34E6-4BCB-9DB6-2855F1E8B6EA}"/>
    <cellStyle name="40% - Ênfase3 9 4 3" xfId="27925" xr:uid="{2F20C3BE-4239-45B2-8AA0-DC1307CE5BB9}"/>
    <cellStyle name="40% - Ênfase3 9 4 4" xfId="27926" xr:uid="{79D156EE-711D-4E14-B73C-7E4E73998D9E}"/>
    <cellStyle name="40% - Ênfase3 9 4 5" xfId="27927" xr:uid="{8C271904-EF7C-4F31-B4B3-94049BBA9E88}"/>
    <cellStyle name="40% - Ênfase3 9 4 6" xfId="50430" xr:uid="{79A88808-9B7E-4F82-9CED-CC961117EC08}"/>
    <cellStyle name="40% - Ênfase3 9 5" xfId="27928" xr:uid="{0C2ADBBB-20A5-458C-9877-9BD24F26670E}"/>
    <cellStyle name="40% - Ênfase3 9 5 2" xfId="27929" xr:uid="{52223F1E-1523-4567-A092-0D6CE119F2DC}"/>
    <cellStyle name="40% - Ênfase3 9 5 2 2" xfId="27930" xr:uid="{C828EA37-4541-4764-83A8-798DAA10CF42}"/>
    <cellStyle name="40% - Ênfase3 9 5 2 3" xfId="27931" xr:uid="{38EC2C7E-D7B2-48C8-8F40-1D3F13ECFA33}"/>
    <cellStyle name="40% - Ênfase3 9 5 2 4" xfId="27932" xr:uid="{6B08C05D-E9F1-4915-A5A8-B7DD9C8F1E0B}"/>
    <cellStyle name="40% - Ênfase3 9 5 3" xfId="27933" xr:uid="{7F5BB50B-C653-427E-929E-0F152C24C006}"/>
    <cellStyle name="40% - Ênfase3 9 5 4" xfId="27934" xr:uid="{5AB695A6-786F-42AB-99C5-4D95949FC4DF}"/>
    <cellStyle name="40% - Ênfase3 9 5 5" xfId="27935" xr:uid="{DF9B1284-9F98-4AA0-B0DA-2042E1CD0D55}"/>
    <cellStyle name="40% - Ênfase3 9 5 6" xfId="50297" xr:uid="{EA27257B-C641-4AB4-8380-38B2CFA3CE87}"/>
    <cellStyle name="40% - Ênfase3 9 6" xfId="27936" xr:uid="{7973D543-1715-4D7F-A3C8-2CF7681249A5}"/>
    <cellStyle name="40% - Ênfase3 9 6 2" xfId="27937" xr:uid="{278A3B03-D7C1-442A-8CB1-62A1C6852CA5}"/>
    <cellStyle name="40% - Ênfase3 9 6 2 2" xfId="27938" xr:uid="{BEC79072-1FCA-4A23-81F7-4DEC3BAB1FC0}"/>
    <cellStyle name="40% - Ênfase3 9 6 2 3" xfId="27939" xr:uid="{007C0B81-0C5C-4910-83FD-757030F4B2A9}"/>
    <cellStyle name="40% - Ênfase3 9 6 2 4" xfId="27940" xr:uid="{120A0D63-BDF3-4E3B-AC62-AC8E3EBB3712}"/>
    <cellStyle name="40% - Ênfase3 9 6 3" xfId="27941" xr:uid="{38CDFEC4-FD4F-429C-9EA8-460447E3CF29}"/>
    <cellStyle name="40% - Ênfase3 9 6 4" xfId="27942" xr:uid="{394BE887-6824-4F26-ACEB-34D5C2FFE292}"/>
    <cellStyle name="40% - Ênfase3 9 6 5" xfId="27943" xr:uid="{E155147A-972E-4677-98CF-200ED275ED4F}"/>
    <cellStyle name="40% - Ênfase3 9 6 6" xfId="50551" xr:uid="{82976E84-6C7E-497F-8CF2-8CE8F0E15D0A}"/>
    <cellStyle name="40% - Ênfase3 9 7" xfId="27944" xr:uid="{5FF5FAB0-BA26-495C-87DC-5302115B4ED6}"/>
    <cellStyle name="40% - Ênfase3 9 7 2" xfId="27945" xr:uid="{F4F16F16-5E95-4DCD-B8CD-B763B5C5BD22}"/>
    <cellStyle name="40% - Ênfase3 9 7 2 2" xfId="27946" xr:uid="{6B459712-3A3C-4EA4-8E63-0EF17DAD3752}"/>
    <cellStyle name="40% - Ênfase3 9 7 2 3" xfId="27947" xr:uid="{637EC4F6-53F3-44B1-B20B-F550683A7C0A}"/>
    <cellStyle name="40% - Ênfase3 9 7 2 4" xfId="27948" xr:uid="{A95D258F-0066-4208-A3AA-5E0ABE210D2A}"/>
    <cellStyle name="40% - Ênfase3 9 7 3" xfId="27949" xr:uid="{019FC105-DE99-48F2-B928-42FCC0FECDFD}"/>
    <cellStyle name="40% - Ênfase3 9 7 4" xfId="27950" xr:uid="{5C8A185A-687A-4D2C-B764-428EB2B97FC9}"/>
    <cellStyle name="40% - Ênfase3 9 7 5" xfId="27951" xr:uid="{5444D543-EF04-49A7-9BCE-84BD157F054C}"/>
    <cellStyle name="40% - Ênfase3 9 7 6" xfId="48674" xr:uid="{1F3AA614-999B-4E20-B9D7-1E2D0DE0A3F8}"/>
    <cellStyle name="40% - Ênfase3 9 8" xfId="27952" xr:uid="{B2F01362-289D-4B85-B9F5-9D9758C82BD3}"/>
    <cellStyle name="40% - Ênfase3 9 8 2" xfId="27953" xr:uid="{151835B3-228B-4040-87CA-804A7BEB657D}"/>
    <cellStyle name="40% - Ênfase3 9 8 2 2" xfId="27954" xr:uid="{3E4A7676-7342-4B37-8189-1CD9A2060254}"/>
    <cellStyle name="40% - Ênfase3 9 8 2 3" xfId="27955" xr:uid="{4D611E6E-74B0-4DC2-8B88-9CAEF1F4FC0C}"/>
    <cellStyle name="40% - Ênfase3 9 8 2 4" xfId="27956" xr:uid="{E9254916-0778-4AB2-A56C-772B3C89098D}"/>
    <cellStyle name="40% - Ênfase3 9 8 3" xfId="27957" xr:uid="{F77FA7CE-2BFD-4453-BBDF-281672BEDC01}"/>
    <cellStyle name="40% - Ênfase3 9 8 4" xfId="27958" xr:uid="{30654E78-FC2A-40BA-B9AB-D6AF4368B574}"/>
    <cellStyle name="40% - Ênfase3 9 8 5" xfId="27959" xr:uid="{23DFFD45-3A4F-447C-99E7-F4E8ABAD092B}"/>
    <cellStyle name="40% - Ênfase3 9 8 6" xfId="51118" xr:uid="{633EE00D-13C9-4C88-9AA5-CDDE2D31B293}"/>
    <cellStyle name="40% - Ênfase3 9 9" xfId="27960" xr:uid="{C7FB487F-673B-4A6A-93A2-D7C93966449A}"/>
    <cellStyle name="40% - Ênfase3 9 9 2" xfId="27961" xr:uid="{5DA4BBF1-8A71-49B8-AACB-177682D49B40}"/>
    <cellStyle name="40% - Ênfase3 9 9 2 2" xfId="27962" xr:uid="{25DAE2EB-272E-4FEC-A0BD-7999ED738DDF}"/>
    <cellStyle name="40% - Ênfase3 9 9 2 3" xfId="27963" xr:uid="{6E269D0D-F14B-4A9E-8986-9CE46AA00201}"/>
    <cellStyle name="40% - Ênfase3 9 9 2 4" xfId="27964" xr:uid="{689BA46D-7C99-4BEA-AC71-CA68FD2E85DD}"/>
    <cellStyle name="40% - Ênfase3 9 9 3" xfId="27965" xr:uid="{C99682D1-5B8E-4FC7-B49C-20975254BA42}"/>
    <cellStyle name="40% - Ênfase3 9 9 4" xfId="27966" xr:uid="{DAB8C7EB-F9A5-4BB1-A196-B8A4337A4CEA}"/>
    <cellStyle name="40% - Ênfase3 9 9 5" xfId="27967" xr:uid="{7DB37C84-EADC-4515-BF24-48CEDAB46F38}"/>
    <cellStyle name="40% - Ênfase3 9 9 6" xfId="52002" xr:uid="{D32A250F-321C-436E-BB78-E53CF298D926}"/>
    <cellStyle name="40% - Ênfase3 90" xfId="27968" xr:uid="{289246BB-78D5-4B6E-8E79-BC194262B5FB}"/>
    <cellStyle name="40% - Ênfase3 91" xfId="27969" xr:uid="{8ABECE2D-3628-4DCF-A76E-60EE296B769C}"/>
    <cellStyle name="40% - Ênfase3 92" xfId="27970" xr:uid="{7A67697E-1FCE-4B4B-9328-5F0CB1BD7FD3}"/>
    <cellStyle name="40% - Ênfase3 93" xfId="27971" xr:uid="{040B8FB7-F574-4A56-914E-317B5692734F}"/>
    <cellStyle name="40% - Ênfase3 94" xfId="27972" xr:uid="{66B6E8B2-B300-4D5F-A034-58667F330055}"/>
    <cellStyle name="40% - Ênfase3 95" xfId="27973" xr:uid="{1C1F50E4-9FD4-4765-898E-C1C6C98DB775}"/>
    <cellStyle name="40% - Ênfase3 96" xfId="27974" xr:uid="{236C1885-536E-43D9-8A09-D3C0DB254949}"/>
    <cellStyle name="40% - Ênfase3 97" xfId="27975" xr:uid="{B4BC6C9D-741C-40BB-8335-C15320D1F6AB}"/>
    <cellStyle name="40% - Ênfase3 98" xfId="27976" xr:uid="{0AC9182A-6605-45AA-9598-3D5D49AF58CC}"/>
    <cellStyle name="40% - Ênfase3 99" xfId="27977" xr:uid="{DD566B6E-0639-423B-8D33-F3822D696127}"/>
    <cellStyle name="40% - Ênfase4 10" xfId="2001" xr:uid="{A9AF6714-BD60-4EB3-87B4-783A6E36F9DB}"/>
    <cellStyle name="40% - Ênfase4 10 10" xfId="27978" xr:uid="{EFA51637-2B11-4CA2-8398-2875663D9FD5}"/>
    <cellStyle name="40% - Ênfase4 10 10 2" xfId="27979" xr:uid="{5F2AF00C-E832-4315-8D09-3F2C6A94DCB6}"/>
    <cellStyle name="40% - Ênfase4 10 10 2 2" xfId="27980" xr:uid="{F6C41A33-B447-4533-9D81-9DF89CBAFF35}"/>
    <cellStyle name="40% - Ênfase4 10 10 2 3" xfId="27981" xr:uid="{4F414102-F322-432D-8140-6F44EB95B471}"/>
    <cellStyle name="40% - Ênfase4 10 10 2 4" xfId="27982" xr:uid="{145FFAA8-AFE5-4200-B031-49D1C82214DE}"/>
    <cellStyle name="40% - Ênfase4 10 10 3" xfId="27983" xr:uid="{346CEC33-5EE2-4DBF-AEB5-E0A37FF0198F}"/>
    <cellStyle name="40% - Ênfase4 10 10 4" xfId="27984" xr:uid="{50320E95-652C-460F-A355-B8C20A7E4FB4}"/>
    <cellStyle name="40% - Ênfase4 10 10 5" xfId="27985" xr:uid="{B8B3653E-19FB-401C-BE8B-C1456F554345}"/>
    <cellStyle name="40% - Ênfase4 10 10 6" xfId="47245" xr:uid="{F8CFE066-1DAC-4BA4-86DD-5DD85DA9F666}"/>
    <cellStyle name="40% - Ênfase4 10 11" xfId="27986" xr:uid="{E0D9B58D-BAF3-4D35-9DB9-EC1FB412E41A}"/>
    <cellStyle name="40% - Ênfase4 10 11 2" xfId="27987" xr:uid="{5CB0183A-CE2E-4AA6-B997-029A507B5C30}"/>
    <cellStyle name="40% - Ênfase4 10 11 2 2" xfId="27988" xr:uid="{512AB9E6-1004-43F8-BB0F-9CD3D88BD652}"/>
    <cellStyle name="40% - Ênfase4 10 11 2 3" xfId="27989" xr:uid="{8B48520D-CF7E-40E1-8C66-C702D634A5C5}"/>
    <cellStyle name="40% - Ênfase4 10 11 2 4" xfId="27990" xr:uid="{4D14E4D1-90AD-4F00-95A0-A7574B1B6100}"/>
    <cellStyle name="40% - Ênfase4 10 11 3" xfId="27991" xr:uid="{10B1CDE7-3826-439F-80C6-24C9925210F3}"/>
    <cellStyle name="40% - Ênfase4 10 11 4" xfId="27992" xr:uid="{472D452A-376D-468C-BE63-FBDFAE307253}"/>
    <cellStyle name="40% - Ênfase4 10 11 5" xfId="27993" xr:uid="{89CA74AC-3F2E-4E5D-8628-D7DE87006DBE}"/>
    <cellStyle name="40% - Ênfase4 10 12" xfId="27994" xr:uid="{571C77DA-2986-41E8-9FF6-B0397C336290}"/>
    <cellStyle name="40% - Ênfase4 10 12 2" xfId="27995" xr:uid="{A90A71CF-F47F-466F-A55B-DBE53907D632}"/>
    <cellStyle name="40% - Ênfase4 10 12 3" xfId="27996" xr:uid="{16F9C487-B36F-4442-A1DB-7EC64D776997}"/>
    <cellStyle name="40% - Ênfase4 10 12 4" xfId="27997" xr:uid="{6472EE1B-C5F6-46CB-9376-4D125364427F}"/>
    <cellStyle name="40% - Ênfase4 10 13" xfId="27998" xr:uid="{1D7C34CD-2D9C-4E11-B12D-E26BBF8A82E7}"/>
    <cellStyle name="40% - Ênfase4 10 14" xfId="27999" xr:uid="{051056B4-2EAA-49A8-9BB0-C85F8C982304}"/>
    <cellStyle name="40% - Ênfase4 10 15" xfId="28000" xr:uid="{86A8E959-4A52-4523-AAE9-9A5B651E603C}"/>
    <cellStyle name="40% - Ênfase4 10 16" xfId="45634" xr:uid="{B4DB2FE7-E76D-409B-9357-3991FB8E3BA7}"/>
    <cellStyle name="40% - Ênfase4 10 2" xfId="2002" xr:uid="{A55E47FE-B49C-4FD6-9531-3FBAEB800DF0}"/>
    <cellStyle name="40% - Ênfase4 10 2 2" xfId="28001" xr:uid="{6281F727-E8D9-42A8-B341-46F1976EE987}"/>
    <cellStyle name="40% - Ênfase4 10 2 2 2" xfId="28002" xr:uid="{2DE28C21-ADA3-4083-BBDD-A9F29214F04D}"/>
    <cellStyle name="40% - Ênfase4 10 2 2 3" xfId="28003" xr:uid="{9D7A1022-7EAC-4103-8416-64F65F4B84B8}"/>
    <cellStyle name="40% - Ênfase4 10 2 2 4" xfId="28004" xr:uid="{DFD288D7-4E06-4FEF-AF50-6E883F9C64EA}"/>
    <cellStyle name="40% - Ênfase4 10 2 2 5" xfId="48942" xr:uid="{AE793941-58B8-4C51-9F22-6E3128508043}"/>
    <cellStyle name="40% - Ênfase4 10 2 3" xfId="28005" xr:uid="{F02A4EC5-F220-4A78-A3BA-81605C5C744F}"/>
    <cellStyle name="40% - Ênfase4 10 2 4" xfId="28006" xr:uid="{8AF222D8-0826-4E75-8D58-0984F7C833FF}"/>
    <cellStyle name="40% - Ênfase4 10 2 5" xfId="28007" xr:uid="{3D2ECFE7-31BF-4EB7-BE8D-42FEBC8581CA}"/>
    <cellStyle name="40% - Ênfase4 10 2 6" xfId="47988" xr:uid="{22682D8F-7237-4EF1-98C5-E06758C1F2FE}"/>
    <cellStyle name="40% - Ênfase4 10 3" xfId="28008" xr:uid="{0F079EB8-A6FF-4317-BC2A-3FCE920FDDA7}"/>
    <cellStyle name="40% - Ênfase4 10 3 2" xfId="28009" xr:uid="{5DA1D4F5-9C97-4F7E-B552-DF5159658DCA}"/>
    <cellStyle name="40% - Ênfase4 10 3 2 2" xfId="28010" xr:uid="{74D85E3A-2173-42B9-A857-C6A5BEF03E6A}"/>
    <cellStyle name="40% - Ênfase4 10 3 2 3" xfId="28011" xr:uid="{D687C671-AF43-449F-AAD2-E0F3F85E3B0F}"/>
    <cellStyle name="40% - Ênfase4 10 3 2 4" xfId="28012" xr:uid="{32118C25-5CA9-41A9-A478-C6BD8FA7EECC}"/>
    <cellStyle name="40% - Ênfase4 10 3 3" xfId="28013" xr:uid="{F810C562-83EB-4279-917F-2E6302821790}"/>
    <cellStyle name="40% - Ênfase4 10 3 4" xfId="28014" xr:uid="{47FEA5FC-C1FA-4AD9-BC70-780B7A0646A8}"/>
    <cellStyle name="40% - Ênfase4 10 3 5" xfId="28015" xr:uid="{0778CFE6-37A6-49DE-82C2-F13E3CA94F4F}"/>
    <cellStyle name="40% - Ênfase4 10 3 6" xfId="50359" xr:uid="{D37AE8AC-6AAB-4FAB-BD25-7BB40AC6FF6F}"/>
    <cellStyle name="40% - Ênfase4 10 4" xfId="28016" xr:uid="{1CEDA83C-CF9C-45B7-B6FA-EAD44C9E43C1}"/>
    <cellStyle name="40% - Ênfase4 10 4 2" xfId="28017" xr:uid="{51AC0B88-CB01-4944-BB35-57C6C353D8F0}"/>
    <cellStyle name="40% - Ênfase4 10 4 2 2" xfId="28018" xr:uid="{8D88ABD3-0F05-4604-9E3B-AA257D5005F9}"/>
    <cellStyle name="40% - Ênfase4 10 4 2 3" xfId="28019" xr:uid="{818124E5-1DE4-4488-B7BC-9C0FF572B9EE}"/>
    <cellStyle name="40% - Ênfase4 10 4 2 4" xfId="28020" xr:uid="{37BBCD0B-74DA-41BC-843F-8B4CCC2B5DA4}"/>
    <cellStyle name="40% - Ênfase4 10 4 3" xfId="28021" xr:uid="{4678911F-8E82-4188-8F7F-C0599AF10928}"/>
    <cellStyle name="40% - Ênfase4 10 4 4" xfId="28022" xr:uid="{2CDDF980-31F4-443D-9D4E-F02D64A69083}"/>
    <cellStyle name="40% - Ênfase4 10 4 5" xfId="28023" xr:uid="{E0C04F44-CFC3-4346-83FC-2D20CB15A81D}"/>
    <cellStyle name="40% - Ênfase4 10 4 6" xfId="50427" xr:uid="{416E1312-2FCE-402D-8283-E10FF79176BE}"/>
    <cellStyle name="40% - Ênfase4 10 5" xfId="28024" xr:uid="{244DB390-4BAD-4228-8036-6FE2DA6D1080}"/>
    <cellStyle name="40% - Ênfase4 10 5 2" xfId="28025" xr:uid="{7CD208B1-EE29-4FD6-87F9-0AD986D0E6C5}"/>
    <cellStyle name="40% - Ênfase4 10 5 2 2" xfId="28026" xr:uid="{BBE3F8C8-E3AB-49FB-AAD7-1094973DC1DD}"/>
    <cellStyle name="40% - Ênfase4 10 5 2 3" xfId="28027" xr:uid="{EDBB25E0-CBB3-41B3-970A-AE22F4C877F6}"/>
    <cellStyle name="40% - Ênfase4 10 5 2 4" xfId="28028" xr:uid="{3A8508A4-0C37-40FF-9278-2D9C63986C7E}"/>
    <cellStyle name="40% - Ênfase4 10 5 3" xfId="28029" xr:uid="{E76E4460-6B0F-4364-87CB-42EE43FA998D}"/>
    <cellStyle name="40% - Ênfase4 10 5 4" xfId="28030" xr:uid="{BBB33C2C-B26A-4DA6-9A41-BA71EBB839E8}"/>
    <cellStyle name="40% - Ênfase4 10 5 5" xfId="28031" xr:uid="{B066D466-0461-4D24-94FD-D9E3C9621DFC}"/>
    <cellStyle name="40% - Ênfase4 10 5 6" xfId="50303" xr:uid="{E6FD76EB-31C1-44D3-B9D8-8807E3C43BE7}"/>
    <cellStyle name="40% - Ênfase4 10 6" xfId="28032" xr:uid="{CCAB1F34-8218-45BE-B5B2-F30EFFBD7536}"/>
    <cellStyle name="40% - Ênfase4 10 6 2" xfId="28033" xr:uid="{04963D59-D775-4365-B776-0E8748845877}"/>
    <cellStyle name="40% - Ênfase4 10 6 2 2" xfId="28034" xr:uid="{576A30C5-C1DE-4F30-A02F-34951C4271FB}"/>
    <cellStyle name="40% - Ênfase4 10 6 2 3" xfId="28035" xr:uid="{7D023800-57CC-4333-9828-75876454961E}"/>
    <cellStyle name="40% - Ênfase4 10 6 2 4" xfId="28036" xr:uid="{96087C8A-0877-4CC4-B010-E0263ADA7E55}"/>
    <cellStyle name="40% - Ênfase4 10 6 3" xfId="28037" xr:uid="{B05F9061-6A8E-44DB-AFB6-DCB12CCB75FB}"/>
    <cellStyle name="40% - Ênfase4 10 6 4" xfId="28038" xr:uid="{4AF85C03-0199-4F89-A4E7-DCA4289CDFAE}"/>
    <cellStyle name="40% - Ênfase4 10 6 5" xfId="28039" xr:uid="{3D10945A-053E-4B1F-8B79-8CC446801546}"/>
    <cellStyle name="40% - Ênfase4 10 6 6" xfId="50526" xr:uid="{4AA1565C-1705-4D31-B2FF-4B828D7960EA}"/>
    <cellStyle name="40% - Ênfase4 10 7" xfId="28040" xr:uid="{937D1770-715E-4FAF-9114-B5327F59B203}"/>
    <cellStyle name="40% - Ênfase4 10 7 2" xfId="28041" xr:uid="{6392B565-99FC-4583-B9E8-F9A7DC144B57}"/>
    <cellStyle name="40% - Ênfase4 10 7 2 2" xfId="28042" xr:uid="{B92E2A0C-A40F-46B6-80B3-021483B79349}"/>
    <cellStyle name="40% - Ênfase4 10 7 2 3" xfId="28043" xr:uid="{3F2AE242-1455-4624-B828-C0DADC12C3B7}"/>
    <cellStyle name="40% - Ênfase4 10 7 2 4" xfId="28044" xr:uid="{80257CF8-6FCC-4CBE-9F8C-6DBD5A43EF49}"/>
    <cellStyle name="40% - Ênfase4 10 7 3" xfId="28045" xr:uid="{CA04307A-D60E-429B-86E6-0858E381099B}"/>
    <cellStyle name="40% - Ênfase4 10 7 4" xfId="28046" xr:uid="{98B75D02-BDBC-4FBA-B923-A96D3E051BB5}"/>
    <cellStyle name="40% - Ênfase4 10 7 5" xfId="28047" xr:uid="{819A847B-920E-48E2-BB9D-F051C0D86CB0}"/>
    <cellStyle name="40% - Ênfase4 10 7 6" xfId="48539" xr:uid="{9A270C91-A50A-4DCA-89CF-0737D3EB1BAC}"/>
    <cellStyle name="40% - Ênfase4 10 8" xfId="28048" xr:uid="{94EF1991-C8A6-4D6C-B501-E84A8E83413C}"/>
    <cellStyle name="40% - Ênfase4 10 8 2" xfId="28049" xr:uid="{105A4505-7433-4507-A8E0-27C25FC59901}"/>
    <cellStyle name="40% - Ênfase4 10 8 2 2" xfId="28050" xr:uid="{0B97A842-1227-4165-B3FF-6FEC250CA06B}"/>
    <cellStyle name="40% - Ênfase4 10 8 2 3" xfId="28051" xr:uid="{8A31F57E-BE13-413A-9E6C-531100B41A47}"/>
    <cellStyle name="40% - Ênfase4 10 8 2 4" xfId="28052" xr:uid="{E3FEBB84-B09A-420D-8AF5-308B538E852D}"/>
    <cellStyle name="40% - Ênfase4 10 8 3" xfId="28053" xr:uid="{0B8AD821-D479-47DE-B905-2C5276D5361F}"/>
    <cellStyle name="40% - Ênfase4 10 8 4" xfId="28054" xr:uid="{DE60CF3B-FA88-47A0-B5E6-FE47B5D21E7E}"/>
    <cellStyle name="40% - Ênfase4 10 8 5" xfId="28055" xr:uid="{17BD11F6-DDC5-48FC-89A7-DEE34FE391BC}"/>
    <cellStyle name="40% - Ênfase4 10 8 6" xfId="51004" xr:uid="{296CDF49-7D97-4340-B554-FC9A430E183D}"/>
    <cellStyle name="40% - Ênfase4 10 9" xfId="28056" xr:uid="{CFE19374-9D7D-44AC-8734-B0E3928894B5}"/>
    <cellStyle name="40% - Ênfase4 10 9 2" xfId="28057" xr:uid="{E6DD1133-8E8C-4DD4-A2A5-E77A2F962878}"/>
    <cellStyle name="40% - Ênfase4 10 9 2 2" xfId="28058" xr:uid="{642DCC2A-F347-4D82-B69C-D8A38F9148C3}"/>
    <cellStyle name="40% - Ênfase4 10 9 2 3" xfId="28059" xr:uid="{B8E3DB6B-63DD-4D54-BF92-F8D8C37D762F}"/>
    <cellStyle name="40% - Ênfase4 10 9 2 4" xfId="28060" xr:uid="{D7CE7354-A469-47F6-B998-73C8F969A616}"/>
    <cellStyle name="40% - Ênfase4 10 9 3" xfId="28061" xr:uid="{05D15BF5-7553-4F04-AD10-DB34C4AE9180}"/>
    <cellStyle name="40% - Ênfase4 10 9 4" xfId="28062" xr:uid="{1A10E776-F909-466F-960C-854D075EA178}"/>
    <cellStyle name="40% - Ênfase4 10 9 5" xfId="28063" xr:uid="{38EEF85A-5A4F-496C-91C7-9F347A7AD82D}"/>
    <cellStyle name="40% - Ênfase4 10 9 6" xfId="51888" xr:uid="{0B63BB94-86E8-48A2-AFD0-42AFCB6C9155}"/>
    <cellStyle name="40% - Ênfase4 100" xfId="28064" xr:uid="{53A0EAAB-B88F-49E8-AB7E-C685B1309ECC}"/>
    <cellStyle name="40% - Ênfase4 101" xfId="28065" xr:uid="{1E3418FD-0F4F-47C8-9E36-48816886780D}"/>
    <cellStyle name="40% - Ênfase4 102" xfId="28066" xr:uid="{B8B8BA08-AEF6-4DCA-B953-BE1EDA07439A}"/>
    <cellStyle name="40% - Ênfase4 103" xfId="28067" xr:uid="{6A8D5848-0DB6-4181-9F90-56A28533BADE}"/>
    <cellStyle name="40% - Ênfase4 104" xfId="28068" xr:uid="{4621A7E3-7847-470F-92D3-19DBD711EDE0}"/>
    <cellStyle name="40% - Ênfase4 105" xfId="28069" xr:uid="{EE13D9D5-8E09-47D0-99AA-DE567CA035CC}"/>
    <cellStyle name="40% - Ênfase4 106" xfId="28070" xr:uid="{816AF2B7-9514-48E0-BBD9-D68ED7D315D6}"/>
    <cellStyle name="40% - Ênfase4 107" xfId="28071" xr:uid="{30F317F7-D740-425B-9B2F-F290A15A3EF7}"/>
    <cellStyle name="40% - Ênfase4 108" xfId="28072" xr:uid="{1C1766D4-CAC9-4638-913C-987059EFCC68}"/>
    <cellStyle name="40% - Ênfase4 109" xfId="28073" xr:uid="{B9D6AD23-EDD1-452A-A76D-859249E557CA}"/>
    <cellStyle name="40% - Ênfase4 11" xfId="2003" xr:uid="{EAE7EE4E-3F72-47D0-9A96-3054F25B6137}"/>
    <cellStyle name="40% - Ênfase4 11 10" xfId="28074" xr:uid="{881BB004-D30B-49DB-8D32-C0CE2A36C578}"/>
    <cellStyle name="40% - Ênfase4 11 10 2" xfId="28075" xr:uid="{4D0E7A67-99E8-4B76-89F9-62428E67B718}"/>
    <cellStyle name="40% - Ênfase4 11 10 2 2" xfId="28076" xr:uid="{86719E75-179F-40FA-8530-949EC82BE86C}"/>
    <cellStyle name="40% - Ênfase4 11 10 2 3" xfId="28077" xr:uid="{14A89884-FC9D-4EBD-9DD4-962D10CA3BFA}"/>
    <cellStyle name="40% - Ênfase4 11 10 2 4" xfId="28078" xr:uid="{246B3CFB-CF4C-4904-A2D3-189DFA45FEF2}"/>
    <cellStyle name="40% - Ênfase4 11 10 3" xfId="28079" xr:uid="{EAAB3DD7-E461-43AA-89CA-E16C082AF04A}"/>
    <cellStyle name="40% - Ênfase4 11 10 4" xfId="28080" xr:uid="{27B9D632-703F-4D4A-AA16-8F18A9CBCDD3}"/>
    <cellStyle name="40% - Ênfase4 11 10 5" xfId="28081" xr:uid="{D10F5EDB-0BAD-4A3D-84CF-370BDF861CA8}"/>
    <cellStyle name="40% - Ênfase4 11 10 6" xfId="47246" xr:uid="{B3B8E71D-95C0-44DF-BEC6-368ABD16AC92}"/>
    <cellStyle name="40% - Ênfase4 11 11" xfId="28082" xr:uid="{7B7A5921-E1D5-498C-A299-574E91A9205D}"/>
    <cellStyle name="40% - Ênfase4 11 11 2" xfId="28083" xr:uid="{AC83BFA7-7E25-41F5-8A1A-062D8EF1A9D0}"/>
    <cellStyle name="40% - Ênfase4 11 11 2 2" xfId="28084" xr:uid="{0B71D364-AA22-4490-91CF-40981BFA8A94}"/>
    <cellStyle name="40% - Ênfase4 11 11 2 3" xfId="28085" xr:uid="{56987F90-5A2F-4E0F-9BF2-C52A95FDFC5C}"/>
    <cellStyle name="40% - Ênfase4 11 11 2 4" xfId="28086" xr:uid="{CAB8B668-84A0-45A2-9049-971DFC5C01D7}"/>
    <cellStyle name="40% - Ênfase4 11 11 3" xfId="28087" xr:uid="{F8ACC740-0353-4C48-9C89-CED93F6447D8}"/>
    <cellStyle name="40% - Ênfase4 11 11 4" xfId="28088" xr:uid="{087F1322-FDB1-4851-A212-73D6EE2E10A4}"/>
    <cellStyle name="40% - Ênfase4 11 11 5" xfId="28089" xr:uid="{76EE5AFA-E410-4778-8148-E09A4A628F73}"/>
    <cellStyle name="40% - Ênfase4 11 12" xfId="28090" xr:uid="{BE358D2A-2C2E-4DE3-80A6-828902A34212}"/>
    <cellStyle name="40% - Ênfase4 11 12 2" xfId="28091" xr:uid="{5DAF7C90-C55A-4C99-BCBB-C3047232A166}"/>
    <cellStyle name="40% - Ênfase4 11 12 3" xfId="28092" xr:uid="{DEF93E5F-B576-4B8C-AB60-741F5B87BB3A}"/>
    <cellStyle name="40% - Ênfase4 11 12 4" xfId="28093" xr:uid="{8521A12F-EF31-4E60-93D2-AF7371667AD0}"/>
    <cellStyle name="40% - Ênfase4 11 13" xfId="28094" xr:uid="{172F359A-A675-47DF-92C1-C6934FEA7CB3}"/>
    <cellStyle name="40% - Ênfase4 11 14" xfId="28095" xr:uid="{F632E32D-1AA6-41AD-A133-133BC03EF3F7}"/>
    <cellStyle name="40% - Ênfase4 11 15" xfId="28096" xr:uid="{680E5D3E-70D7-416C-B1A1-BA8D6EC482C1}"/>
    <cellStyle name="40% - Ênfase4 11 16" xfId="45635" xr:uid="{730ACD75-00BA-4275-9ECE-679921E5EDB9}"/>
    <cellStyle name="40% - Ênfase4 11 2" xfId="2004" xr:uid="{FFE07CB9-EB70-4186-A976-E5510D89F69D}"/>
    <cellStyle name="40% - Ênfase4 11 2 2" xfId="28097" xr:uid="{E823609C-9E11-4E9A-AEB7-31C7D5CCCB24}"/>
    <cellStyle name="40% - Ênfase4 11 2 2 2" xfId="28098" xr:uid="{6C4ABE8B-23EB-4193-A3FB-DD343DE23F06}"/>
    <cellStyle name="40% - Ênfase4 11 2 2 3" xfId="28099" xr:uid="{BDEB4EF7-96FE-487A-A476-6483A323A4C3}"/>
    <cellStyle name="40% - Ênfase4 11 2 2 4" xfId="28100" xr:uid="{4D3A4234-C4E2-4474-8491-CCC95C99FCDB}"/>
    <cellStyle name="40% - Ênfase4 11 2 2 5" xfId="48944" xr:uid="{437F0472-D0B9-4431-8DA8-8F7384AB5AD6}"/>
    <cellStyle name="40% - Ênfase4 11 2 3" xfId="28101" xr:uid="{81F61E74-E3E4-4194-8BAB-640E69ADFAD3}"/>
    <cellStyle name="40% - Ênfase4 11 2 4" xfId="28102" xr:uid="{D11BBEC9-1E5E-4E1F-B552-731DE85DE80F}"/>
    <cellStyle name="40% - Ênfase4 11 2 5" xfId="28103" xr:uid="{91127EFB-5B41-465E-BEF1-84C8DBC56E17}"/>
    <cellStyle name="40% - Ênfase4 11 2 6" xfId="47989" xr:uid="{01F0A26A-AF1F-4721-ACCD-19147380E627}"/>
    <cellStyle name="40% - Ênfase4 11 3" xfId="28104" xr:uid="{20F27629-D9E6-45C2-B28D-F47074451D53}"/>
    <cellStyle name="40% - Ênfase4 11 3 2" xfId="28105" xr:uid="{18321651-805E-498D-900D-1EEB2C018B33}"/>
    <cellStyle name="40% - Ênfase4 11 3 2 2" xfId="28106" xr:uid="{F5D31B28-913F-40B0-8381-C792BE263E28}"/>
    <cellStyle name="40% - Ênfase4 11 3 2 3" xfId="28107" xr:uid="{4A52E10C-1FF9-429F-96DA-578F12C85C6F}"/>
    <cellStyle name="40% - Ênfase4 11 3 2 4" xfId="28108" xr:uid="{BFE7FF0A-CE9B-4C73-8FE0-7E81028FB50D}"/>
    <cellStyle name="40% - Ênfase4 11 3 3" xfId="28109" xr:uid="{02089151-4BC9-4F59-BCB7-B91967D1051A}"/>
    <cellStyle name="40% - Ênfase4 11 3 4" xfId="28110" xr:uid="{60A00173-9723-4849-A171-C5A7A9D49865}"/>
    <cellStyle name="40% - Ênfase4 11 3 5" xfId="28111" xr:uid="{96E2B1B1-9E56-4E01-BB98-460C830FE1D7}"/>
    <cellStyle name="40% - Ênfase4 11 3 6" xfId="50361" xr:uid="{17BAE067-8375-4325-A638-7FC1CC78F668}"/>
    <cellStyle name="40% - Ênfase4 11 4" xfId="28112" xr:uid="{58FB17EB-B8BF-400A-9DCA-6497D7A704E4}"/>
    <cellStyle name="40% - Ênfase4 11 4 2" xfId="28113" xr:uid="{D0E13673-ADAF-4CFA-824F-DFE74A189CE1}"/>
    <cellStyle name="40% - Ênfase4 11 4 2 2" xfId="28114" xr:uid="{95D1B4B0-54E0-4D64-8019-F4E4E6B0C179}"/>
    <cellStyle name="40% - Ênfase4 11 4 2 3" xfId="28115" xr:uid="{B0B01C1E-02C9-4FD3-8A64-E66221B0C306}"/>
    <cellStyle name="40% - Ênfase4 11 4 2 4" xfId="28116" xr:uid="{7DA15D54-826B-4C0B-9F01-688D1E6DB837}"/>
    <cellStyle name="40% - Ênfase4 11 4 3" xfId="28117" xr:uid="{D923E027-54AC-4D41-9028-D24A8F788C73}"/>
    <cellStyle name="40% - Ênfase4 11 4 4" xfId="28118" xr:uid="{FE1DABCE-64BE-4E8F-9577-C51D907F96DE}"/>
    <cellStyle name="40% - Ênfase4 11 4 5" xfId="28119" xr:uid="{0EBC0187-00C8-4A33-8952-FE83D1D7F521}"/>
    <cellStyle name="40% - Ênfase4 11 4 6" xfId="50425" xr:uid="{5021E6D6-6D20-44B9-8778-0CF4931CDD79}"/>
    <cellStyle name="40% - Ênfase4 11 5" xfId="28120" xr:uid="{507DBC9B-6F73-47BB-AA3F-08DED1D4E266}"/>
    <cellStyle name="40% - Ênfase4 11 5 2" xfId="28121" xr:uid="{6041724F-AEF5-46CC-A429-2071C0D71951}"/>
    <cellStyle name="40% - Ênfase4 11 5 2 2" xfId="28122" xr:uid="{8C4C7C4C-FF4B-46D2-91D1-A9F987C1F030}"/>
    <cellStyle name="40% - Ênfase4 11 5 2 3" xfId="28123" xr:uid="{899B9451-3E23-4275-B8AE-6706DB4FC29C}"/>
    <cellStyle name="40% - Ênfase4 11 5 2 4" xfId="28124" xr:uid="{4673CAE7-D1DF-4DEF-80FC-64C24993BCCA}"/>
    <cellStyle name="40% - Ênfase4 11 5 3" xfId="28125" xr:uid="{6E0AF4D5-6332-4732-979E-512C163FAD59}"/>
    <cellStyle name="40% - Ênfase4 11 5 4" xfId="28126" xr:uid="{02E24243-F7DD-498A-905C-C2B12C36158F}"/>
    <cellStyle name="40% - Ênfase4 11 5 5" xfId="28127" xr:uid="{664AEF9D-E335-4257-9499-BFF19DB5D5C8}"/>
    <cellStyle name="40% - Ênfase4 11 5 6" xfId="50307" xr:uid="{A27766FB-76C6-4BB0-9ECD-4489A686052E}"/>
    <cellStyle name="40% - Ênfase4 11 6" xfId="28128" xr:uid="{AD2C1730-5B8E-4E50-982F-596CE48F5093}"/>
    <cellStyle name="40% - Ênfase4 11 6 2" xfId="28129" xr:uid="{F5B85450-657A-42D0-ABA4-29F826FD197F}"/>
    <cellStyle name="40% - Ênfase4 11 6 2 2" xfId="28130" xr:uid="{840EB5FB-610E-4665-A0FF-FA462090F426}"/>
    <cellStyle name="40% - Ênfase4 11 6 2 3" xfId="28131" xr:uid="{74D2602B-1FB4-4A7C-A253-1C52F807B03C}"/>
    <cellStyle name="40% - Ênfase4 11 6 2 4" xfId="28132" xr:uid="{64B33644-0143-49C6-9BE4-A4B93C390ED2}"/>
    <cellStyle name="40% - Ênfase4 11 6 3" xfId="28133" xr:uid="{43F93D5A-4434-49F3-81A7-1ED2BC58989E}"/>
    <cellStyle name="40% - Ênfase4 11 6 4" xfId="28134" xr:uid="{FB299696-C218-4EF9-A30A-E0141AE6CEF8}"/>
    <cellStyle name="40% - Ênfase4 11 6 5" xfId="28135" xr:uid="{33188469-EEF8-4BD5-95B0-49C297FCC024}"/>
    <cellStyle name="40% - Ênfase4 11 6 6" xfId="50521" xr:uid="{FDE1E909-DC91-4D81-976C-1E27EDA1B7D4}"/>
    <cellStyle name="40% - Ênfase4 11 7" xfId="28136" xr:uid="{EE297180-5B50-4612-AAFD-921215355228}"/>
    <cellStyle name="40% - Ênfase4 11 7 2" xfId="28137" xr:uid="{05C281C2-56DC-4191-81D9-752D5B30CCF8}"/>
    <cellStyle name="40% - Ênfase4 11 7 2 2" xfId="28138" xr:uid="{D0E24F8C-B637-4AEE-B735-D4E362120E36}"/>
    <cellStyle name="40% - Ênfase4 11 7 2 3" xfId="28139" xr:uid="{DB609399-4741-47AB-B020-4F41F96E6A46}"/>
    <cellStyle name="40% - Ênfase4 11 7 2 4" xfId="28140" xr:uid="{105D5594-73A6-4D5B-869C-C004002FA1E8}"/>
    <cellStyle name="40% - Ênfase4 11 7 3" xfId="28141" xr:uid="{EA8435B4-7AC3-42EA-882A-4EB2FC75CB1C}"/>
    <cellStyle name="40% - Ênfase4 11 7 4" xfId="28142" xr:uid="{AE813BB8-89F5-4CE1-B24C-707B3F21A541}"/>
    <cellStyle name="40% - Ênfase4 11 7 5" xfId="28143" xr:uid="{E28A758B-DE4B-4689-A54B-E060F05E13B6}"/>
    <cellStyle name="40% - Ênfase4 11 7 6" xfId="48523" xr:uid="{544B1768-8E52-44F8-BEDC-E0AA31E106B4}"/>
    <cellStyle name="40% - Ênfase4 11 8" xfId="28144" xr:uid="{0E04A04A-94AE-426B-A0DF-57C1483F4893}"/>
    <cellStyle name="40% - Ênfase4 11 8 2" xfId="28145" xr:uid="{E543E879-33AF-48D3-8C8F-2A5A2B672415}"/>
    <cellStyle name="40% - Ênfase4 11 8 2 2" xfId="28146" xr:uid="{6C4DCAB1-09AB-4241-AEA3-C18652519172}"/>
    <cellStyle name="40% - Ênfase4 11 8 2 3" xfId="28147" xr:uid="{750AD85B-71CC-4E8D-8C8A-4E9DD93C9CB0}"/>
    <cellStyle name="40% - Ênfase4 11 8 2 4" xfId="28148" xr:uid="{31F4F8E2-8F4A-4C19-AD87-422F0E305F86}"/>
    <cellStyle name="40% - Ênfase4 11 8 3" xfId="28149" xr:uid="{5F96E366-A5D5-471A-B659-BAC4C08A085B}"/>
    <cellStyle name="40% - Ênfase4 11 8 4" xfId="28150" xr:uid="{425ACE2E-922C-48C1-9399-99580AB6CBAE}"/>
    <cellStyle name="40% - Ênfase4 11 8 5" xfId="28151" xr:uid="{ABC245F2-D88D-4295-83BE-EFB8FF5F1493}"/>
    <cellStyle name="40% - Ênfase4 11 8 6" xfId="50995" xr:uid="{EDA35253-7B7D-4007-B320-3E3F9C013F81}"/>
    <cellStyle name="40% - Ênfase4 11 9" xfId="28152" xr:uid="{E091BC0B-CDBD-4317-86E7-169B45612006}"/>
    <cellStyle name="40% - Ênfase4 11 9 2" xfId="28153" xr:uid="{0B86B5D3-064F-41F6-94CF-A58E7B98232F}"/>
    <cellStyle name="40% - Ênfase4 11 9 2 2" xfId="28154" xr:uid="{C42C94BA-5C66-4455-9AAA-58A087A519CF}"/>
    <cellStyle name="40% - Ênfase4 11 9 2 3" xfId="28155" xr:uid="{611040BE-6643-481B-BFEC-286B7C7464FC}"/>
    <cellStyle name="40% - Ênfase4 11 9 2 4" xfId="28156" xr:uid="{B108F2FF-2831-4ADA-B248-883BD31BA3C8}"/>
    <cellStyle name="40% - Ênfase4 11 9 3" xfId="28157" xr:uid="{E36BF257-696B-4F33-938D-7BC05C50BF96}"/>
    <cellStyle name="40% - Ênfase4 11 9 4" xfId="28158" xr:uid="{9FDEB01E-DC02-4018-8B80-CF13B06FF3D1}"/>
    <cellStyle name="40% - Ênfase4 11 9 5" xfId="28159" xr:uid="{24723963-C343-42A6-B847-E63446579D4D}"/>
    <cellStyle name="40% - Ênfase4 11 9 6" xfId="51880" xr:uid="{F9213E99-4D14-44E1-8610-2C592988AF56}"/>
    <cellStyle name="40% - Ênfase4 110" xfId="28160" xr:uid="{8AE2B19B-DD90-4D32-A688-7B2EDFA82A14}"/>
    <cellStyle name="40% - Ênfase4 111" xfId="28161" xr:uid="{D2477607-9C26-4812-95A7-AE7A8CD7D604}"/>
    <cellStyle name="40% - Ênfase4 112" xfId="28162" xr:uid="{040B98E6-9E13-4E59-ABB2-3B178C33704F}"/>
    <cellStyle name="40% - Ênfase4 113" xfId="28163" xr:uid="{B0215020-9E12-495E-9E14-BCD0291ECD0E}"/>
    <cellStyle name="40% - Ênfase4 114" xfId="28164" xr:uid="{2D2D5F46-DD52-4B21-BE11-7EB61AB4403A}"/>
    <cellStyle name="40% - Ênfase4 115" xfId="28165" xr:uid="{16BB0720-9182-42BA-8EA1-133F275F7612}"/>
    <cellStyle name="40% - Ênfase4 116" xfId="28166" xr:uid="{C42EC6A2-E4F4-463E-B738-BC38864662D7}"/>
    <cellStyle name="40% - Ênfase4 117" xfId="28167" xr:uid="{0B4E7FA7-6B09-4CA4-966C-F89393AB0796}"/>
    <cellStyle name="40% - Ênfase4 118" xfId="28168" xr:uid="{CA7A4DD3-22F6-4AC0-9745-F37DFCB0CA27}"/>
    <cellStyle name="40% - Ênfase4 119" xfId="28169" xr:uid="{7ECBA835-CF06-41DB-95DE-CA245CBDBDB0}"/>
    <cellStyle name="40% - Ênfase4 12" xfId="2005" xr:uid="{5AC83369-86C9-4D52-8779-990DA15E719B}"/>
    <cellStyle name="40% - Ênfase4 12 10" xfId="28170" xr:uid="{CC6C2D79-0A0E-4168-8AB9-DA7FFB8B7D5F}"/>
    <cellStyle name="40% - Ênfase4 12 10 2" xfId="28171" xr:uid="{516E6A78-F5FF-4295-A6C8-DBA2E05785B9}"/>
    <cellStyle name="40% - Ênfase4 12 10 2 2" xfId="28172" xr:uid="{68716F76-8AF8-4F7A-A275-1EE5C23ED931}"/>
    <cellStyle name="40% - Ênfase4 12 10 2 3" xfId="28173" xr:uid="{01995A03-04D1-4DCB-80CD-EBD84C194809}"/>
    <cellStyle name="40% - Ênfase4 12 10 2 4" xfId="28174" xr:uid="{2254C7A8-A846-46A9-BEE3-8B26E0E0C726}"/>
    <cellStyle name="40% - Ênfase4 12 10 3" xfId="28175" xr:uid="{7E817F5D-15AD-40A6-91DF-9566B7D07071}"/>
    <cellStyle name="40% - Ênfase4 12 10 4" xfId="28176" xr:uid="{0ADEFBF6-CDF4-426A-8AF6-94C8F70DB32F}"/>
    <cellStyle name="40% - Ênfase4 12 10 5" xfId="28177" xr:uid="{3AB8074E-A0ED-408D-8528-71D6146D378F}"/>
    <cellStyle name="40% - Ênfase4 12 10 6" xfId="47247" xr:uid="{F0B76D0F-CD7A-4630-A9DF-F9653A18245A}"/>
    <cellStyle name="40% - Ênfase4 12 11" xfId="28178" xr:uid="{20CC89B6-98DE-45D3-B858-7F313791C144}"/>
    <cellStyle name="40% - Ênfase4 12 11 2" xfId="28179" xr:uid="{2DF4E7F5-CB91-427D-9DD0-448B39524C72}"/>
    <cellStyle name="40% - Ênfase4 12 11 2 2" xfId="28180" xr:uid="{B42FF2C9-28BE-43BA-B821-6786E0471C4A}"/>
    <cellStyle name="40% - Ênfase4 12 11 2 3" xfId="28181" xr:uid="{748999B6-6BB5-45AE-9C9F-70D242645796}"/>
    <cellStyle name="40% - Ênfase4 12 11 2 4" xfId="28182" xr:uid="{6A2E34A9-8FA6-4BB3-9D67-1B0E7F8B48EB}"/>
    <cellStyle name="40% - Ênfase4 12 11 3" xfId="28183" xr:uid="{0349F8FD-AB3F-4D9C-AD16-8612E7937563}"/>
    <cellStyle name="40% - Ênfase4 12 11 4" xfId="28184" xr:uid="{A9CACD29-4217-4C44-B131-A041780765B6}"/>
    <cellStyle name="40% - Ênfase4 12 11 5" xfId="28185" xr:uid="{373892CE-A8BA-464A-B75F-DFD4DC64DD18}"/>
    <cellStyle name="40% - Ênfase4 12 12" xfId="28186" xr:uid="{BE271B8E-5E4D-47BD-BE66-F35A78005EA1}"/>
    <cellStyle name="40% - Ênfase4 12 12 2" xfId="28187" xr:uid="{0E67BE6B-0455-425B-95A8-E8BDA17E4666}"/>
    <cellStyle name="40% - Ênfase4 12 12 3" xfId="28188" xr:uid="{17663012-B936-4ACF-889B-929D7F847F9B}"/>
    <cellStyle name="40% - Ênfase4 12 12 4" xfId="28189" xr:uid="{F582BE99-77DF-4B5C-B0FF-35BAA67DF266}"/>
    <cellStyle name="40% - Ênfase4 12 13" xfId="28190" xr:uid="{91687526-1386-464A-A6C2-D6CB1BFC2E79}"/>
    <cellStyle name="40% - Ênfase4 12 14" xfId="28191" xr:uid="{7A1AA32A-FC65-4181-BAF9-DE7E9BDF1F7D}"/>
    <cellStyle name="40% - Ênfase4 12 15" xfId="28192" xr:uid="{46C2818D-C0DF-4DD2-89CE-7CDA4E7FD5A5}"/>
    <cellStyle name="40% - Ênfase4 12 16" xfId="45636" xr:uid="{395DB2CD-B2B7-4AFE-A406-0DDC5508F25D}"/>
    <cellStyle name="40% - Ênfase4 12 2" xfId="2006" xr:uid="{190160BE-3137-4A13-9078-AE2A9335E2C1}"/>
    <cellStyle name="40% - Ênfase4 12 2 2" xfId="28193" xr:uid="{EF71179D-A52E-48EB-8D76-37EA2C85DAA2}"/>
    <cellStyle name="40% - Ênfase4 12 2 2 2" xfId="28194" xr:uid="{2A6EB6C2-9FAC-4329-81F2-577FFC8CB6BB}"/>
    <cellStyle name="40% - Ênfase4 12 2 2 3" xfId="28195" xr:uid="{D5A1B163-5945-42A5-B1B7-6C1A946D2D0C}"/>
    <cellStyle name="40% - Ênfase4 12 2 2 4" xfId="28196" xr:uid="{3F5864AD-280C-4D75-9F35-C4323E5486EC}"/>
    <cellStyle name="40% - Ênfase4 12 2 2 5" xfId="48946" xr:uid="{C83AE360-66B0-4478-85FE-50DB0D23C9B0}"/>
    <cellStyle name="40% - Ênfase4 12 2 3" xfId="28197" xr:uid="{3A290246-D249-4B72-9DB1-1C10386071D8}"/>
    <cellStyle name="40% - Ênfase4 12 2 4" xfId="28198" xr:uid="{31DDE01C-5780-4498-BB9F-9A56851AE849}"/>
    <cellStyle name="40% - Ênfase4 12 2 5" xfId="28199" xr:uid="{4453E223-0577-4799-BAD4-481EF7A25635}"/>
    <cellStyle name="40% - Ênfase4 12 2 6" xfId="47990" xr:uid="{6BF278AC-93BF-48F0-B630-278BCE1030EE}"/>
    <cellStyle name="40% - Ênfase4 12 3" xfId="28200" xr:uid="{C954E614-FC82-4A48-BC1D-906267B1D34C}"/>
    <cellStyle name="40% - Ênfase4 12 3 2" xfId="28201" xr:uid="{CF66E96D-6632-4BD0-93E7-299EC32C7A95}"/>
    <cellStyle name="40% - Ênfase4 12 3 2 2" xfId="28202" xr:uid="{5F0B4B04-A16F-4BD5-975C-EA7920830DCF}"/>
    <cellStyle name="40% - Ênfase4 12 3 2 3" xfId="28203" xr:uid="{C6210D8F-A316-41F4-9BBF-98FDD21985F3}"/>
    <cellStyle name="40% - Ênfase4 12 3 2 4" xfId="28204" xr:uid="{D8E7E481-5DAB-4BDF-BAFD-99F11B83CA34}"/>
    <cellStyle name="40% - Ênfase4 12 3 3" xfId="28205" xr:uid="{C600423A-ABCF-420F-BF50-A8E273A66969}"/>
    <cellStyle name="40% - Ênfase4 12 3 4" xfId="28206" xr:uid="{DEF75FEC-D899-45AF-81E0-28A028A074CF}"/>
    <cellStyle name="40% - Ênfase4 12 3 5" xfId="28207" xr:uid="{6A9B290A-437F-46D2-84A0-467EC7EAF628}"/>
    <cellStyle name="40% - Ênfase4 12 3 6" xfId="50363" xr:uid="{F119B2D5-3571-4839-A618-E61C2D76773A}"/>
    <cellStyle name="40% - Ênfase4 12 4" xfId="28208" xr:uid="{474D139C-3779-4C04-9FB5-F22E2053BBE5}"/>
    <cellStyle name="40% - Ênfase4 12 4 2" xfId="28209" xr:uid="{05017488-8202-42D9-93FC-82CF2BD47828}"/>
    <cellStyle name="40% - Ênfase4 12 4 2 2" xfId="28210" xr:uid="{3445BF71-2663-4A3C-9307-3D367F714F43}"/>
    <cellStyle name="40% - Ênfase4 12 4 2 3" xfId="28211" xr:uid="{D3D6357D-2A00-4715-9DA0-5E504F42DA39}"/>
    <cellStyle name="40% - Ênfase4 12 4 2 4" xfId="28212" xr:uid="{8E3F4EE0-7BD6-419A-BF2C-7A63477CAEA1}"/>
    <cellStyle name="40% - Ênfase4 12 4 3" xfId="28213" xr:uid="{E933D3E9-0FD9-46BB-A13D-88FF0E357A02}"/>
    <cellStyle name="40% - Ênfase4 12 4 4" xfId="28214" xr:uid="{363508A1-8A8E-4F09-BE31-72FE66A27D37}"/>
    <cellStyle name="40% - Ênfase4 12 4 5" xfId="28215" xr:uid="{0DF03302-FAA4-47ED-82BD-C4465337D1DA}"/>
    <cellStyle name="40% - Ênfase4 12 4 6" xfId="50420" xr:uid="{5ECF7FEE-3D8B-4291-8FC8-53C2E2FE8E14}"/>
    <cellStyle name="40% - Ênfase4 12 5" xfId="28216" xr:uid="{04B3EB1B-1FF5-40F6-B1B3-910AB268F134}"/>
    <cellStyle name="40% - Ênfase4 12 5 2" xfId="28217" xr:uid="{E72EA2F1-E919-4529-9E97-CD033B224F66}"/>
    <cellStyle name="40% - Ênfase4 12 5 2 2" xfId="28218" xr:uid="{73DC2489-DCED-4A8E-9006-C20DFC8CAA9F}"/>
    <cellStyle name="40% - Ênfase4 12 5 2 3" xfId="28219" xr:uid="{A8BF0495-DE11-4B95-BD6A-A938119643F7}"/>
    <cellStyle name="40% - Ênfase4 12 5 2 4" xfId="28220" xr:uid="{8DEA4DFD-543E-486B-8F7A-4A2183DA33C5}"/>
    <cellStyle name="40% - Ênfase4 12 5 3" xfId="28221" xr:uid="{A6E45064-EF64-40CC-82B3-A682E06A00C0}"/>
    <cellStyle name="40% - Ênfase4 12 5 4" xfId="28222" xr:uid="{0992C473-34EA-413D-A958-1AB2BA8F5276}"/>
    <cellStyle name="40% - Ênfase4 12 5 5" xfId="28223" xr:uid="{46CBC92E-EC21-4934-A330-058BE3C6ADE4}"/>
    <cellStyle name="40% - Ênfase4 12 5 6" xfId="50317" xr:uid="{B845C852-2854-470B-A4B7-3F60FBF2624C}"/>
    <cellStyle name="40% - Ênfase4 12 6" xfId="28224" xr:uid="{8686A42C-5649-4F87-883D-65311C9E670E}"/>
    <cellStyle name="40% - Ênfase4 12 6 2" xfId="28225" xr:uid="{968E503F-1833-49EF-959C-451FFF9518A6}"/>
    <cellStyle name="40% - Ênfase4 12 6 2 2" xfId="28226" xr:uid="{73C32337-07CA-4C65-AFA8-4BDF9F2B2565}"/>
    <cellStyle name="40% - Ênfase4 12 6 2 3" xfId="28227" xr:uid="{8CF85ED4-520D-474F-A984-2CF9B71A221A}"/>
    <cellStyle name="40% - Ênfase4 12 6 2 4" xfId="28228" xr:uid="{2FAD1AEC-4EA7-4805-8552-B06D14086259}"/>
    <cellStyle name="40% - Ênfase4 12 6 3" xfId="28229" xr:uid="{F33B481B-3D16-4071-9BA5-7B1D4652CE0F}"/>
    <cellStyle name="40% - Ênfase4 12 6 4" xfId="28230" xr:uid="{B81567F5-F933-4706-B99E-371939A98E44}"/>
    <cellStyle name="40% - Ênfase4 12 6 5" xfId="28231" xr:uid="{05C94039-DF5C-4E8B-A5D9-E6A371E865F3}"/>
    <cellStyle name="40% - Ênfase4 12 6 6" xfId="50493" xr:uid="{B1AC290B-6C7A-432E-A273-10D89BAD6A0C}"/>
    <cellStyle name="40% - Ênfase4 12 7" xfId="28232" xr:uid="{F69068F7-8053-446B-B8A7-F96B997EC75B}"/>
    <cellStyle name="40% - Ênfase4 12 7 2" xfId="28233" xr:uid="{EFA94927-CFEB-49C3-B87A-6380DB76D8F8}"/>
    <cellStyle name="40% - Ênfase4 12 7 2 2" xfId="28234" xr:uid="{4D8B1B35-016B-43F3-A189-592893ED91CE}"/>
    <cellStyle name="40% - Ênfase4 12 7 2 3" xfId="28235" xr:uid="{CB5A870C-3BB3-42DD-87D3-0D00D9AC9DE0}"/>
    <cellStyle name="40% - Ênfase4 12 7 2 4" xfId="28236" xr:uid="{F07B03D1-5450-4419-9A2D-4BE9AE98B049}"/>
    <cellStyle name="40% - Ênfase4 12 7 3" xfId="28237" xr:uid="{5E96290E-4037-4559-8B95-0CFDB09B4CD9}"/>
    <cellStyle name="40% - Ênfase4 12 7 4" xfId="28238" xr:uid="{652854A5-5C07-47F4-9079-26C97479AA92}"/>
    <cellStyle name="40% - Ênfase4 12 7 5" xfId="28239" xr:uid="{9F07ACE0-385E-4045-83E4-F58E82AEF93F}"/>
    <cellStyle name="40% - Ênfase4 12 7 6" xfId="50190" xr:uid="{6067D1F4-364D-4DD0-B389-303E3BB9A7C3}"/>
    <cellStyle name="40% - Ênfase4 12 8" xfId="28240" xr:uid="{E8FC0FBC-6380-4EEA-B6E8-EAD1DB4EE24E}"/>
    <cellStyle name="40% - Ênfase4 12 8 2" xfId="28241" xr:uid="{2C8AA944-5F19-4A19-B841-B6B4DA908499}"/>
    <cellStyle name="40% - Ênfase4 12 8 2 2" xfId="28242" xr:uid="{738EA0CF-682D-401E-8971-3A6CDC5CB049}"/>
    <cellStyle name="40% - Ênfase4 12 8 2 3" xfId="28243" xr:uid="{02F1A37A-BF29-4643-A6B1-A028C5794D49}"/>
    <cellStyle name="40% - Ênfase4 12 8 2 4" xfId="28244" xr:uid="{15728DCB-DC60-4052-8CBA-F0DD7B702257}"/>
    <cellStyle name="40% - Ênfase4 12 8 3" xfId="28245" xr:uid="{42E248D4-7792-4F81-AE5C-6EE6D34E203F}"/>
    <cellStyle name="40% - Ênfase4 12 8 4" xfId="28246" xr:uid="{659DF61D-C6B2-4052-83FC-DE18E412EB93}"/>
    <cellStyle name="40% - Ênfase4 12 8 5" xfId="28247" xr:uid="{1C2F44DF-E9F9-41CD-8470-BEA0E75FE660}"/>
    <cellStyle name="40% - Ênfase4 12 8 6" xfId="50866" xr:uid="{CD882AC7-8CFC-4236-B300-B910E646909D}"/>
    <cellStyle name="40% - Ênfase4 12 9" xfId="28248" xr:uid="{8EF82FA4-1847-4111-AEF2-0DFAA6807DC4}"/>
    <cellStyle name="40% - Ênfase4 12 9 2" xfId="28249" xr:uid="{0B753B74-81C7-4058-B477-96E0686EB121}"/>
    <cellStyle name="40% - Ênfase4 12 9 2 2" xfId="28250" xr:uid="{A88CD3F6-D357-44E2-BAFB-93422FF1733C}"/>
    <cellStyle name="40% - Ênfase4 12 9 2 3" xfId="28251" xr:uid="{17038770-39F9-475E-B2AB-8FB74E821F4A}"/>
    <cellStyle name="40% - Ênfase4 12 9 2 4" xfId="28252" xr:uid="{F3628BF1-DDCB-43DD-BA41-5B4CEBAFC059}"/>
    <cellStyle name="40% - Ênfase4 12 9 3" xfId="28253" xr:uid="{DFA84D9C-5E0C-4415-BEFC-8965FA57999C}"/>
    <cellStyle name="40% - Ênfase4 12 9 4" xfId="28254" xr:uid="{9B6669E2-9739-4BF0-94B0-F546407193BF}"/>
    <cellStyle name="40% - Ênfase4 12 9 5" xfId="28255" xr:uid="{2AB7A16B-E6EF-4A62-88BA-1687F1DA2624}"/>
    <cellStyle name="40% - Ênfase4 12 9 6" xfId="51751" xr:uid="{DBEA2FA5-CDD7-4466-8878-B61B3D8E09E3}"/>
    <cellStyle name="40% - Ênfase4 120" xfId="28256" xr:uid="{A50FD8C5-BFD7-4B75-8F65-949F98B0417A}"/>
    <cellStyle name="40% - Ênfase4 121" xfId="28257" xr:uid="{1FDFB327-5A7A-489B-8D3F-EB63966EFDF2}"/>
    <cellStyle name="40% - Ênfase4 13" xfId="2007" xr:uid="{F9A7951B-8767-4FDA-82A9-FE1E34AE8E90}"/>
    <cellStyle name="40% - Ênfase4 13 10" xfId="28258" xr:uid="{65D9A7E1-8D72-4D17-952B-DB4B9883D005}"/>
    <cellStyle name="40% - Ênfase4 13 10 2" xfId="28259" xr:uid="{D409B447-E665-41C8-8BDC-9B6F4E4589EB}"/>
    <cellStyle name="40% - Ênfase4 13 10 2 2" xfId="28260" xr:uid="{D32DB7A4-48B6-4C2D-B1E6-23C530E6C90A}"/>
    <cellStyle name="40% - Ênfase4 13 10 2 3" xfId="28261" xr:uid="{DF49A0E2-CA1C-4D52-A0BF-4D81EFBE82CA}"/>
    <cellStyle name="40% - Ênfase4 13 10 2 4" xfId="28262" xr:uid="{E8D18008-08FC-4A22-8369-01F17F335928}"/>
    <cellStyle name="40% - Ênfase4 13 10 3" xfId="28263" xr:uid="{4F1FA88C-9EFD-4155-B3F9-86711C6577B4}"/>
    <cellStyle name="40% - Ênfase4 13 10 4" xfId="28264" xr:uid="{6B1AC22C-68BB-4205-A5B3-979D6E41EDF0}"/>
    <cellStyle name="40% - Ênfase4 13 10 5" xfId="28265" xr:uid="{C4486EDD-9853-4C7D-8866-4AF53A171DD6}"/>
    <cellStyle name="40% - Ênfase4 13 10 6" xfId="47248" xr:uid="{E0ECB5CF-C97B-45A4-B124-4AEDB6569052}"/>
    <cellStyle name="40% - Ênfase4 13 11" xfId="28266" xr:uid="{3C65AE35-D565-473B-8B6A-EC5AAD365D8C}"/>
    <cellStyle name="40% - Ênfase4 13 11 2" xfId="28267" xr:uid="{980BD3CA-F710-422E-8CA5-4349588A9833}"/>
    <cellStyle name="40% - Ênfase4 13 11 2 2" xfId="28268" xr:uid="{1436D949-5C9D-4FAD-8986-D000ACBD94B6}"/>
    <cellStyle name="40% - Ênfase4 13 11 2 3" xfId="28269" xr:uid="{468FFF59-A99C-4059-A419-735C032A09E8}"/>
    <cellStyle name="40% - Ênfase4 13 11 2 4" xfId="28270" xr:uid="{869F9921-1917-4170-8AA2-391253539FFD}"/>
    <cellStyle name="40% - Ênfase4 13 11 3" xfId="28271" xr:uid="{50551007-FD7B-46A0-B9C7-45F82375DCB6}"/>
    <cellStyle name="40% - Ênfase4 13 11 4" xfId="28272" xr:uid="{23F0BA47-0953-4255-993C-1EA02FC3C63C}"/>
    <cellStyle name="40% - Ênfase4 13 11 5" xfId="28273" xr:uid="{A0E25580-425F-4066-A7DB-56DB23E24878}"/>
    <cellStyle name="40% - Ênfase4 13 12" xfId="28274" xr:uid="{25ED38AD-EB95-4828-BBDB-4422F285972F}"/>
    <cellStyle name="40% - Ênfase4 13 12 2" xfId="28275" xr:uid="{BAA0A567-8AE1-4DF0-B9B5-89BD1E8415C9}"/>
    <cellStyle name="40% - Ênfase4 13 12 3" xfId="28276" xr:uid="{5E8AADBF-037F-414B-BEA7-9561F61FC314}"/>
    <cellStyle name="40% - Ênfase4 13 12 4" xfId="28277" xr:uid="{B729D3A0-C291-4852-8907-2D77CA3EEC5F}"/>
    <cellStyle name="40% - Ênfase4 13 13" xfId="28278" xr:uid="{5D0444AA-C511-414E-984D-003AFE184D9E}"/>
    <cellStyle name="40% - Ênfase4 13 14" xfId="28279" xr:uid="{2F84ABD8-C3D6-4090-B05F-24409697753E}"/>
    <cellStyle name="40% - Ênfase4 13 15" xfId="28280" xr:uid="{B8291FC6-48E9-44FD-A63C-342A105C717B}"/>
    <cellStyle name="40% - Ênfase4 13 16" xfId="45637" xr:uid="{F351C301-CA4E-4C3F-BA79-5EFCE7BA526D}"/>
    <cellStyle name="40% - Ênfase4 13 2" xfId="2008" xr:uid="{B6B5B273-562E-40D4-A24C-5395FABDDF7C}"/>
    <cellStyle name="40% - Ênfase4 13 2 2" xfId="28281" xr:uid="{B811E689-2B18-4D83-A2F0-519060215120}"/>
    <cellStyle name="40% - Ênfase4 13 2 2 2" xfId="28282" xr:uid="{C6FDDB3D-D668-4530-A225-D0A83B5FBAC2}"/>
    <cellStyle name="40% - Ênfase4 13 2 2 3" xfId="28283" xr:uid="{71996073-1E8C-4F14-A949-9569FD84831F}"/>
    <cellStyle name="40% - Ênfase4 13 2 2 4" xfId="28284" xr:uid="{5870C276-010F-40D6-831E-ECED06EDD63C}"/>
    <cellStyle name="40% - Ênfase4 13 2 2 5" xfId="48948" xr:uid="{7B6794DC-F693-438E-A150-A780998C5440}"/>
    <cellStyle name="40% - Ênfase4 13 2 3" xfId="28285" xr:uid="{22464F8E-3485-4781-A17C-11B88A35DA62}"/>
    <cellStyle name="40% - Ênfase4 13 2 4" xfId="28286" xr:uid="{7EFF977A-8E01-4DAB-8588-3DF1F937A339}"/>
    <cellStyle name="40% - Ênfase4 13 2 5" xfId="28287" xr:uid="{C994F9AF-CBDF-4275-8685-B45969A9AA59}"/>
    <cellStyle name="40% - Ênfase4 13 2 6" xfId="47991" xr:uid="{A27F93E5-42E2-4D26-A607-1A7B9452CE2D}"/>
    <cellStyle name="40% - Ênfase4 13 3" xfId="28288" xr:uid="{E1D68544-9B3F-4DDC-8AC7-4DF935E0D06C}"/>
    <cellStyle name="40% - Ênfase4 13 3 2" xfId="28289" xr:uid="{0872C938-ACE4-4F49-8BAF-6FBCC9FDCD4E}"/>
    <cellStyle name="40% - Ênfase4 13 3 2 2" xfId="28290" xr:uid="{AF4833BE-A895-4F2E-B803-656B11D863F3}"/>
    <cellStyle name="40% - Ênfase4 13 3 2 3" xfId="28291" xr:uid="{CB61CF22-D6CB-48DF-B913-A7988E4FA2CC}"/>
    <cellStyle name="40% - Ênfase4 13 3 2 4" xfId="28292" xr:uid="{03C6648F-14A9-4A6B-A669-18D98FD68613}"/>
    <cellStyle name="40% - Ênfase4 13 3 3" xfId="28293" xr:uid="{8DE6726C-D173-4413-9A0F-5EEDEFDD882A}"/>
    <cellStyle name="40% - Ênfase4 13 3 4" xfId="28294" xr:uid="{26395816-C1BC-4DD5-80EF-A989D0ECAE72}"/>
    <cellStyle name="40% - Ênfase4 13 3 5" xfId="28295" xr:uid="{EAAFD974-E9AC-464F-AA9A-2B34F80538FB}"/>
    <cellStyle name="40% - Ênfase4 13 3 6" xfId="50365" xr:uid="{103C7BA8-4F23-42AA-B71E-B3F9A0B82BD5}"/>
    <cellStyle name="40% - Ênfase4 13 4" xfId="28296" xr:uid="{73EB5791-A66D-442F-BA5B-0E56988E176D}"/>
    <cellStyle name="40% - Ênfase4 13 4 2" xfId="28297" xr:uid="{AC1F6964-6696-4C3A-9AD3-D6840BFE71E8}"/>
    <cellStyle name="40% - Ênfase4 13 4 2 2" xfId="28298" xr:uid="{4E9912B7-ABC5-47D1-B4A8-8A0B02276758}"/>
    <cellStyle name="40% - Ênfase4 13 4 2 3" xfId="28299" xr:uid="{AD29AA7D-80EA-475A-89AC-36D383EB4421}"/>
    <cellStyle name="40% - Ênfase4 13 4 2 4" xfId="28300" xr:uid="{7836554D-8AE1-43E6-9C65-82701C4B2492}"/>
    <cellStyle name="40% - Ênfase4 13 4 3" xfId="28301" xr:uid="{E6F029E4-15BA-4357-A4C7-C90ABB22F9E5}"/>
    <cellStyle name="40% - Ênfase4 13 4 4" xfId="28302" xr:uid="{65CE316C-3247-4A37-B9DC-EA11D97F45EA}"/>
    <cellStyle name="40% - Ênfase4 13 4 5" xfId="28303" xr:uid="{B9848949-CD95-4C03-9885-2AAEA1BB4D2A}"/>
    <cellStyle name="40% - Ênfase4 13 4 6" xfId="50416" xr:uid="{C933F924-AB95-4E71-97CB-05889D0FF06F}"/>
    <cellStyle name="40% - Ênfase4 13 5" xfId="28304" xr:uid="{27F65CB1-006A-44C4-B1F4-8B26BDB5A3E4}"/>
    <cellStyle name="40% - Ênfase4 13 5 2" xfId="28305" xr:uid="{70175B80-0146-4AF9-A83D-40E1450F82F1}"/>
    <cellStyle name="40% - Ênfase4 13 5 2 2" xfId="28306" xr:uid="{C288C73C-804E-4DD2-83ED-FACFC6D2D1D5}"/>
    <cellStyle name="40% - Ênfase4 13 5 2 3" xfId="28307" xr:uid="{18862136-440B-42E6-B855-47C23E95DC1B}"/>
    <cellStyle name="40% - Ênfase4 13 5 2 4" xfId="28308" xr:uid="{C2D1669F-5881-4FD1-838E-B89F5A1F20E3}"/>
    <cellStyle name="40% - Ênfase4 13 5 3" xfId="28309" xr:uid="{E9451DC6-2A6A-4CD4-946C-F126028588BA}"/>
    <cellStyle name="40% - Ênfase4 13 5 4" xfId="28310" xr:uid="{D44799EE-6F82-4E17-BAB7-6EA1A0F238CC}"/>
    <cellStyle name="40% - Ênfase4 13 5 5" xfId="28311" xr:uid="{A4E3873E-969C-408E-B961-4AFF7AE0EED9}"/>
    <cellStyle name="40% - Ênfase4 13 5 6" xfId="50325" xr:uid="{EA36AE65-8B55-4AB6-B907-F000AA60E3C4}"/>
    <cellStyle name="40% - Ênfase4 13 6" xfId="28312" xr:uid="{14CC6BBA-681D-4C64-97E7-7DB164B80D91}"/>
    <cellStyle name="40% - Ênfase4 13 6 2" xfId="28313" xr:uid="{4BF2A285-02D1-4A89-8B10-385709EB7A4B}"/>
    <cellStyle name="40% - Ênfase4 13 6 2 2" xfId="28314" xr:uid="{6DC1032E-04F1-4EE5-AFBB-3208C8551D51}"/>
    <cellStyle name="40% - Ênfase4 13 6 2 3" xfId="28315" xr:uid="{959C0DF1-41D4-4CEE-855B-2F492B5FF61F}"/>
    <cellStyle name="40% - Ênfase4 13 6 2 4" xfId="28316" xr:uid="{03B6896E-544E-4DCD-B318-1E4C4414436E}"/>
    <cellStyle name="40% - Ênfase4 13 6 3" xfId="28317" xr:uid="{3AD20C02-D0BC-4616-863F-505CF72FD1EF}"/>
    <cellStyle name="40% - Ênfase4 13 6 4" xfId="28318" xr:uid="{CBEC5235-AB15-45DF-B2E8-3158D9CF0824}"/>
    <cellStyle name="40% - Ênfase4 13 6 5" xfId="28319" xr:uid="{0361E002-8364-4056-952B-80CDA06B2DD4}"/>
    <cellStyle name="40% - Ênfase4 13 6 6" xfId="50483" xr:uid="{EAC9E899-A5AC-42B2-8145-83909230EDCD}"/>
    <cellStyle name="40% - Ênfase4 13 7" xfId="28320" xr:uid="{14542B1B-D596-4938-97FB-CD1B50CC4DE8}"/>
    <cellStyle name="40% - Ênfase4 13 7 2" xfId="28321" xr:uid="{8BD59507-203C-41C9-B6F6-F967BCC811A9}"/>
    <cellStyle name="40% - Ênfase4 13 7 2 2" xfId="28322" xr:uid="{A37CBD66-56B4-4620-AD47-EBD11C3DC72A}"/>
    <cellStyle name="40% - Ênfase4 13 7 2 3" xfId="28323" xr:uid="{7F3047AF-F0E6-41DF-9274-C46FF2C3408B}"/>
    <cellStyle name="40% - Ênfase4 13 7 2 4" xfId="28324" xr:uid="{7C2B47BA-D23E-4C01-8F50-E937ADC23021}"/>
    <cellStyle name="40% - Ênfase4 13 7 3" xfId="28325" xr:uid="{0E4924F4-FB85-4C46-9D6E-8BF8ADEB8A3A}"/>
    <cellStyle name="40% - Ênfase4 13 7 4" xfId="28326" xr:uid="{9DA62FD9-797F-4324-8451-6EE30C48BDDE}"/>
    <cellStyle name="40% - Ênfase4 13 7 5" xfId="28327" xr:uid="{DE391BCD-F290-4717-950C-9355EED3A174}"/>
    <cellStyle name="40% - Ênfase4 13 7 6" xfId="50210" xr:uid="{1295D890-8CBC-4B70-93CC-15030CC0C29C}"/>
    <cellStyle name="40% - Ênfase4 13 8" xfId="28328" xr:uid="{AACE7C07-6CE6-4467-A10C-1C5AF93042E5}"/>
    <cellStyle name="40% - Ênfase4 13 8 2" xfId="28329" xr:uid="{672737E8-2CD6-4523-B839-A16052A8757D}"/>
    <cellStyle name="40% - Ênfase4 13 8 2 2" xfId="28330" xr:uid="{512C9A26-D3E9-48D6-A93C-B21489230574}"/>
    <cellStyle name="40% - Ênfase4 13 8 2 3" xfId="28331" xr:uid="{3275F229-73C4-400E-9477-71A5A06984A4}"/>
    <cellStyle name="40% - Ênfase4 13 8 2 4" xfId="28332" xr:uid="{091872E0-9110-4AF3-B802-9D0EA70F70B1}"/>
    <cellStyle name="40% - Ênfase4 13 8 3" xfId="28333" xr:uid="{2309BE46-CDB4-4D69-9DAD-E3A79B9BAE57}"/>
    <cellStyle name="40% - Ênfase4 13 8 4" xfId="28334" xr:uid="{318AAC20-5283-4CD7-94FF-D0A2155FEE9E}"/>
    <cellStyle name="40% - Ênfase4 13 8 5" xfId="28335" xr:uid="{7E58D0BF-5428-4C06-BB65-239C1DCB20B3}"/>
    <cellStyle name="40% - Ênfase4 13 8 6" xfId="50802" xr:uid="{517076BB-7362-4AAB-A792-34E15EEA2A47}"/>
    <cellStyle name="40% - Ênfase4 13 9" xfId="28336" xr:uid="{338C0A50-123E-4B25-88F5-8F651616FEF5}"/>
    <cellStyle name="40% - Ênfase4 13 9 2" xfId="28337" xr:uid="{11C6BC86-81F5-4D97-87F4-7AA19295C006}"/>
    <cellStyle name="40% - Ênfase4 13 9 2 2" xfId="28338" xr:uid="{62C0F0F9-3C8B-4828-8336-D3F4445DF4D5}"/>
    <cellStyle name="40% - Ênfase4 13 9 2 3" xfId="28339" xr:uid="{9A4F2F07-6705-400C-BDD8-5AD012FDC1F8}"/>
    <cellStyle name="40% - Ênfase4 13 9 2 4" xfId="28340" xr:uid="{704A61E0-E368-43AD-B41B-AE269C7BE34F}"/>
    <cellStyle name="40% - Ênfase4 13 9 3" xfId="28341" xr:uid="{E59AC3F1-E3AA-42E2-9A55-E12158731B35}"/>
    <cellStyle name="40% - Ênfase4 13 9 4" xfId="28342" xr:uid="{A24FB00B-3B42-4681-AFB4-B19C610BE588}"/>
    <cellStyle name="40% - Ênfase4 13 9 5" xfId="28343" xr:uid="{6D216257-70D6-44E9-8818-57CFAB5C3106}"/>
    <cellStyle name="40% - Ênfase4 13 9 6" xfId="51688" xr:uid="{B7EA209D-546F-44E7-807A-CE847B044066}"/>
    <cellStyle name="40% - Ênfase4 14" xfId="2009" xr:uid="{ED9D6C74-AE5F-4950-AF7B-1899D6BC5E11}"/>
    <cellStyle name="40% - Ênfase4 14 10" xfId="28344" xr:uid="{4E733498-9EE0-4AF1-90FA-E648474FB2FA}"/>
    <cellStyle name="40% - Ênfase4 14 10 2" xfId="28345" xr:uid="{A37D509E-322C-426A-BDBD-5CD347490A79}"/>
    <cellStyle name="40% - Ênfase4 14 10 2 2" xfId="28346" xr:uid="{FD493BD3-6A16-441B-875D-F80D7424221F}"/>
    <cellStyle name="40% - Ênfase4 14 10 2 3" xfId="28347" xr:uid="{95ED73A8-E69A-4A1C-95F7-D8DDF166A595}"/>
    <cellStyle name="40% - Ênfase4 14 10 2 4" xfId="28348" xr:uid="{EB58BFF3-9997-4F36-A5D9-10BFBC2D14C3}"/>
    <cellStyle name="40% - Ênfase4 14 10 3" xfId="28349" xr:uid="{34430987-B3FE-422D-8237-BBC84801DB4B}"/>
    <cellStyle name="40% - Ênfase4 14 10 4" xfId="28350" xr:uid="{2851ABC2-552E-4413-91C4-545D62EFF1A8}"/>
    <cellStyle name="40% - Ênfase4 14 10 5" xfId="28351" xr:uid="{8346218E-314B-4D65-9DA8-E5702E150FF0}"/>
    <cellStyle name="40% - Ênfase4 14 10 6" xfId="47249" xr:uid="{67238949-EC47-4873-A68A-32939C6229CD}"/>
    <cellStyle name="40% - Ênfase4 14 11" xfId="28352" xr:uid="{853072BE-864F-4C15-9A84-308461506AC4}"/>
    <cellStyle name="40% - Ênfase4 14 11 2" xfId="28353" xr:uid="{F2CA09B2-E2EC-491D-80AC-427B0BABB727}"/>
    <cellStyle name="40% - Ênfase4 14 11 2 2" xfId="28354" xr:uid="{8E4940DD-4C16-4AA7-85E9-817065240AB5}"/>
    <cellStyle name="40% - Ênfase4 14 11 2 3" xfId="28355" xr:uid="{A93A6649-AA13-4E75-AC9C-3A658169D0F2}"/>
    <cellStyle name="40% - Ênfase4 14 11 2 4" xfId="28356" xr:uid="{45F1CE13-25D0-455F-9C6A-21D5B730C553}"/>
    <cellStyle name="40% - Ênfase4 14 11 3" xfId="28357" xr:uid="{A4567A62-9C4C-4860-A191-09D7C622D2E5}"/>
    <cellStyle name="40% - Ênfase4 14 11 4" xfId="28358" xr:uid="{E06B2D32-ECC8-421E-8726-D007CC3DDBAA}"/>
    <cellStyle name="40% - Ênfase4 14 11 5" xfId="28359" xr:uid="{1EC46A8B-9AD7-4EA6-82D6-0BCF61A560FA}"/>
    <cellStyle name="40% - Ênfase4 14 12" xfId="28360" xr:uid="{476BE9C6-A086-4613-9470-6524F6FCBBCF}"/>
    <cellStyle name="40% - Ênfase4 14 12 2" xfId="28361" xr:uid="{4DCAD529-EC47-4CA2-B1CA-CDD32EF9F565}"/>
    <cellStyle name="40% - Ênfase4 14 12 3" xfId="28362" xr:uid="{4E0B173F-219E-4FB2-BF38-F7CBF3EFFD81}"/>
    <cellStyle name="40% - Ênfase4 14 12 4" xfId="28363" xr:uid="{645AF35C-C564-47F1-977C-E2E65EE4F644}"/>
    <cellStyle name="40% - Ênfase4 14 13" xfId="28364" xr:uid="{5E0C0DE5-CEFE-4A22-8176-A654C027E208}"/>
    <cellStyle name="40% - Ênfase4 14 14" xfId="28365" xr:uid="{F22F741F-18B3-4B13-8033-6C2625D54208}"/>
    <cellStyle name="40% - Ênfase4 14 15" xfId="28366" xr:uid="{A2325A01-E2B1-4A4E-9F58-F5AD871581D6}"/>
    <cellStyle name="40% - Ênfase4 14 16" xfId="45638" xr:uid="{1B4F17AA-666B-486D-B832-846232237162}"/>
    <cellStyle name="40% - Ênfase4 14 2" xfId="2010" xr:uid="{1EC61C0C-0F5D-480B-8068-3C3FE969AF23}"/>
    <cellStyle name="40% - Ênfase4 14 2 2" xfId="28367" xr:uid="{D08CF98E-DF28-4F59-A83C-56800F08644A}"/>
    <cellStyle name="40% - Ênfase4 14 2 2 2" xfId="28368" xr:uid="{BE8F11A5-0343-4334-9B69-90F05EFD8F04}"/>
    <cellStyle name="40% - Ênfase4 14 2 2 3" xfId="28369" xr:uid="{13631650-820D-4223-9BC8-010882F017CF}"/>
    <cellStyle name="40% - Ênfase4 14 2 2 4" xfId="28370" xr:uid="{26CF71A3-9905-4F08-884D-AE128D79BD45}"/>
    <cellStyle name="40% - Ênfase4 14 2 2 5" xfId="48950" xr:uid="{48CE7C29-4952-4769-868D-302083B0C518}"/>
    <cellStyle name="40% - Ênfase4 14 2 3" xfId="28371" xr:uid="{E3782EB3-6DEC-476B-91A7-6C51424E520E}"/>
    <cellStyle name="40% - Ênfase4 14 2 4" xfId="28372" xr:uid="{B5144E30-9744-421B-91B2-FC3F368FF055}"/>
    <cellStyle name="40% - Ênfase4 14 2 5" xfId="28373" xr:uid="{1877F44E-A52C-44CE-96DC-696FD95A7BAE}"/>
    <cellStyle name="40% - Ênfase4 14 2 6" xfId="47992" xr:uid="{3F0280BF-CC51-4CD3-B9F0-1C86FC33D46C}"/>
    <cellStyle name="40% - Ênfase4 14 3" xfId="28374" xr:uid="{005C6BE9-FEBA-4180-A8D6-4720D33950B1}"/>
    <cellStyle name="40% - Ênfase4 14 3 2" xfId="28375" xr:uid="{2917BAC9-ACCF-4AD2-8360-44FAE94A9968}"/>
    <cellStyle name="40% - Ênfase4 14 3 2 2" xfId="28376" xr:uid="{64E8B38D-076E-4437-ADBA-347A00432607}"/>
    <cellStyle name="40% - Ênfase4 14 3 2 3" xfId="28377" xr:uid="{FE4F1D2F-154A-4612-AD5C-AB24C542C349}"/>
    <cellStyle name="40% - Ênfase4 14 3 2 4" xfId="28378" xr:uid="{8EF7271F-2C2C-4C37-AADD-837D1438528A}"/>
    <cellStyle name="40% - Ênfase4 14 3 3" xfId="28379" xr:uid="{542BFBBE-6554-4E3B-A0CD-9E83BE1B402B}"/>
    <cellStyle name="40% - Ênfase4 14 3 4" xfId="28380" xr:uid="{F36C07E2-0A09-4142-83D8-7D3FB6E7C243}"/>
    <cellStyle name="40% - Ênfase4 14 3 5" xfId="28381" xr:uid="{F8563C41-D9FD-4115-84D5-95BEBCCDA4FA}"/>
    <cellStyle name="40% - Ênfase4 14 3 6" xfId="50366" xr:uid="{FC171F0F-4597-44BA-85EB-31FAD9B74359}"/>
    <cellStyle name="40% - Ênfase4 14 4" xfId="28382" xr:uid="{5DF9981F-223C-4569-A78E-AE8A0B908296}"/>
    <cellStyle name="40% - Ênfase4 14 4 2" xfId="28383" xr:uid="{62AFD7C8-C1D0-4C9E-957C-01E811BE499F}"/>
    <cellStyle name="40% - Ênfase4 14 4 2 2" xfId="28384" xr:uid="{49834F20-8808-4397-9EE7-BB27CDBC25EC}"/>
    <cellStyle name="40% - Ênfase4 14 4 2 3" xfId="28385" xr:uid="{E1300D3A-990F-4543-A821-87943C7490C7}"/>
    <cellStyle name="40% - Ênfase4 14 4 2 4" xfId="28386" xr:uid="{78932CAA-9040-43B6-8256-9ED71D0B6A21}"/>
    <cellStyle name="40% - Ênfase4 14 4 3" xfId="28387" xr:uid="{F5696485-75BF-4819-847F-90B49A67FB8F}"/>
    <cellStyle name="40% - Ênfase4 14 4 4" xfId="28388" xr:uid="{85DA18D5-71EB-41B4-9B3C-96BA5395D4B2}"/>
    <cellStyle name="40% - Ênfase4 14 4 5" xfId="28389" xr:uid="{916FEE19-E256-47FC-86F8-3F7F3F1FB0B4}"/>
    <cellStyle name="40% - Ênfase4 14 4 6" xfId="50413" xr:uid="{4FF6C791-F327-4649-976C-BC1E7BB40A07}"/>
    <cellStyle name="40% - Ênfase4 14 5" xfId="28390" xr:uid="{690D55A9-A401-4358-B115-D0FE4EC64724}"/>
    <cellStyle name="40% - Ênfase4 14 5 2" xfId="28391" xr:uid="{68B8F356-6C5A-4959-A02F-236359B22FA9}"/>
    <cellStyle name="40% - Ênfase4 14 5 2 2" xfId="28392" xr:uid="{5B6DD88E-121F-49F1-8F7B-804BB24B1763}"/>
    <cellStyle name="40% - Ênfase4 14 5 2 3" xfId="28393" xr:uid="{A61E4418-B31A-4929-8E2A-EE32AF0FAA8C}"/>
    <cellStyle name="40% - Ênfase4 14 5 2 4" xfId="28394" xr:uid="{915354F2-0158-4BB5-B58A-06FF02F6BE7E}"/>
    <cellStyle name="40% - Ênfase4 14 5 3" xfId="28395" xr:uid="{9C96A7A0-B60C-4431-9C76-AECB58DC3095}"/>
    <cellStyle name="40% - Ênfase4 14 5 4" xfId="28396" xr:uid="{51283961-ECE6-4E45-8463-21CF28FBFC67}"/>
    <cellStyle name="40% - Ênfase4 14 5 5" xfId="28397" xr:uid="{0638AEF0-B903-4820-B9FA-94E62204DF16}"/>
    <cellStyle name="40% - Ênfase4 14 5 6" xfId="50332" xr:uid="{ABEA936D-9214-4B83-99E3-87B597A4A3C1}"/>
    <cellStyle name="40% - Ênfase4 14 6" xfId="28398" xr:uid="{A5986DC9-E923-45B1-8C0A-193A4DE62129}"/>
    <cellStyle name="40% - Ênfase4 14 6 2" xfId="28399" xr:uid="{D2C41B2B-11D5-4AA8-AFC2-E019A2BEA3D5}"/>
    <cellStyle name="40% - Ênfase4 14 6 2 2" xfId="28400" xr:uid="{328705C4-FF78-4F12-9F4A-1C29C1217AB1}"/>
    <cellStyle name="40% - Ênfase4 14 6 2 3" xfId="28401" xr:uid="{4BA0071C-12A5-4407-8792-A6093E2FD466}"/>
    <cellStyle name="40% - Ênfase4 14 6 2 4" xfId="28402" xr:uid="{508815D8-5C41-4337-8BEE-BEECE240251C}"/>
    <cellStyle name="40% - Ênfase4 14 6 3" xfId="28403" xr:uid="{A1B85443-F63B-4B52-BBE2-BF7BB1F4F448}"/>
    <cellStyle name="40% - Ênfase4 14 6 4" xfId="28404" xr:uid="{0C24B12D-4269-4515-8FF3-E448A723951E}"/>
    <cellStyle name="40% - Ênfase4 14 6 5" xfId="28405" xr:uid="{754A8B4A-380B-4965-ACA5-329173270DF1}"/>
    <cellStyle name="40% - Ênfase4 14 6 6" xfId="50472" xr:uid="{054A82EC-5600-4DEC-BFB7-678B7686FB79}"/>
    <cellStyle name="40% - Ênfase4 14 7" xfId="28406" xr:uid="{F21D29EA-24AF-4A6D-A5D2-0FB54B402B72}"/>
    <cellStyle name="40% - Ênfase4 14 7 2" xfId="28407" xr:uid="{5FDF59A3-B7E7-4216-BDD4-8C2C9C5D7D44}"/>
    <cellStyle name="40% - Ênfase4 14 7 2 2" xfId="28408" xr:uid="{A8CABA05-D71B-4DAA-8821-47D451657CBF}"/>
    <cellStyle name="40% - Ênfase4 14 7 2 3" xfId="28409" xr:uid="{40DB5BB7-6B53-429C-9BD0-EBDE31B53C99}"/>
    <cellStyle name="40% - Ênfase4 14 7 2 4" xfId="28410" xr:uid="{192A5692-F23F-40C1-AE47-5AFCC385415E}"/>
    <cellStyle name="40% - Ênfase4 14 7 3" xfId="28411" xr:uid="{BB417808-64B8-4074-8F46-2F0DFE8A1BB6}"/>
    <cellStyle name="40% - Ênfase4 14 7 4" xfId="28412" xr:uid="{0D3C8B94-D898-4EAF-85C9-3253AC3988FF}"/>
    <cellStyle name="40% - Ênfase4 14 7 5" xfId="28413" xr:uid="{D0EA0320-0FA9-47D0-B3B9-F0CD74D864D2}"/>
    <cellStyle name="40% - Ênfase4 14 7 6" xfId="50231" xr:uid="{EEAF8A31-30DD-4F40-960D-74603291261C}"/>
    <cellStyle name="40% - Ênfase4 14 8" xfId="28414" xr:uid="{5EDFB75F-E990-4CC0-9EB2-E401B8D3B97F}"/>
    <cellStyle name="40% - Ênfase4 14 8 2" xfId="28415" xr:uid="{4C0B95A0-540B-408E-BE5D-C92560ED5B2D}"/>
    <cellStyle name="40% - Ênfase4 14 8 2 2" xfId="28416" xr:uid="{EA633549-F296-4175-947A-F53ED094BE63}"/>
    <cellStyle name="40% - Ênfase4 14 8 2 3" xfId="28417" xr:uid="{1BE6AA26-7890-416D-9DBC-DEDA49D6C952}"/>
    <cellStyle name="40% - Ênfase4 14 8 2 4" xfId="28418" xr:uid="{60BC5305-CB57-47A1-8C91-E1AE4DD3457D}"/>
    <cellStyle name="40% - Ênfase4 14 8 3" xfId="28419" xr:uid="{8A5A189A-C42C-43F2-B94B-871AE610013E}"/>
    <cellStyle name="40% - Ênfase4 14 8 4" xfId="28420" xr:uid="{BD85F1E9-3487-4E69-ACA3-3F3AF09E4228}"/>
    <cellStyle name="40% - Ênfase4 14 8 5" xfId="28421" xr:uid="{41B983E3-0195-4CD6-ACD1-D39B255EFBAB}"/>
    <cellStyle name="40% - Ênfase4 14 8 6" xfId="50739" xr:uid="{1977B931-3A83-4252-A46E-6939D769E1D8}"/>
    <cellStyle name="40% - Ênfase4 14 9" xfId="28422" xr:uid="{BBFF87D1-BDEA-43B6-A8EA-8F693976C1F6}"/>
    <cellStyle name="40% - Ênfase4 14 9 2" xfId="28423" xr:uid="{76288092-E540-4B46-A27C-F2448DC86225}"/>
    <cellStyle name="40% - Ênfase4 14 9 2 2" xfId="28424" xr:uid="{16DE2DB0-991E-4377-BBFA-E4732226B95C}"/>
    <cellStyle name="40% - Ênfase4 14 9 2 3" xfId="28425" xr:uid="{B55B9DD7-8D0C-42BF-98F6-7D679DC78EAE}"/>
    <cellStyle name="40% - Ênfase4 14 9 2 4" xfId="28426" xr:uid="{DFE7B8D1-CD04-49FA-AB38-CF88B95426A6}"/>
    <cellStyle name="40% - Ênfase4 14 9 3" xfId="28427" xr:uid="{3AE00869-CA93-4F33-B2D1-2D73B6F7934B}"/>
    <cellStyle name="40% - Ênfase4 14 9 4" xfId="28428" xr:uid="{F56A7F0C-BE3F-46C7-B010-B8E45C00BF5A}"/>
    <cellStyle name="40% - Ênfase4 14 9 5" xfId="28429" xr:uid="{1F91C161-ED24-4CB5-8A55-A221D61FF72B}"/>
    <cellStyle name="40% - Ênfase4 14 9 6" xfId="51625" xr:uid="{61742740-18AD-40A9-8D80-A13E38D97BD9}"/>
    <cellStyle name="40% - Ênfase4 15" xfId="2011" xr:uid="{ED397BAB-DC0B-4AF3-971F-9B2D32F9C778}"/>
    <cellStyle name="40% - Ênfase4 15 10" xfId="28430" xr:uid="{A7AE47B7-0369-405E-86A6-6008E8ACA1A9}"/>
    <cellStyle name="40% - Ênfase4 15 10 2" xfId="28431" xr:uid="{59E86D48-0D9E-4BFA-8FD4-84A6A8284BF2}"/>
    <cellStyle name="40% - Ênfase4 15 10 2 2" xfId="28432" xr:uid="{98BB02BE-C199-466E-90E8-3A170CF11887}"/>
    <cellStyle name="40% - Ênfase4 15 10 2 3" xfId="28433" xr:uid="{83F78CAD-20C7-46E6-AA5A-5FCB0598424E}"/>
    <cellStyle name="40% - Ênfase4 15 10 2 4" xfId="28434" xr:uid="{274C4049-3E7B-4AAD-BD47-843F428DE92E}"/>
    <cellStyle name="40% - Ênfase4 15 10 3" xfId="28435" xr:uid="{D9F403D9-920F-4A3C-B18C-DFE3BDCA1B6C}"/>
    <cellStyle name="40% - Ênfase4 15 10 4" xfId="28436" xr:uid="{BEBF9ABF-BED1-40AF-BD6E-F7621E14D2C0}"/>
    <cellStyle name="40% - Ênfase4 15 10 5" xfId="28437" xr:uid="{B75DCCDC-163A-4823-96C2-BA98B0759365}"/>
    <cellStyle name="40% - Ênfase4 15 10 6" xfId="47250" xr:uid="{C7BEBA44-ECE2-4C00-9A83-D033A483BF27}"/>
    <cellStyle name="40% - Ênfase4 15 11" xfId="28438" xr:uid="{E0CAF3A4-1D47-4D11-98DF-EAE0360063DD}"/>
    <cellStyle name="40% - Ênfase4 15 11 2" xfId="28439" xr:uid="{FD0204A3-3D63-45FF-9AA3-DF14F0336CA3}"/>
    <cellStyle name="40% - Ênfase4 15 11 2 2" xfId="28440" xr:uid="{C548F013-4E3B-4F13-B1E0-92DEBA002410}"/>
    <cellStyle name="40% - Ênfase4 15 11 2 3" xfId="28441" xr:uid="{7A23B819-FF22-40F7-BE6D-8DA015A18FC9}"/>
    <cellStyle name="40% - Ênfase4 15 11 2 4" xfId="28442" xr:uid="{4191750D-4D1A-4186-AD3B-4022D1DE8A70}"/>
    <cellStyle name="40% - Ênfase4 15 11 3" xfId="28443" xr:uid="{EA93E55F-E16C-404E-B57F-0EEDEB6808F8}"/>
    <cellStyle name="40% - Ênfase4 15 11 4" xfId="28444" xr:uid="{7F1F1177-3954-4D73-BEF2-D64FAB2A2DFA}"/>
    <cellStyle name="40% - Ênfase4 15 11 5" xfId="28445" xr:uid="{93C16BE6-F2AF-45B0-B779-D69570BC96C7}"/>
    <cellStyle name="40% - Ênfase4 15 12" xfId="28446" xr:uid="{0886BC26-DEDD-44A8-8B18-71B497718DDB}"/>
    <cellStyle name="40% - Ênfase4 15 12 2" xfId="28447" xr:uid="{6A14164D-BC74-4DC4-B633-2B6F7748265D}"/>
    <cellStyle name="40% - Ênfase4 15 12 3" xfId="28448" xr:uid="{1459642A-D4B9-479E-B21B-07AC0D37B89F}"/>
    <cellStyle name="40% - Ênfase4 15 12 4" xfId="28449" xr:uid="{B7C039EE-D6C0-4ACC-A5DD-668B7107EBAA}"/>
    <cellStyle name="40% - Ênfase4 15 13" xfId="28450" xr:uid="{C147B8D4-A360-40F6-8378-0BC2B83E77B5}"/>
    <cellStyle name="40% - Ênfase4 15 14" xfId="28451" xr:uid="{ED329F57-C056-411F-BDEE-BF7A2902AB71}"/>
    <cellStyle name="40% - Ênfase4 15 15" xfId="28452" xr:uid="{088A5FF0-1362-432D-9D3B-E444AFECAC55}"/>
    <cellStyle name="40% - Ênfase4 15 16" xfId="45639" xr:uid="{4279496D-509C-469F-9ECA-073C02669B3D}"/>
    <cellStyle name="40% - Ênfase4 15 2" xfId="2012" xr:uid="{4CD4828F-7238-4F28-A982-D0BFA9023DF6}"/>
    <cellStyle name="40% - Ênfase4 15 2 2" xfId="28453" xr:uid="{D2E1E1E3-1C02-478D-913D-2DAC1CB3A3E2}"/>
    <cellStyle name="40% - Ênfase4 15 2 2 2" xfId="28454" xr:uid="{5407863B-7208-4A1B-A24E-BF5B6451727B}"/>
    <cellStyle name="40% - Ênfase4 15 2 2 3" xfId="28455" xr:uid="{6358F54C-AF7B-4011-B806-41D8F64A6F14}"/>
    <cellStyle name="40% - Ênfase4 15 2 2 4" xfId="28456" xr:uid="{4C1092FA-AC73-44CC-A97D-A654E608DA59}"/>
    <cellStyle name="40% - Ênfase4 15 2 2 5" xfId="48952" xr:uid="{64B358B6-0BB9-4D45-9EFC-A9DE03F47E45}"/>
    <cellStyle name="40% - Ênfase4 15 2 3" xfId="28457" xr:uid="{9A044885-13C6-4B08-A533-BE47FFE02341}"/>
    <cellStyle name="40% - Ênfase4 15 2 4" xfId="28458" xr:uid="{F75276F9-089B-4DF7-80EF-18527D94F860}"/>
    <cellStyle name="40% - Ênfase4 15 2 5" xfId="28459" xr:uid="{15C8C598-A1F4-48B8-9D37-2A537E3A7B22}"/>
    <cellStyle name="40% - Ênfase4 15 2 6" xfId="47993" xr:uid="{2E3535C6-A4CB-4061-BBDC-DBEAB3F4A740}"/>
    <cellStyle name="40% - Ênfase4 15 3" xfId="28460" xr:uid="{DAEB7D32-6A25-4ECE-A8B4-8E502FE6116C}"/>
    <cellStyle name="40% - Ênfase4 15 3 2" xfId="28461" xr:uid="{B3E1F1AA-051D-40A5-8C14-DD6F80BAD6A0}"/>
    <cellStyle name="40% - Ênfase4 15 3 2 2" xfId="28462" xr:uid="{B04E1676-A6AF-4DFF-A3C0-D0E76AA1C0C3}"/>
    <cellStyle name="40% - Ênfase4 15 3 2 3" xfId="28463" xr:uid="{25FC1966-BFF8-4DAF-9D96-F18868052F27}"/>
    <cellStyle name="40% - Ênfase4 15 3 2 4" xfId="28464" xr:uid="{83DECBC2-78EF-4071-AEEF-8A5DF95E2A0F}"/>
    <cellStyle name="40% - Ênfase4 15 3 3" xfId="28465" xr:uid="{8E9C3F17-2FDA-400C-9808-B731A7C2730F}"/>
    <cellStyle name="40% - Ênfase4 15 3 4" xfId="28466" xr:uid="{77DA103F-77CB-43C6-A076-5C69482B7163}"/>
    <cellStyle name="40% - Ênfase4 15 3 5" xfId="28467" xr:uid="{4AE8F20D-DD9B-405B-8F1F-75B46DD1BF49}"/>
    <cellStyle name="40% - Ênfase4 15 3 6" xfId="50368" xr:uid="{059A1669-7CC9-44FB-B11D-F97021D8E50E}"/>
    <cellStyle name="40% - Ênfase4 15 4" xfId="28468" xr:uid="{9C74D53C-B834-417D-81C1-D97CF12E6D63}"/>
    <cellStyle name="40% - Ênfase4 15 4 2" xfId="28469" xr:uid="{83D8DF3C-F615-4247-89A9-D85630C14C35}"/>
    <cellStyle name="40% - Ênfase4 15 4 2 2" xfId="28470" xr:uid="{EA732A26-8B8F-47B8-ADED-76A0E5B94BC4}"/>
    <cellStyle name="40% - Ênfase4 15 4 2 3" xfId="28471" xr:uid="{CE7F0641-4D5F-4EDD-AA92-DB2BAEE5827E}"/>
    <cellStyle name="40% - Ênfase4 15 4 2 4" xfId="28472" xr:uid="{D28F6C90-FE95-4C5C-B98F-30DCBC9AC7FB}"/>
    <cellStyle name="40% - Ênfase4 15 4 3" xfId="28473" xr:uid="{EC6659D6-17BF-4AA5-857E-AA87540A2ED0}"/>
    <cellStyle name="40% - Ênfase4 15 4 4" xfId="28474" xr:uid="{6D69AB7C-2619-4EBC-8E3C-706B71665A7C}"/>
    <cellStyle name="40% - Ênfase4 15 4 5" xfId="28475" xr:uid="{8E461E97-F9A6-4F8E-846C-70B2B176C6FE}"/>
    <cellStyle name="40% - Ênfase4 15 4 6" xfId="50409" xr:uid="{242420DE-532A-4AFE-8F01-6B7F4C47E77F}"/>
    <cellStyle name="40% - Ênfase4 15 5" xfId="28476" xr:uid="{D90FA41C-40C1-4410-8086-9ED0039A9B61}"/>
    <cellStyle name="40% - Ênfase4 15 5 2" xfId="28477" xr:uid="{C65620A6-2E9C-4D96-B72A-FF7D887A86F9}"/>
    <cellStyle name="40% - Ênfase4 15 5 2 2" xfId="28478" xr:uid="{7066CB0A-3D8B-4C5C-99AC-F35D45B34BF0}"/>
    <cellStyle name="40% - Ênfase4 15 5 2 3" xfId="28479" xr:uid="{C35E5E4B-32F4-411B-BDF3-313D8C1D52A9}"/>
    <cellStyle name="40% - Ênfase4 15 5 2 4" xfId="28480" xr:uid="{356BE6A6-E00B-4C51-A7EE-D0FB86D07257}"/>
    <cellStyle name="40% - Ênfase4 15 5 3" xfId="28481" xr:uid="{3F7380BC-7DBF-4AF9-B971-46AE1C19575E}"/>
    <cellStyle name="40% - Ênfase4 15 5 4" xfId="28482" xr:uid="{A0B93814-A639-4D44-A76A-A77EF3327A47}"/>
    <cellStyle name="40% - Ênfase4 15 5 5" xfId="28483" xr:uid="{49D39C09-BE22-445D-A193-EF8B823D99A5}"/>
    <cellStyle name="40% - Ênfase4 15 5 6" xfId="50337" xr:uid="{742E2621-FA55-4012-B42C-18763B24C618}"/>
    <cellStyle name="40% - Ênfase4 15 6" xfId="28484" xr:uid="{1CE842E7-692B-472E-9344-82C9AD99C1E5}"/>
    <cellStyle name="40% - Ênfase4 15 6 2" xfId="28485" xr:uid="{EC828C4A-1C2F-42A4-A8CB-1842871F4811}"/>
    <cellStyle name="40% - Ênfase4 15 6 2 2" xfId="28486" xr:uid="{27EF6782-19AF-4415-ABAA-250E7D4F1C55}"/>
    <cellStyle name="40% - Ênfase4 15 6 2 3" xfId="28487" xr:uid="{9E4FF8FF-36E3-4D34-940D-CEE8E5C30519}"/>
    <cellStyle name="40% - Ênfase4 15 6 2 4" xfId="28488" xr:uid="{EC219679-6330-4A88-9CAB-0B84454DCFD4}"/>
    <cellStyle name="40% - Ênfase4 15 6 3" xfId="28489" xr:uid="{70303CD2-A908-477D-ABDB-270BC5F9D6C0}"/>
    <cellStyle name="40% - Ênfase4 15 6 4" xfId="28490" xr:uid="{DF591391-39C0-4D1F-BF68-9348844CB1EF}"/>
    <cellStyle name="40% - Ênfase4 15 6 5" xfId="28491" xr:uid="{ABB987B6-BB75-4B6E-88BD-134B7F00E884}"/>
    <cellStyle name="40% - Ênfase4 15 6 6" xfId="50462" xr:uid="{BFF6E51B-4A80-4F3E-BB26-5A54E377EDBF}"/>
    <cellStyle name="40% - Ênfase4 15 7" xfId="28492" xr:uid="{63545B65-0C4E-4FD1-8B3C-8FC22FD600A6}"/>
    <cellStyle name="40% - Ênfase4 15 7 2" xfId="28493" xr:uid="{D138C816-775A-4FD1-879A-2C7F23440609}"/>
    <cellStyle name="40% - Ênfase4 15 7 2 2" xfId="28494" xr:uid="{ECFD4EF1-85AA-4720-85F9-B24677CFB986}"/>
    <cellStyle name="40% - Ênfase4 15 7 2 3" xfId="28495" xr:uid="{6BCFC3BD-84F7-4291-A84B-EF896F1D78D6}"/>
    <cellStyle name="40% - Ênfase4 15 7 2 4" xfId="28496" xr:uid="{C6705E0A-D238-445D-A3AB-6F8FFCD1BDB9}"/>
    <cellStyle name="40% - Ênfase4 15 7 3" xfId="28497" xr:uid="{8B593F95-AD54-4433-9B1C-381F0A665DD7}"/>
    <cellStyle name="40% - Ênfase4 15 7 4" xfId="28498" xr:uid="{FFB05CA2-0A42-4B47-9BF5-D47C0CB1BA8F}"/>
    <cellStyle name="40% - Ênfase4 15 7 5" xfId="28499" xr:uid="{EBC65C58-F243-44B3-9EC5-2FD438FC3D8F}"/>
    <cellStyle name="40% - Ênfase4 15 7 6" xfId="50243" xr:uid="{5EDD12DE-B691-49EA-AB64-8F02A36F5899}"/>
    <cellStyle name="40% - Ênfase4 15 8" xfId="28500" xr:uid="{24C44DA3-126C-4C37-9B2E-89A06CE46D31}"/>
    <cellStyle name="40% - Ênfase4 15 8 2" xfId="28501" xr:uid="{7B46F158-FA39-41E3-BDE7-4E5CAD821B9D}"/>
    <cellStyle name="40% - Ênfase4 15 8 2 2" xfId="28502" xr:uid="{71C1A98D-DAC1-428A-BBF2-300C050095F8}"/>
    <cellStyle name="40% - Ênfase4 15 8 2 3" xfId="28503" xr:uid="{D39369D7-5846-459C-BF71-851351C357CD}"/>
    <cellStyle name="40% - Ênfase4 15 8 2 4" xfId="28504" xr:uid="{D47AE619-342A-4934-88B3-05B99717280E}"/>
    <cellStyle name="40% - Ênfase4 15 8 3" xfId="28505" xr:uid="{03748614-DD6D-404F-BDEE-FB3901644FDD}"/>
    <cellStyle name="40% - Ênfase4 15 8 4" xfId="28506" xr:uid="{D9A9C506-B290-4AE8-A89F-2A6EA02A2681}"/>
    <cellStyle name="40% - Ênfase4 15 8 5" xfId="28507" xr:uid="{FD05C71D-0FE3-4751-B1B7-E00238883A62}"/>
    <cellStyle name="40% - Ênfase4 15 8 6" xfId="50688" xr:uid="{4B84FC8A-CD73-4408-98ED-C7EC626D6976}"/>
    <cellStyle name="40% - Ênfase4 15 9" xfId="28508" xr:uid="{178E2AF1-174E-4DD0-8C32-C8A1894B1271}"/>
    <cellStyle name="40% - Ênfase4 15 9 2" xfId="28509" xr:uid="{62FDFF2D-A9BF-4265-9AAE-015ADA30D94E}"/>
    <cellStyle name="40% - Ênfase4 15 9 2 2" xfId="28510" xr:uid="{BA375AB9-281C-4EBD-A7FB-B9BBD00E7984}"/>
    <cellStyle name="40% - Ênfase4 15 9 2 3" xfId="28511" xr:uid="{5F1EFE98-370E-4F29-8380-D2C411EAE04B}"/>
    <cellStyle name="40% - Ênfase4 15 9 2 4" xfId="28512" xr:uid="{4B83256E-9405-4029-B360-AA70E8487680}"/>
    <cellStyle name="40% - Ênfase4 15 9 3" xfId="28513" xr:uid="{512FFD2D-4B2B-4B15-9B4C-ED4EBD604FF5}"/>
    <cellStyle name="40% - Ênfase4 15 9 4" xfId="28514" xr:uid="{5EE24105-2670-4A1B-9B27-95E628F41A4A}"/>
    <cellStyle name="40% - Ênfase4 15 9 5" xfId="28515" xr:uid="{332FDFAC-C6AB-42DB-9142-DD4F306ACCAB}"/>
    <cellStyle name="40% - Ênfase4 15 9 6" xfId="51575" xr:uid="{7C8D72D3-B92B-4492-BE76-3D6CB83712E6}"/>
    <cellStyle name="40% - Ênfase4 16" xfId="2013" xr:uid="{3B33F720-99BF-4BD5-B3D1-453C5194C4DB}"/>
    <cellStyle name="40% - Ênfase4 16 10" xfId="28516" xr:uid="{4BFE4C92-B3DD-4EE1-A1D9-8C62B1979B9B}"/>
    <cellStyle name="40% - Ênfase4 16 10 2" xfId="28517" xr:uid="{37191B38-2E14-4DD5-A219-199D091089E3}"/>
    <cellStyle name="40% - Ênfase4 16 10 2 2" xfId="28518" xr:uid="{D907BE0C-A26A-459E-A1DF-1EAA46A9042A}"/>
    <cellStyle name="40% - Ênfase4 16 10 2 3" xfId="28519" xr:uid="{1B078364-09BE-45B2-A300-A09FC64F699E}"/>
    <cellStyle name="40% - Ênfase4 16 10 2 4" xfId="28520" xr:uid="{DF985B28-A8F6-4C37-9D86-174DD935C257}"/>
    <cellStyle name="40% - Ênfase4 16 10 3" xfId="28521" xr:uid="{5F6CDBBF-4CC6-447B-8768-B0FF3CD0E225}"/>
    <cellStyle name="40% - Ênfase4 16 10 4" xfId="28522" xr:uid="{A5AFFB17-FE2B-4A04-A390-40BC9F279DC3}"/>
    <cellStyle name="40% - Ênfase4 16 10 5" xfId="28523" xr:uid="{BEDB32EA-D794-472F-BF04-370FB6084A95}"/>
    <cellStyle name="40% - Ênfase4 16 10 6" xfId="47251" xr:uid="{D7D89A67-C0AA-43A2-8AA3-76023F1BC306}"/>
    <cellStyle name="40% - Ênfase4 16 11" xfId="28524" xr:uid="{1F021A1B-908C-4CB3-AEDF-A114C876D849}"/>
    <cellStyle name="40% - Ênfase4 16 11 2" xfId="28525" xr:uid="{AB85355A-C18F-49EA-A4E9-B9A0A59AA07D}"/>
    <cellStyle name="40% - Ênfase4 16 11 2 2" xfId="28526" xr:uid="{AEF41F74-11FF-4499-8C32-375221C656A2}"/>
    <cellStyle name="40% - Ênfase4 16 11 2 3" xfId="28527" xr:uid="{27C19ECC-6B50-439F-84AD-7A2CE6DF1916}"/>
    <cellStyle name="40% - Ênfase4 16 11 2 4" xfId="28528" xr:uid="{68A25BC7-66AB-403D-83A8-9392D3F4454B}"/>
    <cellStyle name="40% - Ênfase4 16 11 3" xfId="28529" xr:uid="{CE847A88-BD54-483D-9E6C-DE1F66179E18}"/>
    <cellStyle name="40% - Ênfase4 16 11 4" xfId="28530" xr:uid="{5D6F14F6-D9E8-46FD-8586-884A9D7AA6C8}"/>
    <cellStyle name="40% - Ênfase4 16 11 5" xfId="28531" xr:uid="{B8CCDB17-895F-4BE1-BDC0-CD3AE7E565CC}"/>
    <cellStyle name="40% - Ênfase4 16 12" xfId="28532" xr:uid="{C92E03FD-8EC0-4983-87AA-0D6D193F990C}"/>
    <cellStyle name="40% - Ênfase4 16 12 2" xfId="28533" xr:uid="{96DA2F9F-F637-47C3-A70C-BE1D971DAE60}"/>
    <cellStyle name="40% - Ênfase4 16 12 3" xfId="28534" xr:uid="{A9E766E5-56B3-4BA4-8BA9-8EB8C7898ACC}"/>
    <cellStyle name="40% - Ênfase4 16 12 4" xfId="28535" xr:uid="{CFE25983-6A82-4BC6-B828-2B5AAAECC3CB}"/>
    <cellStyle name="40% - Ênfase4 16 13" xfId="28536" xr:uid="{5BFBBEE6-6BEE-4996-B344-9FD79681E6F2}"/>
    <cellStyle name="40% - Ênfase4 16 14" xfId="28537" xr:uid="{6E88A479-044C-479C-8AAC-52090E645D3F}"/>
    <cellStyle name="40% - Ênfase4 16 15" xfId="28538" xr:uid="{CE8F0CAD-E86B-4965-A01B-288B607783C9}"/>
    <cellStyle name="40% - Ênfase4 16 16" xfId="45640" xr:uid="{8D766A5A-D4DC-4219-AF35-BD1149000D9D}"/>
    <cellStyle name="40% - Ênfase4 16 2" xfId="2014" xr:uid="{0F57E161-A92F-4EC6-93D2-36904FBC32A2}"/>
    <cellStyle name="40% - Ênfase4 16 2 2" xfId="28539" xr:uid="{2B073185-331D-4D25-B1D4-AA59D9F163C9}"/>
    <cellStyle name="40% - Ênfase4 16 2 2 2" xfId="28540" xr:uid="{6ED21340-D049-465C-95DD-D8BF2D82FD32}"/>
    <cellStyle name="40% - Ênfase4 16 2 2 3" xfId="28541" xr:uid="{47E46F74-1B9C-4989-9091-9D78394A3BB1}"/>
    <cellStyle name="40% - Ênfase4 16 2 2 4" xfId="28542" xr:uid="{EF634C88-F4CF-4812-B7A7-477D6219DDDB}"/>
    <cellStyle name="40% - Ênfase4 16 2 2 5" xfId="48954" xr:uid="{17B73284-2BED-43E7-903C-4EC158F83065}"/>
    <cellStyle name="40% - Ênfase4 16 2 3" xfId="28543" xr:uid="{08964F85-031C-4C77-819D-F12008FE23D4}"/>
    <cellStyle name="40% - Ênfase4 16 2 4" xfId="28544" xr:uid="{4F44FFCD-1E47-4DA0-B7CA-740F55FC9151}"/>
    <cellStyle name="40% - Ênfase4 16 2 5" xfId="28545" xr:uid="{67644720-55CA-4915-81CC-92292A2A0FF9}"/>
    <cellStyle name="40% - Ênfase4 16 2 6" xfId="47994" xr:uid="{DD36C90A-D318-4CD8-A157-5BCB3EE48248}"/>
    <cellStyle name="40% - Ênfase4 16 3" xfId="28546" xr:uid="{D0634708-3D47-4FD1-B621-4DDDD351CDDA}"/>
    <cellStyle name="40% - Ênfase4 16 3 2" xfId="28547" xr:uid="{8F9A152C-167C-4387-9F70-12AE3058DFF5}"/>
    <cellStyle name="40% - Ênfase4 16 3 2 2" xfId="28548" xr:uid="{0F316F21-41F6-4AC4-8D5D-B6BA91FA223E}"/>
    <cellStyle name="40% - Ênfase4 16 3 2 3" xfId="28549" xr:uid="{9A0DB415-A068-4505-AB38-097F209E244D}"/>
    <cellStyle name="40% - Ênfase4 16 3 2 4" xfId="28550" xr:uid="{A9EAC0B4-8249-43F4-9CDE-469D68DD5079}"/>
    <cellStyle name="40% - Ênfase4 16 3 3" xfId="28551" xr:uid="{AFF9E247-E377-48A9-9D0E-26604B56FC65}"/>
    <cellStyle name="40% - Ênfase4 16 3 4" xfId="28552" xr:uid="{BEB68F03-C615-4864-A42B-BD508D813822}"/>
    <cellStyle name="40% - Ênfase4 16 3 5" xfId="28553" xr:uid="{EC6A87EC-A0A5-4C34-8081-883788252A58}"/>
    <cellStyle name="40% - Ênfase4 16 3 6" xfId="50370" xr:uid="{D880162E-794D-4967-8C09-E8BD30275AB2}"/>
    <cellStyle name="40% - Ênfase4 16 4" xfId="28554" xr:uid="{8365038E-1E08-400B-B6D0-CD9D78F0C1A0}"/>
    <cellStyle name="40% - Ênfase4 16 4 2" xfId="28555" xr:uid="{CE6B04F2-AE4F-486E-BB9F-1C5E0127F59D}"/>
    <cellStyle name="40% - Ênfase4 16 4 2 2" xfId="28556" xr:uid="{25FAE4AC-0D87-4B06-A71D-66AD1A0FCA33}"/>
    <cellStyle name="40% - Ênfase4 16 4 2 3" xfId="28557" xr:uid="{B78F7851-7FF6-4BDC-9514-A93CAC50FA0B}"/>
    <cellStyle name="40% - Ênfase4 16 4 2 4" xfId="28558" xr:uid="{0BCA200C-A978-4C95-BFE9-531656C08F0E}"/>
    <cellStyle name="40% - Ênfase4 16 4 3" xfId="28559" xr:uid="{EBFAC824-D072-4BE0-A441-D61E530A86C4}"/>
    <cellStyle name="40% - Ênfase4 16 4 4" xfId="28560" xr:uid="{13C343F6-E976-4BE8-9945-02B49BADDAFF}"/>
    <cellStyle name="40% - Ênfase4 16 4 5" xfId="28561" xr:uid="{F0724AAA-8F0E-45A9-85BE-85E29AF2A930}"/>
    <cellStyle name="40% - Ênfase4 16 4 6" xfId="50405" xr:uid="{74CFD992-30FF-4C34-A4AF-96B56C3DACDC}"/>
    <cellStyle name="40% - Ênfase4 16 5" xfId="28562" xr:uid="{829810DD-06B0-4DA5-AAC0-BFB1B5460217}"/>
    <cellStyle name="40% - Ênfase4 16 5 2" xfId="28563" xr:uid="{3CE82C8B-A350-401B-8242-818F5B13AE8A}"/>
    <cellStyle name="40% - Ênfase4 16 5 2 2" xfId="28564" xr:uid="{27A4BF88-C838-413C-84D6-50E125302FA1}"/>
    <cellStyle name="40% - Ênfase4 16 5 2 3" xfId="28565" xr:uid="{162A143D-989C-47B5-BAB7-D6B88B12757A}"/>
    <cellStyle name="40% - Ênfase4 16 5 2 4" xfId="28566" xr:uid="{F1E6823F-29B9-4974-8D5C-5230C9456756}"/>
    <cellStyle name="40% - Ênfase4 16 5 3" xfId="28567" xr:uid="{8305DF16-1A90-4E40-AA30-1774E863D73A}"/>
    <cellStyle name="40% - Ênfase4 16 5 4" xfId="28568" xr:uid="{0118EB70-390C-436A-A203-E7894DB4CEC2}"/>
    <cellStyle name="40% - Ênfase4 16 5 5" xfId="28569" xr:uid="{6D730965-E667-4411-9F70-6519636FC4B6}"/>
    <cellStyle name="40% - Ênfase4 16 5 6" xfId="50341" xr:uid="{76ABBFF6-6FE4-48E5-A04A-B522C2C16862}"/>
    <cellStyle name="40% - Ênfase4 16 6" xfId="28570" xr:uid="{29B6F598-AFDD-413B-8F5C-7C0FDCD5BFB3}"/>
    <cellStyle name="40% - Ênfase4 16 6 2" xfId="28571" xr:uid="{81600B05-79A5-43ED-94F7-9461727F69A3}"/>
    <cellStyle name="40% - Ênfase4 16 6 2 2" xfId="28572" xr:uid="{3174A433-BE03-41BC-ACC7-CDB280C1FDD9}"/>
    <cellStyle name="40% - Ênfase4 16 6 2 3" xfId="28573" xr:uid="{EBF6F094-4DFF-4A53-946C-6144DD64DC49}"/>
    <cellStyle name="40% - Ênfase4 16 6 2 4" xfId="28574" xr:uid="{65BDBF5E-DC16-4BA6-A743-E3D51149E9EA}"/>
    <cellStyle name="40% - Ênfase4 16 6 3" xfId="28575" xr:uid="{A84437FB-14C4-4932-A357-C723DF03BFCE}"/>
    <cellStyle name="40% - Ênfase4 16 6 4" xfId="28576" xr:uid="{45A80D03-03A0-4B1E-8792-9EDBD52906C0}"/>
    <cellStyle name="40% - Ênfase4 16 6 5" xfId="28577" xr:uid="{14CC9EF2-CAA7-4B4C-9826-13B69CE91646}"/>
    <cellStyle name="40% - Ênfase4 16 6 6" xfId="50454" xr:uid="{A5F5A08A-C4EA-4D1E-ABD0-52CB8778EB41}"/>
    <cellStyle name="40% - Ênfase4 16 7" xfId="28578" xr:uid="{267BBCC0-1172-4671-813D-31555A3071AB}"/>
    <cellStyle name="40% - Ênfase4 16 7 2" xfId="28579" xr:uid="{47B4C6FC-A0C1-4D96-9080-E95CC4596772}"/>
    <cellStyle name="40% - Ênfase4 16 7 2 2" xfId="28580" xr:uid="{F042B3AA-1807-4528-8633-A4206F7229F9}"/>
    <cellStyle name="40% - Ênfase4 16 7 2 3" xfId="28581" xr:uid="{CC298FA5-C23D-4F3A-8ABB-5833236F05CA}"/>
    <cellStyle name="40% - Ênfase4 16 7 2 4" xfId="28582" xr:uid="{39E5C321-53B0-4A18-BB86-B0A66C51A7C6}"/>
    <cellStyle name="40% - Ênfase4 16 7 3" xfId="28583" xr:uid="{BD23274E-109F-4301-9ED4-6E9582ACB286}"/>
    <cellStyle name="40% - Ênfase4 16 7 4" xfId="28584" xr:uid="{A090B79D-59F7-416F-832C-3BE19C57F5F8}"/>
    <cellStyle name="40% - Ênfase4 16 7 5" xfId="28585" xr:uid="{CCCF34BE-8F2C-4A2D-A35B-56CAF7B1D96E}"/>
    <cellStyle name="40% - Ênfase4 16 7 6" xfId="50259" xr:uid="{B16AF92A-F67B-476A-AEB1-649D4D5AF25B}"/>
    <cellStyle name="40% - Ênfase4 16 8" xfId="28586" xr:uid="{A965F21B-6652-4D1F-BF48-1054E9A049EF}"/>
    <cellStyle name="40% - Ênfase4 16 8 2" xfId="28587" xr:uid="{D7010BC8-72A1-414D-9DB0-6F7461AE65E6}"/>
    <cellStyle name="40% - Ênfase4 16 8 2 2" xfId="28588" xr:uid="{97011F85-CDFC-4BC6-89CF-EC58EBADF3FE}"/>
    <cellStyle name="40% - Ênfase4 16 8 2 3" xfId="28589" xr:uid="{655AFA5E-4665-42C7-A958-A9C5C4A30232}"/>
    <cellStyle name="40% - Ênfase4 16 8 2 4" xfId="28590" xr:uid="{D65220EE-60F4-4732-BBC9-6BE5344D97E5}"/>
    <cellStyle name="40% - Ênfase4 16 8 3" xfId="28591" xr:uid="{42BB1C21-C145-4FAD-8AD5-5AB94D747F2B}"/>
    <cellStyle name="40% - Ênfase4 16 8 4" xfId="28592" xr:uid="{D2CAD2CD-F12C-4769-9D53-816C0DEFE752}"/>
    <cellStyle name="40% - Ênfase4 16 8 5" xfId="28593" xr:uid="{AA7A605A-C854-49F7-8E24-D9DCFFBD517C}"/>
    <cellStyle name="40% - Ênfase4 16 8 6" xfId="50651" xr:uid="{04F7C154-6297-4748-8D1F-212D140FAB23}"/>
    <cellStyle name="40% - Ênfase4 16 9" xfId="28594" xr:uid="{FF151802-6918-4554-BF5B-A669B64C0B74}"/>
    <cellStyle name="40% - Ênfase4 16 9 2" xfId="28595" xr:uid="{3B445780-0D73-4E25-8302-791247C4FC57}"/>
    <cellStyle name="40% - Ênfase4 16 9 2 2" xfId="28596" xr:uid="{C1F77998-B8B9-45C4-A6BE-FA44AE66D905}"/>
    <cellStyle name="40% - Ênfase4 16 9 2 3" xfId="28597" xr:uid="{E6244D73-1DDA-4C52-99AF-195A92C96F39}"/>
    <cellStyle name="40% - Ênfase4 16 9 2 4" xfId="28598" xr:uid="{E22EC49E-83B8-4415-BDAE-F9461AD3A498}"/>
    <cellStyle name="40% - Ênfase4 16 9 3" xfId="28599" xr:uid="{5A2C2CDD-0A0E-4335-B098-4B4710BD51BC}"/>
    <cellStyle name="40% - Ênfase4 16 9 4" xfId="28600" xr:uid="{59FC500C-BDF2-41D3-8A48-E43D79F4C66C}"/>
    <cellStyle name="40% - Ênfase4 16 9 5" xfId="28601" xr:uid="{8BC10DF0-5A67-45FB-86E4-249AF572E0A4}"/>
    <cellStyle name="40% - Ênfase4 16 9 6" xfId="49816" xr:uid="{430F959E-FDCE-40B9-AA08-CE26883CB14D}"/>
    <cellStyle name="40% - Ênfase4 17" xfId="2015" xr:uid="{3393FEEC-E8E1-4846-B33A-275A77F971EC}"/>
    <cellStyle name="40% - Ênfase4 17 10" xfId="28602" xr:uid="{8B058E3C-7EC6-42E8-AA42-5E5650C37A15}"/>
    <cellStyle name="40% - Ênfase4 17 10 2" xfId="28603" xr:uid="{80EB340A-9700-4D27-9FC6-28E57664DF46}"/>
    <cellStyle name="40% - Ênfase4 17 10 2 2" xfId="28604" xr:uid="{E1FA5AD5-100A-4209-93A7-B4994D1CC4DA}"/>
    <cellStyle name="40% - Ênfase4 17 10 2 3" xfId="28605" xr:uid="{089B14D9-0D0C-41AB-B1FA-BBD4EEC966E9}"/>
    <cellStyle name="40% - Ênfase4 17 10 2 4" xfId="28606" xr:uid="{6C92DCA0-AD81-41C4-868B-D20865A4C91B}"/>
    <cellStyle name="40% - Ênfase4 17 10 3" xfId="28607" xr:uid="{8C1B7B8E-C2B9-4CC5-92D3-E117EE5F3D95}"/>
    <cellStyle name="40% - Ênfase4 17 10 4" xfId="28608" xr:uid="{D0A2572B-4B77-4867-8292-BAE8C2E852F6}"/>
    <cellStyle name="40% - Ênfase4 17 10 5" xfId="28609" xr:uid="{1542A618-9263-499D-A58B-9AA6246E5C65}"/>
    <cellStyle name="40% - Ênfase4 17 11" xfId="28610" xr:uid="{FE46E4BE-B511-4351-B8DE-2CCE79CE2220}"/>
    <cellStyle name="40% - Ênfase4 17 11 2" xfId="28611" xr:uid="{AA099490-3660-4DC1-9F71-702C9C35C8C8}"/>
    <cellStyle name="40% - Ênfase4 17 11 2 2" xfId="28612" xr:uid="{60D596E2-13BF-4F31-9949-CADFD706DE23}"/>
    <cellStyle name="40% - Ênfase4 17 11 2 3" xfId="28613" xr:uid="{25D6A352-4FBE-4931-9906-ED20D6C02AE2}"/>
    <cellStyle name="40% - Ênfase4 17 11 2 4" xfId="28614" xr:uid="{629845F1-2CA6-4A89-9C83-C7051A090EA7}"/>
    <cellStyle name="40% - Ênfase4 17 11 3" xfId="28615" xr:uid="{F778F1D5-3379-4122-A0FB-CDEDB9F5CDEB}"/>
    <cellStyle name="40% - Ênfase4 17 11 4" xfId="28616" xr:uid="{3949E3DA-0D76-44B0-9FF8-B392783E4453}"/>
    <cellStyle name="40% - Ênfase4 17 11 5" xfId="28617" xr:uid="{CEF0C8EB-6205-41F1-8BB5-FD6505D463CC}"/>
    <cellStyle name="40% - Ênfase4 17 12" xfId="28618" xr:uid="{0BD92C58-E0A0-4A58-AC9C-C2C7894A625D}"/>
    <cellStyle name="40% - Ênfase4 17 12 2" xfId="28619" xr:uid="{F3196572-1689-4387-9C29-AA68D5728FBE}"/>
    <cellStyle name="40% - Ênfase4 17 12 3" xfId="28620" xr:uid="{C4482C3B-1787-4FB9-A53F-D7BBBC418D68}"/>
    <cellStyle name="40% - Ênfase4 17 12 4" xfId="28621" xr:uid="{417927C8-BD9E-43DE-8BB5-52E37786C849}"/>
    <cellStyle name="40% - Ênfase4 17 13" xfId="28622" xr:uid="{D53C919D-8FD6-4584-890A-632E0902C4CF}"/>
    <cellStyle name="40% - Ênfase4 17 14" xfId="28623" xr:uid="{F1C8065F-A3D4-4C7D-94BA-C5CCBC573192}"/>
    <cellStyle name="40% - Ênfase4 17 15" xfId="28624" xr:uid="{8F79C5D6-AE21-4661-8ED5-551C59843DFF}"/>
    <cellStyle name="40% - Ênfase4 17 2" xfId="2016" xr:uid="{661AF4CA-65D8-4638-A9AB-9A7B634455E9}"/>
    <cellStyle name="40% - Ênfase4 17 2 2" xfId="28625" xr:uid="{857B98C1-93B2-4E92-B68D-0055A7DCB8F3}"/>
    <cellStyle name="40% - Ênfase4 17 2 2 2" xfId="28626" xr:uid="{48591D87-BCF7-43AD-AEAD-CF86C177AA5E}"/>
    <cellStyle name="40% - Ênfase4 17 2 2 3" xfId="28627" xr:uid="{323DFCEF-DBCF-410E-B84F-433B4D02F523}"/>
    <cellStyle name="40% - Ênfase4 17 2 2 4" xfId="28628" xr:uid="{401857BD-2DF2-416D-981E-C30E4D2B1C87}"/>
    <cellStyle name="40% - Ênfase4 17 2 3" xfId="28629" xr:uid="{A9C41FDD-287A-4DBD-865C-3BAA0EA6109D}"/>
    <cellStyle name="40% - Ênfase4 17 2 4" xfId="28630" xr:uid="{952A3FA2-E2D3-4637-9C94-45EA0D0ADD26}"/>
    <cellStyle name="40% - Ênfase4 17 2 5" xfId="28631" xr:uid="{497B4E64-5186-41C5-93D6-7D9F1D246371}"/>
    <cellStyle name="40% - Ênfase4 17 2 6" xfId="48956" xr:uid="{C6601234-F095-4495-AEED-FAF33111D29C}"/>
    <cellStyle name="40% - Ênfase4 17 3" xfId="28632" xr:uid="{33A818E3-4001-4228-B924-661BFF82627E}"/>
    <cellStyle name="40% - Ênfase4 17 3 2" xfId="28633" xr:uid="{FADFF9B5-C2D5-4B7F-B37A-5C9FFB714533}"/>
    <cellStyle name="40% - Ênfase4 17 3 2 2" xfId="28634" xr:uid="{E83C6A18-4A4A-45DE-96D9-E7A9D684F063}"/>
    <cellStyle name="40% - Ênfase4 17 3 2 3" xfId="28635" xr:uid="{0967DB17-1CDF-4BA8-A7D2-76D419F1FD29}"/>
    <cellStyle name="40% - Ênfase4 17 3 2 4" xfId="28636" xr:uid="{32665632-8CB4-4C6D-9FC5-83A8DD92637F}"/>
    <cellStyle name="40% - Ênfase4 17 3 3" xfId="28637" xr:uid="{5E34681A-2766-466D-95C4-AB75ADFAE5FD}"/>
    <cellStyle name="40% - Ênfase4 17 3 4" xfId="28638" xr:uid="{F409CCFE-924C-403C-9D6A-7D5A934C94A0}"/>
    <cellStyle name="40% - Ênfase4 17 3 5" xfId="28639" xr:uid="{366C40A2-47DE-4713-8B39-8A0F1971C0F3}"/>
    <cellStyle name="40% - Ênfase4 17 3 6" xfId="50372" xr:uid="{A2F9F190-46C7-40D7-A541-0FBC978BEC0E}"/>
    <cellStyle name="40% - Ênfase4 17 4" xfId="28640" xr:uid="{72B98677-D9EF-4DB9-BC91-FAD58DD2B564}"/>
    <cellStyle name="40% - Ênfase4 17 4 2" xfId="28641" xr:uid="{0AAD7B08-8026-4FE8-9E61-52349A5EF3DE}"/>
    <cellStyle name="40% - Ênfase4 17 4 2 2" xfId="28642" xr:uid="{71786E09-79BF-4142-B1D1-24A6E819B520}"/>
    <cellStyle name="40% - Ênfase4 17 4 2 3" xfId="28643" xr:uid="{AB220CDB-FCDD-4B70-B338-287213B40E94}"/>
    <cellStyle name="40% - Ênfase4 17 4 2 4" xfId="28644" xr:uid="{DA206C19-8A37-4B72-B5E3-CC0BC51655D7}"/>
    <cellStyle name="40% - Ênfase4 17 4 3" xfId="28645" xr:uid="{034B7202-7198-460C-A627-6FF1E6384701}"/>
    <cellStyle name="40% - Ênfase4 17 4 4" xfId="28646" xr:uid="{938F2D11-B7B2-4C71-B0A6-20C0597EBDDF}"/>
    <cellStyle name="40% - Ênfase4 17 4 5" xfId="28647" xr:uid="{B5C1937C-DE83-4811-9287-AA606540980B}"/>
    <cellStyle name="40% - Ênfase4 17 4 6" xfId="50401" xr:uid="{B462D726-C244-4F0E-AB4C-86042AA9655C}"/>
    <cellStyle name="40% - Ênfase4 17 5" xfId="28648" xr:uid="{DA0A199D-71D3-4F7E-ADD1-8D50F4CDDF75}"/>
    <cellStyle name="40% - Ênfase4 17 5 2" xfId="28649" xr:uid="{9E28F503-613A-4FA0-A21D-46AA2CCC1BD4}"/>
    <cellStyle name="40% - Ênfase4 17 5 2 2" xfId="28650" xr:uid="{CE7D49FF-8C84-4CF4-9487-177F834BADB7}"/>
    <cellStyle name="40% - Ênfase4 17 5 2 3" xfId="28651" xr:uid="{2801FD57-C6E8-4919-A489-88636D476384}"/>
    <cellStyle name="40% - Ênfase4 17 5 2 4" xfId="28652" xr:uid="{01AE47E4-4E11-4756-ADE6-BE347D656CDF}"/>
    <cellStyle name="40% - Ênfase4 17 5 3" xfId="28653" xr:uid="{AF0ACA38-0BD5-4617-AE10-A38D18D77884}"/>
    <cellStyle name="40% - Ênfase4 17 5 4" xfId="28654" xr:uid="{9DD8B40D-F419-4168-8642-EF892FAEE267}"/>
    <cellStyle name="40% - Ênfase4 17 5 5" xfId="28655" xr:uid="{83CA7CB7-A9D0-44DE-9AFF-DBF63C6C023E}"/>
    <cellStyle name="40% - Ênfase4 17 5 6" xfId="50346" xr:uid="{18C1E837-DAF7-4D54-A49C-AEC8E9B0BEA4}"/>
    <cellStyle name="40% - Ênfase4 17 6" xfId="28656" xr:uid="{4A1B87C4-09D8-4F11-BACB-B5F0856D2781}"/>
    <cellStyle name="40% - Ênfase4 17 6 2" xfId="28657" xr:uid="{CD9FDBB1-4155-41C9-8C28-BFD94554C366}"/>
    <cellStyle name="40% - Ênfase4 17 6 2 2" xfId="28658" xr:uid="{2682E4AE-18A1-457F-9772-6DB7C506F2CC}"/>
    <cellStyle name="40% - Ênfase4 17 6 2 3" xfId="28659" xr:uid="{D6213D06-BC08-4B62-9461-B817CA4CC871}"/>
    <cellStyle name="40% - Ênfase4 17 6 2 4" xfId="28660" xr:uid="{EF342A76-58BB-46A6-96C9-F91256471F92}"/>
    <cellStyle name="40% - Ênfase4 17 6 3" xfId="28661" xr:uid="{4489C230-6522-4B74-B24D-25BAB51E80BB}"/>
    <cellStyle name="40% - Ênfase4 17 6 4" xfId="28662" xr:uid="{8902D403-CF5A-4B08-A075-7765E283EBEB}"/>
    <cellStyle name="40% - Ênfase4 17 6 5" xfId="28663" xr:uid="{A982F035-193C-428B-84E5-3E55162A151D}"/>
    <cellStyle name="40% - Ênfase4 17 6 6" xfId="50444" xr:uid="{CE931758-34F6-42E7-8B0C-C5B5722B934F}"/>
    <cellStyle name="40% - Ênfase4 17 7" xfId="28664" xr:uid="{34A66250-8DEB-4105-9723-69987308F43C}"/>
    <cellStyle name="40% - Ênfase4 17 7 2" xfId="28665" xr:uid="{E880EBB1-0FD1-4C08-A8CD-61DEE6B3CDE7}"/>
    <cellStyle name="40% - Ênfase4 17 7 2 2" xfId="28666" xr:uid="{FE7C0B4F-F483-440A-B57A-9409FB037C6F}"/>
    <cellStyle name="40% - Ênfase4 17 7 2 3" xfId="28667" xr:uid="{A2D10CCB-615A-40DE-9C2C-91E5B9CA7336}"/>
    <cellStyle name="40% - Ênfase4 17 7 2 4" xfId="28668" xr:uid="{2A97B429-BBA0-4C08-A3BC-077B960BD1D2}"/>
    <cellStyle name="40% - Ênfase4 17 7 3" xfId="28669" xr:uid="{42713A1B-3569-4D96-9E8E-DC14084D3867}"/>
    <cellStyle name="40% - Ênfase4 17 7 4" xfId="28670" xr:uid="{32CBE54A-52D2-43DA-9F33-5744B1E78915}"/>
    <cellStyle name="40% - Ênfase4 17 7 5" xfId="28671" xr:uid="{787BF0CC-0253-4C7D-90FD-5D3392CAAA6B}"/>
    <cellStyle name="40% - Ênfase4 17 7 6" xfId="50280" xr:uid="{80697D65-4D64-4D22-8780-5A58D9BCE46F}"/>
    <cellStyle name="40% - Ênfase4 17 8" xfId="28672" xr:uid="{122336BE-2A9A-4256-B81E-42DE58AA2D4B}"/>
    <cellStyle name="40% - Ênfase4 17 8 2" xfId="28673" xr:uid="{A0626620-26A3-4BE6-BB7C-A196EFC711D9}"/>
    <cellStyle name="40% - Ênfase4 17 8 2 2" xfId="28674" xr:uid="{FD77F65C-AD0D-4A2D-AA8C-0CAA98F5D1D7}"/>
    <cellStyle name="40% - Ênfase4 17 8 2 3" xfId="28675" xr:uid="{344CFBDD-3BD8-4B83-A4A6-AE8699B310CB}"/>
    <cellStyle name="40% - Ênfase4 17 8 2 4" xfId="28676" xr:uid="{B87E65C7-B918-444C-8234-4D403E019D6C}"/>
    <cellStyle name="40% - Ênfase4 17 8 3" xfId="28677" xr:uid="{132D4345-652F-4900-9108-E1599EF35885}"/>
    <cellStyle name="40% - Ênfase4 17 8 4" xfId="28678" xr:uid="{3A2380DC-C566-4606-A84B-D009B14D1F1A}"/>
    <cellStyle name="40% - Ênfase4 17 8 5" xfId="28679" xr:uid="{32DC0D11-11A3-4ECD-961C-290B049DB09B}"/>
    <cellStyle name="40% - Ênfase4 17 8 6" xfId="50589" xr:uid="{F594D048-D143-441D-A3BA-32CCAE494E12}"/>
    <cellStyle name="40% - Ênfase4 17 9" xfId="28680" xr:uid="{C4745FB7-8ED3-4408-A484-D36A1D9A31B6}"/>
    <cellStyle name="40% - Ênfase4 17 9 2" xfId="28681" xr:uid="{2634239B-AC00-4243-AEEA-E8C76F0D1403}"/>
    <cellStyle name="40% - Ênfase4 17 9 2 2" xfId="28682" xr:uid="{6611062C-D8BE-488D-9B21-C290A117BFC6}"/>
    <cellStyle name="40% - Ênfase4 17 9 2 3" xfId="28683" xr:uid="{85A50018-5213-4707-A959-58EDDDF9F653}"/>
    <cellStyle name="40% - Ênfase4 17 9 2 4" xfId="28684" xr:uid="{D7945F32-CFCF-4A51-B8F7-6047398BD429}"/>
    <cellStyle name="40% - Ênfase4 17 9 3" xfId="28685" xr:uid="{3DCED452-CC3D-4525-A8EC-AB365B62ECF6}"/>
    <cellStyle name="40% - Ênfase4 17 9 4" xfId="28686" xr:uid="{846FC49E-2B31-4D34-A25D-FD424C575DD8}"/>
    <cellStyle name="40% - Ênfase4 17 9 5" xfId="28687" xr:uid="{25D2BC50-559E-4B74-A23B-B898345BFE1B}"/>
    <cellStyle name="40% - Ênfase4 17 9 6" xfId="48847" xr:uid="{46DEFD5E-0D73-4AE7-A375-F0C7D676C004}"/>
    <cellStyle name="40% - Ênfase4 18" xfId="2017" xr:uid="{592AE140-972B-4AD8-BFF8-B2E0271E0911}"/>
    <cellStyle name="40% - Ênfase4 18 10" xfId="28688" xr:uid="{6A4A5A9A-E0DE-473A-9DD0-E91984E5CD15}"/>
    <cellStyle name="40% - Ênfase4 18 10 2" xfId="28689" xr:uid="{6DBDDB70-6AC7-4351-A70B-3BB22E23197A}"/>
    <cellStyle name="40% - Ênfase4 18 10 2 2" xfId="28690" xr:uid="{2BFB3F62-A711-4D92-8951-7849F7A8ACE8}"/>
    <cellStyle name="40% - Ênfase4 18 10 2 3" xfId="28691" xr:uid="{33C56A8D-3C49-44A5-A59D-5A45EC0F9EAE}"/>
    <cellStyle name="40% - Ênfase4 18 10 2 4" xfId="28692" xr:uid="{21DD6205-2F15-4790-906A-9554F1E6E4DF}"/>
    <cellStyle name="40% - Ênfase4 18 10 3" xfId="28693" xr:uid="{042F1F4B-0C12-4A2C-99F9-24987F73BBA3}"/>
    <cellStyle name="40% - Ênfase4 18 10 4" xfId="28694" xr:uid="{D97E47B0-31DB-4A0C-81DF-EF8707BA20CB}"/>
    <cellStyle name="40% - Ênfase4 18 10 5" xfId="28695" xr:uid="{8BD8054F-CCC1-4835-A1CE-D450AD7E0768}"/>
    <cellStyle name="40% - Ênfase4 18 11" xfId="28696" xr:uid="{51040035-0975-4204-B914-B082CEB7954F}"/>
    <cellStyle name="40% - Ênfase4 18 11 2" xfId="28697" xr:uid="{82EB23AA-EB00-4BC5-8537-C77D745777DA}"/>
    <cellStyle name="40% - Ênfase4 18 11 2 2" xfId="28698" xr:uid="{6D835319-8CE4-4C36-AF02-B6450EF5E5E1}"/>
    <cellStyle name="40% - Ênfase4 18 11 2 3" xfId="28699" xr:uid="{3FE2862B-7415-4C6E-9839-928ED0B332CE}"/>
    <cellStyle name="40% - Ênfase4 18 11 2 4" xfId="28700" xr:uid="{26B62A7F-4653-462D-A5D7-9D3B06E65E02}"/>
    <cellStyle name="40% - Ênfase4 18 11 3" xfId="28701" xr:uid="{6C295308-2E95-44D9-9C56-253D119DDA15}"/>
    <cellStyle name="40% - Ênfase4 18 11 4" xfId="28702" xr:uid="{43D11B8B-5DDA-4BB9-B357-CA0464B6607B}"/>
    <cellStyle name="40% - Ênfase4 18 11 5" xfId="28703" xr:uid="{19364462-F2B4-4307-B379-CAC0CD1164F4}"/>
    <cellStyle name="40% - Ênfase4 18 12" xfId="28704" xr:uid="{463EE023-3D85-482D-BFDD-5FAB4BAB2CC4}"/>
    <cellStyle name="40% - Ênfase4 18 12 2" xfId="28705" xr:uid="{D4F5E428-A61C-4627-93D9-AC9829A18416}"/>
    <cellStyle name="40% - Ênfase4 18 12 3" xfId="28706" xr:uid="{35A1F613-9F2F-4193-913B-C51952488508}"/>
    <cellStyle name="40% - Ênfase4 18 12 4" xfId="28707" xr:uid="{50EE2DAB-577D-4E5C-8EE1-621B29690349}"/>
    <cellStyle name="40% - Ênfase4 18 13" xfId="28708" xr:uid="{42717D15-BC96-440F-8ABA-F3C47AD81430}"/>
    <cellStyle name="40% - Ênfase4 18 14" xfId="28709" xr:uid="{54915D8E-422F-4CCB-BE75-38F36C4940DD}"/>
    <cellStyle name="40% - Ênfase4 18 15" xfId="28710" xr:uid="{B2D8DBD3-E455-4D8F-AC5B-0498A0A6B1A6}"/>
    <cellStyle name="40% - Ênfase4 18 2" xfId="2018" xr:uid="{4FEE7B38-4837-438A-8C34-0FC956A114B0}"/>
    <cellStyle name="40% - Ênfase4 18 2 2" xfId="28711" xr:uid="{185B0892-D9FC-4C4B-A733-D6DFAE179944}"/>
    <cellStyle name="40% - Ênfase4 18 2 2 2" xfId="28712" xr:uid="{6028966E-320F-4D0A-9D98-BE8155FF3766}"/>
    <cellStyle name="40% - Ênfase4 18 2 2 3" xfId="28713" xr:uid="{555957C7-13BE-47BF-BAE0-3F7BDE70E94E}"/>
    <cellStyle name="40% - Ênfase4 18 2 2 4" xfId="28714" xr:uid="{53AEA06D-5455-4B23-B2E6-8B139228C8E1}"/>
    <cellStyle name="40% - Ênfase4 18 2 3" xfId="28715" xr:uid="{100E8A3E-78A8-4CC0-8337-C55F62A41B6F}"/>
    <cellStyle name="40% - Ênfase4 18 2 4" xfId="28716" xr:uid="{F39DEA29-C05B-49C7-950D-DBE20A83CE0F}"/>
    <cellStyle name="40% - Ênfase4 18 2 5" xfId="28717" xr:uid="{C3807ED9-87B7-43AC-9908-5EFE17A68859}"/>
    <cellStyle name="40% - Ênfase4 18 2 6" xfId="48958" xr:uid="{F7C6FC78-B503-49B3-82AE-58F99FE77D6C}"/>
    <cellStyle name="40% - Ênfase4 18 3" xfId="28718" xr:uid="{A77518B8-3D0E-4324-BEAF-24C6DC7E6201}"/>
    <cellStyle name="40% - Ênfase4 18 3 2" xfId="28719" xr:uid="{0992A166-3030-46D1-80A9-60BC2C947743}"/>
    <cellStyle name="40% - Ênfase4 18 3 2 2" xfId="28720" xr:uid="{1F97A4EC-44BB-401E-AC0A-B4C479742AD7}"/>
    <cellStyle name="40% - Ênfase4 18 3 2 3" xfId="28721" xr:uid="{4FF636D8-6C41-45D6-8D79-48EC1B7AE042}"/>
    <cellStyle name="40% - Ênfase4 18 3 2 4" xfId="28722" xr:uid="{74C9138F-F1BF-46F8-B068-E7BAC4601212}"/>
    <cellStyle name="40% - Ênfase4 18 3 3" xfId="28723" xr:uid="{FADCA573-A573-47BC-B1BE-5DD2C71E86A8}"/>
    <cellStyle name="40% - Ênfase4 18 3 4" xfId="28724" xr:uid="{4651C7B1-50B9-498A-A137-45C10D183224}"/>
    <cellStyle name="40% - Ênfase4 18 3 5" xfId="28725" xr:uid="{EA72D79C-2FC5-4B74-9667-9288FC01A712}"/>
    <cellStyle name="40% - Ênfase4 18 3 6" xfId="50374" xr:uid="{D1930D30-1464-4214-AD61-59B9221C13BC}"/>
    <cellStyle name="40% - Ênfase4 18 4" xfId="28726" xr:uid="{C407BDC5-0CB9-4891-8052-AB460A4787F9}"/>
    <cellStyle name="40% - Ênfase4 18 4 2" xfId="28727" xr:uid="{E3F52E44-5B0A-4EBF-BB1B-725C3EF7B489}"/>
    <cellStyle name="40% - Ênfase4 18 4 2 2" xfId="28728" xr:uid="{A15F81E8-8703-48D4-BC17-CFDB9A26A925}"/>
    <cellStyle name="40% - Ênfase4 18 4 2 3" xfId="28729" xr:uid="{87838E20-C052-4E2F-BC19-EC757C845414}"/>
    <cellStyle name="40% - Ênfase4 18 4 2 4" xfId="28730" xr:uid="{24980638-D1E2-4060-85E7-330779AB87CE}"/>
    <cellStyle name="40% - Ênfase4 18 4 3" xfId="28731" xr:uid="{398D50BE-9623-49FC-9992-7D04049578CA}"/>
    <cellStyle name="40% - Ênfase4 18 4 4" xfId="28732" xr:uid="{0FE56F37-43BE-4480-B00C-423877125219}"/>
    <cellStyle name="40% - Ênfase4 18 4 5" xfId="28733" xr:uid="{74015893-7D72-4B8E-A871-39DFC360BFF3}"/>
    <cellStyle name="40% - Ênfase4 18 4 6" xfId="50397" xr:uid="{3642F978-7984-497E-9BB9-BE079283F474}"/>
    <cellStyle name="40% - Ênfase4 18 5" xfId="28734" xr:uid="{71ACE1DB-8AFE-42CA-A72E-31B2A6200746}"/>
    <cellStyle name="40% - Ênfase4 18 5 2" xfId="28735" xr:uid="{2AB55EA4-FF39-4C2C-93C2-15927A36A753}"/>
    <cellStyle name="40% - Ênfase4 18 5 2 2" xfId="28736" xr:uid="{2EF8680E-F57A-4537-8C4B-FB66EA4E79BD}"/>
    <cellStyle name="40% - Ênfase4 18 5 2 3" xfId="28737" xr:uid="{CF7E62A2-183D-4F51-B183-58B4E26F1A19}"/>
    <cellStyle name="40% - Ênfase4 18 5 2 4" xfId="28738" xr:uid="{331BE352-E2E3-46B6-8665-9194A4E549DB}"/>
    <cellStyle name="40% - Ênfase4 18 5 3" xfId="28739" xr:uid="{E582248B-4807-4867-AE1D-3646041A7A66}"/>
    <cellStyle name="40% - Ênfase4 18 5 4" xfId="28740" xr:uid="{113B4709-7F7F-4EE8-9FA3-F1058F8749B9}"/>
    <cellStyle name="40% - Ênfase4 18 5 5" xfId="28741" xr:uid="{E7C578E5-3310-46A8-A5D7-4F68EC940ADC}"/>
    <cellStyle name="40% - Ênfase4 18 5 6" xfId="50354" xr:uid="{630F80B4-12F3-4953-BAD4-F03275BF4E96}"/>
    <cellStyle name="40% - Ênfase4 18 6" xfId="28742" xr:uid="{5FBEC19B-28AD-4867-87F1-13DF8D69998E}"/>
    <cellStyle name="40% - Ênfase4 18 6 2" xfId="28743" xr:uid="{D1527EC9-0DAC-4A98-BD34-17D918807E10}"/>
    <cellStyle name="40% - Ênfase4 18 6 2 2" xfId="28744" xr:uid="{76F11F3E-569C-44B1-8667-1161B36881D2}"/>
    <cellStyle name="40% - Ênfase4 18 6 2 3" xfId="28745" xr:uid="{D7725918-4EC2-42A1-9352-31DD733A263B}"/>
    <cellStyle name="40% - Ênfase4 18 6 2 4" xfId="28746" xr:uid="{CEB5F90B-CCF9-4F79-956D-81BEC0BC8E98}"/>
    <cellStyle name="40% - Ênfase4 18 6 3" xfId="28747" xr:uid="{A9D93E41-9ABF-4839-BAEA-D14E7158308F}"/>
    <cellStyle name="40% - Ênfase4 18 6 4" xfId="28748" xr:uid="{EA76B3B3-A4D9-4587-B8EE-EFFCBE7300F1}"/>
    <cellStyle name="40% - Ênfase4 18 6 5" xfId="28749" xr:uid="{65EC6188-3872-4EA4-BAA8-E0A2142AAF05}"/>
    <cellStyle name="40% - Ênfase4 18 6 6" xfId="50433" xr:uid="{E9D8DAA7-FE45-4B58-AB52-5D160CF835B0}"/>
    <cellStyle name="40% - Ênfase4 18 7" xfId="28750" xr:uid="{E301835D-063D-4B27-ADDD-A198B916859C}"/>
    <cellStyle name="40% - Ênfase4 18 7 2" xfId="28751" xr:uid="{EF8F408F-9113-4EE4-8DBB-C0A6CEFB2979}"/>
    <cellStyle name="40% - Ênfase4 18 7 2 2" xfId="28752" xr:uid="{167D6F6A-C90B-4EB3-9832-2F0597B09478}"/>
    <cellStyle name="40% - Ênfase4 18 7 2 3" xfId="28753" xr:uid="{2E5F120B-953C-4924-B117-EFCE35156B18}"/>
    <cellStyle name="40% - Ênfase4 18 7 2 4" xfId="28754" xr:uid="{F8003BA5-E48D-476B-B870-A916A133CF7D}"/>
    <cellStyle name="40% - Ênfase4 18 7 3" xfId="28755" xr:uid="{65EDAC1B-F5A1-4511-BCD7-B6326476BDCF}"/>
    <cellStyle name="40% - Ênfase4 18 7 4" xfId="28756" xr:uid="{8677B69C-3B0B-4279-80EE-FAAC3B66D94B}"/>
    <cellStyle name="40% - Ênfase4 18 7 5" xfId="28757" xr:uid="{CDEC31FC-DF8F-4707-819B-CA21D1FC4287}"/>
    <cellStyle name="40% - Ênfase4 18 7 6" xfId="50292" xr:uid="{73E0092E-A5F3-44B9-89E4-15543FEFEE31}"/>
    <cellStyle name="40% - Ênfase4 18 8" xfId="28758" xr:uid="{824052F6-4A1D-4346-8BA1-3A40FB1FA1F1}"/>
    <cellStyle name="40% - Ênfase4 18 8 2" xfId="28759" xr:uid="{A20122BB-051C-4450-8C88-45350850FD38}"/>
    <cellStyle name="40% - Ênfase4 18 8 2 2" xfId="28760" xr:uid="{1E9A2899-B476-48F6-88A2-AF8A9428C6E7}"/>
    <cellStyle name="40% - Ênfase4 18 8 2 3" xfId="28761" xr:uid="{EB9B6FE3-691E-4AEA-AB9D-B3B53B992ACF}"/>
    <cellStyle name="40% - Ênfase4 18 8 2 4" xfId="28762" xr:uid="{40601ECC-A6BF-4A3B-95B6-BA762AF6566F}"/>
    <cellStyle name="40% - Ênfase4 18 8 3" xfId="28763" xr:uid="{A2A878DB-CA08-443A-BE59-C8F031CD43A0}"/>
    <cellStyle name="40% - Ênfase4 18 8 4" xfId="28764" xr:uid="{0481FFA7-AC08-49CB-8A13-548B7E8CD92D}"/>
    <cellStyle name="40% - Ênfase4 18 8 5" xfId="28765" xr:uid="{014FE137-D0C6-4390-B36E-E04D7945830E}"/>
    <cellStyle name="40% - Ênfase4 18 8 6" xfId="50557" xr:uid="{4207C09B-78DA-4BF2-90E4-95955B5C5F72}"/>
    <cellStyle name="40% - Ênfase4 18 9" xfId="28766" xr:uid="{800C4C73-B332-44A3-AD05-586FD246C130}"/>
    <cellStyle name="40% - Ênfase4 18 9 2" xfId="28767" xr:uid="{4B113019-FD51-4871-B8E6-ED787800C3D2}"/>
    <cellStyle name="40% - Ênfase4 18 9 2 2" xfId="28768" xr:uid="{1D879AFA-D130-4088-9908-7B0ADE531A44}"/>
    <cellStyle name="40% - Ênfase4 18 9 2 3" xfId="28769" xr:uid="{6AAA7483-F8A9-4748-9242-AD2196BAF01C}"/>
    <cellStyle name="40% - Ênfase4 18 9 2 4" xfId="28770" xr:uid="{21AA70B5-E9C5-4FE1-9440-61B895326C5F}"/>
    <cellStyle name="40% - Ênfase4 18 9 3" xfId="28771" xr:uid="{7899B782-9308-46A4-8C44-AFD72B7F7B75}"/>
    <cellStyle name="40% - Ênfase4 18 9 4" xfId="28772" xr:uid="{C224F5B7-5C9F-40AB-9711-25E9755EF7B9}"/>
    <cellStyle name="40% - Ênfase4 18 9 5" xfId="28773" xr:uid="{4C87E2F8-9933-4E79-B166-503F52D72723}"/>
    <cellStyle name="40% - Ênfase4 18 9 6" xfId="48692" xr:uid="{B7458309-B3E6-41A5-8CA3-69115ED78C30}"/>
    <cellStyle name="40% - Ênfase4 19" xfId="2019" xr:uid="{65A5BD90-8F88-413C-8E12-CD1EE2B27DCC}"/>
    <cellStyle name="40% - Ênfase4 19 10" xfId="28774" xr:uid="{E1BC6A0F-3C37-4CE5-8CA1-C5E2805F9114}"/>
    <cellStyle name="40% - Ênfase4 19 10 2" xfId="28775" xr:uid="{4E3B464D-9B2A-4FDD-917A-0F74F7C1D26D}"/>
    <cellStyle name="40% - Ênfase4 19 10 2 2" xfId="28776" xr:uid="{DEDB65AF-EFEB-4341-A5AC-D3B9FA3C4310}"/>
    <cellStyle name="40% - Ênfase4 19 10 2 3" xfId="28777" xr:uid="{26F3989E-B232-476C-A408-EFD5E4E3FC7B}"/>
    <cellStyle name="40% - Ênfase4 19 10 2 4" xfId="28778" xr:uid="{8D002CFD-743A-4EF3-B355-16B54EE64710}"/>
    <cellStyle name="40% - Ênfase4 19 10 3" xfId="28779" xr:uid="{F83DCC48-E89A-4E5C-949A-06146DC8267F}"/>
    <cellStyle name="40% - Ênfase4 19 10 4" xfId="28780" xr:uid="{D97245BF-541B-46C5-9E69-F7CF16332AAD}"/>
    <cellStyle name="40% - Ênfase4 19 10 5" xfId="28781" xr:uid="{A7826A5F-1169-4FDC-986C-CAF382A85444}"/>
    <cellStyle name="40% - Ênfase4 19 11" xfId="28782" xr:uid="{7A0102B9-F4BD-42A3-8DB7-35D53F775DAD}"/>
    <cellStyle name="40% - Ênfase4 19 11 2" xfId="28783" xr:uid="{99BBD65E-A0FF-4533-ADA6-488E98159127}"/>
    <cellStyle name="40% - Ênfase4 19 11 2 2" xfId="28784" xr:uid="{4637E35B-E760-445D-87AD-19A7D4B32123}"/>
    <cellStyle name="40% - Ênfase4 19 11 2 3" xfId="28785" xr:uid="{BF973D27-834A-4524-8124-4D6242920729}"/>
    <cellStyle name="40% - Ênfase4 19 11 2 4" xfId="28786" xr:uid="{71A4327F-9CAB-46E4-AEE9-47AEBE984527}"/>
    <cellStyle name="40% - Ênfase4 19 11 3" xfId="28787" xr:uid="{B19831DF-7B2C-4564-B8A5-38553DA5CDB1}"/>
    <cellStyle name="40% - Ênfase4 19 11 4" xfId="28788" xr:uid="{B829ED7A-3DAB-4149-89BE-21B8F17BA30E}"/>
    <cellStyle name="40% - Ênfase4 19 11 5" xfId="28789" xr:uid="{6F0AF329-DE31-46F6-9F5D-FB4BA789098B}"/>
    <cellStyle name="40% - Ênfase4 19 12" xfId="28790" xr:uid="{A46BB446-613D-40A4-A674-E6EBDFDE7ABA}"/>
    <cellStyle name="40% - Ênfase4 19 12 2" xfId="28791" xr:uid="{3B2C492B-2FE1-4549-9F4F-85C08B2C94ED}"/>
    <cellStyle name="40% - Ênfase4 19 12 3" xfId="28792" xr:uid="{5F9AABEC-9CD9-436C-B80D-8089B2DEB9B8}"/>
    <cellStyle name="40% - Ênfase4 19 12 4" xfId="28793" xr:uid="{7749C3B1-980D-4302-AD9A-05910FCC7DC7}"/>
    <cellStyle name="40% - Ênfase4 19 13" xfId="28794" xr:uid="{A4EB44DA-2C5F-40D2-94B7-51DBD26A96C2}"/>
    <cellStyle name="40% - Ênfase4 19 14" xfId="28795" xr:uid="{77BCBF65-E8DF-4070-A2F3-4A892A184E73}"/>
    <cellStyle name="40% - Ênfase4 19 15" xfId="28796" xr:uid="{870B2318-3168-4574-B1F3-20FD34977DA9}"/>
    <cellStyle name="40% - Ênfase4 19 2" xfId="2020" xr:uid="{BC49BAFC-5F5B-45E2-ADCB-69954489FB5A}"/>
    <cellStyle name="40% - Ênfase4 19 2 2" xfId="28797" xr:uid="{69CED2E6-016F-4169-8B07-3B0D64B8863A}"/>
    <cellStyle name="40% - Ênfase4 19 2 2 2" xfId="28798" xr:uid="{2E75204E-F764-4379-AF6B-3361B0C7A92F}"/>
    <cellStyle name="40% - Ênfase4 19 2 2 3" xfId="28799" xr:uid="{2DC4D3DB-D639-45F0-9F9D-73AB815B6154}"/>
    <cellStyle name="40% - Ênfase4 19 2 2 4" xfId="28800" xr:uid="{467701E7-88F4-4CC3-AC68-683C5F110B2F}"/>
    <cellStyle name="40% - Ênfase4 19 2 3" xfId="28801" xr:uid="{386BCAC9-FDB2-41F3-B79B-515145137CA9}"/>
    <cellStyle name="40% - Ênfase4 19 2 4" xfId="28802" xr:uid="{BEE61E7E-2D4E-4180-B7EC-DAEC8A63A37D}"/>
    <cellStyle name="40% - Ênfase4 19 2 5" xfId="28803" xr:uid="{5A3074BA-25F6-4649-AC54-2CD3ADCB1D23}"/>
    <cellStyle name="40% - Ênfase4 19 2 6" xfId="48960" xr:uid="{C0C9C058-1EB1-47B3-954C-019317B5218F}"/>
    <cellStyle name="40% - Ênfase4 19 3" xfId="28804" xr:uid="{D9B53F22-8EA5-438B-ACA5-6A0E18C12421}"/>
    <cellStyle name="40% - Ênfase4 19 3 2" xfId="28805" xr:uid="{AC022519-6902-4AEA-99D6-484C8D6F1E46}"/>
    <cellStyle name="40% - Ênfase4 19 3 2 2" xfId="28806" xr:uid="{85909332-4B4F-450E-A4C1-F1A06ADF5BFA}"/>
    <cellStyle name="40% - Ênfase4 19 3 2 3" xfId="28807" xr:uid="{BC49850B-9314-4B36-8EED-B9D331E931D7}"/>
    <cellStyle name="40% - Ênfase4 19 3 2 4" xfId="28808" xr:uid="{C49F89AF-C42C-4905-8F31-58B45DB1F80F}"/>
    <cellStyle name="40% - Ênfase4 19 3 3" xfId="28809" xr:uid="{9D4EEFEE-D991-4269-9DB0-875CD57628CE}"/>
    <cellStyle name="40% - Ênfase4 19 3 4" xfId="28810" xr:uid="{99EAE863-2D4D-41C4-A48F-6E9B5D8C1C48}"/>
    <cellStyle name="40% - Ênfase4 19 3 5" xfId="28811" xr:uid="{96673B67-0C02-48D8-A995-48C4B694C5A0}"/>
    <cellStyle name="40% - Ênfase4 19 3 6" xfId="50376" xr:uid="{A8AC2E32-8266-4380-97CC-7DBA8335F690}"/>
    <cellStyle name="40% - Ênfase4 19 4" xfId="28812" xr:uid="{B931C581-E9DD-4F5B-8363-6E1C6B22533F}"/>
    <cellStyle name="40% - Ênfase4 19 4 2" xfId="28813" xr:uid="{308F3960-88CA-4135-8DB6-46D61F6111CB}"/>
    <cellStyle name="40% - Ênfase4 19 4 2 2" xfId="28814" xr:uid="{D819327A-D2C6-4F5C-8949-592275F3F6AE}"/>
    <cellStyle name="40% - Ênfase4 19 4 2 3" xfId="28815" xr:uid="{1375E291-5CD8-42ED-A161-6FF994D0F0AC}"/>
    <cellStyle name="40% - Ênfase4 19 4 2 4" xfId="28816" xr:uid="{492C840D-3431-437A-A12F-F60D023FAE13}"/>
    <cellStyle name="40% - Ênfase4 19 4 3" xfId="28817" xr:uid="{C877D985-9DEC-4A99-AD75-63473E0250CF}"/>
    <cellStyle name="40% - Ênfase4 19 4 4" xfId="28818" xr:uid="{73DE1296-6EEB-490E-97A9-759E615E33C5}"/>
    <cellStyle name="40% - Ênfase4 19 4 5" xfId="28819" xr:uid="{ACE89C86-FF29-4287-A778-B2AC702C8797}"/>
    <cellStyle name="40% - Ênfase4 19 4 6" xfId="50393" xr:uid="{DFD050EE-CE2B-4DD7-8B48-FD429BB1B032}"/>
    <cellStyle name="40% - Ênfase4 19 5" xfId="28820" xr:uid="{5216A359-3780-4733-B9B2-25191CA7D385}"/>
    <cellStyle name="40% - Ênfase4 19 5 2" xfId="28821" xr:uid="{FBBF13D2-381B-497E-87EC-04968B09BC1E}"/>
    <cellStyle name="40% - Ênfase4 19 5 2 2" xfId="28822" xr:uid="{5DA6DE4D-35B8-403F-B8AB-275908821AC2}"/>
    <cellStyle name="40% - Ênfase4 19 5 2 3" xfId="28823" xr:uid="{DDAEC5A9-A270-4392-B887-C3C467A4BC80}"/>
    <cellStyle name="40% - Ênfase4 19 5 2 4" xfId="28824" xr:uid="{D4B9C616-529D-4AAE-AE4F-E6F4C0D7EEB2}"/>
    <cellStyle name="40% - Ênfase4 19 5 3" xfId="28825" xr:uid="{2D2470F8-4B13-41E4-8294-D75369A9061E}"/>
    <cellStyle name="40% - Ênfase4 19 5 4" xfId="28826" xr:uid="{5C09148E-D467-4067-9613-614158CC2512}"/>
    <cellStyle name="40% - Ênfase4 19 5 5" xfId="28827" xr:uid="{21BBD772-1417-4DDF-ACB5-A0740092FE36}"/>
    <cellStyle name="40% - Ênfase4 19 5 6" xfId="50362" xr:uid="{048371A4-2E70-4862-9461-2E70B768489B}"/>
    <cellStyle name="40% - Ênfase4 19 6" xfId="28828" xr:uid="{F04F5EC4-BB85-48AA-AE1F-FCE05F5F1740}"/>
    <cellStyle name="40% - Ênfase4 19 6 2" xfId="28829" xr:uid="{014126F8-6A0E-4249-A57E-73850454D492}"/>
    <cellStyle name="40% - Ênfase4 19 6 2 2" xfId="28830" xr:uid="{FC1A5B8F-ACB9-43E8-A759-C1846323380B}"/>
    <cellStyle name="40% - Ênfase4 19 6 2 3" xfId="28831" xr:uid="{87DCA387-DC31-4CBB-859A-9C325AB14950}"/>
    <cellStyle name="40% - Ênfase4 19 6 2 4" xfId="28832" xr:uid="{B282BF10-50BF-40BF-BD56-81845F7D8D7E}"/>
    <cellStyle name="40% - Ênfase4 19 6 3" xfId="28833" xr:uid="{873C4FDF-ADD3-4545-8E1F-F10C6BCCE5D6}"/>
    <cellStyle name="40% - Ênfase4 19 6 4" xfId="28834" xr:uid="{3DED1B30-0D14-4750-8353-E5EB4C597CC7}"/>
    <cellStyle name="40% - Ênfase4 19 6 5" xfId="28835" xr:uid="{36FB82D7-8CD8-419D-84A5-00ED7041C612}"/>
    <cellStyle name="40% - Ênfase4 19 6 6" xfId="50424" xr:uid="{A3820DEE-C2F4-431E-A27D-22CBBB357D8A}"/>
    <cellStyle name="40% - Ênfase4 19 7" xfId="28836" xr:uid="{E9F2EB3A-3AEA-4A9E-93DC-75DBFDF65694}"/>
    <cellStyle name="40% - Ênfase4 19 7 2" xfId="28837" xr:uid="{358CFAFC-48FC-49FA-BADA-22F8D6812F04}"/>
    <cellStyle name="40% - Ênfase4 19 7 2 2" xfId="28838" xr:uid="{B5847B2B-14AC-4B41-9EED-4FF8D8BD088E}"/>
    <cellStyle name="40% - Ênfase4 19 7 2 3" xfId="28839" xr:uid="{3250CEFD-DD4F-4AC8-8232-8910FC4EAB38}"/>
    <cellStyle name="40% - Ênfase4 19 7 2 4" xfId="28840" xr:uid="{3FE42B41-F2F4-4DB7-B30C-C47988BBE5E4}"/>
    <cellStyle name="40% - Ênfase4 19 7 3" xfId="28841" xr:uid="{2B4BE276-7A4B-45F3-8690-9C7B48B50900}"/>
    <cellStyle name="40% - Ênfase4 19 7 4" xfId="28842" xr:uid="{98918C5A-96C2-4165-BE05-B0AB5050297F}"/>
    <cellStyle name="40% - Ênfase4 19 7 5" xfId="28843" xr:uid="{BC4C2CD0-F5E3-4066-A570-31A4C7167712}"/>
    <cellStyle name="40% - Ênfase4 19 7 6" xfId="50309" xr:uid="{B8CC3B6C-D828-443E-98D7-F677B24E1CD7}"/>
    <cellStyle name="40% - Ênfase4 19 8" xfId="28844" xr:uid="{9A614E86-1700-4971-9F6C-8CBF2C9F7006}"/>
    <cellStyle name="40% - Ênfase4 19 8 2" xfId="28845" xr:uid="{A2C34ECE-E005-4EE4-A40B-13F49A36D1A1}"/>
    <cellStyle name="40% - Ênfase4 19 8 2 2" xfId="28846" xr:uid="{80D62685-A716-4DC4-B41F-75AE97723FCF}"/>
    <cellStyle name="40% - Ênfase4 19 8 2 3" xfId="28847" xr:uid="{50855E4E-B43C-45B3-A567-A09A00A0AD36}"/>
    <cellStyle name="40% - Ênfase4 19 8 2 4" xfId="28848" xr:uid="{80A90857-1BA2-4A5D-8DF4-2DF6DAE65569}"/>
    <cellStyle name="40% - Ênfase4 19 8 3" xfId="28849" xr:uid="{1EB11154-1CCA-4BF7-A3C1-816AD18E778B}"/>
    <cellStyle name="40% - Ênfase4 19 8 4" xfId="28850" xr:uid="{07BA34A7-494D-453F-9D6D-A515C73214F3}"/>
    <cellStyle name="40% - Ênfase4 19 8 5" xfId="28851" xr:uid="{BB00C6DE-5B50-49A7-8643-C2EC40F38BCB}"/>
    <cellStyle name="40% - Ênfase4 19 8 6" xfId="50519" xr:uid="{195EED48-6244-437F-9A7F-03F725744F07}"/>
    <cellStyle name="40% - Ênfase4 19 9" xfId="28852" xr:uid="{BDE8902B-ED4A-49A5-8362-87D6AD4BE8CD}"/>
    <cellStyle name="40% - Ênfase4 19 9 2" xfId="28853" xr:uid="{EDB0D4EC-BF19-455E-BF2B-DBEFD7E528F9}"/>
    <cellStyle name="40% - Ênfase4 19 9 2 2" xfId="28854" xr:uid="{971C7E3E-0096-4AFF-B12E-DA5574BB9C92}"/>
    <cellStyle name="40% - Ênfase4 19 9 2 3" xfId="28855" xr:uid="{5ADD6F11-8226-422B-AB06-DEEE16C035EE}"/>
    <cellStyle name="40% - Ênfase4 19 9 2 4" xfId="28856" xr:uid="{BD0658DB-E91B-4FB6-9822-6441DAB34F77}"/>
    <cellStyle name="40% - Ênfase4 19 9 3" xfId="28857" xr:uid="{5EC56D3D-734C-4217-8EB4-408AAAD4FA50}"/>
    <cellStyle name="40% - Ênfase4 19 9 4" xfId="28858" xr:uid="{F01BE8C1-1469-4E46-B84D-4A682E238738}"/>
    <cellStyle name="40% - Ênfase4 19 9 5" xfId="28859" xr:uid="{1E2F16E5-547C-452F-AFB2-509490B17000}"/>
    <cellStyle name="40% - Ênfase4 19 9 6" xfId="48515" xr:uid="{963E9EB7-6EF6-4B86-A42C-62A64852A2B9}"/>
    <cellStyle name="40% - Ênfase4 2" xfId="2021" xr:uid="{E4A3A8BA-CB1C-465E-B97B-2928443E8764}"/>
    <cellStyle name="40% - Ênfase4 2 10" xfId="28860" xr:uid="{C5D123E8-86D4-4E7C-A67C-8617F5C83F3A}"/>
    <cellStyle name="40% - Ênfase4 2 10 2" xfId="28861" xr:uid="{808A7EC8-4F85-495F-A27B-A33C9FE99A51}"/>
    <cellStyle name="40% - Ênfase4 2 10 2 2" xfId="28862" xr:uid="{BAF77123-3DFB-4A6D-93FD-9A23C26A5E85}"/>
    <cellStyle name="40% - Ênfase4 2 10 2 3" xfId="28863" xr:uid="{8E41CAFE-DEF5-4A84-8CE2-FAE2ABD373B1}"/>
    <cellStyle name="40% - Ênfase4 2 10 2 4" xfId="28864" xr:uid="{AA8B2FBE-30CE-4B94-BDB5-A400A39EA15C}"/>
    <cellStyle name="40% - Ênfase4 2 10 3" xfId="28865" xr:uid="{FBF1CB5A-DF30-45BD-BC76-DFEA3252B535}"/>
    <cellStyle name="40% - Ênfase4 2 10 4" xfId="28866" xr:uid="{3C7C7B61-D3CA-4779-83AA-F6B3A7C93B7F}"/>
    <cellStyle name="40% - Ênfase4 2 10 5" xfId="28867" xr:uid="{59E8F7BE-F610-49AC-B892-24D8EBE62296}"/>
    <cellStyle name="40% - Ênfase4 2 10 6" xfId="50369" xr:uid="{04234B1F-AED7-4573-92F0-47B5A97B8F4D}"/>
    <cellStyle name="40% - Ênfase4 2 11" xfId="28868" xr:uid="{4521F056-B4E8-4595-81A9-597C6E4139DC}"/>
    <cellStyle name="40% - Ênfase4 2 11 2" xfId="28869" xr:uid="{44C82397-BB85-4B80-86A7-79E5142D80DB}"/>
    <cellStyle name="40% - Ênfase4 2 11 2 2" xfId="28870" xr:uid="{4E3D6F6A-6294-41AA-99B9-297DF86FDBC1}"/>
    <cellStyle name="40% - Ênfase4 2 11 2 3" xfId="28871" xr:uid="{E3973C6F-07C6-4B9C-AE19-995C0A8B7162}"/>
    <cellStyle name="40% - Ênfase4 2 11 2 4" xfId="28872" xr:uid="{13494596-F6BD-48C0-BD68-B6774EFA97C8}"/>
    <cellStyle name="40% - Ênfase4 2 11 3" xfId="28873" xr:uid="{8099E0EF-A4FD-4D1E-B18B-B1BA42FF07D0}"/>
    <cellStyle name="40% - Ênfase4 2 11 4" xfId="28874" xr:uid="{D608FF42-65AC-4C6C-83B2-7BC6BF514B63}"/>
    <cellStyle name="40% - Ênfase4 2 11 5" xfId="28875" xr:uid="{32A84EFA-2A0D-464C-8248-6CF6B10D94A7}"/>
    <cellStyle name="40% - Ênfase4 2 11 6" xfId="50407" xr:uid="{898F4BB2-4C59-4B7A-893B-881C0B2D4D34}"/>
    <cellStyle name="40% - Ênfase4 2 12" xfId="28876" xr:uid="{FE3AF02C-6F71-487C-BB9E-D0EEC46FFF5C}"/>
    <cellStyle name="40% - Ênfase4 2 12 2" xfId="28877" xr:uid="{96D22880-2F1F-4AF9-A80C-2ED7B4AF5B64}"/>
    <cellStyle name="40% - Ênfase4 2 12 2 2" xfId="28878" xr:uid="{DE99ED0B-BF95-41DB-8D22-3A84E8EE8F7E}"/>
    <cellStyle name="40% - Ênfase4 2 12 2 3" xfId="28879" xr:uid="{8D6838DD-0EDA-417D-9BCB-95B08FBCC014}"/>
    <cellStyle name="40% - Ênfase4 2 12 2 4" xfId="28880" xr:uid="{494628B5-C0FA-4C2A-9463-0F2456794BDD}"/>
    <cellStyle name="40% - Ênfase4 2 12 3" xfId="28881" xr:uid="{BF57681B-B521-4407-9954-9E29D6909757}"/>
    <cellStyle name="40% - Ênfase4 2 12 4" xfId="28882" xr:uid="{9013744E-37FB-43AD-B7E1-90FE80286A54}"/>
    <cellStyle name="40% - Ênfase4 2 12 5" xfId="28883" xr:uid="{74B7114E-0387-4699-9053-05DB98E62A7D}"/>
    <cellStyle name="40% - Ênfase4 2 12 6" xfId="50339" xr:uid="{FF7A59F4-7675-4BCA-AD90-15DE00886C47}"/>
    <cellStyle name="40% - Ênfase4 2 13" xfId="28884" xr:uid="{88C5299B-D6BA-4671-8FEA-D31AF07B8A36}"/>
    <cellStyle name="40% - Ênfase4 2 13 2" xfId="28885" xr:uid="{750E37C7-DB7A-43A7-8B4B-908CE81C3B7A}"/>
    <cellStyle name="40% - Ênfase4 2 13 3" xfId="28886" xr:uid="{563D4E7E-122A-4130-8F81-363BE09E145D}"/>
    <cellStyle name="40% - Ênfase4 2 13 4" xfId="28887" xr:uid="{8EE8DDB0-006E-429F-8673-5AB08D16FE8B}"/>
    <cellStyle name="40% - Ênfase4 2 13 5" xfId="50458" xr:uid="{C497BB82-3BB4-4FF2-BA58-CF6237B5C032}"/>
    <cellStyle name="40% - Ênfase4 2 14" xfId="28888" xr:uid="{5DF40450-4BDD-4D11-9C7B-5D417299F996}"/>
    <cellStyle name="40% - Ênfase4 2 14 2" xfId="28889" xr:uid="{EC6B1C00-24FD-464D-9E5C-8B263E3B13CB}"/>
    <cellStyle name="40% - Ênfase4 2 14 3" xfId="28890" xr:uid="{229651FE-F35E-4EE0-8502-3616B4497879}"/>
    <cellStyle name="40% - Ênfase4 2 14 4" xfId="28891" xr:uid="{6639F334-D1E3-4E7B-8D3A-64A3B4376FC3}"/>
    <cellStyle name="40% - Ênfase4 2 14 5" xfId="50251" xr:uid="{DA59D7A3-AD6B-4A71-BF9C-BD5C0CE16D83}"/>
    <cellStyle name="40% - Ênfase4 2 15" xfId="28892" xr:uid="{CDFD0A1F-F99F-46C7-982B-08E3B8FCE0A2}"/>
    <cellStyle name="40% - Ênfase4 2 15 2" xfId="28893" xr:uid="{796D2929-404B-462D-B8DE-202E42DE3BAF}"/>
    <cellStyle name="40% - Ênfase4 2 15 3" xfId="28894" xr:uid="{AC5C9C25-368E-4D1E-A27D-A8B9CCED04F3}"/>
    <cellStyle name="40% - Ênfase4 2 16" xfId="28895" xr:uid="{321D7ED2-9B37-4B95-BD84-29091D958EC0}"/>
    <cellStyle name="40% - Ênfase4 2 16 2" xfId="28896" xr:uid="{97652EA1-156C-4FDC-9F6A-C375B62687A1}"/>
    <cellStyle name="40% - Ênfase4 2 16 3" xfId="28897" xr:uid="{4403EE71-E749-404D-87CF-1B6A156125A2}"/>
    <cellStyle name="40% - Ênfase4 2 17" xfId="28898" xr:uid="{84ECBC8C-AB7B-4470-B793-D62EEA221F62}"/>
    <cellStyle name="40% - Ênfase4 2 17 2" xfId="28899" xr:uid="{CDEF6F8B-2289-4421-906F-89F285795C13}"/>
    <cellStyle name="40% - Ênfase4 2 17 3" xfId="28900" xr:uid="{9D0EA154-4234-4F23-B312-791176748270}"/>
    <cellStyle name="40% - Ênfase4 2 17 4" xfId="47252" xr:uid="{AB09EFF3-E31E-47E4-A730-59E9B79AB623}"/>
    <cellStyle name="40% - Ênfase4 2 18" xfId="28901" xr:uid="{2687E685-2BA6-4E22-8610-88A29B10C14F}"/>
    <cellStyle name="40% - Ênfase4 2 18 2" xfId="28902" xr:uid="{B542749D-7CDF-4435-8B14-779DB776A477}"/>
    <cellStyle name="40% - Ênfase4 2 18 3" xfId="28903" xr:uid="{E04EE2DD-FCDC-402E-BA02-EC54C171304D}"/>
    <cellStyle name="40% - Ênfase4 2 19" xfId="28904" xr:uid="{EB3F9173-59F0-4A19-9BC3-C10A076E0E69}"/>
    <cellStyle name="40% - Ênfase4 2 19 2" xfId="28905" xr:uid="{33AE7D12-4DE5-47AC-BA26-8F8AF54D1FCE}"/>
    <cellStyle name="40% - Ênfase4 2 19 3" xfId="28906" xr:uid="{857691AB-655A-437D-8C74-F7E169AB72AA}"/>
    <cellStyle name="40% - Ênfase4 2 2" xfId="2022" xr:uid="{C168B846-1EFA-4DF7-AADF-F9339934A58D}"/>
    <cellStyle name="40% - Ênfase4 2 2 10" xfId="56208" xr:uid="{28E93455-94E7-4A1E-AB96-38D749496F42}"/>
    <cellStyle name="40% - Ênfase4 2 2 11" xfId="57888" xr:uid="{476C6056-5D24-4CC0-B87F-089C2B201993}"/>
    <cellStyle name="40% - Ênfase4 2 2 12" xfId="45641" xr:uid="{B1FDA2E3-CE19-4C27-AC89-A188590D053A}"/>
    <cellStyle name="40% - Ênfase4 2 2 2" xfId="2023" xr:uid="{1BBFE7D5-7D84-4E3B-B4CD-F1BD5D9E941D}"/>
    <cellStyle name="40% - Ênfase4 2 2 2 10" xfId="56417" xr:uid="{6C7AD971-3333-4C4D-957A-BA8E74CFA0EC}"/>
    <cellStyle name="40% - Ênfase4 2 2 2 11" xfId="57623" xr:uid="{7DC3D6A6-CA0A-4A61-BDED-F2C25E9E4C64}"/>
    <cellStyle name="40% - Ênfase4 2 2 2 12" xfId="48962" xr:uid="{EF896A5E-2EC1-4B03-ADD7-7ABFC43838AE}"/>
    <cellStyle name="40% - Ênfase4 2 2 2 2" xfId="28907" xr:uid="{9CEF2FF6-B074-4112-A032-CB4DA54A8C24}"/>
    <cellStyle name="40% - Ênfase4 2 2 2 2 2" xfId="48964" xr:uid="{A0EF0C05-E442-4F2E-996C-4FF1D44BE156}"/>
    <cellStyle name="40% - Ênfase4 2 2 2 2 2 2" xfId="57271" xr:uid="{EA333FBA-D937-44F5-9B41-9F896EE1260E}"/>
    <cellStyle name="40% - Ênfase4 2 2 2 2 2 2 2" xfId="57272" xr:uid="{BC188687-F6E7-4572-8F23-DF42450AB430}"/>
    <cellStyle name="40% - Ênfase4 2 2 2 2 2 2 3" xfId="58030" xr:uid="{0C3357C6-25B9-4C6D-A9EB-F7FA2C363B4C}"/>
    <cellStyle name="40% - Ênfase4 2 2 2 2 2 3" xfId="58137" xr:uid="{E0AA5A56-2949-48B8-B3FE-746008DF40D6}"/>
    <cellStyle name="40% - Ênfase4 2 2 2 2 3" xfId="56432" xr:uid="{5C165CCF-DD66-44E8-9AB6-1C8ECDB70A07}"/>
    <cellStyle name="40% - Ênfase4 2 2 2 2 4" xfId="57616" xr:uid="{6FD8EEFF-3C5A-47B8-A9C6-581055544C1E}"/>
    <cellStyle name="40% - Ênfase4 2 2 2 2 5" xfId="48963" xr:uid="{9811E1BE-88C7-4616-91AD-A5CE76ACBC72}"/>
    <cellStyle name="40% - Ênfase4 2 2 2 3" xfId="28908" xr:uid="{71982A9C-F438-4317-863E-D9870A723976}"/>
    <cellStyle name="40% - Ênfase4 2 2 2 3 2" xfId="50379" xr:uid="{BA9A0FDD-DD1D-4582-B70D-7A123DEB8DB3}"/>
    <cellStyle name="40% - Ênfase4 2 2 2 4" xfId="28909" xr:uid="{72477466-DD44-427C-A742-54B52039E784}"/>
    <cellStyle name="40% - Ênfase4 2 2 2 4 2" xfId="50387" xr:uid="{FD413B0E-B1F7-4E4F-BCA2-E84F91CED21E}"/>
    <cellStyle name="40% - Ênfase4 2 2 2 5" xfId="50375" xr:uid="{E6FE8E3A-F882-4463-A6E9-B9634990593C}"/>
    <cellStyle name="40% - Ênfase4 2 2 2 6" xfId="50395" xr:uid="{100998DB-C1DD-475D-AC5A-CA280C0B4D1A}"/>
    <cellStyle name="40% - Ênfase4 2 2 2 7" xfId="50358" xr:uid="{AF0B659C-C79B-4B9B-AEE5-D78ECD657828}"/>
    <cellStyle name="40% - Ênfase4 2 2 2 8" xfId="50428" xr:uid="{5448BCD8-B884-49A4-AD10-416C5EDEEE41}"/>
    <cellStyle name="40% - Ênfase4 2 2 2 9" xfId="50301" xr:uid="{99630734-BA19-45DF-9E85-21AEB3D808C3}"/>
    <cellStyle name="40% - Ênfase4 2 2 3" xfId="28910" xr:uid="{FCD035E0-874E-4A4D-91DB-36543A48B07B}"/>
    <cellStyle name="40% - Ênfase4 2 2 3 2" xfId="56920" xr:uid="{5266D5D1-FDAE-417E-908A-24591E7434CD}"/>
    <cellStyle name="40% - Ênfase4 2 2 3 2 2" xfId="57674" xr:uid="{B1666216-DD35-40B9-8B55-94DE925A19B5}"/>
    <cellStyle name="40% - Ênfase4 2 2 3 2 3" xfId="56617" xr:uid="{A8C4EB05-D0D1-46F6-8EE4-5E3606DE0AAD}"/>
    <cellStyle name="40% - Ênfase4 2 2 3 3" xfId="57526" xr:uid="{17F28CA6-33D3-431E-ABBF-242E041DC723}"/>
    <cellStyle name="40% - Ênfase4 2 2 3 4" xfId="50378" xr:uid="{D32B53AA-77D2-4655-8DA2-C7EDECE67F1E}"/>
    <cellStyle name="40% - Ênfase4 2 2 4" xfId="28911" xr:uid="{CE2CE6E4-658E-4CF6-91A9-5C4160561885}"/>
    <cellStyle name="40% - Ênfase4 2 2 4 2" xfId="50388" xr:uid="{A620BCD8-509C-412A-96B9-AD9737802438}"/>
    <cellStyle name="40% - Ênfase4 2 2 5" xfId="28912" xr:uid="{C1C78C1D-94FD-4E75-ABA5-7A7B2A28C631}"/>
    <cellStyle name="40% - Ênfase4 2 2 5 2" xfId="50373" xr:uid="{269B9B86-4DBC-4959-B576-302138DA76EA}"/>
    <cellStyle name="40% - Ênfase4 2 2 6" xfId="50399" xr:uid="{13C2DE7E-F6DA-4AF6-ABCD-72DB0F876DA9}"/>
    <cellStyle name="40% - Ênfase4 2 2 7" xfId="50350" xr:uid="{4664C47C-A229-4EB1-A2E6-44CC2F6E3AA3}"/>
    <cellStyle name="40% - Ênfase4 2 2 8" xfId="50437" xr:uid="{8C265A67-C06A-4ED8-B558-16B3CE78BA60}"/>
    <cellStyle name="40% - Ênfase4 2 2 9" xfId="50288" xr:uid="{E535DAD9-799F-4C1F-8A8F-7123AB5A4A4C}"/>
    <cellStyle name="40% - Ênfase4 2 20" xfId="28913" xr:uid="{DA7D6C19-B7AD-46BD-8967-D57B95F6A425}"/>
    <cellStyle name="40% - Ênfase4 2 20 2" xfId="28914" xr:uid="{A945BFEB-54F7-44EA-84A1-277AB0C3FD02}"/>
    <cellStyle name="40% - Ênfase4 2 20 3" xfId="28915" xr:uid="{4E8E9FE1-B7A3-43C1-B152-4BAE8A472274}"/>
    <cellStyle name="40% - Ênfase4 2 21" xfId="28916" xr:uid="{A20B0C9A-9B62-45EC-A499-6DFE9C95B674}"/>
    <cellStyle name="40% - Ênfase4 2 21 2" xfId="28917" xr:uid="{93125891-5E19-4D17-90F5-D8D0D32EA804}"/>
    <cellStyle name="40% - Ênfase4 2 21 3" xfId="28918" xr:uid="{36B12209-DBC7-44D9-A28E-D0C9AE66F0B2}"/>
    <cellStyle name="40% - Ênfase4 2 22" xfId="28919" xr:uid="{033FC8E2-4A17-4032-97F9-D87F66FD3BE5}"/>
    <cellStyle name="40% - Ênfase4 2 22 2" xfId="28920" xr:uid="{FAEFDD06-1CDE-4143-85ED-2AB8F240D012}"/>
    <cellStyle name="40% - Ênfase4 2 22 3" xfId="28921" xr:uid="{0CE9E5BB-E267-4E71-854D-D0EA55E191B6}"/>
    <cellStyle name="40% - Ênfase4 2 23" xfId="28922" xr:uid="{C9F4B3A2-9442-47A8-91FD-CD7035D4235D}"/>
    <cellStyle name="40% - Ênfase4 2 24" xfId="28923" xr:uid="{1D64116B-CA66-4CE0-87D0-D2FB0E9A9F0E}"/>
    <cellStyle name="40% - Ênfase4 2 25" xfId="45187" xr:uid="{6E884CCA-1CE2-435F-94DF-41E6FB48FFB1}"/>
    <cellStyle name="40% - Ênfase4 2 3" xfId="2024" xr:uid="{21354FDA-6C89-4A1A-AFB2-506DF5C04242}"/>
    <cellStyle name="40% - Ênfase4 2 3 2" xfId="2025" xr:uid="{49665582-F6D1-4EFC-A57A-4FDCD5908F6A}"/>
    <cellStyle name="40% - Ênfase4 2 3 2 2" xfId="28924" xr:uid="{E05675F5-80B6-47EF-BA1F-D39A63515607}"/>
    <cellStyle name="40% - Ênfase4 2 3 2 2 2" xfId="57273" xr:uid="{290E1BBC-6780-494C-A2EA-685AE79A01C5}"/>
    <cellStyle name="40% - Ênfase4 2 3 2 3" xfId="28925" xr:uid="{5F063B11-71A8-4817-B6FA-CB3046BBD342}"/>
    <cellStyle name="40% - Ênfase4 2 3 2 3 2" xfId="57920" xr:uid="{3F2BCF20-7196-4CF2-A46A-14F81CF1C294}"/>
    <cellStyle name="40% - Ênfase4 2 3 2 4" xfId="28926" xr:uid="{DFB94233-E301-48BC-A5CB-84EBFB6DBD36}"/>
    <cellStyle name="40% - Ênfase4 2 3 2 5" xfId="56476" xr:uid="{8C8E23A7-D018-4434-A157-4259ECC8464D}"/>
    <cellStyle name="40% - Ênfase4 2 3 3" xfId="28927" xr:uid="{2F5035C7-929E-40FA-B2A7-372EB7016F79}"/>
    <cellStyle name="40% - Ênfase4 2 3 3 2" xfId="57608" xr:uid="{41E5117F-B6C2-4238-9E68-2A90191435F1}"/>
    <cellStyle name="40% - Ênfase4 2 3 4" xfId="28928" xr:uid="{C81A76FD-3A9D-4E84-BB1B-23972885D27A}"/>
    <cellStyle name="40% - Ênfase4 2 3 4 2" xfId="48965" xr:uid="{C815CA5B-10CF-47E4-B150-EA8B10C4A0F4}"/>
    <cellStyle name="40% - Ênfase4 2 3 5" xfId="28929" xr:uid="{F4116EFC-93CE-46A5-BDB1-A183BB74E010}"/>
    <cellStyle name="40% - Ênfase4 2 3 6" xfId="45642" xr:uid="{64A7D70C-FA9A-4D2F-A684-5C3D8EE5E19B}"/>
    <cellStyle name="40% - Ênfase4 2 4" xfId="2026" xr:uid="{82AE14C6-2D66-4E99-887F-FED2EB8B3A89}"/>
    <cellStyle name="40% - Ênfase4 2 4 2" xfId="2027" xr:uid="{339CD2E0-9DB9-4E65-9EA5-218AE9D5BD6E}"/>
    <cellStyle name="40% - Ênfase4 2 4 2 2" xfId="28930" xr:uid="{56EF1B5E-4AC5-4BF8-A7B0-E1F5153273B8}"/>
    <cellStyle name="40% - Ênfase4 2 4 2 2 2" xfId="57274" xr:uid="{B8EB9F22-8AE4-4BF0-A208-5A2C9CE6A442}"/>
    <cellStyle name="40% - Ênfase4 2 4 2 3" xfId="28931" xr:uid="{DEC9AAC4-4BF0-4964-A9CC-26120774A1D5}"/>
    <cellStyle name="40% - Ênfase4 2 4 2 3 2" xfId="57809" xr:uid="{7964527E-4DEE-4AAF-B5A0-C565F54A42C2}"/>
    <cellStyle name="40% - Ênfase4 2 4 2 4" xfId="28932" xr:uid="{A35E3FB2-0292-4A98-8FC4-6AC6E3FB3439}"/>
    <cellStyle name="40% - Ênfase4 2 4 2 5" xfId="56544" xr:uid="{61B60951-4132-44B3-86C1-512A97AE7B1C}"/>
    <cellStyle name="40% - Ênfase4 2 4 3" xfId="28933" xr:uid="{3882A79B-3AEB-408B-AAA7-CD4C8870FE52}"/>
    <cellStyle name="40% - Ênfase4 2 4 3 2" xfId="58186" xr:uid="{399CE738-FE85-46FE-ACFB-CA2A69DC9590}"/>
    <cellStyle name="40% - Ênfase4 2 4 4" xfId="28934" xr:uid="{9E4DB37D-6EDE-4141-9A9E-C486CEAB3B52}"/>
    <cellStyle name="40% - Ênfase4 2 4 5" xfId="28935" xr:uid="{6FE14290-06FE-4704-9EE8-84A1BB04D8B5}"/>
    <cellStyle name="40% - Ênfase4 2 4 6" xfId="48966" xr:uid="{0D0E7B0A-591B-46B8-B438-05B9A699DC56}"/>
    <cellStyle name="40% - Ênfase4 2 5" xfId="2028" xr:uid="{07CAA298-2B36-4D30-874A-7588D73E87E0}"/>
    <cellStyle name="40% - Ênfase4 2 5 2" xfId="2029" xr:uid="{5F992F86-8A02-4639-AE74-F0F2F184D3FE}"/>
    <cellStyle name="40% - Ênfase4 2 5 2 2" xfId="28936" xr:uid="{37004468-FFBA-4493-B8E4-73028E8C76FE}"/>
    <cellStyle name="40% - Ênfase4 2 5 2 3" xfId="28937" xr:uid="{D47C71F2-A229-4147-BCFF-E876FAE13360}"/>
    <cellStyle name="40% - Ênfase4 2 5 2 4" xfId="28938" xr:uid="{BA532146-6BE4-4589-BEBA-669D313D1F1E}"/>
    <cellStyle name="40% - Ênfase4 2 5 3" xfId="28939" xr:uid="{6923E0C0-DDAA-49B8-B454-2B2F52BBA48A}"/>
    <cellStyle name="40% - Ênfase4 2 5 4" xfId="28940" xr:uid="{FA38C97D-A855-4E7F-AE61-9D0171E7254F}"/>
    <cellStyle name="40% - Ênfase4 2 5 5" xfId="28941" xr:uid="{B0B5BCB2-632A-4FFA-A0F5-496A5B217F16}"/>
    <cellStyle name="40% - Ênfase4 2 5 6" xfId="48967" xr:uid="{63895752-29D0-4081-8884-F98C4DA1B7F9}"/>
    <cellStyle name="40% - Ênfase4 2 6" xfId="2030" xr:uid="{E87070CA-3C79-4866-A398-D4942BEF602C}"/>
    <cellStyle name="40% - Ênfase4 2 6 2" xfId="2031" xr:uid="{B4D0C413-DCE6-4BA9-B72F-4DD6DC78A4A4}"/>
    <cellStyle name="40% - Ênfase4 2 6 2 2" xfId="28942" xr:uid="{B316AE3B-7990-4137-ADAA-D3EFCBB3C088}"/>
    <cellStyle name="40% - Ênfase4 2 6 2 3" xfId="28943" xr:uid="{6A25C8B7-DE48-4605-90F6-AE182EA3EAE6}"/>
    <cellStyle name="40% - Ênfase4 2 6 2 4" xfId="28944" xr:uid="{0C76CD0F-615C-4030-B048-7E34F6C94EBB}"/>
    <cellStyle name="40% - Ênfase4 2 6 3" xfId="28945" xr:uid="{B2EF537A-56E5-47B0-AA29-D2F086085CC5}"/>
    <cellStyle name="40% - Ênfase4 2 6 4" xfId="28946" xr:uid="{C7C49CEB-467D-4BA3-9052-8AE48FEC7B2A}"/>
    <cellStyle name="40% - Ênfase4 2 6 5" xfId="28947" xr:uid="{279F0F99-F849-4A55-B74A-644371C5E089}"/>
    <cellStyle name="40% - Ênfase4 2 6 6" xfId="48968" xr:uid="{D693447F-B9B7-4115-97FD-855AFD358C54}"/>
    <cellStyle name="40% - Ênfase4 2 7" xfId="2032" xr:uid="{B0C62043-DAD2-43B6-B2FB-B9BE6045A2D6}"/>
    <cellStyle name="40% - Ênfase4 2 7 2" xfId="28948" xr:uid="{6F11CB7A-27FB-45F1-AE5C-E31DA43CB0D4}"/>
    <cellStyle name="40% - Ênfase4 2 7 2 2" xfId="28949" xr:uid="{7F3C4537-2CA9-4116-A541-FD2ED195A1EC}"/>
    <cellStyle name="40% - Ênfase4 2 7 2 3" xfId="28950" xr:uid="{A48B27C2-A230-45C1-B811-44AE83FF8503}"/>
    <cellStyle name="40% - Ênfase4 2 7 2 4" xfId="28951" xr:uid="{BA30C0E3-11B5-4D92-82C0-8F47EEC1DD98}"/>
    <cellStyle name="40% - Ênfase4 2 7 3" xfId="28952" xr:uid="{FAAC3848-A0CC-4CCC-AA39-C2281824691A}"/>
    <cellStyle name="40% - Ênfase4 2 7 4" xfId="28953" xr:uid="{85E237BE-A128-423F-AD84-3C57D18ACB38}"/>
    <cellStyle name="40% - Ênfase4 2 7 5" xfId="28954" xr:uid="{CAE3DF25-FAD4-480B-A9C3-594CAF4CFD69}"/>
    <cellStyle name="40% - Ênfase4 2 7 6" xfId="48969" xr:uid="{B998D71B-A44F-4389-AF0D-5D6D46448EF4}"/>
    <cellStyle name="40% - Ênfase4 2 8" xfId="28955" xr:uid="{99D9772E-656D-40DE-B0CF-2449C21A943E}"/>
    <cellStyle name="40% - Ênfase4 2 8 2" xfId="28956" xr:uid="{5A4A4018-F88D-4A4D-9DB6-AE4CD09D5CAF}"/>
    <cellStyle name="40% - Ênfase4 2 8 2 2" xfId="28957" xr:uid="{BCB6053C-E181-4A48-AE63-E15A54441AA1}"/>
    <cellStyle name="40% - Ênfase4 2 8 2 3" xfId="28958" xr:uid="{0C24F241-F3A1-496F-BDE3-6BC2B2F9FBA2}"/>
    <cellStyle name="40% - Ênfase4 2 8 2 4" xfId="28959" xr:uid="{2E5FB410-BC49-4DD1-BD57-8ED443A19687}"/>
    <cellStyle name="40% - Ênfase4 2 8 3" xfId="28960" xr:uid="{53D6C38D-2E49-4FC6-876E-6C0F61646012}"/>
    <cellStyle name="40% - Ênfase4 2 8 4" xfId="28961" xr:uid="{585392D7-2328-496F-9694-39864D0F4CFC}"/>
    <cellStyle name="40% - Ênfase4 2 8 5" xfId="28962" xr:uid="{DE262D29-B798-4E0E-A9AD-647394C039E2}"/>
    <cellStyle name="40% - Ênfase4 2 8 6" xfId="50377" xr:uid="{E9A85A5E-EA7A-4AC0-866B-74720F722652}"/>
    <cellStyle name="40% - Ênfase4 2 9" xfId="28963" xr:uid="{EE7B9138-B820-4853-A318-049B82FED8AC}"/>
    <cellStyle name="40% - Ênfase4 2 9 2" xfId="28964" xr:uid="{BC7C6985-6418-439D-9CC4-B8521FEFD548}"/>
    <cellStyle name="40% - Ênfase4 2 9 2 2" xfId="28965" xr:uid="{5AC4C249-F3CC-4D83-9842-0AE64BE06591}"/>
    <cellStyle name="40% - Ênfase4 2 9 2 3" xfId="28966" xr:uid="{77F52E4A-F6E4-4D96-A671-3CEA5CF6EB36}"/>
    <cellStyle name="40% - Ênfase4 2 9 2 4" xfId="28967" xr:uid="{616590D1-B30D-413C-87A0-C4DB0AA1D246}"/>
    <cellStyle name="40% - Ênfase4 2 9 3" xfId="28968" xr:uid="{B238D12B-3B47-49A5-B1E3-89A0D388EA90}"/>
    <cellStyle name="40% - Ênfase4 2 9 4" xfId="28969" xr:uid="{9FB438BE-22A8-4BA9-9FB8-D422DDFDB945}"/>
    <cellStyle name="40% - Ênfase4 2 9 5" xfId="28970" xr:uid="{3F91FC12-C75A-4EF8-98D1-A0F69D77F916}"/>
    <cellStyle name="40% - Ênfase4 2 9 6" xfId="50390" xr:uid="{8FA46750-ECEB-4AB9-8CED-C2F8C90EF7C4}"/>
    <cellStyle name="40% - Ênfase4 20" xfId="2033" xr:uid="{A9BC0554-E166-4AE9-ACA1-22F6CD56E522}"/>
    <cellStyle name="40% - Ênfase4 20 10" xfId="28971" xr:uid="{CE724C11-A572-4694-B2DF-FF99988D1B1E}"/>
    <cellStyle name="40% - Ênfase4 20 10 2" xfId="28972" xr:uid="{75309A91-F251-49DA-A11C-09EC27490F29}"/>
    <cellStyle name="40% - Ênfase4 20 10 2 2" xfId="28973" xr:uid="{D2618D98-9839-4F22-97D1-D0E6AF83975F}"/>
    <cellStyle name="40% - Ênfase4 20 10 2 3" xfId="28974" xr:uid="{42B35431-8AB9-41F5-AB91-D69882B16E4C}"/>
    <cellStyle name="40% - Ênfase4 20 10 2 4" xfId="28975" xr:uid="{4D33E088-14D9-4BF6-BDF0-44765E919EDE}"/>
    <cellStyle name="40% - Ênfase4 20 10 3" xfId="28976" xr:uid="{EF996F83-A649-404F-AA3F-C724853B03AF}"/>
    <cellStyle name="40% - Ênfase4 20 10 4" xfId="28977" xr:uid="{B1CC3BB4-549C-4E98-BDE4-FD40CAD044DA}"/>
    <cellStyle name="40% - Ênfase4 20 10 5" xfId="28978" xr:uid="{26D42F77-6F58-4D6C-AE97-139B6F3FB699}"/>
    <cellStyle name="40% - Ênfase4 20 11" xfId="28979" xr:uid="{655DACA9-4E68-4B32-84A8-358629D01C3A}"/>
    <cellStyle name="40% - Ênfase4 20 11 2" xfId="28980" xr:uid="{5AA2234E-17D1-4786-B052-D00F0FB91FA1}"/>
    <cellStyle name="40% - Ênfase4 20 11 2 2" xfId="28981" xr:uid="{FF5D38E5-C229-40F6-B29F-5BD11F79DF82}"/>
    <cellStyle name="40% - Ênfase4 20 11 2 3" xfId="28982" xr:uid="{04B71618-132F-4238-A7B4-D9F17258BCFF}"/>
    <cellStyle name="40% - Ênfase4 20 11 2 4" xfId="28983" xr:uid="{4ED8C163-4488-4C75-9461-FE4367FB7C3D}"/>
    <cellStyle name="40% - Ênfase4 20 11 3" xfId="28984" xr:uid="{B516A074-8348-4CC9-B5EC-26B1493AFDE8}"/>
    <cellStyle name="40% - Ênfase4 20 11 4" xfId="28985" xr:uid="{FC3FB203-A59B-47F1-8A34-1147B3C850CB}"/>
    <cellStyle name="40% - Ênfase4 20 11 5" xfId="28986" xr:uid="{DE690ED0-35D5-48FC-A9FE-E237BFD0A940}"/>
    <cellStyle name="40% - Ênfase4 20 12" xfId="28987" xr:uid="{78437A5C-0521-426B-B695-08DF8FD52AB9}"/>
    <cellStyle name="40% - Ênfase4 20 12 2" xfId="28988" xr:uid="{4AEC7473-8796-40FC-840A-BFE319C28E41}"/>
    <cellStyle name="40% - Ênfase4 20 12 3" xfId="28989" xr:uid="{C8409130-7B5A-42C2-BA0B-EA4E37D1F877}"/>
    <cellStyle name="40% - Ênfase4 20 12 4" xfId="28990" xr:uid="{C904B1BE-D5EA-4763-AF3F-40E6905DD27A}"/>
    <cellStyle name="40% - Ênfase4 20 13" xfId="28991" xr:uid="{B701D92B-9827-4364-A0D4-B5899ECBAB72}"/>
    <cellStyle name="40% - Ênfase4 20 14" xfId="28992" xr:uid="{8D1BA0A9-14ED-4711-A776-D1493C5C5480}"/>
    <cellStyle name="40% - Ênfase4 20 15" xfId="28993" xr:uid="{F59ECB6D-E462-4F8F-B051-1E8E89F88BE8}"/>
    <cellStyle name="40% - Ênfase4 20 2" xfId="2034" xr:uid="{E8468F67-515D-4393-B515-55D16A15F792}"/>
    <cellStyle name="40% - Ênfase4 20 2 2" xfId="28994" xr:uid="{02AE76FE-DAB7-4648-A185-B9972FE7DA40}"/>
    <cellStyle name="40% - Ênfase4 20 2 2 2" xfId="28995" xr:uid="{DD79BFFD-41A8-4011-B050-63C6249DAADD}"/>
    <cellStyle name="40% - Ênfase4 20 2 2 3" xfId="28996" xr:uid="{5FE6A1EB-6BD1-49E7-8C56-AC50438F7B51}"/>
    <cellStyle name="40% - Ênfase4 20 2 2 4" xfId="28997" xr:uid="{FE420B86-68BC-447C-934A-D8677A157EC7}"/>
    <cellStyle name="40% - Ênfase4 20 2 3" xfId="28998" xr:uid="{AB849425-650C-4815-A388-0420DC09FF06}"/>
    <cellStyle name="40% - Ênfase4 20 2 4" xfId="28999" xr:uid="{B9FFB20B-10BC-4C1D-A86E-3B37CED6BC69}"/>
    <cellStyle name="40% - Ênfase4 20 2 5" xfId="29000" xr:uid="{8FAAFAA0-E06A-40D4-9964-45B32E82F033}"/>
    <cellStyle name="40% - Ênfase4 20 2 6" xfId="48970" xr:uid="{EF1F8166-C7E5-46F5-A287-4ECBF7B2F6A9}"/>
    <cellStyle name="40% - Ênfase4 20 3" xfId="29001" xr:uid="{E12E467F-EDEB-4775-A623-B0F75792F065}"/>
    <cellStyle name="40% - Ênfase4 20 3 2" xfId="29002" xr:uid="{C3652D5C-3913-43A4-A2B8-E8E59E5549DF}"/>
    <cellStyle name="40% - Ênfase4 20 3 2 2" xfId="29003" xr:uid="{2248D79E-E3A6-483D-9E82-FE53859BBB76}"/>
    <cellStyle name="40% - Ênfase4 20 3 2 3" xfId="29004" xr:uid="{0872711D-14FB-410D-98DE-5F94CC9BFEE8}"/>
    <cellStyle name="40% - Ênfase4 20 3 2 4" xfId="29005" xr:uid="{B63A38EB-D1E9-4A21-A47B-99FB68F46E47}"/>
    <cellStyle name="40% - Ênfase4 20 3 3" xfId="29006" xr:uid="{D2705415-0A4F-4480-9714-632E77DE93B4}"/>
    <cellStyle name="40% - Ênfase4 20 3 4" xfId="29007" xr:uid="{81429829-B1B5-4071-A2DE-590EC60BFE32}"/>
    <cellStyle name="40% - Ênfase4 20 3 5" xfId="29008" xr:uid="{FED86BA1-B63F-4401-AB4F-F6D914C09A3E}"/>
    <cellStyle name="40% - Ênfase4 20 3 6" xfId="50383" xr:uid="{4BA7AE3C-ACC3-4111-B35A-3980C28D3CFD}"/>
    <cellStyle name="40% - Ênfase4 20 4" xfId="29009" xr:uid="{4FBD8B47-EA96-4AA2-A44F-F10487563BFF}"/>
    <cellStyle name="40% - Ênfase4 20 4 2" xfId="29010" xr:uid="{8CD37126-45F4-40C4-9720-554AEBEC7D12}"/>
    <cellStyle name="40% - Ênfase4 20 4 2 2" xfId="29011" xr:uid="{8E0FD18A-7046-4A2C-8CA0-4981A7E86896}"/>
    <cellStyle name="40% - Ênfase4 20 4 2 3" xfId="29012" xr:uid="{59753632-766B-4797-B0A5-74481FBFA8FC}"/>
    <cellStyle name="40% - Ênfase4 20 4 2 4" xfId="29013" xr:uid="{25C8C661-6CCD-4027-90BA-E30EDD3C043E}"/>
    <cellStyle name="40% - Ênfase4 20 4 3" xfId="29014" xr:uid="{9A6C5FEA-87FA-4E81-A220-13898D20012B}"/>
    <cellStyle name="40% - Ênfase4 20 4 4" xfId="29015" xr:uid="{17745A04-D1A7-49D4-835D-3AA4BAE2307B}"/>
    <cellStyle name="40% - Ênfase4 20 4 5" xfId="29016" xr:uid="{7868411F-0A1D-401A-9EB1-BA859E4DF344}"/>
    <cellStyle name="40% - Ênfase4 20 4 6" xfId="50384" xr:uid="{D8C33975-40D7-4B36-BF8A-062AAA34DB29}"/>
    <cellStyle name="40% - Ênfase4 20 5" xfId="29017" xr:uid="{377B1BFF-457C-4D17-9F65-EE4788A62D03}"/>
    <cellStyle name="40% - Ênfase4 20 5 2" xfId="29018" xr:uid="{308C71C3-F518-40C3-A937-6C3634A3D67C}"/>
    <cellStyle name="40% - Ênfase4 20 5 2 2" xfId="29019" xr:uid="{494EACA0-78A3-4E5C-93B1-6DABE1B37F9D}"/>
    <cellStyle name="40% - Ênfase4 20 5 2 3" xfId="29020" xr:uid="{33425D17-A7B7-4C9D-A125-AE146EC7F369}"/>
    <cellStyle name="40% - Ênfase4 20 5 2 4" xfId="29021" xr:uid="{01FAC16E-FA17-441F-8AD8-B1953B7B8889}"/>
    <cellStyle name="40% - Ênfase4 20 5 3" xfId="29022" xr:uid="{28ED2612-734D-4622-97E2-C8B0CD25A844}"/>
    <cellStyle name="40% - Ênfase4 20 5 4" xfId="29023" xr:uid="{3791AF75-F51D-4016-8D37-162FE5505C89}"/>
    <cellStyle name="40% - Ênfase4 20 5 5" xfId="29024" xr:uid="{450A91F0-3967-4385-8783-57EE96C019F3}"/>
    <cellStyle name="40% - Ênfase4 20 5 6" xfId="50382" xr:uid="{03ACFB6F-9693-4112-A79C-2E7A0323641A}"/>
    <cellStyle name="40% - Ênfase4 20 6" xfId="29025" xr:uid="{993F2C58-8FF9-4CFF-AE5A-A11935E76BBE}"/>
    <cellStyle name="40% - Ênfase4 20 6 2" xfId="29026" xr:uid="{E4F53114-4DE4-44D0-A105-6E1C41C22CEE}"/>
    <cellStyle name="40% - Ênfase4 20 6 2 2" xfId="29027" xr:uid="{1FDE358D-F098-494B-BB9D-52370A1A44ED}"/>
    <cellStyle name="40% - Ênfase4 20 6 2 3" xfId="29028" xr:uid="{48F926EB-3560-40CB-A094-8366FD1F90CC}"/>
    <cellStyle name="40% - Ênfase4 20 6 2 4" xfId="29029" xr:uid="{D1F911F3-6E0D-4A01-97A8-56503821A616}"/>
    <cellStyle name="40% - Ênfase4 20 6 3" xfId="29030" xr:uid="{5054A0E7-6B99-41BA-940E-87AD813B987F}"/>
    <cellStyle name="40% - Ênfase4 20 6 4" xfId="29031" xr:uid="{7A480923-B026-4FDC-884C-0DDCC92450D4}"/>
    <cellStyle name="40% - Ênfase4 20 6 5" xfId="29032" xr:uid="{F567B0D0-C990-4F09-ABAC-A5D0FD375E5C}"/>
    <cellStyle name="40% - Ênfase4 20 6 6" xfId="50385" xr:uid="{B322CDAA-A36F-43F5-B190-FDBDEF9517A9}"/>
    <cellStyle name="40% - Ênfase4 20 7" xfId="29033" xr:uid="{3C54F1FD-2BDF-4378-BA24-EA91762AA32D}"/>
    <cellStyle name="40% - Ênfase4 20 7 2" xfId="29034" xr:uid="{1A897B04-35C3-485E-A02E-11E4D8A99120}"/>
    <cellStyle name="40% - Ênfase4 20 7 2 2" xfId="29035" xr:uid="{1B6005A8-71BB-4AA5-A11C-305B4C8FEB05}"/>
    <cellStyle name="40% - Ênfase4 20 7 2 3" xfId="29036" xr:uid="{5C6C04D4-B892-4D84-951E-8A80DDE88073}"/>
    <cellStyle name="40% - Ênfase4 20 7 2 4" xfId="29037" xr:uid="{C182FF58-D6E7-43BB-9D5F-7A0650A17441}"/>
    <cellStyle name="40% - Ênfase4 20 7 3" xfId="29038" xr:uid="{9D82DB8D-919D-4027-B334-E4D0D2B2A690}"/>
    <cellStyle name="40% - Ênfase4 20 7 4" xfId="29039" xr:uid="{597BBAEE-59F2-4E4E-8EB6-9D70F6CB0E73}"/>
    <cellStyle name="40% - Ênfase4 20 7 5" xfId="29040" xr:uid="{0EB5B0FA-B082-474E-BF5F-1F07D0B7312D}"/>
    <cellStyle name="40% - Ênfase4 20 7 6" xfId="50381" xr:uid="{AAB09398-88FA-4793-9E01-F5089C7C0432}"/>
    <cellStyle name="40% - Ênfase4 20 8" xfId="29041" xr:uid="{32E1AA70-CF98-4746-908B-FCB474621C18}"/>
    <cellStyle name="40% - Ênfase4 20 8 2" xfId="29042" xr:uid="{92A02DE3-87F4-4623-B654-2C38CFC863D7}"/>
    <cellStyle name="40% - Ênfase4 20 8 2 2" xfId="29043" xr:uid="{324DDE2C-88F6-4E3D-8035-AB0DDECA7EB3}"/>
    <cellStyle name="40% - Ênfase4 20 8 2 3" xfId="29044" xr:uid="{B2BF60C6-DFFB-44C9-9233-47194FF747E3}"/>
    <cellStyle name="40% - Ênfase4 20 8 2 4" xfId="29045" xr:uid="{B5ED90AC-14DF-4EC2-A573-B125F0428670}"/>
    <cellStyle name="40% - Ênfase4 20 8 3" xfId="29046" xr:uid="{185F4063-2EE5-4F98-9581-22967EA3C42F}"/>
    <cellStyle name="40% - Ênfase4 20 8 4" xfId="29047" xr:uid="{1BF575B0-5558-4944-88F4-36740B205907}"/>
    <cellStyle name="40% - Ênfase4 20 8 5" xfId="29048" xr:uid="{DAE0DE10-345B-4B89-9B7A-6F87955EA8A6}"/>
    <cellStyle name="40% - Ênfase4 20 8 6" xfId="50386" xr:uid="{B7C88A3D-7D9D-4952-916E-8733C27DD6A2}"/>
    <cellStyle name="40% - Ênfase4 20 9" xfId="29049" xr:uid="{15CC412B-A403-4903-940A-58D89433EB4F}"/>
    <cellStyle name="40% - Ênfase4 20 9 2" xfId="29050" xr:uid="{6842CACB-69B8-4494-9A18-316EBCF63E61}"/>
    <cellStyle name="40% - Ênfase4 20 9 2 2" xfId="29051" xr:uid="{222E62E6-BC93-46F3-A8B7-10B8458EAF08}"/>
    <cellStyle name="40% - Ênfase4 20 9 2 3" xfId="29052" xr:uid="{B10D061C-DC69-4F4A-B384-D14C70D26C05}"/>
    <cellStyle name="40% - Ênfase4 20 9 2 4" xfId="29053" xr:uid="{063E871E-58CF-4B89-B118-A347255C115B}"/>
    <cellStyle name="40% - Ênfase4 20 9 3" xfId="29054" xr:uid="{F7DB12B2-21D0-439A-8619-30D0DE57729B}"/>
    <cellStyle name="40% - Ênfase4 20 9 4" xfId="29055" xr:uid="{76D36115-0271-43CA-A6EC-962B5572B9F8}"/>
    <cellStyle name="40% - Ênfase4 20 9 5" xfId="29056" xr:uid="{9865B7FF-E824-4665-9147-20C4A24DC6D7}"/>
    <cellStyle name="40% - Ênfase4 20 9 6" xfId="50380" xr:uid="{6EF128CB-A144-49EC-A9DE-9D2FEE009392}"/>
    <cellStyle name="40% - Ênfase4 21" xfId="2035" xr:uid="{6E631DFC-19A3-4540-9DE0-B252EF1924BC}"/>
    <cellStyle name="40% - Ênfase4 21 10" xfId="29057" xr:uid="{1FEA108F-2397-460D-8632-76EE1BF20242}"/>
    <cellStyle name="40% - Ênfase4 21 10 2" xfId="29058" xr:uid="{A28A385C-04E7-43F8-9BBC-10C657382CFD}"/>
    <cellStyle name="40% - Ênfase4 21 10 2 2" xfId="29059" xr:uid="{772DB7EB-2432-4916-8B70-B7BC4FDF0CAE}"/>
    <cellStyle name="40% - Ênfase4 21 10 2 3" xfId="29060" xr:uid="{A7B25CF2-B702-4B7B-93A7-2A533AC0F0CB}"/>
    <cellStyle name="40% - Ênfase4 21 10 2 4" xfId="29061" xr:uid="{EEB45E79-8271-419D-938C-4E12AB35A2B2}"/>
    <cellStyle name="40% - Ênfase4 21 10 3" xfId="29062" xr:uid="{73329816-B8D7-487A-B767-1D6FC537B1DE}"/>
    <cellStyle name="40% - Ênfase4 21 10 4" xfId="29063" xr:uid="{F5D95D40-C7C2-4E57-8840-DBDC5D8B8B61}"/>
    <cellStyle name="40% - Ênfase4 21 10 5" xfId="29064" xr:uid="{3A60229B-CBBF-45A5-B092-42077BC06751}"/>
    <cellStyle name="40% - Ênfase4 21 11" xfId="29065" xr:uid="{2BB2596E-AEB6-4CC3-9171-7070ED1829BC}"/>
    <cellStyle name="40% - Ênfase4 21 11 2" xfId="29066" xr:uid="{23D88C99-EBB4-46FD-B8EA-FDBE2A78ABE9}"/>
    <cellStyle name="40% - Ênfase4 21 11 2 2" xfId="29067" xr:uid="{A291F860-0F10-4951-ADD0-336227A8ED01}"/>
    <cellStyle name="40% - Ênfase4 21 11 2 3" xfId="29068" xr:uid="{99C80E4B-36DB-4CE6-AE9B-53C8E0729506}"/>
    <cellStyle name="40% - Ênfase4 21 11 2 4" xfId="29069" xr:uid="{7E02EDAA-3811-4EDF-8678-7253EBFD0A5B}"/>
    <cellStyle name="40% - Ênfase4 21 11 3" xfId="29070" xr:uid="{A3FAFC73-E7AB-493C-99D5-FCEF03CF321C}"/>
    <cellStyle name="40% - Ênfase4 21 11 4" xfId="29071" xr:uid="{0BBDEBF2-FA2E-443E-AAE9-6025FD7C1BE4}"/>
    <cellStyle name="40% - Ênfase4 21 11 5" xfId="29072" xr:uid="{62999461-F756-4B39-9217-D859F1157CC3}"/>
    <cellStyle name="40% - Ênfase4 21 12" xfId="29073" xr:uid="{A9FCC22E-0208-43A1-9BA8-121C1D75D750}"/>
    <cellStyle name="40% - Ênfase4 21 12 2" xfId="29074" xr:uid="{ECBAB8B7-77B9-4092-A1C0-8124F1ABB227}"/>
    <cellStyle name="40% - Ênfase4 21 12 3" xfId="29075" xr:uid="{6656D21D-5E48-481A-BE83-69F1CB708379}"/>
    <cellStyle name="40% - Ênfase4 21 12 4" xfId="29076" xr:uid="{58410AA4-5CEB-4B78-ADC9-E9E1CEA4AB01}"/>
    <cellStyle name="40% - Ênfase4 21 13" xfId="29077" xr:uid="{4D68E77C-8ED5-427F-B2B4-82268BC4E1CD}"/>
    <cellStyle name="40% - Ênfase4 21 14" xfId="29078" xr:uid="{76480415-90C6-4F55-93F4-03A9B63587BA}"/>
    <cellStyle name="40% - Ênfase4 21 15" xfId="29079" xr:uid="{32357D5E-4B53-4B78-BB84-E9D048CA1BCA}"/>
    <cellStyle name="40% - Ênfase4 21 16" xfId="48972" xr:uid="{E3A45EB5-7254-4114-9907-426FEFCB2A5D}"/>
    <cellStyle name="40% - Ênfase4 21 2" xfId="2036" xr:uid="{C7A49DEB-CFFE-4A3A-81A2-BB802CB22D86}"/>
    <cellStyle name="40% - Ênfase4 21 2 2" xfId="29080" xr:uid="{D72FB625-D18F-4D9C-832A-89300CAFE4AC}"/>
    <cellStyle name="40% - Ênfase4 21 2 2 2" xfId="29081" xr:uid="{1AB1301F-5226-4DBB-AD37-87B8CD523DBB}"/>
    <cellStyle name="40% - Ênfase4 21 2 2 3" xfId="29082" xr:uid="{6A0AE697-5D63-4B36-B80C-8897683F7EBD}"/>
    <cellStyle name="40% - Ênfase4 21 2 2 4" xfId="29083" xr:uid="{10895C2A-A051-4AF3-B12D-CB6D79E5CEAD}"/>
    <cellStyle name="40% - Ênfase4 21 2 3" xfId="29084" xr:uid="{72E8B6AA-C443-47AC-BEA3-C5FA9C04445A}"/>
    <cellStyle name="40% - Ênfase4 21 2 4" xfId="29085" xr:uid="{F391730C-9091-49E5-A3FB-C8F393AC95BA}"/>
    <cellStyle name="40% - Ênfase4 21 2 5" xfId="29086" xr:uid="{C6C09B8E-24DD-4121-A15F-B5A7D0C26805}"/>
    <cellStyle name="40% - Ênfase4 21 2 6" xfId="48973" xr:uid="{21114AC1-ACA3-444E-9637-746BABC48A0D}"/>
    <cellStyle name="40% - Ênfase4 21 3" xfId="29087" xr:uid="{AC3839EE-1B07-4681-9514-174BF4D1498F}"/>
    <cellStyle name="40% - Ênfase4 21 3 2" xfId="29088" xr:uid="{66FBDA1C-6673-44D5-B1E7-A71F699AAAD2}"/>
    <cellStyle name="40% - Ênfase4 21 3 2 2" xfId="29089" xr:uid="{BFCEFEF6-B65C-45E6-904B-DF3CC5563070}"/>
    <cellStyle name="40% - Ênfase4 21 3 2 3" xfId="29090" xr:uid="{F9818C09-3758-4764-B4FE-A8D5D2F93087}"/>
    <cellStyle name="40% - Ênfase4 21 3 2 4" xfId="29091" xr:uid="{8A2190D0-785C-4643-8DBA-61CAA840BF2D}"/>
    <cellStyle name="40% - Ênfase4 21 3 3" xfId="29092" xr:uid="{C487D08B-C98B-4E58-BA57-D88BDA89F098}"/>
    <cellStyle name="40% - Ênfase4 21 3 4" xfId="29093" xr:uid="{F65E01A1-DB52-451E-B3EB-0454FFCE44B9}"/>
    <cellStyle name="40% - Ênfase4 21 3 5" xfId="29094" xr:uid="{DCAD508D-A0FD-4BDE-ADD8-9E9E7722101A}"/>
    <cellStyle name="40% - Ênfase4 21 4" xfId="29095" xr:uid="{7472F4DB-271C-4A7C-9B2A-FE459BE8C90C}"/>
    <cellStyle name="40% - Ênfase4 21 4 2" xfId="29096" xr:uid="{29860CB8-FE13-44B3-90F5-F3991292E862}"/>
    <cellStyle name="40% - Ênfase4 21 4 2 2" xfId="29097" xr:uid="{08836708-BE52-47D1-96C7-C57BC1BFF1D9}"/>
    <cellStyle name="40% - Ênfase4 21 4 2 3" xfId="29098" xr:uid="{B3ED0D53-1C0C-45D8-98B4-598C18CC8506}"/>
    <cellStyle name="40% - Ênfase4 21 4 2 4" xfId="29099" xr:uid="{475CD224-13D2-4490-89FB-506180BBC489}"/>
    <cellStyle name="40% - Ênfase4 21 4 3" xfId="29100" xr:uid="{A0001DDF-318A-4CC1-949E-45B061F75489}"/>
    <cellStyle name="40% - Ênfase4 21 4 4" xfId="29101" xr:uid="{8C798548-AEC4-40F8-A7F6-D48E2C5C6E0F}"/>
    <cellStyle name="40% - Ênfase4 21 4 5" xfId="29102" xr:uid="{A877C1BA-9E2F-4AE1-8E6C-D58B42F81084}"/>
    <cellStyle name="40% - Ênfase4 21 5" xfId="29103" xr:uid="{026658DE-2DA9-4F7D-AD7E-9BD78431C0D5}"/>
    <cellStyle name="40% - Ênfase4 21 5 2" xfId="29104" xr:uid="{54A1F592-D44A-4424-80DD-644F2691EDF0}"/>
    <cellStyle name="40% - Ênfase4 21 5 2 2" xfId="29105" xr:uid="{E9C8EE3C-80CC-43EF-A045-4B0B0AAB4EF3}"/>
    <cellStyle name="40% - Ênfase4 21 5 2 3" xfId="29106" xr:uid="{A1AA2C13-8D18-4ED8-BF57-7AE1A35FCC22}"/>
    <cellStyle name="40% - Ênfase4 21 5 2 4" xfId="29107" xr:uid="{A8023E95-9F9C-4A4C-82F4-BDA95216DECD}"/>
    <cellStyle name="40% - Ênfase4 21 5 3" xfId="29108" xr:uid="{21111EEC-473B-4EBE-AC8B-7F5EB5A4A716}"/>
    <cellStyle name="40% - Ênfase4 21 5 4" xfId="29109" xr:uid="{47B47832-9E06-48B5-B616-69E928D80A9C}"/>
    <cellStyle name="40% - Ênfase4 21 5 5" xfId="29110" xr:uid="{7C7E4211-4917-47C6-A0EC-DD907B229B13}"/>
    <cellStyle name="40% - Ênfase4 21 6" xfId="29111" xr:uid="{41444AAD-44C1-4BB0-9DF0-93C77F5FF6A4}"/>
    <cellStyle name="40% - Ênfase4 21 6 2" xfId="29112" xr:uid="{78E808CF-669F-4564-A18D-081749BC6204}"/>
    <cellStyle name="40% - Ênfase4 21 6 2 2" xfId="29113" xr:uid="{34B6F194-71F7-4A20-AB23-3C9B68BEA737}"/>
    <cellStyle name="40% - Ênfase4 21 6 2 3" xfId="29114" xr:uid="{D65FCEFA-F4A3-4B5D-AF5A-19BDC15076BA}"/>
    <cellStyle name="40% - Ênfase4 21 6 2 4" xfId="29115" xr:uid="{72525F69-0321-4BC9-85EB-8B2EBF47FE50}"/>
    <cellStyle name="40% - Ênfase4 21 6 3" xfId="29116" xr:uid="{F858CC9B-4BC7-4637-8A6F-5037794FCD45}"/>
    <cellStyle name="40% - Ênfase4 21 6 4" xfId="29117" xr:uid="{D38C9952-73F7-4D9C-9516-0CE474262680}"/>
    <cellStyle name="40% - Ênfase4 21 6 5" xfId="29118" xr:uid="{AC787E34-39FD-44FA-A385-4859D19250FA}"/>
    <cellStyle name="40% - Ênfase4 21 7" xfId="29119" xr:uid="{ACCBE471-8BAB-4754-A16C-CD4D095483F7}"/>
    <cellStyle name="40% - Ênfase4 21 7 2" xfId="29120" xr:uid="{1F5090FD-C31D-4B4C-B02D-8E47E420F3F7}"/>
    <cellStyle name="40% - Ênfase4 21 7 2 2" xfId="29121" xr:uid="{67C4DCB1-3B08-48F7-8549-DBF1442C0F88}"/>
    <cellStyle name="40% - Ênfase4 21 7 2 3" xfId="29122" xr:uid="{1B550B49-9C83-4D83-8731-B0E78CA2BDB0}"/>
    <cellStyle name="40% - Ênfase4 21 7 2 4" xfId="29123" xr:uid="{5C2A32EA-7768-4076-80DD-B925D861A794}"/>
    <cellStyle name="40% - Ênfase4 21 7 3" xfId="29124" xr:uid="{965916A6-E808-401B-A016-AAA43373BF26}"/>
    <cellStyle name="40% - Ênfase4 21 7 4" xfId="29125" xr:uid="{7D092471-8578-43CE-B6C4-3DC8BA44060B}"/>
    <cellStyle name="40% - Ênfase4 21 7 5" xfId="29126" xr:uid="{28720B10-6101-49B9-ADBA-CA1D3F204C81}"/>
    <cellStyle name="40% - Ênfase4 21 8" xfId="29127" xr:uid="{599CB458-FB51-424A-8165-3482EF7429F6}"/>
    <cellStyle name="40% - Ênfase4 21 8 2" xfId="29128" xr:uid="{2ACF6143-2005-41FD-AC36-B09127958A90}"/>
    <cellStyle name="40% - Ênfase4 21 8 2 2" xfId="29129" xr:uid="{AC99C193-3278-42B4-A395-5FF4C6CEC1EA}"/>
    <cellStyle name="40% - Ênfase4 21 8 2 3" xfId="29130" xr:uid="{DD9E0AF4-8BC0-4634-BD8F-AC5E5F18B634}"/>
    <cellStyle name="40% - Ênfase4 21 8 2 4" xfId="29131" xr:uid="{E95C7195-CF22-4326-B167-66437AE89FEB}"/>
    <cellStyle name="40% - Ênfase4 21 8 3" xfId="29132" xr:uid="{88FBEAB6-BF1C-4AC5-AB4A-F17DFE71E65A}"/>
    <cellStyle name="40% - Ênfase4 21 8 4" xfId="29133" xr:uid="{452B12F1-E7E7-44BB-9FD6-CAF96F815F7F}"/>
    <cellStyle name="40% - Ênfase4 21 8 5" xfId="29134" xr:uid="{8796142F-5A97-49C5-9A09-45B45CE66D82}"/>
    <cellStyle name="40% - Ênfase4 21 9" xfId="29135" xr:uid="{505EA836-9383-49E7-B9E8-D845FF9B9482}"/>
    <cellStyle name="40% - Ênfase4 21 9 2" xfId="29136" xr:uid="{983A68CC-F4C3-49B1-88DB-F00226B37E08}"/>
    <cellStyle name="40% - Ênfase4 21 9 2 2" xfId="29137" xr:uid="{9BB3A3D7-59DD-49B2-85CB-31608A4A150E}"/>
    <cellStyle name="40% - Ênfase4 21 9 2 3" xfId="29138" xr:uid="{AEB349D7-42CA-4A10-84B4-AB8A1FB637C3}"/>
    <cellStyle name="40% - Ênfase4 21 9 2 4" xfId="29139" xr:uid="{75B3EA14-C380-4D5F-BF34-2DEE9E296802}"/>
    <cellStyle name="40% - Ênfase4 21 9 3" xfId="29140" xr:uid="{A46F2FBC-3E35-4956-84DA-A56F32212836}"/>
    <cellStyle name="40% - Ênfase4 21 9 4" xfId="29141" xr:uid="{BCF441C1-7ACD-4FF8-9395-E4C42CA30CEB}"/>
    <cellStyle name="40% - Ênfase4 21 9 5" xfId="29142" xr:uid="{B9FEF72E-FA54-45AD-A37E-5E3672FDEDFF}"/>
    <cellStyle name="40% - Ênfase4 22" xfId="2037" xr:uid="{0063C9FF-C074-45BE-8804-F5FA9F3A954B}"/>
    <cellStyle name="40% - Ênfase4 22 10" xfId="29143" xr:uid="{AA0EAA52-98A8-4177-AB69-250755750AFA}"/>
    <cellStyle name="40% - Ênfase4 22 10 2" xfId="29144" xr:uid="{1CB102C0-A888-40A7-99AC-D290B5795012}"/>
    <cellStyle name="40% - Ênfase4 22 10 2 2" xfId="29145" xr:uid="{B791C9B0-4734-48AF-BCB6-197B3E6B8F96}"/>
    <cellStyle name="40% - Ênfase4 22 10 2 3" xfId="29146" xr:uid="{D32A64B9-01F2-418D-AE56-27B37A7A4351}"/>
    <cellStyle name="40% - Ênfase4 22 10 2 4" xfId="29147" xr:uid="{BDA6A567-E056-4346-8F98-199C9494A25E}"/>
    <cellStyle name="40% - Ênfase4 22 10 3" xfId="29148" xr:uid="{59299584-DC92-4D85-9CD0-C89203E03387}"/>
    <cellStyle name="40% - Ênfase4 22 10 4" xfId="29149" xr:uid="{A04B6756-99BC-42C6-9F4E-863F04B024E0}"/>
    <cellStyle name="40% - Ênfase4 22 10 5" xfId="29150" xr:uid="{68B18185-732D-4093-A573-D6EE9028CF0A}"/>
    <cellStyle name="40% - Ênfase4 22 11" xfId="29151" xr:uid="{F2A8415D-DA53-4B9C-B093-CCA7A5C3BD0B}"/>
    <cellStyle name="40% - Ênfase4 22 11 2" xfId="29152" xr:uid="{83252324-4A57-4254-8E97-BAC0FF14A0CA}"/>
    <cellStyle name="40% - Ênfase4 22 11 2 2" xfId="29153" xr:uid="{C5E0FBF7-317E-4627-963D-BA4860A1A8F5}"/>
    <cellStyle name="40% - Ênfase4 22 11 2 3" xfId="29154" xr:uid="{144C11A6-9C2E-4A4B-83FB-362DF87BF8DA}"/>
    <cellStyle name="40% - Ênfase4 22 11 2 4" xfId="29155" xr:uid="{1796C4D5-E36A-4EA3-AA6D-AC772B200635}"/>
    <cellStyle name="40% - Ênfase4 22 11 3" xfId="29156" xr:uid="{B22BF4F7-D702-432F-BC75-2AAE9CE5A43A}"/>
    <cellStyle name="40% - Ênfase4 22 11 4" xfId="29157" xr:uid="{3D351F7B-45F2-4679-BA04-26F823F13753}"/>
    <cellStyle name="40% - Ênfase4 22 11 5" xfId="29158" xr:uid="{A6A2C2AB-9546-4EAC-8DBC-EE5986B0D5BB}"/>
    <cellStyle name="40% - Ênfase4 22 12" xfId="29159" xr:uid="{DFFECB40-49E5-4229-B018-0860C4314637}"/>
    <cellStyle name="40% - Ênfase4 22 12 2" xfId="29160" xr:uid="{84E74908-65F1-42FF-8390-E82A978014F4}"/>
    <cellStyle name="40% - Ênfase4 22 12 3" xfId="29161" xr:uid="{C126B4C8-C201-45CD-BE84-B1BE3424A718}"/>
    <cellStyle name="40% - Ênfase4 22 12 4" xfId="29162" xr:uid="{4F7D5C00-0AD3-4AC5-94C8-80534E12A667}"/>
    <cellStyle name="40% - Ênfase4 22 13" xfId="29163" xr:uid="{F7FD5193-E16A-4A51-8A1B-A0363207E7E8}"/>
    <cellStyle name="40% - Ênfase4 22 14" xfId="29164" xr:uid="{F2B16B9A-2E67-4C78-8105-6B83590BEE26}"/>
    <cellStyle name="40% - Ênfase4 22 15" xfId="29165" xr:uid="{3D6A7633-6623-4962-9AA2-ACF30171D326}"/>
    <cellStyle name="40% - Ênfase4 22 16" xfId="48974" xr:uid="{D11671E6-3514-46C2-9656-8148763E6158}"/>
    <cellStyle name="40% - Ênfase4 22 2" xfId="2038" xr:uid="{C60D0D51-FF26-4E5B-B7B7-60ACDCA12FB0}"/>
    <cellStyle name="40% - Ênfase4 22 2 2" xfId="29166" xr:uid="{C8E53FF5-E996-4EF3-BBD7-1B06E0575DC0}"/>
    <cellStyle name="40% - Ênfase4 22 2 2 2" xfId="29167" xr:uid="{75055A14-FBB1-4095-9385-4EE64BFCC2D3}"/>
    <cellStyle name="40% - Ênfase4 22 2 2 3" xfId="29168" xr:uid="{8448A571-09F7-4008-852C-3B24E0783C7E}"/>
    <cellStyle name="40% - Ênfase4 22 2 2 4" xfId="29169" xr:uid="{A3D35445-9CD1-425F-A131-4EAAA43385F5}"/>
    <cellStyle name="40% - Ênfase4 22 2 3" xfId="29170" xr:uid="{60A42FCA-E663-46B1-8E64-014749DA8076}"/>
    <cellStyle name="40% - Ênfase4 22 2 4" xfId="29171" xr:uid="{6F6A1A1B-EDB3-49BF-835D-AF7CFA33E840}"/>
    <cellStyle name="40% - Ênfase4 22 2 5" xfId="29172" xr:uid="{DC9CC22B-BE3B-4F59-94AE-A3F69EC545BA}"/>
    <cellStyle name="40% - Ênfase4 22 3" xfId="29173" xr:uid="{2B1CAE2D-F5B2-4D79-AE2F-446695326BC4}"/>
    <cellStyle name="40% - Ênfase4 22 3 2" xfId="29174" xr:uid="{831A87DF-3B5C-422A-A090-C8DA242F9B50}"/>
    <cellStyle name="40% - Ênfase4 22 3 2 2" xfId="29175" xr:uid="{EEF6E91E-BD57-4812-BCC6-F38EBF6BD62D}"/>
    <cellStyle name="40% - Ênfase4 22 3 2 3" xfId="29176" xr:uid="{5E49505B-1123-423B-8E94-A73BEE479F67}"/>
    <cellStyle name="40% - Ênfase4 22 3 2 4" xfId="29177" xr:uid="{969A0968-0292-40C6-BF17-A4769D91CBDE}"/>
    <cellStyle name="40% - Ênfase4 22 3 3" xfId="29178" xr:uid="{BDD2F9C9-A5DC-45D7-95E4-1F7C9DB0A059}"/>
    <cellStyle name="40% - Ênfase4 22 3 4" xfId="29179" xr:uid="{C190E87C-ED6D-4C03-A208-A5680A293AD4}"/>
    <cellStyle name="40% - Ênfase4 22 3 5" xfId="29180" xr:uid="{70C8640A-57A1-436D-A7B8-00186A69AFB5}"/>
    <cellStyle name="40% - Ênfase4 22 4" xfId="29181" xr:uid="{6DD2F7D9-8891-4932-A7FB-223C1BA7EC78}"/>
    <cellStyle name="40% - Ênfase4 22 4 2" xfId="29182" xr:uid="{478C2653-A7F9-4B82-BC74-3CF108EF89F3}"/>
    <cellStyle name="40% - Ênfase4 22 4 2 2" xfId="29183" xr:uid="{D6E7F455-9BBA-49E2-831C-56DC08020396}"/>
    <cellStyle name="40% - Ênfase4 22 4 2 3" xfId="29184" xr:uid="{8D3F679B-188F-42B0-96D2-82C5106E4E0E}"/>
    <cellStyle name="40% - Ênfase4 22 4 2 4" xfId="29185" xr:uid="{57286929-3194-4A25-9594-2B4D4A0726FA}"/>
    <cellStyle name="40% - Ênfase4 22 4 3" xfId="29186" xr:uid="{2A3990A3-747C-406A-A113-FA6D3314484F}"/>
    <cellStyle name="40% - Ênfase4 22 4 4" xfId="29187" xr:uid="{2705E743-692C-4AEA-847C-B07AA677C0EA}"/>
    <cellStyle name="40% - Ênfase4 22 4 5" xfId="29188" xr:uid="{A047FE8B-F952-4149-8D14-4E040303F90C}"/>
    <cellStyle name="40% - Ênfase4 22 5" xfId="29189" xr:uid="{8033A2FA-4E99-4F02-88B7-A1C6598DAF69}"/>
    <cellStyle name="40% - Ênfase4 22 5 2" xfId="29190" xr:uid="{BA30A900-BEE6-4432-B4E4-2F851A742841}"/>
    <cellStyle name="40% - Ênfase4 22 5 2 2" xfId="29191" xr:uid="{6F570CF9-175F-4BC7-ACCB-CE1B0EE5EAAC}"/>
    <cellStyle name="40% - Ênfase4 22 5 2 3" xfId="29192" xr:uid="{6AB3848B-C43D-479D-9ECE-64591CB0B640}"/>
    <cellStyle name="40% - Ênfase4 22 5 2 4" xfId="29193" xr:uid="{BEDF8519-B00D-4639-95D4-9345580DBAE1}"/>
    <cellStyle name="40% - Ênfase4 22 5 3" xfId="29194" xr:uid="{BB1FB476-CCD6-4C04-9CDA-F2D31484861D}"/>
    <cellStyle name="40% - Ênfase4 22 5 4" xfId="29195" xr:uid="{002DE203-8300-48FD-88B0-17A29DBBE82F}"/>
    <cellStyle name="40% - Ênfase4 22 5 5" xfId="29196" xr:uid="{BD08F9A4-4F36-4ABF-BBD8-ACDD7088BCAB}"/>
    <cellStyle name="40% - Ênfase4 22 6" xfId="29197" xr:uid="{937C0EE9-1DAC-4670-9872-015929387568}"/>
    <cellStyle name="40% - Ênfase4 22 6 2" xfId="29198" xr:uid="{149C91B4-9BE4-4252-8CE9-40A6D0B54160}"/>
    <cellStyle name="40% - Ênfase4 22 6 2 2" xfId="29199" xr:uid="{A2118C20-8632-48B5-BA9A-742032FBA670}"/>
    <cellStyle name="40% - Ênfase4 22 6 2 3" xfId="29200" xr:uid="{3AC4FDED-0AEE-4813-B3DC-A1DF24C42E60}"/>
    <cellStyle name="40% - Ênfase4 22 6 2 4" xfId="29201" xr:uid="{CBCF93FC-F815-4420-BFF2-0846305AB239}"/>
    <cellStyle name="40% - Ênfase4 22 6 3" xfId="29202" xr:uid="{55584E21-AE06-4AC8-9D4A-29B4399504FA}"/>
    <cellStyle name="40% - Ênfase4 22 6 4" xfId="29203" xr:uid="{FA1406C0-05FD-4B8C-8FD4-EDAFF2F3C2EC}"/>
    <cellStyle name="40% - Ênfase4 22 6 5" xfId="29204" xr:uid="{EB9F5283-6E9B-476D-9578-613CB7932322}"/>
    <cellStyle name="40% - Ênfase4 22 7" xfId="29205" xr:uid="{3A0EA264-6923-4DC8-8779-3B4A5C653C8D}"/>
    <cellStyle name="40% - Ênfase4 22 7 2" xfId="29206" xr:uid="{32C2404E-75BB-4677-B3B3-15495F30CC2C}"/>
    <cellStyle name="40% - Ênfase4 22 7 2 2" xfId="29207" xr:uid="{66B320A0-9C18-4511-AA7A-6A8924FBD1EE}"/>
    <cellStyle name="40% - Ênfase4 22 7 2 3" xfId="29208" xr:uid="{C9A18D3D-3E37-4EF4-8E97-1136D0DFE93B}"/>
    <cellStyle name="40% - Ênfase4 22 7 2 4" xfId="29209" xr:uid="{1467D1FD-8A78-4153-87E9-627794FA91EC}"/>
    <cellStyle name="40% - Ênfase4 22 7 3" xfId="29210" xr:uid="{60656744-0D41-4A63-B0A8-5955031EBC59}"/>
    <cellStyle name="40% - Ênfase4 22 7 4" xfId="29211" xr:uid="{D3692725-E824-4BBA-AD30-1D3FF9E5B31B}"/>
    <cellStyle name="40% - Ênfase4 22 7 5" xfId="29212" xr:uid="{99CD9BA3-4D81-42B8-8447-43CA6F9F763D}"/>
    <cellStyle name="40% - Ênfase4 22 8" xfId="29213" xr:uid="{CA178ADA-7428-431D-ADFA-CFD744D7EFAA}"/>
    <cellStyle name="40% - Ênfase4 22 8 2" xfId="29214" xr:uid="{94C17E3A-589B-4D0C-8D2E-FC017193786D}"/>
    <cellStyle name="40% - Ênfase4 22 8 2 2" xfId="29215" xr:uid="{048728FE-E8D6-40C7-ADCA-27BC4D96BBD4}"/>
    <cellStyle name="40% - Ênfase4 22 8 2 3" xfId="29216" xr:uid="{BA17B37D-F256-4D9E-8801-2E2EA0D973A9}"/>
    <cellStyle name="40% - Ênfase4 22 8 2 4" xfId="29217" xr:uid="{876DAF1E-4B17-4497-BB45-3E9C70F90FAE}"/>
    <cellStyle name="40% - Ênfase4 22 8 3" xfId="29218" xr:uid="{E6109BB7-018C-4413-880D-9C38636C050C}"/>
    <cellStyle name="40% - Ênfase4 22 8 4" xfId="29219" xr:uid="{0A52D4BF-E876-4495-BEB9-98FB8E328095}"/>
    <cellStyle name="40% - Ênfase4 22 8 5" xfId="29220" xr:uid="{AD6AC849-1B7A-4F30-B92E-F7070D86CD41}"/>
    <cellStyle name="40% - Ênfase4 22 9" xfId="29221" xr:uid="{96F53592-B5E7-4ADB-8B45-7088A5D939D3}"/>
    <cellStyle name="40% - Ênfase4 22 9 2" xfId="29222" xr:uid="{82F63676-3C0F-489B-AFC9-12F7DE59FDFF}"/>
    <cellStyle name="40% - Ênfase4 22 9 2 2" xfId="29223" xr:uid="{1FFCE202-2DDE-4909-80E7-10E493A954E9}"/>
    <cellStyle name="40% - Ênfase4 22 9 2 3" xfId="29224" xr:uid="{A9B86254-553D-432D-91BB-B5F0F09FD46B}"/>
    <cellStyle name="40% - Ênfase4 22 9 2 4" xfId="29225" xr:uid="{3B1F0255-EB6E-43E7-8468-043879BC15FF}"/>
    <cellStyle name="40% - Ênfase4 22 9 3" xfId="29226" xr:uid="{26BB3798-1055-4709-964E-B104C18ECF54}"/>
    <cellStyle name="40% - Ênfase4 22 9 4" xfId="29227" xr:uid="{C9833C22-6AB3-4038-8CD0-A648099248C9}"/>
    <cellStyle name="40% - Ênfase4 22 9 5" xfId="29228" xr:uid="{7B283292-B139-48C1-95B2-55D8ACA9A694}"/>
    <cellStyle name="40% - Ênfase4 23" xfId="2039" xr:uid="{D1EFD376-D72C-439A-B6B6-D0292F5FB614}"/>
    <cellStyle name="40% - Ênfase4 23 10" xfId="29229" xr:uid="{1888B0B0-0EA8-4DAA-A77E-830570F78AF8}"/>
    <cellStyle name="40% - Ênfase4 23 10 2" xfId="29230" xr:uid="{9CB976EF-535E-42B8-A6A7-1A9498246451}"/>
    <cellStyle name="40% - Ênfase4 23 10 2 2" xfId="29231" xr:uid="{5CE1B706-93FE-4E68-95FB-4228855F7A54}"/>
    <cellStyle name="40% - Ênfase4 23 10 2 3" xfId="29232" xr:uid="{EFD19F7C-89BB-49B8-B6B3-72A915CCA3BC}"/>
    <cellStyle name="40% - Ênfase4 23 10 2 4" xfId="29233" xr:uid="{E032974C-E4C7-440F-BCC2-D6A22BA1217E}"/>
    <cellStyle name="40% - Ênfase4 23 10 3" xfId="29234" xr:uid="{2E173ABE-FD47-4F54-9785-44028F801066}"/>
    <cellStyle name="40% - Ênfase4 23 10 4" xfId="29235" xr:uid="{CAE33485-B353-4881-9233-6678366038B9}"/>
    <cellStyle name="40% - Ênfase4 23 10 5" xfId="29236" xr:uid="{45722D02-0FBC-42C0-B4DA-CAA0C9159FC1}"/>
    <cellStyle name="40% - Ênfase4 23 11" xfId="29237" xr:uid="{B606863A-EE75-4FF9-9392-95B386BFAF18}"/>
    <cellStyle name="40% - Ênfase4 23 11 2" xfId="29238" xr:uid="{6C59A8D1-89D7-454E-B7D1-4459828E307C}"/>
    <cellStyle name="40% - Ênfase4 23 11 2 2" xfId="29239" xr:uid="{B8185931-95A3-475F-A9C5-A19656A9C741}"/>
    <cellStyle name="40% - Ênfase4 23 11 2 3" xfId="29240" xr:uid="{1662EAA2-409F-4E6D-A85C-8DF292EED41B}"/>
    <cellStyle name="40% - Ênfase4 23 11 2 4" xfId="29241" xr:uid="{F01515A6-2CAB-477C-A752-773C23C726B2}"/>
    <cellStyle name="40% - Ênfase4 23 11 3" xfId="29242" xr:uid="{7F6B7BEF-49ED-4A86-9C60-2D33564B58FB}"/>
    <cellStyle name="40% - Ênfase4 23 11 4" xfId="29243" xr:uid="{1C17DE25-EACC-4342-BF50-F3504C530E4E}"/>
    <cellStyle name="40% - Ênfase4 23 11 5" xfId="29244" xr:uid="{288ADE65-D4DF-432D-8B78-08C7EC6F5E14}"/>
    <cellStyle name="40% - Ênfase4 23 12" xfId="29245" xr:uid="{F2D9FC1A-5D4B-424E-B289-657E1B667BF0}"/>
    <cellStyle name="40% - Ênfase4 23 12 2" xfId="29246" xr:uid="{AB606EAE-DCF0-42AA-8B3D-56256AD8B447}"/>
    <cellStyle name="40% - Ênfase4 23 12 3" xfId="29247" xr:uid="{FE82AD78-BF9C-4D65-8D4D-E0DA8511824C}"/>
    <cellStyle name="40% - Ênfase4 23 12 4" xfId="29248" xr:uid="{C7AB542F-0599-44B2-B7D1-263A33AE652F}"/>
    <cellStyle name="40% - Ênfase4 23 13" xfId="29249" xr:uid="{12987B72-C63B-4561-AD91-4D36BBC1B2AD}"/>
    <cellStyle name="40% - Ênfase4 23 14" xfId="29250" xr:uid="{1A120F8F-3195-4C93-A5B8-AB6E9EAD4B34}"/>
    <cellStyle name="40% - Ênfase4 23 15" xfId="29251" xr:uid="{622D1B5A-81A8-4FAB-B129-16F51E901316}"/>
    <cellStyle name="40% - Ênfase4 23 16" xfId="48975" xr:uid="{C068D4ED-E644-4E26-A743-7FC4E3AB4742}"/>
    <cellStyle name="40% - Ênfase4 23 2" xfId="2040" xr:uid="{7FC03CD0-DB32-46B3-91BF-BEFB20E08424}"/>
    <cellStyle name="40% - Ênfase4 23 2 2" xfId="29252" xr:uid="{68AA01EF-289D-4F3E-834D-AA7AF111D8B2}"/>
    <cellStyle name="40% - Ênfase4 23 2 2 2" xfId="29253" xr:uid="{4F3A32EB-05B1-402E-AC28-BFF10C75B334}"/>
    <cellStyle name="40% - Ênfase4 23 2 2 3" xfId="29254" xr:uid="{3FF7D307-74A7-4050-A321-9F9D6CAF08BE}"/>
    <cellStyle name="40% - Ênfase4 23 2 2 4" xfId="29255" xr:uid="{746C1BD9-E491-47AE-B0C9-0AEEF73C809D}"/>
    <cellStyle name="40% - Ênfase4 23 2 3" xfId="29256" xr:uid="{941D894C-488D-453A-854D-F4A65C5B022A}"/>
    <cellStyle name="40% - Ênfase4 23 2 4" xfId="29257" xr:uid="{2E8F1C48-6137-4C62-8685-1299650A705C}"/>
    <cellStyle name="40% - Ênfase4 23 2 5" xfId="29258" xr:uid="{B4E03982-BA6C-4AF9-AED4-5FBC222ACE7D}"/>
    <cellStyle name="40% - Ênfase4 23 3" xfId="29259" xr:uid="{18E99B33-EDA6-4B8F-9ED4-DB1F4785D201}"/>
    <cellStyle name="40% - Ênfase4 23 3 2" xfId="29260" xr:uid="{8CA4CEE9-341B-4942-86F6-98EA5C45D794}"/>
    <cellStyle name="40% - Ênfase4 23 3 2 2" xfId="29261" xr:uid="{76DB0E8E-668A-4FF7-BAF2-E8E63947AE7D}"/>
    <cellStyle name="40% - Ênfase4 23 3 2 3" xfId="29262" xr:uid="{08B8AEA7-7B8C-46A8-9B24-487DEED1B0CA}"/>
    <cellStyle name="40% - Ênfase4 23 3 2 4" xfId="29263" xr:uid="{95067EA0-CFF2-4985-BF92-4402267BFF86}"/>
    <cellStyle name="40% - Ênfase4 23 3 3" xfId="29264" xr:uid="{379AAFC3-2F1D-47AE-BAFD-2188AB330DF0}"/>
    <cellStyle name="40% - Ênfase4 23 3 4" xfId="29265" xr:uid="{1250DA21-98BB-4277-AEA0-E53E75372823}"/>
    <cellStyle name="40% - Ênfase4 23 3 5" xfId="29266" xr:uid="{E7661A88-3468-4C32-8E16-C2F5A3D4F461}"/>
    <cellStyle name="40% - Ênfase4 23 4" xfId="29267" xr:uid="{79996BCC-28F2-4EAD-94EE-118062DEDBF5}"/>
    <cellStyle name="40% - Ênfase4 23 4 2" xfId="29268" xr:uid="{C803F0FD-3402-48C6-9BA1-E00B775E08BF}"/>
    <cellStyle name="40% - Ênfase4 23 4 2 2" xfId="29269" xr:uid="{427989A6-D1E7-4BEE-8D43-6729AC75D855}"/>
    <cellStyle name="40% - Ênfase4 23 4 2 3" xfId="29270" xr:uid="{4FC7634A-2DF4-478A-BC13-45C6803CA5BB}"/>
    <cellStyle name="40% - Ênfase4 23 4 2 4" xfId="29271" xr:uid="{C4106E88-2DFF-424E-8777-0308742FB86F}"/>
    <cellStyle name="40% - Ênfase4 23 4 3" xfId="29272" xr:uid="{4E025310-AA35-4878-8FB1-0EECFD29D5CC}"/>
    <cellStyle name="40% - Ênfase4 23 4 4" xfId="29273" xr:uid="{5B45D8B5-D8C9-45E2-B810-9ED54B873D66}"/>
    <cellStyle name="40% - Ênfase4 23 4 5" xfId="29274" xr:uid="{04E6AFEC-62DA-42B4-A7CC-AB4F9C0DC701}"/>
    <cellStyle name="40% - Ênfase4 23 5" xfId="29275" xr:uid="{7A31D7AE-2642-4C33-A3AD-E1BD60A91B5B}"/>
    <cellStyle name="40% - Ênfase4 23 5 2" xfId="29276" xr:uid="{4E3685E3-1864-484F-93B4-EC8576A82473}"/>
    <cellStyle name="40% - Ênfase4 23 5 2 2" xfId="29277" xr:uid="{DBC1ADB0-5A56-427A-BA0E-A884A6A65A6D}"/>
    <cellStyle name="40% - Ênfase4 23 5 2 3" xfId="29278" xr:uid="{044AB67A-267A-4EB0-9319-E247C0531BF7}"/>
    <cellStyle name="40% - Ênfase4 23 5 2 4" xfId="29279" xr:uid="{C17BF972-4B3C-463B-86C0-29666D15AC2F}"/>
    <cellStyle name="40% - Ênfase4 23 5 3" xfId="29280" xr:uid="{2C7C46AF-2969-4231-87C1-25E8C12E7763}"/>
    <cellStyle name="40% - Ênfase4 23 5 4" xfId="29281" xr:uid="{369E0ADE-9FA5-4094-97AC-B63B49BF793F}"/>
    <cellStyle name="40% - Ênfase4 23 5 5" xfId="29282" xr:uid="{B98E6EE6-2BE5-4522-88E7-BF9E24455CFB}"/>
    <cellStyle name="40% - Ênfase4 23 6" xfId="29283" xr:uid="{47C71F18-EADC-4B18-893B-38480E2E5C15}"/>
    <cellStyle name="40% - Ênfase4 23 6 2" xfId="29284" xr:uid="{670ADBD2-8428-452E-B21D-F23EE2A34BF3}"/>
    <cellStyle name="40% - Ênfase4 23 6 2 2" xfId="29285" xr:uid="{EC024760-D701-4D44-8C7A-79DE88062F56}"/>
    <cellStyle name="40% - Ênfase4 23 6 2 3" xfId="29286" xr:uid="{617058DC-216A-4FCF-99D6-F87110FE8984}"/>
    <cellStyle name="40% - Ênfase4 23 6 2 4" xfId="29287" xr:uid="{254FAB5F-2CC4-4E57-8F49-95153DABC829}"/>
    <cellStyle name="40% - Ênfase4 23 6 3" xfId="29288" xr:uid="{E5A88D07-AC79-4C81-B800-6C292B22E0B4}"/>
    <cellStyle name="40% - Ênfase4 23 6 4" xfId="29289" xr:uid="{00F0FD70-6DDE-4431-9C95-B4910E599D79}"/>
    <cellStyle name="40% - Ênfase4 23 6 5" xfId="29290" xr:uid="{0D34F439-8EB5-4EF3-B3D1-A000E63745A1}"/>
    <cellStyle name="40% - Ênfase4 23 7" xfId="29291" xr:uid="{9D8C53FA-A331-4F3B-9868-4F67E8924A7A}"/>
    <cellStyle name="40% - Ênfase4 23 7 2" xfId="29292" xr:uid="{1BF7ED62-686F-42C9-83EB-3CF43A25B34A}"/>
    <cellStyle name="40% - Ênfase4 23 7 2 2" xfId="29293" xr:uid="{DC75C7A2-8D21-4A7B-B96D-5952F0A58F17}"/>
    <cellStyle name="40% - Ênfase4 23 7 2 3" xfId="29294" xr:uid="{FEF653DE-F88B-4721-B70C-082A56EA7D2F}"/>
    <cellStyle name="40% - Ênfase4 23 7 2 4" xfId="29295" xr:uid="{08C92CAA-5A25-4896-955F-A9DD6B6D695D}"/>
    <cellStyle name="40% - Ênfase4 23 7 3" xfId="29296" xr:uid="{1FFD5D72-95FC-4FDE-8023-F96E541C9CFC}"/>
    <cellStyle name="40% - Ênfase4 23 7 4" xfId="29297" xr:uid="{7986248B-A0AD-484F-B29B-C0C132C24624}"/>
    <cellStyle name="40% - Ênfase4 23 7 5" xfId="29298" xr:uid="{EA90AA37-768D-4623-816A-5ED62F604CFE}"/>
    <cellStyle name="40% - Ênfase4 23 8" xfId="29299" xr:uid="{A48E8378-40D3-48F6-A822-9AE7B2E9CE66}"/>
    <cellStyle name="40% - Ênfase4 23 8 2" xfId="29300" xr:uid="{5B6DBFB4-B169-47A4-95DD-10A10D076D89}"/>
    <cellStyle name="40% - Ênfase4 23 8 2 2" xfId="29301" xr:uid="{86FB40B9-A746-41F2-B05C-C917FDA73D42}"/>
    <cellStyle name="40% - Ênfase4 23 8 2 3" xfId="29302" xr:uid="{487354DB-465D-4772-B9BA-882FC7F4F6FA}"/>
    <cellStyle name="40% - Ênfase4 23 8 2 4" xfId="29303" xr:uid="{78E217D6-8085-4E02-94ED-16D93CE028D7}"/>
    <cellStyle name="40% - Ênfase4 23 8 3" xfId="29304" xr:uid="{A566BE73-6BB7-4744-B010-C4A3375DFE47}"/>
    <cellStyle name="40% - Ênfase4 23 8 4" xfId="29305" xr:uid="{D0524475-5A71-4A6F-AF8E-A30A9230474B}"/>
    <cellStyle name="40% - Ênfase4 23 8 5" xfId="29306" xr:uid="{71D6CEF7-4029-4175-89F4-EA2C4F0931C1}"/>
    <cellStyle name="40% - Ênfase4 23 9" xfId="29307" xr:uid="{E98879A9-BBEB-480F-BBBF-E29EBD303AA7}"/>
    <cellStyle name="40% - Ênfase4 23 9 2" xfId="29308" xr:uid="{CBCB240A-E3ED-4E6C-B490-0758BD915DD5}"/>
    <cellStyle name="40% - Ênfase4 23 9 2 2" xfId="29309" xr:uid="{1D43D697-C3F7-4297-A64D-CD651F724952}"/>
    <cellStyle name="40% - Ênfase4 23 9 2 3" xfId="29310" xr:uid="{0C5551DF-F2B9-4395-9166-FDA359CB60B8}"/>
    <cellStyle name="40% - Ênfase4 23 9 2 4" xfId="29311" xr:uid="{B69754C2-84A8-40EC-88A9-F207A173F2C3}"/>
    <cellStyle name="40% - Ênfase4 23 9 3" xfId="29312" xr:uid="{6C476C2E-CCF9-4D7A-B404-724E5658F6DB}"/>
    <cellStyle name="40% - Ênfase4 23 9 4" xfId="29313" xr:uid="{49C5D4F8-AE11-4D5A-980E-BE01DA91EB23}"/>
    <cellStyle name="40% - Ênfase4 23 9 5" xfId="29314" xr:uid="{463E0E77-636D-4DA0-8AE9-3D4879123793}"/>
    <cellStyle name="40% - Ênfase4 24" xfId="2041" xr:uid="{0ECE7ABC-E1EB-470E-8F36-7EE9142DE236}"/>
    <cellStyle name="40% - Ênfase4 24 10" xfId="29315" xr:uid="{0A90A876-EFDD-4EE2-A2FC-646D35EE24ED}"/>
    <cellStyle name="40% - Ênfase4 24 10 2" xfId="29316" xr:uid="{010CDAAE-ACA9-4606-9F0E-44E29897B515}"/>
    <cellStyle name="40% - Ênfase4 24 10 2 2" xfId="29317" xr:uid="{E8E24CA9-3FC4-495A-92D7-0A9410432534}"/>
    <cellStyle name="40% - Ênfase4 24 10 2 3" xfId="29318" xr:uid="{3CACC9D0-CEDD-41BA-BCC4-BCFA674C11EE}"/>
    <cellStyle name="40% - Ênfase4 24 10 2 4" xfId="29319" xr:uid="{41F32810-DB8C-4F76-932C-0651743ED1DB}"/>
    <cellStyle name="40% - Ênfase4 24 10 3" xfId="29320" xr:uid="{7380D07D-43E4-4AF7-BF41-0024209CF328}"/>
    <cellStyle name="40% - Ênfase4 24 10 4" xfId="29321" xr:uid="{EBCA57A8-11CA-42E0-9968-441B1AED9040}"/>
    <cellStyle name="40% - Ênfase4 24 10 5" xfId="29322" xr:uid="{78D3DBD1-596D-4CF0-A125-2F40DF6EB69C}"/>
    <cellStyle name="40% - Ênfase4 24 11" xfId="29323" xr:uid="{16A36DF6-E7D9-48C8-936D-59B8A2B7CF55}"/>
    <cellStyle name="40% - Ênfase4 24 11 2" xfId="29324" xr:uid="{91007A4E-7D37-4358-8E7D-371047AA8415}"/>
    <cellStyle name="40% - Ênfase4 24 11 2 2" xfId="29325" xr:uid="{969A9DE0-D927-482F-B95E-264F892ED5CD}"/>
    <cellStyle name="40% - Ênfase4 24 11 2 3" xfId="29326" xr:uid="{D18E5FA1-98F3-4498-8300-6C7E00DFC908}"/>
    <cellStyle name="40% - Ênfase4 24 11 2 4" xfId="29327" xr:uid="{1340C799-A0D9-47A7-BCB0-CE53BA0D8038}"/>
    <cellStyle name="40% - Ênfase4 24 11 3" xfId="29328" xr:uid="{E4A6D78C-2CD5-44A3-B8DC-309CC30F7A81}"/>
    <cellStyle name="40% - Ênfase4 24 11 4" xfId="29329" xr:uid="{5A71399E-E101-463B-9805-A7EAC7EF4656}"/>
    <cellStyle name="40% - Ênfase4 24 11 5" xfId="29330" xr:uid="{3E785125-7DF6-4BD4-AE86-F6B4FC579778}"/>
    <cellStyle name="40% - Ênfase4 24 12" xfId="29331" xr:uid="{5172FFDD-9E0D-4776-AE84-9E7046B3695E}"/>
    <cellStyle name="40% - Ênfase4 24 12 2" xfId="29332" xr:uid="{BF5BC777-15AF-47F2-9AF7-AE14F3294AA7}"/>
    <cellStyle name="40% - Ênfase4 24 12 3" xfId="29333" xr:uid="{9EE56031-DEA9-4C44-BD38-1101A071C323}"/>
    <cellStyle name="40% - Ênfase4 24 12 4" xfId="29334" xr:uid="{8395C8B5-B2B7-43AE-9317-BADFFAAE0315}"/>
    <cellStyle name="40% - Ênfase4 24 13" xfId="29335" xr:uid="{6FF2DA13-D0CB-4E87-8E0F-98021E0506DA}"/>
    <cellStyle name="40% - Ênfase4 24 14" xfId="29336" xr:uid="{EABD85B4-56CA-4990-942A-64CF41B92795}"/>
    <cellStyle name="40% - Ênfase4 24 15" xfId="29337" xr:uid="{E3EA0119-EE51-4220-AF65-1F6733B8EF26}"/>
    <cellStyle name="40% - Ênfase4 24 16" xfId="48976" xr:uid="{E44F7898-443B-4F6D-832C-ECF4CE82AF02}"/>
    <cellStyle name="40% - Ênfase4 24 2" xfId="2042" xr:uid="{F6E2CCAF-B61D-4935-861F-2C7FDAE6F354}"/>
    <cellStyle name="40% - Ênfase4 24 2 2" xfId="29338" xr:uid="{19B5F0BD-EBBB-4308-9900-1643978952FC}"/>
    <cellStyle name="40% - Ênfase4 24 2 2 2" xfId="29339" xr:uid="{8915C245-514F-46F7-8A9D-93751D223634}"/>
    <cellStyle name="40% - Ênfase4 24 2 2 3" xfId="29340" xr:uid="{8C3545E1-E12E-4426-A874-53E9D6763ED2}"/>
    <cellStyle name="40% - Ênfase4 24 2 2 4" xfId="29341" xr:uid="{64ACD6BF-581F-45FD-8ECC-AEA22D987CDA}"/>
    <cellStyle name="40% - Ênfase4 24 2 3" xfId="29342" xr:uid="{00E60B71-6F5B-4BAA-BA1F-F67729471B43}"/>
    <cellStyle name="40% - Ênfase4 24 2 4" xfId="29343" xr:uid="{553E859E-9B73-498C-8B06-73297B205BD5}"/>
    <cellStyle name="40% - Ênfase4 24 2 5" xfId="29344" xr:uid="{D6660ACB-5BD8-47B8-8FE1-9B6ADE1548C4}"/>
    <cellStyle name="40% - Ênfase4 24 3" xfId="29345" xr:uid="{9BFBDE43-A537-4ABA-9BE7-D73E29286B3E}"/>
    <cellStyle name="40% - Ênfase4 24 3 2" xfId="29346" xr:uid="{193EA56A-CBBB-4C0D-B255-272764D9AC2D}"/>
    <cellStyle name="40% - Ênfase4 24 3 2 2" xfId="29347" xr:uid="{BB47E46F-AFEA-4322-A0A6-C6698D7509E3}"/>
    <cellStyle name="40% - Ênfase4 24 3 2 3" xfId="29348" xr:uid="{7944618D-AD85-4AD2-8752-5A0D5C8E5F70}"/>
    <cellStyle name="40% - Ênfase4 24 3 2 4" xfId="29349" xr:uid="{0811AEE7-6D00-4B4B-81E4-596F3A4D3841}"/>
    <cellStyle name="40% - Ênfase4 24 3 3" xfId="29350" xr:uid="{B273350A-69C6-40BD-A786-46AA8CA67544}"/>
    <cellStyle name="40% - Ênfase4 24 3 4" xfId="29351" xr:uid="{5623357F-D608-4A82-BA10-F3338D81E749}"/>
    <cellStyle name="40% - Ênfase4 24 3 5" xfId="29352" xr:uid="{1A31321C-5867-4BCC-9E5F-4C998DD1843A}"/>
    <cellStyle name="40% - Ênfase4 24 4" xfId="29353" xr:uid="{42739D99-D7FC-4818-806A-A2793DD190C8}"/>
    <cellStyle name="40% - Ênfase4 24 4 2" xfId="29354" xr:uid="{6EB348EE-8929-45D5-B09F-D1D04B1F9E20}"/>
    <cellStyle name="40% - Ênfase4 24 4 2 2" xfId="29355" xr:uid="{8D4F162C-BBDD-4D8A-AA49-B536C20033F4}"/>
    <cellStyle name="40% - Ênfase4 24 4 2 3" xfId="29356" xr:uid="{A16E55A6-8811-4C48-9009-852FC68D96B9}"/>
    <cellStyle name="40% - Ênfase4 24 4 2 4" xfId="29357" xr:uid="{EBC9B6B7-24E2-4138-A0BF-07A29EECD5A2}"/>
    <cellStyle name="40% - Ênfase4 24 4 3" xfId="29358" xr:uid="{846211A0-D0FF-4954-880E-E7C4BC7DE0F6}"/>
    <cellStyle name="40% - Ênfase4 24 4 4" xfId="29359" xr:uid="{2718A48A-1137-45FA-A69D-47840726E88F}"/>
    <cellStyle name="40% - Ênfase4 24 4 5" xfId="29360" xr:uid="{D9B40873-B9FD-4E9C-8E63-500A25902F5A}"/>
    <cellStyle name="40% - Ênfase4 24 5" xfId="29361" xr:uid="{DBFA3CD3-8C79-482F-83C0-EB07B0B17150}"/>
    <cellStyle name="40% - Ênfase4 24 5 2" xfId="29362" xr:uid="{25AFA60C-684A-4CDC-82D5-81BB69A4E0E9}"/>
    <cellStyle name="40% - Ênfase4 24 5 2 2" xfId="29363" xr:uid="{0A6AAFF4-7941-4AE9-A8A5-6853F8B6448E}"/>
    <cellStyle name="40% - Ênfase4 24 5 2 3" xfId="29364" xr:uid="{0878ACEE-2AF1-4E78-B4DF-C3E70C57A858}"/>
    <cellStyle name="40% - Ênfase4 24 5 2 4" xfId="29365" xr:uid="{83A9D05F-CFEA-447B-977D-A1D4AC8E4B3D}"/>
    <cellStyle name="40% - Ênfase4 24 5 3" xfId="29366" xr:uid="{53142E82-77A0-4C6A-8598-DB352D669D7C}"/>
    <cellStyle name="40% - Ênfase4 24 5 4" xfId="29367" xr:uid="{41DF72AC-6E2D-4818-8D51-EAD91BB7DC99}"/>
    <cellStyle name="40% - Ênfase4 24 5 5" xfId="29368" xr:uid="{B5C62D38-53B9-438B-B867-0D810735AAFB}"/>
    <cellStyle name="40% - Ênfase4 24 6" xfId="29369" xr:uid="{7AC39556-97F3-41E1-8FB8-BAE9501E2B08}"/>
    <cellStyle name="40% - Ênfase4 24 6 2" xfId="29370" xr:uid="{44E60287-D6AD-436F-B15D-707F92FC50C8}"/>
    <cellStyle name="40% - Ênfase4 24 6 2 2" xfId="29371" xr:uid="{376B3B90-F72D-458F-BB4E-AB6B9F405AA5}"/>
    <cellStyle name="40% - Ênfase4 24 6 2 3" xfId="29372" xr:uid="{24D1C9AA-EF4E-4571-A153-798E45B0CA3A}"/>
    <cellStyle name="40% - Ênfase4 24 6 2 4" xfId="29373" xr:uid="{477073D4-57CD-4CFF-8F46-11C316819D67}"/>
    <cellStyle name="40% - Ênfase4 24 6 3" xfId="29374" xr:uid="{550A612C-117C-4734-95E5-63C9EF5828CB}"/>
    <cellStyle name="40% - Ênfase4 24 6 4" xfId="29375" xr:uid="{89BB5E9F-90E5-4314-8971-C1C5A0048EBA}"/>
    <cellStyle name="40% - Ênfase4 24 6 5" xfId="29376" xr:uid="{C3E6FB8D-A821-4322-BC37-E6CC05D10BA9}"/>
    <cellStyle name="40% - Ênfase4 24 7" xfId="29377" xr:uid="{0DBC2769-198B-4739-98AC-CD0535BBF183}"/>
    <cellStyle name="40% - Ênfase4 24 7 2" xfId="29378" xr:uid="{3BAEFC98-E047-4142-B473-48DF6075F87A}"/>
    <cellStyle name="40% - Ênfase4 24 7 2 2" xfId="29379" xr:uid="{04766195-5165-4AAA-ADA9-1C0BDDF9F2A5}"/>
    <cellStyle name="40% - Ênfase4 24 7 2 3" xfId="29380" xr:uid="{2571FE0B-5C7F-4886-83CE-0386D82E9BCA}"/>
    <cellStyle name="40% - Ênfase4 24 7 2 4" xfId="29381" xr:uid="{1F3F1BAD-2842-4645-A88D-E11296070BC6}"/>
    <cellStyle name="40% - Ênfase4 24 7 3" xfId="29382" xr:uid="{B752E749-7329-44A9-B66A-6F51504F755A}"/>
    <cellStyle name="40% - Ênfase4 24 7 4" xfId="29383" xr:uid="{FC1F79E2-5D97-4F25-A0D5-BA05A6488588}"/>
    <cellStyle name="40% - Ênfase4 24 7 5" xfId="29384" xr:uid="{D3E76030-CC21-41A9-B3E1-1F48F3C03F01}"/>
    <cellStyle name="40% - Ênfase4 24 8" xfId="29385" xr:uid="{5D79F33C-9A1B-481C-B57B-2E7743BF834E}"/>
    <cellStyle name="40% - Ênfase4 24 8 2" xfId="29386" xr:uid="{AEA97147-2AC1-49B7-8F03-D3323811BF1F}"/>
    <cellStyle name="40% - Ênfase4 24 8 2 2" xfId="29387" xr:uid="{933A7E13-A24B-4C70-9B0E-58014F91DA46}"/>
    <cellStyle name="40% - Ênfase4 24 8 2 3" xfId="29388" xr:uid="{08D211AC-56D5-4A83-880E-8AB5292F3E2F}"/>
    <cellStyle name="40% - Ênfase4 24 8 2 4" xfId="29389" xr:uid="{0A84E538-FCE5-4F98-B5D4-F0A64034DBAB}"/>
    <cellStyle name="40% - Ênfase4 24 8 3" xfId="29390" xr:uid="{F366E6E2-6203-4CDF-B2BE-CB045407DEB4}"/>
    <cellStyle name="40% - Ênfase4 24 8 4" xfId="29391" xr:uid="{AA9D7B1E-98B7-4D48-913E-7A50A7264C2E}"/>
    <cellStyle name="40% - Ênfase4 24 8 5" xfId="29392" xr:uid="{2B3AB019-8EB4-47EE-BE4F-7E927AB61944}"/>
    <cellStyle name="40% - Ênfase4 24 9" xfId="29393" xr:uid="{9B80509C-A0CA-4DB5-AB23-48ED5A0CBB85}"/>
    <cellStyle name="40% - Ênfase4 24 9 2" xfId="29394" xr:uid="{1F40FA82-44DF-44CC-8082-644B9CCC00E4}"/>
    <cellStyle name="40% - Ênfase4 24 9 2 2" xfId="29395" xr:uid="{C3E3F8AD-D8FF-4F10-87BA-EC5AFB602755}"/>
    <cellStyle name="40% - Ênfase4 24 9 2 3" xfId="29396" xr:uid="{10176404-09DB-423B-8344-9DEC59FDD9AB}"/>
    <cellStyle name="40% - Ênfase4 24 9 2 4" xfId="29397" xr:uid="{5304EC56-BE92-4571-9BB6-265E74BAE2C4}"/>
    <cellStyle name="40% - Ênfase4 24 9 3" xfId="29398" xr:uid="{E83FCBC5-548F-46FE-B01E-AFCAD52E25DE}"/>
    <cellStyle name="40% - Ênfase4 24 9 4" xfId="29399" xr:uid="{AF2EB0FF-6FEA-4886-8392-A0B8D43DAE0A}"/>
    <cellStyle name="40% - Ênfase4 24 9 5" xfId="29400" xr:uid="{E48CCAE8-C5CF-482C-B278-FFF202796DDB}"/>
    <cellStyle name="40% - Ênfase4 25" xfId="2043" xr:uid="{3E958F6E-D5BA-4067-A3D1-218BC1767F11}"/>
    <cellStyle name="40% - Ênfase4 25 10" xfId="29401" xr:uid="{7A1E2E7F-40BB-47AE-BCA4-FB893893C6CD}"/>
    <cellStyle name="40% - Ênfase4 25 10 2" xfId="29402" xr:uid="{49B02B4B-8260-477D-9AFF-5C17A26A39B9}"/>
    <cellStyle name="40% - Ênfase4 25 10 2 2" xfId="29403" xr:uid="{BF37E31E-6AD0-4781-B6CD-31E58B5B47FB}"/>
    <cellStyle name="40% - Ênfase4 25 10 2 3" xfId="29404" xr:uid="{CFD2A550-9129-4C92-AB96-902183C362BF}"/>
    <cellStyle name="40% - Ênfase4 25 10 2 4" xfId="29405" xr:uid="{6C299B8E-548A-42CD-A542-72A51DB3F11D}"/>
    <cellStyle name="40% - Ênfase4 25 10 3" xfId="29406" xr:uid="{A7E5EA11-C085-4575-B205-87C1C731AE16}"/>
    <cellStyle name="40% - Ênfase4 25 10 4" xfId="29407" xr:uid="{1E996D24-780B-4EDE-8C75-A8F723828DDF}"/>
    <cellStyle name="40% - Ênfase4 25 10 5" xfId="29408" xr:uid="{2CCC9A6F-C783-49DA-9233-BDDC95C36465}"/>
    <cellStyle name="40% - Ênfase4 25 11" xfId="29409" xr:uid="{668E5C7D-8B73-444C-A9CF-8F9DFFE1FE9A}"/>
    <cellStyle name="40% - Ênfase4 25 11 2" xfId="29410" xr:uid="{8D190208-A898-4C48-9ABE-9B4FC2FBF277}"/>
    <cellStyle name="40% - Ênfase4 25 11 2 2" xfId="29411" xr:uid="{C3D5607A-A4C6-4F54-8450-8305C26ADDD5}"/>
    <cellStyle name="40% - Ênfase4 25 11 2 3" xfId="29412" xr:uid="{3090064A-3A34-4F7C-8134-373F7FB4B466}"/>
    <cellStyle name="40% - Ênfase4 25 11 2 4" xfId="29413" xr:uid="{48BC8DC7-0CDC-4397-BA74-F1283245D301}"/>
    <cellStyle name="40% - Ênfase4 25 11 3" xfId="29414" xr:uid="{F50167DC-D36A-4232-94D8-46BD7A553C4E}"/>
    <cellStyle name="40% - Ênfase4 25 11 4" xfId="29415" xr:uid="{B44D87C2-5ECF-40AF-9254-7A7D2DE11958}"/>
    <cellStyle name="40% - Ênfase4 25 11 5" xfId="29416" xr:uid="{BBE8D6A6-58C9-45C9-8386-BC9D12823A1F}"/>
    <cellStyle name="40% - Ênfase4 25 12" xfId="29417" xr:uid="{26D88332-3C80-4CC7-8418-FC0764EE2F39}"/>
    <cellStyle name="40% - Ênfase4 25 12 2" xfId="29418" xr:uid="{2B1FF25F-85C2-41FF-80BE-101EC6AEA14F}"/>
    <cellStyle name="40% - Ênfase4 25 12 3" xfId="29419" xr:uid="{BA69E810-7346-4C76-B29A-BBAC53EB0D7F}"/>
    <cellStyle name="40% - Ênfase4 25 12 4" xfId="29420" xr:uid="{6DC0CE5E-155E-4B3C-A0EF-23A970CC0E38}"/>
    <cellStyle name="40% - Ênfase4 25 13" xfId="29421" xr:uid="{D264F41E-5EA2-4660-84B0-80FADB8BBF6A}"/>
    <cellStyle name="40% - Ênfase4 25 14" xfId="29422" xr:uid="{7B57E4FC-B6B3-4E50-92C3-EE65D2F8B593}"/>
    <cellStyle name="40% - Ênfase4 25 15" xfId="29423" xr:uid="{7B77DFFE-87E9-41C6-BC84-E304C7522DFF}"/>
    <cellStyle name="40% - Ênfase4 25 16" xfId="48977" xr:uid="{CEB50F3F-E718-46E7-BEA5-99FF81E4DB5D}"/>
    <cellStyle name="40% - Ênfase4 25 2" xfId="2044" xr:uid="{29417782-B268-4E9A-9EE5-64E3EC1C1A9A}"/>
    <cellStyle name="40% - Ênfase4 25 2 2" xfId="29424" xr:uid="{7C848E8C-BEB2-4654-88DD-4E6B380BA0F9}"/>
    <cellStyle name="40% - Ênfase4 25 2 2 2" xfId="29425" xr:uid="{F20B35D9-24A7-4245-9478-CC7531C1D90E}"/>
    <cellStyle name="40% - Ênfase4 25 2 2 3" xfId="29426" xr:uid="{DF70CD32-4113-4660-9C2A-BF6F7F4E5077}"/>
    <cellStyle name="40% - Ênfase4 25 2 2 4" xfId="29427" xr:uid="{0EC3717C-EB6C-464C-8A58-711F7678DC7C}"/>
    <cellStyle name="40% - Ênfase4 25 2 3" xfId="29428" xr:uid="{1722292A-539D-4D32-BC6D-3EA0C9513E91}"/>
    <cellStyle name="40% - Ênfase4 25 2 4" xfId="29429" xr:uid="{95D293B5-C5E5-486C-AC6A-306F7D26B433}"/>
    <cellStyle name="40% - Ênfase4 25 2 5" xfId="29430" xr:uid="{5FAA56D7-84AD-45BD-9B91-0F377B5606F4}"/>
    <cellStyle name="40% - Ênfase4 25 3" xfId="29431" xr:uid="{D792564B-E259-4037-A17A-76E17D065FD5}"/>
    <cellStyle name="40% - Ênfase4 25 3 2" xfId="29432" xr:uid="{7100F0B7-790B-4078-B08A-8ADA464B6294}"/>
    <cellStyle name="40% - Ênfase4 25 3 2 2" xfId="29433" xr:uid="{19E1D3C1-6A5A-4744-92D5-A8F48D08C728}"/>
    <cellStyle name="40% - Ênfase4 25 3 2 3" xfId="29434" xr:uid="{2C5A4991-E44B-4D18-BC98-DC3D977426A3}"/>
    <cellStyle name="40% - Ênfase4 25 3 2 4" xfId="29435" xr:uid="{D6040E04-B864-47F1-BC4B-0DC7DB917FBD}"/>
    <cellStyle name="40% - Ênfase4 25 3 3" xfId="29436" xr:uid="{C816CD3D-77A1-4C3C-AB51-753EB2453F86}"/>
    <cellStyle name="40% - Ênfase4 25 3 4" xfId="29437" xr:uid="{DD09C993-44F7-4065-922E-186E90345401}"/>
    <cellStyle name="40% - Ênfase4 25 3 5" xfId="29438" xr:uid="{7F2D0152-724D-4BAA-B446-E32F416CE004}"/>
    <cellStyle name="40% - Ênfase4 25 4" xfId="29439" xr:uid="{7D44587D-A947-4E1E-B2DA-E7B8592107AD}"/>
    <cellStyle name="40% - Ênfase4 25 4 2" xfId="29440" xr:uid="{6C398B39-A247-458E-9000-E3DC26FEFCB6}"/>
    <cellStyle name="40% - Ênfase4 25 4 2 2" xfId="29441" xr:uid="{60ECD0F9-B170-438A-A467-CD92754D8B90}"/>
    <cellStyle name="40% - Ênfase4 25 4 2 3" xfId="29442" xr:uid="{AEEA67C0-AC3A-46A3-A45C-699265A91E70}"/>
    <cellStyle name="40% - Ênfase4 25 4 2 4" xfId="29443" xr:uid="{857F68CA-2C4F-46BA-B3B0-3D8ECD9A706B}"/>
    <cellStyle name="40% - Ênfase4 25 4 3" xfId="29444" xr:uid="{3CA437CD-0A31-4253-9EEF-BC7EE7900BA3}"/>
    <cellStyle name="40% - Ênfase4 25 4 4" xfId="29445" xr:uid="{A6C89E81-E33E-4BEF-9D84-1C0798572BEA}"/>
    <cellStyle name="40% - Ênfase4 25 4 5" xfId="29446" xr:uid="{E5E1B487-1DB5-4817-978D-CEC4374CE615}"/>
    <cellStyle name="40% - Ênfase4 25 5" xfId="29447" xr:uid="{582B1052-A585-4568-8F58-C964165D6C1F}"/>
    <cellStyle name="40% - Ênfase4 25 5 2" xfId="29448" xr:uid="{A55A053A-F69B-4400-8EC7-46CBDCA4DF8C}"/>
    <cellStyle name="40% - Ênfase4 25 5 2 2" xfId="29449" xr:uid="{09C80298-C8B0-4F67-8B23-82AC56921218}"/>
    <cellStyle name="40% - Ênfase4 25 5 2 3" xfId="29450" xr:uid="{4288DC63-8FA9-4C48-9324-8DF120E2E2FB}"/>
    <cellStyle name="40% - Ênfase4 25 5 2 4" xfId="29451" xr:uid="{22FAC5C7-A728-4EA9-99D4-5214D8B873B1}"/>
    <cellStyle name="40% - Ênfase4 25 5 3" xfId="29452" xr:uid="{3593DC94-429A-4C9C-8118-FE9C89D2DCF0}"/>
    <cellStyle name="40% - Ênfase4 25 5 4" xfId="29453" xr:uid="{FCBD46D8-B39A-429B-B7C3-140B5EA83202}"/>
    <cellStyle name="40% - Ênfase4 25 5 5" xfId="29454" xr:uid="{40482EC5-FCA2-4902-BCB7-D25B7A52C293}"/>
    <cellStyle name="40% - Ênfase4 25 6" xfId="29455" xr:uid="{D63BEA2F-ACB5-4327-86D8-12D8CB25B34F}"/>
    <cellStyle name="40% - Ênfase4 25 6 2" xfId="29456" xr:uid="{0D56A48C-F70F-4D03-9512-212BEA69C2FD}"/>
    <cellStyle name="40% - Ênfase4 25 6 2 2" xfId="29457" xr:uid="{59BBEB10-337C-48B5-944E-BF396C4EB3F2}"/>
    <cellStyle name="40% - Ênfase4 25 6 2 3" xfId="29458" xr:uid="{B052F174-238E-4AC6-ACBB-D0092F7DEB5D}"/>
    <cellStyle name="40% - Ênfase4 25 6 2 4" xfId="29459" xr:uid="{DA8A77CE-C3D2-4ACE-9795-FD5CAEF38C3B}"/>
    <cellStyle name="40% - Ênfase4 25 6 3" xfId="29460" xr:uid="{CB18EEE7-ABB8-4D3A-89CC-D515F8072E72}"/>
    <cellStyle name="40% - Ênfase4 25 6 4" xfId="29461" xr:uid="{457C7557-A6BA-4EA6-BFE1-FD2B5180D907}"/>
    <cellStyle name="40% - Ênfase4 25 6 5" xfId="29462" xr:uid="{268F8163-1987-4270-BC66-DBD8F6EF2280}"/>
    <cellStyle name="40% - Ênfase4 25 7" xfId="29463" xr:uid="{259932E0-CBB5-45FE-86D5-03A309102314}"/>
    <cellStyle name="40% - Ênfase4 25 7 2" xfId="29464" xr:uid="{EAC57E48-DB63-4DEA-B655-A88E8688009D}"/>
    <cellStyle name="40% - Ênfase4 25 7 2 2" xfId="29465" xr:uid="{DC0E2B34-3D40-490F-BEEA-6A9166F9E41D}"/>
    <cellStyle name="40% - Ênfase4 25 7 2 3" xfId="29466" xr:uid="{287E1EAB-355A-41ED-8725-9E9C4F872050}"/>
    <cellStyle name="40% - Ênfase4 25 7 2 4" xfId="29467" xr:uid="{1364B770-9651-4482-942B-30FEF4A6518D}"/>
    <cellStyle name="40% - Ênfase4 25 7 3" xfId="29468" xr:uid="{2869E9FF-0122-4C41-BB94-67854F095AD4}"/>
    <cellStyle name="40% - Ênfase4 25 7 4" xfId="29469" xr:uid="{51807999-993C-4015-A0D8-C8D12ACBD95C}"/>
    <cellStyle name="40% - Ênfase4 25 7 5" xfId="29470" xr:uid="{D3639896-FF39-4282-A0BA-50496AAB982B}"/>
    <cellStyle name="40% - Ênfase4 25 8" xfId="29471" xr:uid="{9912AD50-114A-40EA-BA3D-8A21EA0642A0}"/>
    <cellStyle name="40% - Ênfase4 25 8 2" xfId="29472" xr:uid="{87B63F12-01F5-445F-898C-8925BAE336CC}"/>
    <cellStyle name="40% - Ênfase4 25 8 2 2" xfId="29473" xr:uid="{16986879-793D-4364-8EC3-16EF40B98EA3}"/>
    <cellStyle name="40% - Ênfase4 25 8 2 3" xfId="29474" xr:uid="{953DF2DD-025F-48DA-B151-EE52033B8454}"/>
    <cellStyle name="40% - Ênfase4 25 8 2 4" xfId="29475" xr:uid="{54648729-60E0-43C8-9439-A7E83421BD3F}"/>
    <cellStyle name="40% - Ênfase4 25 8 3" xfId="29476" xr:uid="{3F86951C-B5E7-4B30-AE1D-8014368D6D91}"/>
    <cellStyle name="40% - Ênfase4 25 8 4" xfId="29477" xr:uid="{DD7F26F7-E62E-4ED9-B456-28CA181F28CB}"/>
    <cellStyle name="40% - Ênfase4 25 8 5" xfId="29478" xr:uid="{B7D0EE3C-DE7D-4C2C-AFB9-1BC5E34E370A}"/>
    <cellStyle name="40% - Ênfase4 25 9" xfId="29479" xr:uid="{BA05D0EE-1BD1-4799-91FE-837F820F163A}"/>
    <cellStyle name="40% - Ênfase4 25 9 2" xfId="29480" xr:uid="{C7986FB4-E449-4B02-809B-5D44FBEF1F55}"/>
    <cellStyle name="40% - Ênfase4 25 9 2 2" xfId="29481" xr:uid="{CD5DFD80-0EE5-4B88-99D4-A8853A526F94}"/>
    <cellStyle name="40% - Ênfase4 25 9 2 3" xfId="29482" xr:uid="{B8077B23-88EF-482A-B9DB-5EA41A1DC097}"/>
    <cellStyle name="40% - Ênfase4 25 9 2 4" xfId="29483" xr:uid="{0777DC27-582A-42E7-B922-AB017D6C7B68}"/>
    <cellStyle name="40% - Ênfase4 25 9 3" xfId="29484" xr:uid="{7FB9331B-B825-4DD2-84FC-1D9A248184A2}"/>
    <cellStyle name="40% - Ênfase4 25 9 4" xfId="29485" xr:uid="{F9A28932-01A6-4BC2-9219-1C59FDFF3EC7}"/>
    <cellStyle name="40% - Ênfase4 25 9 5" xfId="29486" xr:uid="{847F4C3A-D220-45F4-8220-FAC0120B0330}"/>
    <cellStyle name="40% - Ênfase4 26" xfId="2045" xr:uid="{DA6599D8-0F4F-4DE5-A436-6B9448F09422}"/>
    <cellStyle name="40% - Ênfase4 26 10" xfId="29487" xr:uid="{CA253BB1-DA0A-41DF-9FF9-F82EDCD484D6}"/>
    <cellStyle name="40% - Ênfase4 26 10 2" xfId="29488" xr:uid="{EE7AD141-ED84-482A-8276-2352BABB96CB}"/>
    <cellStyle name="40% - Ênfase4 26 10 2 2" xfId="29489" xr:uid="{D3AF2E7B-3942-47CD-AF4A-05002405AD08}"/>
    <cellStyle name="40% - Ênfase4 26 10 2 3" xfId="29490" xr:uid="{EB7B8FC5-8476-4B7D-B667-DBF60E5A90EB}"/>
    <cellStyle name="40% - Ênfase4 26 10 2 4" xfId="29491" xr:uid="{68465B55-C468-45DF-94CE-E5FBEDA0C707}"/>
    <cellStyle name="40% - Ênfase4 26 10 3" xfId="29492" xr:uid="{4E170879-172F-47B9-B226-52304153300A}"/>
    <cellStyle name="40% - Ênfase4 26 10 4" xfId="29493" xr:uid="{C075205C-F32E-44AA-ABE7-A22FCE9E6DB2}"/>
    <cellStyle name="40% - Ênfase4 26 10 5" xfId="29494" xr:uid="{B99B70BB-0486-47EF-96E6-DECD67CE0220}"/>
    <cellStyle name="40% - Ênfase4 26 11" xfId="29495" xr:uid="{E841E977-724F-4942-9CFE-A3EB2EA2E9EB}"/>
    <cellStyle name="40% - Ênfase4 26 11 2" xfId="29496" xr:uid="{83DF65B7-6203-438B-87F7-B50BED9ADCD0}"/>
    <cellStyle name="40% - Ênfase4 26 11 2 2" xfId="29497" xr:uid="{9EA70E4F-A15A-455D-B2F9-3D947642D928}"/>
    <cellStyle name="40% - Ênfase4 26 11 2 3" xfId="29498" xr:uid="{3697E77B-B434-404A-BA73-3098A0EF2214}"/>
    <cellStyle name="40% - Ênfase4 26 11 2 4" xfId="29499" xr:uid="{DC711C92-99BC-45B8-8550-8DA9F7DAA406}"/>
    <cellStyle name="40% - Ênfase4 26 11 3" xfId="29500" xr:uid="{7F3CF2CB-2F83-43C0-B76D-FA601458C66F}"/>
    <cellStyle name="40% - Ênfase4 26 11 4" xfId="29501" xr:uid="{A3EABFB7-4E33-42B1-986F-09DF8A98B8EA}"/>
    <cellStyle name="40% - Ênfase4 26 11 5" xfId="29502" xr:uid="{A4237897-6133-43C9-83DA-B133A88F9E10}"/>
    <cellStyle name="40% - Ênfase4 26 12" xfId="29503" xr:uid="{7501BD90-16BF-4FC4-A030-64898F0B4F2E}"/>
    <cellStyle name="40% - Ênfase4 26 12 2" xfId="29504" xr:uid="{27FF7D55-6C9B-4A11-B06C-9ACC03C29D3A}"/>
    <cellStyle name="40% - Ênfase4 26 12 3" xfId="29505" xr:uid="{99D148F6-4772-4F11-A287-279B13CE364A}"/>
    <cellStyle name="40% - Ênfase4 26 12 4" xfId="29506" xr:uid="{49EB44B7-4C6D-4FD9-93D2-DF4EB0489A37}"/>
    <cellStyle name="40% - Ênfase4 26 13" xfId="29507" xr:uid="{7AE5BFD9-CECE-44DA-BFA0-86D978E95D3F}"/>
    <cellStyle name="40% - Ênfase4 26 14" xfId="29508" xr:uid="{714014BA-FF45-42A9-A70F-39B15D0D5ABF}"/>
    <cellStyle name="40% - Ênfase4 26 15" xfId="29509" xr:uid="{5E60D913-05AD-4780-96FE-F2129BE3AF50}"/>
    <cellStyle name="40% - Ênfase4 26 16" xfId="48978" xr:uid="{2EE9753B-D562-4E46-B512-4DA59692B31A}"/>
    <cellStyle name="40% - Ênfase4 26 2" xfId="2046" xr:uid="{92251751-46D8-4451-886B-07DE00E5749A}"/>
    <cellStyle name="40% - Ênfase4 26 2 2" xfId="29510" xr:uid="{9EF256AE-258E-4A33-BBDE-002BAC96F4E4}"/>
    <cellStyle name="40% - Ênfase4 26 2 2 2" xfId="29511" xr:uid="{F4192A34-1C08-40BE-939F-423C94713665}"/>
    <cellStyle name="40% - Ênfase4 26 2 2 3" xfId="29512" xr:uid="{16A22E34-4C59-4F3E-8536-94D476800307}"/>
    <cellStyle name="40% - Ênfase4 26 2 2 4" xfId="29513" xr:uid="{BF10B74E-07A0-495C-8AD0-57C4CD4A783A}"/>
    <cellStyle name="40% - Ênfase4 26 2 3" xfId="29514" xr:uid="{73897FB0-1F92-4C69-83A0-D73AE6758AE9}"/>
    <cellStyle name="40% - Ênfase4 26 2 4" xfId="29515" xr:uid="{EA1309ED-5393-4C82-BEC6-E1C4C84D4740}"/>
    <cellStyle name="40% - Ênfase4 26 2 5" xfId="29516" xr:uid="{75217749-CEEC-4552-B818-D70A0A8EF083}"/>
    <cellStyle name="40% - Ênfase4 26 3" xfId="29517" xr:uid="{DF70E563-D95C-4BC7-AA4E-2314D08199AF}"/>
    <cellStyle name="40% - Ênfase4 26 3 2" xfId="29518" xr:uid="{709003C5-F476-4529-ACB8-F7D7414B8810}"/>
    <cellStyle name="40% - Ênfase4 26 3 2 2" xfId="29519" xr:uid="{BF417E94-219C-4F25-9564-F786D3ED5847}"/>
    <cellStyle name="40% - Ênfase4 26 3 2 3" xfId="29520" xr:uid="{4DFF4B1C-9D77-42D8-89BF-9B31FE011E35}"/>
    <cellStyle name="40% - Ênfase4 26 3 2 4" xfId="29521" xr:uid="{927AB9D7-BBF6-4597-BC65-FC8B1DA9FA96}"/>
    <cellStyle name="40% - Ênfase4 26 3 3" xfId="29522" xr:uid="{39E102CC-640B-47AB-9C04-AF9A6ABAC0AC}"/>
    <cellStyle name="40% - Ênfase4 26 3 4" xfId="29523" xr:uid="{53F4E0F6-C8A2-4D63-8026-5372A3ACB0EA}"/>
    <cellStyle name="40% - Ênfase4 26 3 5" xfId="29524" xr:uid="{95767EE4-FD41-4DAB-8B97-EA57AF57AE3F}"/>
    <cellStyle name="40% - Ênfase4 26 4" xfId="29525" xr:uid="{A9624053-33DA-4C8C-A947-4C805BDBFCB2}"/>
    <cellStyle name="40% - Ênfase4 26 4 2" xfId="29526" xr:uid="{8EDEEDDD-5F17-4A6E-BC5D-DAB0370326E0}"/>
    <cellStyle name="40% - Ênfase4 26 4 2 2" xfId="29527" xr:uid="{6AF4C057-7859-48CB-B32D-8E273A7FC494}"/>
    <cellStyle name="40% - Ênfase4 26 4 2 3" xfId="29528" xr:uid="{D1089FF3-7643-4E0F-AFB7-209029FB3D05}"/>
    <cellStyle name="40% - Ênfase4 26 4 2 4" xfId="29529" xr:uid="{5E97069F-15BB-4A0E-83A1-8216F8ABBA28}"/>
    <cellStyle name="40% - Ênfase4 26 4 3" xfId="29530" xr:uid="{A70DB310-894E-4FAF-AB73-26F1003291BC}"/>
    <cellStyle name="40% - Ênfase4 26 4 4" xfId="29531" xr:uid="{5F3B3F0A-8F58-4F27-90F1-2385F3FF4167}"/>
    <cellStyle name="40% - Ênfase4 26 4 5" xfId="29532" xr:uid="{5248FF1A-3224-407D-88E6-CFB1C80196DB}"/>
    <cellStyle name="40% - Ênfase4 26 5" xfId="29533" xr:uid="{D55BC6C2-0C13-4ADF-A945-36CD9EC86F10}"/>
    <cellStyle name="40% - Ênfase4 26 5 2" xfId="29534" xr:uid="{6D8E3C6A-2FBC-40AE-884D-EE0A890DB63F}"/>
    <cellStyle name="40% - Ênfase4 26 5 2 2" xfId="29535" xr:uid="{571F4817-8D99-45D7-986F-7B62751C4D7B}"/>
    <cellStyle name="40% - Ênfase4 26 5 2 3" xfId="29536" xr:uid="{98E00CAC-1629-4757-9B04-1F09E6A1F3C5}"/>
    <cellStyle name="40% - Ênfase4 26 5 2 4" xfId="29537" xr:uid="{7CAA8130-9ADC-42EB-A831-047D4E271CF0}"/>
    <cellStyle name="40% - Ênfase4 26 5 3" xfId="29538" xr:uid="{E607C112-4CAE-441A-808D-82FCB7116F07}"/>
    <cellStyle name="40% - Ênfase4 26 5 4" xfId="29539" xr:uid="{D678AE0D-4AF3-440C-A9E7-0BD83F8D870B}"/>
    <cellStyle name="40% - Ênfase4 26 5 5" xfId="29540" xr:uid="{7F9F5368-973C-45AA-8240-A8194363CD16}"/>
    <cellStyle name="40% - Ênfase4 26 6" xfId="29541" xr:uid="{5408BF7F-BD0A-4C5F-91D7-A186CC741DBA}"/>
    <cellStyle name="40% - Ênfase4 26 6 2" xfId="29542" xr:uid="{B08688E5-7469-4AFE-9679-492EEE3D492F}"/>
    <cellStyle name="40% - Ênfase4 26 6 2 2" xfId="29543" xr:uid="{8C038E02-92F6-4B08-84D0-6EAEB0978EFF}"/>
    <cellStyle name="40% - Ênfase4 26 6 2 3" xfId="29544" xr:uid="{0D3F2D58-F4DC-47C4-8195-E5C629F68381}"/>
    <cellStyle name="40% - Ênfase4 26 6 2 4" xfId="29545" xr:uid="{230BAF34-3279-4F6C-9697-8F05190DEF0F}"/>
    <cellStyle name="40% - Ênfase4 26 6 3" xfId="29546" xr:uid="{96EE031D-68C1-47D9-A597-881C1CB79AAA}"/>
    <cellStyle name="40% - Ênfase4 26 6 4" xfId="29547" xr:uid="{EFCF38F9-7994-4D0E-BF2B-D73C392761A9}"/>
    <cellStyle name="40% - Ênfase4 26 6 5" xfId="29548" xr:uid="{845BAA07-AC94-417A-9391-96A4E3215CE2}"/>
    <cellStyle name="40% - Ênfase4 26 7" xfId="29549" xr:uid="{3C712764-A089-4BDA-9E44-78D9E237CFCB}"/>
    <cellStyle name="40% - Ênfase4 26 7 2" xfId="29550" xr:uid="{0B5253CA-E07C-4605-8787-E9F834138BE3}"/>
    <cellStyle name="40% - Ênfase4 26 7 2 2" xfId="29551" xr:uid="{C115E9C2-094C-4A08-BF7F-F4CB2E73ACB7}"/>
    <cellStyle name="40% - Ênfase4 26 7 2 3" xfId="29552" xr:uid="{A6F3EFFB-763B-41E5-9517-4FE6A225D701}"/>
    <cellStyle name="40% - Ênfase4 26 7 2 4" xfId="29553" xr:uid="{7036F959-9BA8-497D-9044-B53AD6F67259}"/>
    <cellStyle name="40% - Ênfase4 26 7 3" xfId="29554" xr:uid="{13163344-ADA0-4198-B509-523C04ECD118}"/>
    <cellStyle name="40% - Ênfase4 26 7 4" xfId="29555" xr:uid="{C9FB5A9F-DA69-48C1-AF6A-9B23904AD335}"/>
    <cellStyle name="40% - Ênfase4 26 7 5" xfId="29556" xr:uid="{C6E1DC73-E6C7-4F86-9639-DE6DD13EE899}"/>
    <cellStyle name="40% - Ênfase4 26 8" xfId="29557" xr:uid="{0243BA42-0D35-48A4-99E0-CB407936695F}"/>
    <cellStyle name="40% - Ênfase4 26 8 2" xfId="29558" xr:uid="{44C33E6B-C444-41ED-BC69-6FB3592B6384}"/>
    <cellStyle name="40% - Ênfase4 26 8 2 2" xfId="29559" xr:uid="{B675ED48-A2D4-421A-B9B3-781A4E46242A}"/>
    <cellStyle name="40% - Ênfase4 26 8 2 3" xfId="29560" xr:uid="{67029619-9187-4731-BA3B-FA94F13D81D2}"/>
    <cellStyle name="40% - Ênfase4 26 8 2 4" xfId="29561" xr:uid="{9CD823CC-2F0A-4ABA-9FB1-9F04B767B63F}"/>
    <cellStyle name="40% - Ênfase4 26 8 3" xfId="29562" xr:uid="{3ED0604F-015C-4BB8-AD06-F2DA6A88300B}"/>
    <cellStyle name="40% - Ênfase4 26 8 4" xfId="29563" xr:uid="{3E674D40-3489-4931-A7CB-0CDB2D97F859}"/>
    <cellStyle name="40% - Ênfase4 26 8 5" xfId="29564" xr:uid="{29AACC01-21AC-400E-85A2-3908D17146D8}"/>
    <cellStyle name="40% - Ênfase4 26 9" xfId="29565" xr:uid="{CB4D0072-5786-42FC-922C-DF73542B61E1}"/>
    <cellStyle name="40% - Ênfase4 26 9 2" xfId="29566" xr:uid="{36D1146A-0743-4C7E-8AA5-60A5F2625E26}"/>
    <cellStyle name="40% - Ênfase4 26 9 2 2" xfId="29567" xr:uid="{83B727D6-B944-471D-B5F6-8851F9999A71}"/>
    <cellStyle name="40% - Ênfase4 26 9 2 3" xfId="29568" xr:uid="{D4A7E5DF-3292-4A59-AA3D-E26076AF61DB}"/>
    <cellStyle name="40% - Ênfase4 26 9 2 4" xfId="29569" xr:uid="{266C680F-CBBD-4CC2-A50D-5FE68DBBC1C4}"/>
    <cellStyle name="40% - Ênfase4 26 9 3" xfId="29570" xr:uid="{28EC81A4-AC99-46FC-93D6-8BA455248B8C}"/>
    <cellStyle name="40% - Ênfase4 26 9 4" xfId="29571" xr:uid="{D6897047-4419-4007-AB10-4DBEDA03060A}"/>
    <cellStyle name="40% - Ênfase4 26 9 5" xfId="29572" xr:uid="{0814B3B3-A5E5-4D20-BC89-58EFAEFDF849}"/>
    <cellStyle name="40% - Ênfase4 27" xfId="2047" xr:uid="{35C458C3-E818-4B8F-8586-B42BA3053BEB}"/>
    <cellStyle name="40% - Ênfase4 27 10" xfId="29573" xr:uid="{D48CD1DA-B22B-44BB-A48C-857BB4557F93}"/>
    <cellStyle name="40% - Ênfase4 27 10 2" xfId="29574" xr:uid="{06D21033-EB10-4024-BFC6-BF010CEFF4B5}"/>
    <cellStyle name="40% - Ênfase4 27 10 2 2" xfId="29575" xr:uid="{5CB730C9-2299-4354-A6BE-9F82370BD3D1}"/>
    <cellStyle name="40% - Ênfase4 27 10 2 3" xfId="29576" xr:uid="{F77D2FA3-4047-4481-A19F-F448A824D404}"/>
    <cellStyle name="40% - Ênfase4 27 10 2 4" xfId="29577" xr:uid="{2840372C-6DBE-4703-BE21-A348838F2962}"/>
    <cellStyle name="40% - Ênfase4 27 10 3" xfId="29578" xr:uid="{82E98596-2A16-4DBB-905E-BBDAD359CF92}"/>
    <cellStyle name="40% - Ênfase4 27 10 4" xfId="29579" xr:uid="{D2A8ACDD-D119-418B-9DCD-01A5BB472288}"/>
    <cellStyle name="40% - Ênfase4 27 10 5" xfId="29580" xr:uid="{92583E4C-AADE-4F78-89D3-735B571F3AC4}"/>
    <cellStyle name="40% - Ênfase4 27 11" xfId="29581" xr:uid="{E95094A6-637B-4BDD-9A7A-9B8A81AA25EB}"/>
    <cellStyle name="40% - Ênfase4 27 11 2" xfId="29582" xr:uid="{456F4037-3FD1-4374-98F7-146407CC59F3}"/>
    <cellStyle name="40% - Ênfase4 27 11 2 2" xfId="29583" xr:uid="{1264EF04-0292-4524-A66F-E9F9C0B3A6F3}"/>
    <cellStyle name="40% - Ênfase4 27 11 2 3" xfId="29584" xr:uid="{035D1F8A-D302-4EAD-946A-8323F53E516D}"/>
    <cellStyle name="40% - Ênfase4 27 11 2 4" xfId="29585" xr:uid="{E65AE883-5C17-4F31-9897-0B1ED8E660EF}"/>
    <cellStyle name="40% - Ênfase4 27 11 3" xfId="29586" xr:uid="{5C69DC28-DD34-4163-8C7E-093E3A20B697}"/>
    <cellStyle name="40% - Ênfase4 27 11 4" xfId="29587" xr:uid="{ED1B9B3E-8638-4BFE-8796-A6D2B97AB450}"/>
    <cellStyle name="40% - Ênfase4 27 11 5" xfId="29588" xr:uid="{7175DD5B-F770-4C86-A2B6-739039BA1EA3}"/>
    <cellStyle name="40% - Ênfase4 27 12" xfId="29589" xr:uid="{4228D463-6CC4-4E03-8A81-BB651C7DBC9D}"/>
    <cellStyle name="40% - Ênfase4 27 12 2" xfId="29590" xr:uid="{EA3128F5-D1C1-4D38-B81E-17655A0D2CB7}"/>
    <cellStyle name="40% - Ênfase4 27 12 3" xfId="29591" xr:uid="{C4F9DC5A-394D-4AD4-84E6-4E8CD57D961F}"/>
    <cellStyle name="40% - Ênfase4 27 12 4" xfId="29592" xr:uid="{F93BF775-D1A2-42B5-9E89-E7230A1F78BE}"/>
    <cellStyle name="40% - Ênfase4 27 13" xfId="29593" xr:uid="{7CBA4B97-A0CC-4A35-BCB8-72D64E549323}"/>
    <cellStyle name="40% - Ênfase4 27 14" xfId="29594" xr:uid="{170F79A9-10A4-40B7-BD1D-C597C8C0D84D}"/>
    <cellStyle name="40% - Ênfase4 27 15" xfId="29595" xr:uid="{5DB8B6F6-58DA-40FD-823F-00DAD934FCEB}"/>
    <cellStyle name="40% - Ênfase4 27 16" xfId="48979" xr:uid="{2EBD3DE0-A083-47E3-99BC-7114FF965364}"/>
    <cellStyle name="40% - Ênfase4 27 2" xfId="2048" xr:uid="{D964D58F-8813-41BA-871D-50AAD9939B55}"/>
    <cellStyle name="40% - Ênfase4 27 2 2" xfId="29596" xr:uid="{DC158B5E-B4AE-4131-BC9E-16BAC17C96A4}"/>
    <cellStyle name="40% - Ênfase4 27 2 2 2" xfId="29597" xr:uid="{185FF849-CEAC-4CD5-8CBE-83DD59EDBEA7}"/>
    <cellStyle name="40% - Ênfase4 27 2 2 3" xfId="29598" xr:uid="{731323B0-B071-492E-811A-87003DF15F05}"/>
    <cellStyle name="40% - Ênfase4 27 2 2 4" xfId="29599" xr:uid="{FF19665E-F3C4-4187-84A7-D591B521CADB}"/>
    <cellStyle name="40% - Ênfase4 27 2 3" xfId="29600" xr:uid="{A26DB625-063F-4298-8A0F-5AF3CC10BD5D}"/>
    <cellStyle name="40% - Ênfase4 27 2 4" xfId="29601" xr:uid="{F1A56915-18BA-40AA-8804-73DE35D2F258}"/>
    <cellStyle name="40% - Ênfase4 27 2 5" xfId="29602" xr:uid="{1AF718D2-56C4-4E84-9047-D4DEA5C66D6E}"/>
    <cellStyle name="40% - Ênfase4 27 3" xfId="29603" xr:uid="{43F7F945-3924-47C9-8908-90CFA7B92F43}"/>
    <cellStyle name="40% - Ênfase4 27 3 2" xfId="29604" xr:uid="{01A72B89-3E7B-426D-A4AC-486F62DFA5FF}"/>
    <cellStyle name="40% - Ênfase4 27 3 2 2" xfId="29605" xr:uid="{CD0BF2F5-D0DB-4A36-B8F0-3E6FF763679B}"/>
    <cellStyle name="40% - Ênfase4 27 3 2 3" xfId="29606" xr:uid="{CF4F1FA1-B5B2-478C-97CE-B4A1533DC5A5}"/>
    <cellStyle name="40% - Ênfase4 27 3 2 4" xfId="29607" xr:uid="{F1830B31-F80A-451B-8397-C194A8F12F8D}"/>
    <cellStyle name="40% - Ênfase4 27 3 3" xfId="29608" xr:uid="{CD191998-FCA6-4069-B188-7535AE0C9F8F}"/>
    <cellStyle name="40% - Ênfase4 27 3 4" xfId="29609" xr:uid="{CAE9C83A-CD43-40E4-870F-1A93A54F4452}"/>
    <cellStyle name="40% - Ênfase4 27 3 5" xfId="29610" xr:uid="{FDA2AFB1-84BC-46F4-928F-892F34E20D15}"/>
    <cellStyle name="40% - Ênfase4 27 4" xfId="29611" xr:uid="{6765C5E7-79AA-4355-8381-4D2054EDBBC5}"/>
    <cellStyle name="40% - Ênfase4 27 4 2" xfId="29612" xr:uid="{FEFAACA3-6918-440A-B9B0-54EE2FCA03FF}"/>
    <cellStyle name="40% - Ênfase4 27 4 2 2" xfId="29613" xr:uid="{1E8B9FAC-0A20-4A9D-BE44-D7C06BD24568}"/>
    <cellStyle name="40% - Ênfase4 27 4 2 3" xfId="29614" xr:uid="{647F6282-0D09-49D8-94B5-78397B8AD947}"/>
    <cellStyle name="40% - Ênfase4 27 4 2 4" xfId="29615" xr:uid="{977B455E-5806-40FF-86CF-903C74BE6BAB}"/>
    <cellStyle name="40% - Ênfase4 27 4 3" xfId="29616" xr:uid="{2F916345-C281-4BF8-8780-CCE42F2EE96A}"/>
    <cellStyle name="40% - Ênfase4 27 4 4" xfId="29617" xr:uid="{3BCD97E6-9CD6-4794-9CC0-CBEF49A135B1}"/>
    <cellStyle name="40% - Ênfase4 27 4 5" xfId="29618" xr:uid="{0E5E8CCC-1D6D-4D90-AFC3-733EAE164F0F}"/>
    <cellStyle name="40% - Ênfase4 27 5" xfId="29619" xr:uid="{18A85F2D-0736-4CA9-AC91-5507ECF4A38B}"/>
    <cellStyle name="40% - Ênfase4 27 5 2" xfId="29620" xr:uid="{B3151944-A2D2-4844-999C-57B21AA10953}"/>
    <cellStyle name="40% - Ênfase4 27 5 2 2" xfId="29621" xr:uid="{370627CD-5FA4-4146-8829-48E0D5BFC3F2}"/>
    <cellStyle name="40% - Ênfase4 27 5 2 3" xfId="29622" xr:uid="{61566656-03B7-46B0-B423-346A75FB7901}"/>
    <cellStyle name="40% - Ênfase4 27 5 2 4" xfId="29623" xr:uid="{BF620704-2DF6-4258-8484-48B9847FD3D9}"/>
    <cellStyle name="40% - Ênfase4 27 5 3" xfId="29624" xr:uid="{105B9C96-D8A5-45C6-85B5-76A2EB635622}"/>
    <cellStyle name="40% - Ênfase4 27 5 4" xfId="29625" xr:uid="{048D53B2-BD49-4AC8-9962-C39827877F89}"/>
    <cellStyle name="40% - Ênfase4 27 5 5" xfId="29626" xr:uid="{D18A8E10-1121-4F53-9FB4-FE3DF3E531F8}"/>
    <cellStyle name="40% - Ênfase4 27 6" xfId="29627" xr:uid="{4479B77E-6D8E-4479-9AD9-844B9B535BFF}"/>
    <cellStyle name="40% - Ênfase4 27 6 2" xfId="29628" xr:uid="{931F4AA4-912C-4F93-8C23-43CE9CD29FA6}"/>
    <cellStyle name="40% - Ênfase4 27 6 2 2" xfId="29629" xr:uid="{C2E48B2A-CB09-431E-A504-D4B2C018488E}"/>
    <cellStyle name="40% - Ênfase4 27 6 2 3" xfId="29630" xr:uid="{3680A958-5284-4E8F-B391-24E70DCBFD8E}"/>
    <cellStyle name="40% - Ênfase4 27 6 2 4" xfId="29631" xr:uid="{C8469100-87A7-41EE-84E5-2A973115A684}"/>
    <cellStyle name="40% - Ênfase4 27 6 3" xfId="29632" xr:uid="{71C0670D-A3AD-4D8C-ADAC-39EE15FE4661}"/>
    <cellStyle name="40% - Ênfase4 27 6 4" xfId="29633" xr:uid="{CCBC12FB-86E9-42CA-A807-D384F2EE973E}"/>
    <cellStyle name="40% - Ênfase4 27 6 5" xfId="29634" xr:uid="{C0713F6B-CBEA-43BA-A007-5E9415758E90}"/>
    <cellStyle name="40% - Ênfase4 27 7" xfId="29635" xr:uid="{DBE278B6-5249-4592-A6C3-AA9DF340357F}"/>
    <cellStyle name="40% - Ênfase4 27 7 2" xfId="29636" xr:uid="{5BE35D12-4C5E-429F-A984-9227BA9210DA}"/>
    <cellStyle name="40% - Ênfase4 27 7 2 2" xfId="29637" xr:uid="{AEAA42A8-CDA0-439F-B5CF-EEDC8591414E}"/>
    <cellStyle name="40% - Ênfase4 27 7 2 3" xfId="29638" xr:uid="{8D248066-1CF4-478A-965D-B1F6A28A8A43}"/>
    <cellStyle name="40% - Ênfase4 27 7 2 4" xfId="29639" xr:uid="{98671701-E42C-4076-926D-D8535BE1EC98}"/>
    <cellStyle name="40% - Ênfase4 27 7 3" xfId="29640" xr:uid="{48F13832-1C3C-4B72-8843-1070A1E600D2}"/>
    <cellStyle name="40% - Ênfase4 27 7 4" xfId="29641" xr:uid="{F732BD2F-1FDC-4467-8A06-E93D2B834AA0}"/>
    <cellStyle name="40% - Ênfase4 27 7 5" xfId="29642" xr:uid="{8D60BE4F-498B-48BA-B7F0-C8CEC9E0CA11}"/>
    <cellStyle name="40% - Ênfase4 27 8" xfId="29643" xr:uid="{7B6F3975-953F-448C-A06C-481AD1356009}"/>
    <cellStyle name="40% - Ênfase4 27 8 2" xfId="29644" xr:uid="{5A2EBCD2-6FFF-4727-BDEA-2E8DEA78C945}"/>
    <cellStyle name="40% - Ênfase4 27 8 2 2" xfId="29645" xr:uid="{35AB6DEF-98E5-4C6F-8450-B7C79EF32BCF}"/>
    <cellStyle name="40% - Ênfase4 27 8 2 3" xfId="29646" xr:uid="{01270B91-3CEF-4CD8-ADBE-DADDADB4615C}"/>
    <cellStyle name="40% - Ênfase4 27 8 2 4" xfId="29647" xr:uid="{5F693CC9-1DA2-495E-9B00-59C8D49228B7}"/>
    <cellStyle name="40% - Ênfase4 27 8 3" xfId="29648" xr:uid="{F136A0B1-FC35-465F-A99B-7F55203C1082}"/>
    <cellStyle name="40% - Ênfase4 27 8 4" xfId="29649" xr:uid="{226C6AB9-0865-404E-96E4-0F45EC05140E}"/>
    <cellStyle name="40% - Ênfase4 27 8 5" xfId="29650" xr:uid="{F9F012F4-6C67-4F87-8E11-92F85B725091}"/>
    <cellStyle name="40% - Ênfase4 27 9" xfId="29651" xr:uid="{A9BBE59D-00AC-4A7E-ACFB-0DECFAD59529}"/>
    <cellStyle name="40% - Ênfase4 27 9 2" xfId="29652" xr:uid="{C7FFBBE5-51DA-41D2-95CE-95DCEF0C5895}"/>
    <cellStyle name="40% - Ênfase4 27 9 2 2" xfId="29653" xr:uid="{BE89DC37-936C-4E1C-9AA7-6AF48D17DB91}"/>
    <cellStyle name="40% - Ênfase4 27 9 2 3" xfId="29654" xr:uid="{91ECA491-DF03-4B6D-870A-988AEB4CBE69}"/>
    <cellStyle name="40% - Ênfase4 27 9 2 4" xfId="29655" xr:uid="{AFAD2B17-CE4E-424D-9376-9D17A34401FD}"/>
    <cellStyle name="40% - Ênfase4 27 9 3" xfId="29656" xr:uid="{7E4B9D88-08C9-4A84-912C-53C3C1D95B9A}"/>
    <cellStyle name="40% - Ênfase4 27 9 4" xfId="29657" xr:uid="{5AE1CCC7-66BE-4140-B51D-2684E63A4BC4}"/>
    <cellStyle name="40% - Ênfase4 27 9 5" xfId="29658" xr:uid="{AD1FDFBE-05ED-4919-98C7-3C7AEDF934C2}"/>
    <cellStyle name="40% - Ênfase4 28" xfId="2049" xr:uid="{5942392E-332B-462D-A223-71CD5FD0261B}"/>
    <cellStyle name="40% - Ênfase4 28 10" xfId="29659" xr:uid="{8FF5FFE8-EF34-42E7-B98F-C1689BA418C9}"/>
    <cellStyle name="40% - Ênfase4 28 10 2" xfId="29660" xr:uid="{D998C3B5-A856-4D60-B231-77E1947CD24B}"/>
    <cellStyle name="40% - Ênfase4 28 10 2 2" xfId="29661" xr:uid="{C38D7599-EB19-4119-9482-93A3194F380C}"/>
    <cellStyle name="40% - Ênfase4 28 10 2 3" xfId="29662" xr:uid="{EC7C82AB-E987-4C67-AC33-49BF83A20A5F}"/>
    <cellStyle name="40% - Ênfase4 28 10 2 4" xfId="29663" xr:uid="{63C6855E-89EC-478B-B2DF-B1196F40AA6C}"/>
    <cellStyle name="40% - Ênfase4 28 10 3" xfId="29664" xr:uid="{89E702C7-E69D-4AF9-8AB7-600FD3CAEA07}"/>
    <cellStyle name="40% - Ênfase4 28 10 4" xfId="29665" xr:uid="{9400E030-4BE1-4D70-9A6D-3090F136F7BA}"/>
    <cellStyle name="40% - Ênfase4 28 10 5" xfId="29666" xr:uid="{CB50817B-0022-4FD4-86CA-5B9FCE6AB014}"/>
    <cellStyle name="40% - Ênfase4 28 11" xfId="29667" xr:uid="{533C611D-A610-45CD-90B3-E4DBB614999F}"/>
    <cellStyle name="40% - Ênfase4 28 11 2" xfId="29668" xr:uid="{CA825537-7176-4275-A300-BC582A22BD53}"/>
    <cellStyle name="40% - Ênfase4 28 11 2 2" xfId="29669" xr:uid="{5CA151F8-AE0F-44D0-B040-8ACAEC06EC7D}"/>
    <cellStyle name="40% - Ênfase4 28 11 2 3" xfId="29670" xr:uid="{F3A2A0C5-E9B1-46CC-BA7B-56B7A47AFCB9}"/>
    <cellStyle name="40% - Ênfase4 28 11 2 4" xfId="29671" xr:uid="{6C274DF8-FF75-469A-8E4E-14940B147248}"/>
    <cellStyle name="40% - Ênfase4 28 11 3" xfId="29672" xr:uid="{E6BD3226-047E-4F01-A449-2D5D2BB32A3C}"/>
    <cellStyle name="40% - Ênfase4 28 11 4" xfId="29673" xr:uid="{5F477580-DAEF-44F3-8DAC-5813E5FFBE10}"/>
    <cellStyle name="40% - Ênfase4 28 11 5" xfId="29674" xr:uid="{6192F757-A6AC-4F12-A137-18C2EA0D0975}"/>
    <cellStyle name="40% - Ênfase4 28 12" xfId="29675" xr:uid="{E58475CB-6F4D-42D2-9E35-7F03DE21D37C}"/>
    <cellStyle name="40% - Ênfase4 28 12 2" xfId="29676" xr:uid="{59FD4F20-AA4E-4F51-A87D-FA036ACE6691}"/>
    <cellStyle name="40% - Ênfase4 28 12 3" xfId="29677" xr:uid="{BED2D836-9DF0-43EA-822D-169A91FF75B9}"/>
    <cellStyle name="40% - Ênfase4 28 12 4" xfId="29678" xr:uid="{575D42AD-90F3-4775-A159-E7FF02DDA0A1}"/>
    <cellStyle name="40% - Ênfase4 28 13" xfId="29679" xr:uid="{8369FC58-38F6-4D3F-A0EC-446CFB478FC4}"/>
    <cellStyle name="40% - Ênfase4 28 14" xfId="29680" xr:uid="{08952205-2C11-446E-B43F-65B43AEBF55B}"/>
    <cellStyle name="40% - Ênfase4 28 15" xfId="29681" xr:uid="{439E9D72-31BB-45CC-8E83-44151A6AD7BA}"/>
    <cellStyle name="40% - Ênfase4 28 2" xfId="2050" xr:uid="{E8315F0D-61CF-4AD3-A83F-92C3442E6C66}"/>
    <cellStyle name="40% - Ênfase4 28 2 2" xfId="29682" xr:uid="{776FEE8E-923E-4028-A9FC-710FECDD0D79}"/>
    <cellStyle name="40% - Ênfase4 28 2 2 2" xfId="29683" xr:uid="{46D1168C-C10D-4371-93C3-106365D3DF9C}"/>
    <cellStyle name="40% - Ênfase4 28 2 2 3" xfId="29684" xr:uid="{3D969639-4791-40AF-96C1-5CB6B89F0977}"/>
    <cellStyle name="40% - Ênfase4 28 2 2 4" xfId="29685" xr:uid="{C57B5CF3-4F7E-4922-95EE-58871E64FBF5}"/>
    <cellStyle name="40% - Ênfase4 28 2 3" xfId="29686" xr:uid="{C78536ED-0C07-4FEF-ABA9-9EFD26D0AEA2}"/>
    <cellStyle name="40% - Ênfase4 28 2 4" xfId="29687" xr:uid="{EF899B8D-A662-4324-8B56-4FA1EC48F711}"/>
    <cellStyle name="40% - Ênfase4 28 2 5" xfId="29688" xr:uid="{A415898D-B1DD-4A93-96E6-E49D86D719FA}"/>
    <cellStyle name="40% - Ênfase4 28 3" xfId="29689" xr:uid="{FD7C7CD9-B416-4CB3-B981-F5AA6DBA3239}"/>
    <cellStyle name="40% - Ênfase4 28 3 2" xfId="29690" xr:uid="{3647CB00-C328-49F0-8DFA-8D158A291316}"/>
    <cellStyle name="40% - Ênfase4 28 3 2 2" xfId="29691" xr:uid="{7ACD74DC-EA68-40AE-BD5D-46F165BBA3DB}"/>
    <cellStyle name="40% - Ênfase4 28 3 2 3" xfId="29692" xr:uid="{A059A61D-B5A5-4CC7-BE41-06881EE75179}"/>
    <cellStyle name="40% - Ênfase4 28 3 2 4" xfId="29693" xr:uid="{DB3E9E37-D8C2-405B-A58C-578F6AD0D431}"/>
    <cellStyle name="40% - Ênfase4 28 3 3" xfId="29694" xr:uid="{1CF82D22-F33A-4331-A8BB-10725495C353}"/>
    <cellStyle name="40% - Ênfase4 28 3 4" xfId="29695" xr:uid="{BB601C41-2EDB-4AC4-93BF-1002355538D5}"/>
    <cellStyle name="40% - Ênfase4 28 3 5" xfId="29696" xr:uid="{7BFB21B0-41E0-413D-8283-5C2493C24F8B}"/>
    <cellStyle name="40% - Ênfase4 28 4" xfId="29697" xr:uid="{42FD18E3-7EDF-4D02-B3E0-E7219CC6E18D}"/>
    <cellStyle name="40% - Ênfase4 28 4 2" xfId="29698" xr:uid="{1A6CFE07-1003-40A9-AC19-CAE10FE77A8A}"/>
    <cellStyle name="40% - Ênfase4 28 4 2 2" xfId="29699" xr:uid="{2E0D7288-88DB-4623-9602-B4B538CC8E5C}"/>
    <cellStyle name="40% - Ênfase4 28 4 2 3" xfId="29700" xr:uid="{BBDE7341-2E56-458D-A8F1-467798EBCBBB}"/>
    <cellStyle name="40% - Ênfase4 28 4 2 4" xfId="29701" xr:uid="{34F3E7B6-C56A-4815-A728-60AED9306CD0}"/>
    <cellStyle name="40% - Ênfase4 28 4 3" xfId="29702" xr:uid="{B9DBACF4-CF80-4DE4-99A2-FFB01D297131}"/>
    <cellStyle name="40% - Ênfase4 28 4 4" xfId="29703" xr:uid="{EAEF7B57-5AF5-4EFD-939D-A0E1B3050CEF}"/>
    <cellStyle name="40% - Ênfase4 28 4 5" xfId="29704" xr:uid="{8AE0930D-B202-4788-88A8-A9D833B0EBAA}"/>
    <cellStyle name="40% - Ênfase4 28 5" xfId="29705" xr:uid="{7D7BEE90-01C9-4408-B9EB-E21E08B9D76D}"/>
    <cellStyle name="40% - Ênfase4 28 5 2" xfId="29706" xr:uid="{0D21F2AE-192A-4595-B27B-B9667B1CC6F3}"/>
    <cellStyle name="40% - Ênfase4 28 5 2 2" xfId="29707" xr:uid="{68F6B2C1-7A65-4854-BC28-5918C97D8D1E}"/>
    <cellStyle name="40% - Ênfase4 28 5 2 3" xfId="29708" xr:uid="{8BB64253-D7F7-48FF-B7B9-F86F8BF3707A}"/>
    <cellStyle name="40% - Ênfase4 28 5 2 4" xfId="29709" xr:uid="{A0E535EF-558A-4E49-8E01-27C834C577EC}"/>
    <cellStyle name="40% - Ênfase4 28 5 3" xfId="29710" xr:uid="{24244AE0-4B96-4CE9-9FF3-51F5C6631172}"/>
    <cellStyle name="40% - Ênfase4 28 5 4" xfId="29711" xr:uid="{2E02F5DB-7CBC-443D-A711-5825733304AD}"/>
    <cellStyle name="40% - Ênfase4 28 5 5" xfId="29712" xr:uid="{9AB06989-B7A9-434E-9845-A54678CBDB9C}"/>
    <cellStyle name="40% - Ênfase4 28 6" xfId="29713" xr:uid="{4D9C1C6E-D169-4D5A-AEB9-CAA9FC92D142}"/>
    <cellStyle name="40% - Ênfase4 28 6 2" xfId="29714" xr:uid="{DE2F7FD5-90D1-47FB-9D65-43330A1DEC12}"/>
    <cellStyle name="40% - Ênfase4 28 6 2 2" xfId="29715" xr:uid="{02449B38-F92D-4E16-9E5B-738AACD9340C}"/>
    <cellStyle name="40% - Ênfase4 28 6 2 3" xfId="29716" xr:uid="{EE9F2B4A-342C-4E3F-AD76-C5C12463EEA2}"/>
    <cellStyle name="40% - Ênfase4 28 6 2 4" xfId="29717" xr:uid="{BA37CF5B-BB31-45AB-A41B-7012F39BC52A}"/>
    <cellStyle name="40% - Ênfase4 28 6 3" xfId="29718" xr:uid="{A9426BAF-5559-408B-824B-292F65D8C7D7}"/>
    <cellStyle name="40% - Ênfase4 28 6 4" xfId="29719" xr:uid="{6C32EE05-4C41-43E4-A4D2-11D6C49029CE}"/>
    <cellStyle name="40% - Ênfase4 28 6 5" xfId="29720" xr:uid="{E916BD97-7C9C-45AF-81A3-DD50170E3939}"/>
    <cellStyle name="40% - Ênfase4 28 7" xfId="29721" xr:uid="{85FB5E3F-93B4-42EB-A383-4B2C197E8556}"/>
    <cellStyle name="40% - Ênfase4 28 7 2" xfId="29722" xr:uid="{73197B3C-8133-4DB5-850C-C7C342AACCD1}"/>
    <cellStyle name="40% - Ênfase4 28 7 2 2" xfId="29723" xr:uid="{9A8FA28F-55F0-4B8A-94EC-D12513B38223}"/>
    <cellStyle name="40% - Ênfase4 28 7 2 3" xfId="29724" xr:uid="{91F580DA-7FC5-48E2-9979-BF5403028064}"/>
    <cellStyle name="40% - Ênfase4 28 7 2 4" xfId="29725" xr:uid="{C35B7A53-6F56-48D2-8D15-5B20476A0695}"/>
    <cellStyle name="40% - Ênfase4 28 7 3" xfId="29726" xr:uid="{B596B244-D6A4-4EE7-8EC1-1A11426ADDEA}"/>
    <cellStyle name="40% - Ênfase4 28 7 4" xfId="29727" xr:uid="{AA25D78B-FF02-4E25-B7DF-5BD09E9A1585}"/>
    <cellStyle name="40% - Ênfase4 28 7 5" xfId="29728" xr:uid="{587C9A74-4C79-4E4F-B0B9-ACCC40ABE791}"/>
    <cellStyle name="40% - Ênfase4 28 8" xfId="29729" xr:uid="{6314507C-52EB-4447-A9DF-D543C772C5F1}"/>
    <cellStyle name="40% - Ênfase4 28 8 2" xfId="29730" xr:uid="{76F73C7C-61B5-4B38-A09F-510FD80E2DA6}"/>
    <cellStyle name="40% - Ênfase4 28 8 2 2" xfId="29731" xr:uid="{2804C651-B1E1-4D50-952E-DFBA79DBA72D}"/>
    <cellStyle name="40% - Ênfase4 28 8 2 3" xfId="29732" xr:uid="{29BC0B80-C573-4A85-898E-6AF6799661F9}"/>
    <cellStyle name="40% - Ênfase4 28 8 2 4" xfId="29733" xr:uid="{0DFBC9CA-3733-4407-AF20-204368864F5B}"/>
    <cellStyle name="40% - Ênfase4 28 8 3" xfId="29734" xr:uid="{2499B275-A3A3-420D-A007-7F980E5CF0F0}"/>
    <cellStyle name="40% - Ênfase4 28 8 4" xfId="29735" xr:uid="{075692E5-1794-4226-A959-2BA21160B226}"/>
    <cellStyle name="40% - Ênfase4 28 8 5" xfId="29736" xr:uid="{F4F8C190-6F0E-4CF4-901A-C47FED0750ED}"/>
    <cellStyle name="40% - Ênfase4 28 9" xfId="29737" xr:uid="{606E6A1F-BC57-4FB9-8C62-C2296BB23095}"/>
    <cellStyle name="40% - Ênfase4 28 9 2" xfId="29738" xr:uid="{C0CF3D16-2145-41A0-9E60-60793EB129DC}"/>
    <cellStyle name="40% - Ênfase4 28 9 2 2" xfId="29739" xr:uid="{5FA668CA-5580-463A-9218-02D126830B16}"/>
    <cellStyle name="40% - Ênfase4 28 9 2 3" xfId="29740" xr:uid="{16A01D61-9B8B-43CE-A173-478AA3D71F7B}"/>
    <cellStyle name="40% - Ênfase4 28 9 2 4" xfId="29741" xr:uid="{95F68B37-2BF1-47D5-BF18-7D5277B1B39C}"/>
    <cellStyle name="40% - Ênfase4 28 9 3" xfId="29742" xr:uid="{88256F7B-21AC-41BB-AA57-F190C69536E3}"/>
    <cellStyle name="40% - Ênfase4 28 9 4" xfId="29743" xr:uid="{14A49E2A-6B7F-4A20-AB7B-6E7F68D175D2}"/>
    <cellStyle name="40% - Ênfase4 28 9 5" xfId="29744" xr:uid="{0223CB58-BCB0-4B08-84C6-5AE0228DA6E4}"/>
    <cellStyle name="40% - Ênfase4 29" xfId="2051" xr:uid="{1DDD89E9-61D3-4294-A28F-86C1A417BC08}"/>
    <cellStyle name="40% - Ênfase4 29 10" xfId="29745" xr:uid="{FEA4FF54-F060-45CA-A817-14E835C1B452}"/>
    <cellStyle name="40% - Ênfase4 29 10 2" xfId="29746" xr:uid="{DAACE4B1-A64E-461A-A67E-4C5CA726A2AF}"/>
    <cellStyle name="40% - Ênfase4 29 10 2 2" xfId="29747" xr:uid="{88B9D34E-FDDC-4E5D-A7E8-7BB454231C41}"/>
    <cellStyle name="40% - Ênfase4 29 10 2 3" xfId="29748" xr:uid="{809A2EB5-0DE2-4460-89BA-189E5E35794A}"/>
    <cellStyle name="40% - Ênfase4 29 10 2 4" xfId="29749" xr:uid="{2E79CFB0-F329-4026-BE06-17962F02B8BB}"/>
    <cellStyle name="40% - Ênfase4 29 10 3" xfId="29750" xr:uid="{F008BAD9-6BC8-4A44-B74E-2BE6131334F8}"/>
    <cellStyle name="40% - Ênfase4 29 10 4" xfId="29751" xr:uid="{B7120428-35E4-448D-8591-54B44AE1CD87}"/>
    <cellStyle name="40% - Ênfase4 29 10 5" xfId="29752" xr:uid="{A1F8E1F1-0DCB-439D-9436-B509225F316B}"/>
    <cellStyle name="40% - Ênfase4 29 11" xfId="29753" xr:uid="{DF4DD0CF-0885-40C7-A90B-E1FF9D19C5DD}"/>
    <cellStyle name="40% - Ênfase4 29 11 2" xfId="29754" xr:uid="{BC0D8DDE-819A-442A-896B-DFDB8703FF91}"/>
    <cellStyle name="40% - Ênfase4 29 11 2 2" xfId="29755" xr:uid="{D0437F52-9610-4A25-9A99-CA55A80C20E5}"/>
    <cellStyle name="40% - Ênfase4 29 11 2 3" xfId="29756" xr:uid="{0CAF5823-62A6-4309-BCFE-BF5CD8998F33}"/>
    <cellStyle name="40% - Ênfase4 29 11 2 4" xfId="29757" xr:uid="{9AE2FDAB-6DDD-4611-A9A9-73A37E58940D}"/>
    <cellStyle name="40% - Ênfase4 29 11 3" xfId="29758" xr:uid="{AC618306-DB49-4088-B2AD-F444388AA57F}"/>
    <cellStyle name="40% - Ênfase4 29 11 4" xfId="29759" xr:uid="{E4358E0E-FF71-4E35-BDD6-9E51DDDA5201}"/>
    <cellStyle name="40% - Ênfase4 29 11 5" xfId="29760" xr:uid="{5703E46C-6D32-4AE1-86F7-37A55F004222}"/>
    <cellStyle name="40% - Ênfase4 29 12" xfId="29761" xr:uid="{E6EF5047-BBF4-4F50-A0D9-83831E9DAFF5}"/>
    <cellStyle name="40% - Ênfase4 29 12 2" xfId="29762" xr:uid="{221199B9-FECB-457E-A14B-0F715323CFB5}"/>
    <cellStyle name="40% - Ênfase4 29 12 3" xfId="29763" xr:uid="{C7CD2598-143F-43B2-9158-AABBBE945B35}"/>
    <cellStyle name="40% - Ênfase4 29 12 4" xfId="29764" xr:uid="{3A9E85F1-4E62-45EE-AAEB-4A513A554D7B}"/>
    <cellStyle name="40% - Ênfase4 29 13" xfId="29765" xr:uid="{B9E1F885-2F20-4166-9F1F-D0AA4F03BDF8}"/>
    <cellStyle name="40% - Ênfase4 29 14" xfId="29766" xr:uid="{369B60DD-355B-489E-BE66-DBB046194BED}"/>
    <cellStyle name="40% - Ênfase4 29 15" xfId="29767" xr:uid="{6A9BF0FA-A9B6-445B-885E-9620E040348F}"/>
    <cellStyle name="40% - Ênfase4 29 2" xfId="2052" xr:uid="{77EF0A92-62D4-4293-95BA-139D4DC2510F}"/>
    <cellStyle name="40% - Ênfase4 29 2 2" xfId="29768" xr:uid="{97A0964E-2A0F-41CB-AEB8-300313CD6B04}"/>
    <cellStyle name="40% - Ênfase4 29 2 2 2" xfId="29769" xr:uid="{59182978-1F83-42F1-ABDB-C19CE05C563D}"/>
    <cellStyle name="40% - Ênfase4 29 2 2 3" xfId="29770" xr:uid="{030DB096-D277-4669-AA7E-FADFB5A33FD9}"/>
    <cellStyle name="40% - Ênfase4 29 2 2 4" xfId="29771" xr:uid="{6EA08E28-DAC9-47EC-8C97-C03E529C0CDF}"/>
    <cellStyle name="40% - Ênfase4 29 2 3" xfId="29772" xr:uid="{E3F4B689-1F31-4E90-9361-5FE93127F807}"/>
    <cellStyle name="40% - Ênfase4 29 2 4" xfId="29773" xr:uid="{92F24B9B-AC23-4F1B-848C-6050B0F13842}"/>
    <cellStyle name="40% - Ênfase4 29 2 5" xfId="29774" xr:uid="{E9E33CE1-1F78-4A61-A029-FA4434418CA0}"/>
    <cellStyle name="40% - Ênfase4 29 3" xfId="29775" xr:uid="{3D2739BF-B3FF-423A-A4ED-7E56300E7F36}"/>
    <cellStyle name="40% - Ênfase4 29 3 2" xfId="29776" xr:uid="{345D2234-F98E-4C3E-B4ED-C00ED8A21A26}"/>
    <cellStyle name="40% - Ênfase4 29 3 2 2" xfId="29777" xr:uid="{4AB95621-0CE7-4E6C-8C96-15673B6A5826}"/>
    <cellStyle name="40% - Ênfase4 29 3 2 3" xfId="29778" xr:uid="{5BBC36E7-256B-483F-9C5C-7BADA6DDF4EC}"/>
    <cellStyle name="40% - Ênfase4 29 3 2 4" xfId="29779" xr:uid="{55998C7E-84EB-463E-A98F-64DF57E84B21}"/>
    <cellStyle name="40% - Ênfase4 29 3 3" xfId="29780" xr:uid="{702A60A8-BEBB-4FC7-97D9-4C1E43DA7BE2}"/>
    <cellStyle name="40% - Ênfase4 29 3 4" xfId="29781" xr:uid="{E6651236-5959-47E5-BDF8-69998AF199AE}"/>
    <cellStyle name="40% - Ênfase4 29 3 5" xfId="29782" xr:uid="{45D5C857-0FF6-4211-B214-367ACC3E58EE}"/>
    <cellStyle name="40% - Ênfase4 29 4" xfId="29783" xr:uid="{863E45D9-0268-4C1B-B569-C34A9538F552}"/>
    <cellStyle name="40% - Ênfase4 29 4 2" xfId="29784" xr:uid="{74B890EB-3113-428F-B49B-9DB1BA8C777A}"/>
    <cellStyle name="40% - Ênfase4 29 4 2 2" xfId="29785" xr:uid="{DEEDAF84-17D1-4754-93B6-B29FF929715A}"/>
    <cellStyle name="40% - Ênfase4 29 4 2 3" xfId="29786" xr:uid="{13585216-58A8-4B5F-BD9C-1805C8F74505}"/>
    <cellStyle name="40% - Ênfase4 29 4 2 4" xfId="29787" xr:uid="{7B0DBFF4-AA45-4AE5-B18C-FC2F43F03420}"/>
    <cellStyle name="40% - Ênfase4 29 4 3" xfId="29788" xr:uid="{A6C0648D-C656-4054-BF79-984FD2155908}"/>
    <cellStyle name="40% - Ênfase4 29 4 4" xfId="29789" xr:uid="{CD772242-0DB1-4D73-8DB5-B0635ACB1DB5}"/>
    <cellStyle name="40% - Ênfase4 29 4 5" xfId="29790" xr:uid="{C9581E02-01B8-4D36-9B00-770B6169BA84}"/>
    <cellStyle name="40% - Ênfase4 29 5" xfId="29791" xr:uid="{A453C2C1-BF80-499A-9326-B5DD445C262D}"/>
    <cellStyle name="40% - Ênfase4 29 5 2" xfId="29792" xr:uid="{C20AC622-B941-4711-BE21-4057FCBB5C7E}"/>
    <cellStyle name="40% - Ênfase4 29 5 2 2" xfId="29793" xr:uid="{E126BA52-5180-4E18-882C-1DFFBA396842}"/>
    <cellStyle name="40% - Ênfase4 29 5 2 3" xfId="29794" xr:uid="{4A98AA4F-A03A-451E-907A-B63B90E07759}"/>
    <cellStyle name="40% - Ênfase4 29 5 2 4" xfId="29795" xr:uid="{CD939525-7A52-45AC-B5C9-08A765F7E346}"/>
    <cellStyle name="40% - Ênfase4 29 5 3" xfId="29796" xr:uid="{36DB8A19-E687-4C24-B217-C81514661151}"/>
    <cellStyle name="40% - Ênfase4 29 5 4" xfId="29797" xr:uid="{CD7FC4CB-0592-409A-B805-3D743DDC2864}"/>
    <cellStyle name="40% - Ênfase4 29 5 5" xfId="29798" xr:uid="{C3DE0F3D-227C-4960-8515-53EFEE10B000}"/>
    <cellStyle name="40% - Ênfase4 29 6" xfId="29799" xr:uid="{6AFD6613-1E56-4837-91D8-B72D212E27C2}"/>
    <cellStyle name="40% - Ênfase4 29 6 2" xfId="29800" xr:uid="{173AB502-A518-481F-9988-BDB14E3419F7}"/>
    <cellStyle name="40% - Ênfase4 29 6 2 2" xfId="29801" xr:uid="{D99B1418-AC0B-43E7-9CEA-1215B3CB9A17}"/>
    <cellStyle name="40% - Ênfase4 29 6 2 3" xfId="29802" xr:uid="{AF58BA07-9F13-44CF-8205-31C1B95B6CF1}"/>
    <cellStyle name="40% - Ênfase4 29 6 2 4" xfId="29803" xr:uid="{8F350AE2-5790-4C4E-95F7-E6F54F60C482}"/>
    <cellStyle name="40% - Ênfase4 29 6 3" xfId="29804" xr:uid="{19123A1D-D0E4-4B5E-BEEA-EE141821C843}"/>
    <cellStyle name="40% - Ênfase4 29 6 4" xfId="29805" xr:uid="{292DA31B-0B9F-439F-8FA9-8472A8C134C1}"/>
    <cellStyle name="40% - Ênfase4 29 6 5" xfId="29806" xr:uid="{D45DAC63-E5B4-44F0-ABA3-B3FDDDE3E487}"/>
    <cellStyle name="40% - Ênfase4 29 7" xfId="29807" xr:uid="{66DEE0C2-3E38-4A0D-8023-6596A1C81CE8}"/>
    <cellStyle name="40% - Ênfase4 29 7 2" xfId="29808" xr:uid="{6283361A-6F6D-405F-B4D3-633B8D7B877F}"/>
    <cellStyle name="40% - Ênfase4 29 7 2 2" xfId="29809" xr:uid="{7F06CB06-F264-4E59-947A-70C6ABE8D115}"/>
    <cellStyle name="40% - Ênfase4 29 7 2 3" xfId="29810" xr:uid="{97E88BDB-3D27-4405-A985-CF2A820924E5}"/>
    <cellStyle name="40% - Ênfase4 29 7 2 4" xfId="29811" xr:uid="{2FD302B9-FB6B-42F5-A138-ED5D4E5C7F47}"/>
    <cellStyle name="40% - Ênfase4 29 7 3" xfId="29812" xr:uid="{E41B07E2-3D80-486F-A748-191347166DB2}"/>
    <cellStyle name="40% - Ênfase4 29 7 4" xfId="29813" xr:uid="{3486341D-1888-4106-83E6-B574D2A896E4}"/>
    <cellStyle name="40% - Ênfase4 29 7 5" xfId="29814" xr:uid="{90B6F013-8A8A-4AC5-83E9-A356C5E261D7}"/>
    <cellStyle name="40% - Ênfase4 29 8" xfId="29815" xr:uid="{4D081D47-ADDA-4386-9C13-1521883FFC02}"/>
    <cellStyle name="40% - Ênfase4 29 8 2" xfId="29816" xr:uid="{82D59FFF-21A1-4BA0-9DAF-CB3B50D3ACA2}"/>
    <cellStyle name="40% - Ênfase4 29 8 2 2" xfId="29817" xr:uid="{C6BEDAFB-4A28-4F6E-AD24-988049F79949}"/>
    <cellStyle name="40% - Ênfase4 29 8 2 3" xfId="29818" xr:uid="{46739A9D-EB0C-47C0-8D74-123CEE0355B0}"/>
    <cellStyle name="40% - Ênfase4 29 8 2 4" xfId="29819" xr:uid="{0699C7D6-3C67-47F4-A8F2-2AF81B8AD26E}"/>
    <cellStyle name="40% - Ênfase4 29 8 3" xfId="29820" xr:uid="{8208AADA-C945-4981-8E9B-B55F0487AED1}"/>
    <cellStyle name="40% - Ênfase4 29 8 4" xfId="29821" xr:uid="{071D1BB0-99D0-4C53-9CA9-5B339E2ED352}"/>
    <cellStyle name="40% - Ênfase4 29 8 5" xfId="29822" xr:uid="{DCE5AB45-1C1C-4CF4-B72E-6B1C5DE2284C}"/>
    <cellStyle name="40% - Ênfase4 29 9" xfId="29823" xr:uid="{DF7CB263-3E46-464F-BC52-F322A02F0819}"/>
    <cellStyle name="40% - Ênfase4 29 9 2" xfId="29824" xr:uid="{FE7A46DF-C9FD-4B00-9EE8-AA049264D8F2}"/>
    <cellStyle name="40% - Ênfase4 29 9 2 2" xfId="29825" xr:uid="{9B75953E-704E-424E-BBE1-CBAE1CA6FD79}"/>
    <cellStyle name="40% - Ênfase4 29 9 2 3" xfId="29826" xr:uid="{D49E103D-34A8-4CB6-8FD9-AC0867311E13}"/>
    <cellStyle name="40% - Ênfase4 29 9 2 4" xfId="29827" xr:uid="{0FFE6AAC-BB66-4C0A-9B1C-3095A4AE71A4}"/>
    <cellStyle name="40% - Ênfase4 29 9 3" xfId="29828" xr:uid="{B796D581-93BF-4BCB-B25A-F37EC5897F29}"/>
    <cellStyle name="40% - Ênfase4 29 9 4" xfId="29829" xr:uid="{E5CCD1E7-7EFF-4E69-B625-F42A315F97E7}"/>
    <cellStyle name="40% - Ênfase4 29 9 5" xfId="29830" xr:uid="{5C71E1B7-F8A2-484C-ADD0-B124C3E4BD70}"/>
    <cellStyle name="40% - Ênfase4 3" xfId="2053" xr:uid="{950197B6-AA11-4AC8-858E-AFAD8BC522EF}"/>
    <cellStyle name="40% - Ênfase4 3 10" xfId="29831" xr:uid="{0302E33C-E287-46D6-B901-A26B2CE75ECC}"/>
    <cellStyle name="40% - Ênfase4 3 10 2" xfId="29832" xr:uid="{FC01881E-96EE-4A18-B222-B70D984B926D}"/>
    <cellStyle name="40% - Ênfase4 3 10 2 2" xfId="29833" xr:uid="{EE719428-F26A-41F8-9165-20BD13ED80D7}"/>
    <cellStyle name="40% - Ênfase4 3 10 2 3" xfId="29834" xr:uid="{2BC6CD51-C8BC-4C33-B824-EFDB73D7E7A4}"/>
    <cellStyle name="40% - Ênfase4 3 10 2 4" xfId="29835" xr:uid="{59D7B581-85D0-4DCF-99CE-3B637186716C}"/>
    <cellStyle name="40% - Ênfase4 3 10 3" xfId="29836" xr:uid="{36FE4A0E-5FB8-47E0-B5F7-B5B8A36E0696}"/>
    <cellStyle name="40% - Ênfase4 3 10 4" xfId="29837" xr:uid="{A139A671-DD73-4DF6-AAD6-B9E48CAF8F2C}"/>
    <cellStyle name="40% - Ênfase4 3 10 5" xfId="29838" xr:uid="{3DB1C8D6-20BC-43C4-8975-927EB266C168}"/>
    <cellStyle name="40% - Ênfase4 3 10 6" xfId="56248" xr:uid="{2AF8711A-719B-4C50-AD52-4B13C8D737CF}"/>
    <cellStyle name="40% - Ênfase4 3 11" xfId="29839" xr:uid="{98447814-754A-4C6D-8F5D-347DC0755605}"/>
    <cellStyle name="40% - Ênfase4 3 11 2" xfId="29840" xr:uid="{51591B88-84D1-4022-9D46-3F56BA6C077A}"/>
    <cellStyle name="40% - Ênfase4 3 11 2 2" xfId="29841" xr:uid="{E8CA849A-B325-4882-87E0-96F7DE4BF476}"/>
    <cellStyle name="40% - Ênfase4 3 11 2 3" xfId="29842" xr:uid="{29F59409-0232-4E75-9D8A-14F26F84B925}"/>
    <cellStyle name="40% - Ênfase4 3 11 2 4" xfId="29843" xr:uid="{7CBB5883-7D5B-4AB0-AFFD-196EF0DA7ED5}"/>
    <cellStyle name="40% - Ênfase4 3 11 3" xfId="29844" xr:uid="{3DAA39F2-565E-45F1-9AD3-DD93E5985292}"/>
    <cellStyle name="40% - Ênfase4 3 11 4" xfId="29845" xr:uid="{BE5C21FD-1BA8-4E33-AAB6-426851DEF8A9}"/>
    <cellStyle name="40% - Ênfase4 3 11 5" xfId="29846" xr:uid="{CC660855-70A7-483C-821E-C2D7C458D487}"/>
    <cellStyle name="40% - Ênfase4 3 11 6" xfId="57167" xr:uid="{BFDEF2C0-12E6-473C-8F8E-79EBFD666FC2}"/>
    <cellStyle name="40% - Ênfase4 3 12" xfId="29847" xr:uid="{C614F837-9A9D-4190-8988-529AE33F802F}"/>
    <cellStyle name="40% - Ênfase4 3 12 2" xfId="29848" xr:uid="{70FCFC68-FC75-4349-AF5C-99BDE6770343}"/>
    <cellStyle name="40% - Ênfase4 3 12 2 2" xfId="29849" xr:uid="{FF6500E8-CD9C-4960-83C9-03338B6E5CF2}"/>
    <cellStyle name="40% - Ênfase4 3 12 2 3" xfId="29850" xr:uid="{01B64B21-552D-490A-B824-9372EE862251}"/>
    <cellStyle name="40% - Ênfase4 3 12 2 4" xfId="29851" xr:uid="{91E8122D-73D4-4929-9F50-5969AF5953B0}"/>
    <cellStyle name="40% - Ênfase4 3 12 3" xfId="29852" xr:uid="{E3C3119D-673D-4E63-96BD-089B3219A1BD}"/>
    <cellStyle name="40% - Ênfase4 3 12 4" xfId="29853" xr:uid="{E0B5A33E-B39D-403D-87F7-F9EA5E8F7064}"/>
    <cellStyle name="40% - Ênfase4 3 12 5" xfId="29854" xr:uid="{BC7D29A3-A9D6-476E-B760-C1D495287548}"/>
    <cellStyle name="40% - Ênfase4 3 12 6" xfId="47253" xr:uid="{9AB8B63F-F23A-4D30-80B2-23FF6E77E0F4}"/>
    <cellStyle name="40% - Ênfase4 3 13" xfId="29855" xr:uid="{85F6654B-CD87-4984-8CE7-916A86570C18}"/>
    <cellStyle name="40% - Ênfase4 3 14" xfId="29856" xr:uid="{770DE1F8-A7B2-48A7-B585-9751D02B870A}"/>
    <cellStyle name="40% - Ênfase4 3 15" xfId="29857" xr:uid="{BCD460B2-60F3-4337-8CA7-6845B4193F5C}"/>
    <cellStyle name="40% - Ênfase4 3 16" xfId="29858" xr:uid="{48CBE945-7684-4F00-BBC2-D39629992B74}"/>
    <cellStyle name="40% - Ênfase4 3 17" xfId="45188" xr:uid="{E783AF6E-21DB-455E-8607-65BF99BDE122}"/>
    <cellStyle name="40% - Ênfase4 3 2" xfId="2054" xr:uid="{6430125B-8D75-4839-9364-50BB79CB1D3B}"/>
    <cellStyle name="40% - Ênfase4 3 2 2" xfId="2055" xr:uid="{29AB4B4A-4A90-4BC4-A1D7-23D9C87C9F29}"/>
    <cellStyle name="40% - Ênfase4 3 2 2 2" xfId="29859" xr:uid="{E2D7C3F0-EBA1-430F-ADE0-18BC08C41F96}"/>
    <cellStyle name="40% - Ênfase4 3 2 2 2 2" xfId="57275" xr:uid="{9855230F-9B2B-41BA-A7C0-0812BC48568E}"/>
    <cellStyle name="40% - Ênfase4 3 2 2 2 3" xfId="56667" xr:uid="{A6ACDE58-07E9-49E5-BD1C-D1811D0EBE09}"/>
    <cellStyle name="40% - Ênfase4 3 2 2 2 4" xfId="56921" xr:uid="{47EAD4A1-B34B-4761-8FC6-963BD60C233B}"/>
    <cellStyle name="40% - Ênfase4 3 2 2 3" xfId="29860" xr:uid="{EDA9FFF3-B0D6-483A-80A8-B64C669B94C7}"/>
    <cellStyle name="40% - Ênfase4 3 2 2 3 2" xfId="56783" xr:uid="{74BE8678-CBA8-4704-A685-3675C65F4467}"/>
    <cellStyle name="40% - Ênfase4 3 2 2 4" xfId="29861" xr:uid="{88F91535-715A-4494-A125-D76E4B13D8BF}"/>
    <cellStyle name="40% - Ênfase4 3 2 2 5" xfId="48980" xr:uid="{C357B472-4C01-466C-BE89-5F3F982FE5B4}"/>
    <cellStyle name="40% - Ênfase4 3 2 3" xfId="29862" xr:uid="{A6ECD2C2-E993-4973-AF61-6792ED14E062}"/>
    <cellStyle name="40% - Ênfase4 3 2 3 2" xfId="29863" xr:uid="{BD8980AF-E072-4C1E-BC64-C4B7FB20393B}"/>
    <cellStyle name="40% - Ênfase4 3 2 3 3" xfId="29864" xr:uid="{818976F6-5FA9-43F2-8AD4-E27E593246B8}"/>
    <cellStyle name="40% - Ênfase4 3 2 3 4" xfId="29865" xr:uid="{805B2862-3690-44F9-8FB0-70E604CC6FFC}"/>
    <cellStyle name="40% - Ênfase4 3 2 3 5" xfId="56545" xr:uid="{5364D31B-385D-425F-9648-BCDF09028E3B}"/>
    <cellStyle name="40% - Ênfase4 3 2 4" xfId="58082" xr:uid="{D8DCE628-EA3F-4F2F-B2E0-DCF0442205D9}"/>
    <cellStyle name="40% - Ênfase4 3 2 5" xfId="45643" xr:uid="{3ED4EBCB-2AAA-4C98-ADB0-91133729AB8F}"/>
    <cellStyle name="40% - Ênfase4 3 3" xfId="2056" xr:uid="{643590FF-0D23-4487-97B8-40C90E4D8948}"/>
    <cellStyle name="40% - Ênfase4 3 3 2" xfId="2057" xr:uid="{1014B0E2-74CE-45D0-8460-7FB776EA36CC}"/>
    <cellStyle name="40% - Ênfase4 3 3 2 2" xfId="29866" xr:uid="{1F8ABA74-A2CB-4005-96DF-03E9679D296A}"/>
    <cellStyle name="40% - Ênfase4 3 3 2 3" xfId="29867" xr:uid="{A3EE4FFD-9961-427C-A079-F1D43609DC27}"/>
    <cellStyle name="40% - Ênfase4 3 3 2 4" xfId="29868" xr:uid="{5AAA8E6C-C374-438E-A029-F029FE28FBD5}"/>
    <cellStyle name="40% - Ênfase4 3 3 2 5" xfId="50389" xr:uid="{3B615B8D-BE29-40FC-A19C-319DD6DAE20E}"/>
    <cellStyle name="40% - Ênfase4 3 3 3" xfId="29869" xr:uid="{1B66A3A0-8CA7-4649-9181-E21FA48D4E61}"/>
    <cellStyle name="40% - Ênfase4 3 3 4" xfId="29870" xr:uid="{514F53AD-F341-4C0B-9B98-1EDDEA5EA609}"/>
    <cellStyle name="40% - Ênfase4 3 3 5" xfId="29871" xr:uid="{E2B465DE-2FC6-491F-B8D7-9919B7DE2CAF}"/>
    <cellStyle name="40% - Ênfase4 3 3 6" xfId="45644" xr:uid="{013F1F67-E9BD-450D-9B43-76D1A8640A90}"/>
    <cellStyle name="40% - Ênfase4 3 4" xfId="2058" xr:uid="{1E15B97D-9323-43DB-B9DE-7E5AB8F4639B}"/>
    <cellStyle name="40% - Ênfase4 3 4 2" xfId="2059" xr:uid="{873C4B85-B0CB-4F86-A79D-B48AD30F80F7}"/>
    <cellStyle name="40% - Ênfase4 3 4 2 2" xfId="29872" xr:uid="{8657E0D6-0898-4407-BB64-A7E637C20633}"/>
    <cellStyle name="40% - Ênfase4 3 4 2 3" xfId="29873" xr:uid="{BBC15988-3411-48D1-81AA-0BE4AB3169D5}"/>
    <cellStyle name="40% - Ênfase4 3 4 2 4" xfId="29874" xr:uid="{F0D00976-0FFB-4D8C-8D9D-A19EBBF3B017}"/>
    <cellStyle name="40% - Ênfase4 3 4 3" xfId="29875" xr:uid="{D640D064-65C9-441E-9F1E-A0298959C1F5}"/>
    <cellStyle name="40% - Ênfase4 3 4 4" xfId="29876" xr:uid="{A718A45C-F022-463F-94C3-FDF89274375C}"/>
    <cellStyle name="40% - Ênfase4 3 4 5" xfId="29877" xr:uid="{471446B0-3FBC-4BF4-AA04-A6A0B0FD15CF}"/>
    <cellStyle name="40% - Ênfase4 3 4 6" xfId="50371" xr:uid="{AF1426B1-7018-4075-9C1E-C8CD07789EAE}"/>
    <cellStyle name="40% - Ênfase4 3 5" xfId="2060" xr:uid="{1C1B1C0B-3DBF-485D-A0D4-54C054599035}"/>
    <cellStyle name="40% - Ênfase4 3 5 2" xfId="2061" xr:uid="{C366346B-C775-4412-AB72-A0982684CA44}"/>
    <cellStyle name="40% - Ênfase4 3 5 2 2" xfId="29878" xr:uid="{8A8301F3-2893-4E1B-9EB5-28FC78874DDC}"/>
    <cellStyle name="40% - Ênfase4 3 5 2 3" xfId="29879" xr:uid="{275E19B5-367A-4EC8-BB00-630525283F29}"/>
    <cellStyle name="40% - Ênfase4 3 5 2 4" xfId="29880" xr:uid="{C6B46A11-35C6-492A-AF5D-A8026953EF7A}"/>
    <cellStyle name="40% - Ênfase4 3 5 3" xfId="29881" xr:uid="{1C5B86C6-7761-4242-A050-D0DA0F4E8034}"/>
    <cellStyle name="40% - Ênfase4 3 5 4" xfId="29882" xr:uid="{7F02AA83-CA42-461F-AEF7-8B3F1DA723D3}"/>
    <cellStyle name="40% - Ênfase4 3 5 5" xfId="29883" xr:uid="{30D157CA-BAC3-4229-AE31-8CBDC4DF1008}"/>
    <cellStyle name="40% - Ênfase4 3 5 6" xfId="50403" xr:uid="{BA6E7355-7555-4EAF-A131-FD761EC92887}"/>
    <cellStyle name="40% - Ênfase4 3 6" xfId="2062" xr:uid="{1F33C2FA-5244-44BC-B528-C69F24DCCDF0}"/>
    <cellStyle name="40% - Ênfase4 3 6 2" xfId="2063" xr:uid="{6997A8D9-CFEA-45E7-AA8C-76E0FF5031F9}"/>
    <cellStyle name="40% - Ênfase4 3 6 2 2" xfId="29884" xr:uid="{1238A358-42D9-42E4-8BDF-85CC855AC428}"/>
    <cellStyle name="40% - Ênfase4 3 6 2 3" xfId="29885" xr:uid="{FC60C97F-2E7B-4154-BA72-28C0F67F0714}"/>
    <cellStyle name="40% - Ênfase4 3 6 2 4" xfId="29886" xr:uid="{DB3FBD37-F83F-4999-A824-BC2029E6871F}"/>
    <cellStyle name="40% - Ênfase4 3 6 3" xfId="29887" xr:uid="{2E1306B5-DF89-4E02-B003-5B6C21DC78AE}"/>
    <cellStyle name="40% - Ênfase4 3 6 4" xfId="29888" xr:uid="{F880975A-3B87-479B-B7C3-D3505FD721C5}"/>
    <cellStyle name="40% - Ênfase4 3 6 5" xfId="29889" xr:uid="{85B49ADD-294A-4B3F-925E-191BE7472D53}"/>
    <cellStyle name="40% - Ênfase4 3 6 6" xfId="50343" xr:uid="{1648F89B-965A-467A-8734-DBF79997470B}"/>
    <cellStyle name="40% - Ênfase4 3 7" xfId="2064" xr:uid="{69D4C09C-69FF-485B-9D46-DAC1955D5EA1}"/>
    <cellStyle name="40% - Ênfase4 3 7 2" xfId="29890" xr:uid="{764D3FE7-513F-466B-91BC-357D45AC3D72}"/>
    <cellStyle name="40% - Ênfase4 3 7 2 2" xfId="29891" xr:uid="{8F043D0A-210F-4921-8367-2B8E034AAD0E}"/>
    <cellStyle name="40% - Ênfase4 3 7 2 3" xfId="29892" xr:uid="{901DAAE4-E868-454F-AB2C-77C051E58017}"/>
    <cellStyle name="40% - Ênfase4 3 7 2 4" xfId="29893" xr:uid="{E62C8FFE-D1DC-419F-A76B-66DBE8EE27D6}"/>
    <cellStyle name="40% - Ênfase4 3 7 3" xfId="29894" xr:uid="{188918CC-BE4A-4B74-8C44-6B113E363B38}"/>
    <cellStyle name="40% - Ênfase4 3 7 4" xfId="29895" xr:uid="{135DDD0E-F894-4855-BC99-779B443288AD}"/>
    <cellStyle name="40% - Ênfase4 3 7 5" xfId="29896" xr:uid="{4D7D0E4E-DC2C-4D10-B791-D04B73F9A199}"/>
    <cellStyle name="40% - Ênfase4 3 7 6" xfId="50450" xr:uid="{58F9766F-9F05-4800-814F-9EF4AB8813FC}"/>
    <cellStyle name="40% - Ênfase4 3 8" xfId="29897" xr:uid="{11791B3E-A471-4567-8B79-7DAB6BEFD405}"/>
    <cellStyle name="40% - Ênfase4 3 8 2" xfId="29898" xr:uid="{A0C76C53-4522-4DD6-86CF-3886A7BC0154}"/>
    <cellStyle name="40% - Ênfase4 3 8 2 2" xfId="29899" xr:uid="{0A229A89-8E60-4EC1-BD44-2AB9EE9DEE0E}"/>
    <cellStyle name="40% - Ênfase4 3 8 2 3" xfId="29900" xr:uid="{A03105A9-A2B3-437C-8A59-AB7DE07AF09D}"/>
    <cellStyle name="40% - Ênfase4 3 8 2 4" xfId="29901" xr:uid="{C70A7BAA-7456-46AD-8C84-F71A3A25C657}"/>
    <cellStyle name="40% - Ênfase4 3 8 3" xfId="29902" xr:uid="{E2C662D9-01BD-408E-8C8F-D03E98BB30B3}"/>
    <cellStyle name="40% - Ênfase4 3 8 4" xfId="29903" xr:uid="{A33AE6B9-994A-4381-91C7-CBE01622E306}"/>
    <cellStyle name="40% - Ênfase4 3 8 5" xfId="29904" xr:uid="{1924631B-EE9E-44B2-A413-5AC001500A28}"/>
    <cellStyle name="40% - Ênfase4 3 8 6" xfId="50267" xr:uid="{E5E8DBEE-ACBC-49F1-A90D-433FFA61C2AD}"/>
    <cellStyle name="40% - Ênfase4 3 9" xfId="29905" xr:uid="{9D35F7B6-9376-450B-A860-89B90C49FA2F}"/>
    <cellStyle name="40% - Ênfase4 3 9 2" xfId="29906" xr:uid="{C3CE2B5A-533A-4E1F-9E4E-FC927F25C608}"/>
    <cellStyle name="40% - Ênfase4 3 9 2 2" xfId="29907" xr:uid="{238A66CD-27F6-4475-A3A6-70C33F3A34DE}"/>
    <cellStyle name="40% - Ênfase4 3 9 2 3" xfId="29908" xr:uid="{1EA8B96B-C659-407E-8B3C-B8927B4380F9}"/>
    <cellStyle name="40% - Ênfase4 3 9 2 4" xfId="29909" xr:uid="{E3658AA2-9A6E-43BB-A278-95DCE6384747}"/>
    <cellStyle name="40% - Ênfase4 3 9 3" xfId="29910" xr:uid="{FAD245D0-FEF4-46C2-863A-2F1010648C85}"/>
    <cellStyle name="40% - Ênfase4 3 9 4" xfId="29911" xr:uid="{891D3057-4E63-48A1-8B7E-37F38C9B41FB}"/>
    <cellStyle name="40% - Ênfase4 3 9 5" xfId="29912" xr:uid="{3485577B-56F6-4CB4-80E3-DCF09B5A4D6F}"/>
    <cellStyle name="40% - Ênfase4 3 9 6" xfId="50623" xr:uid="{A4046416-6BDF-434A-BD2B-6D268B53673F}"/>
    <cellStyle name="40% - Ênfase4 30" xfId="2065" xr:uid="{9EEB96B5-1BE2-4125-AB2B-6D437BDB3C56}"/>
    <cellStyle name="40% - Ênfase4 30 10" xfId="29913" xr:uid="{3626A4C6-5156-4DB8-BA92-6346B1131539}"/>
    <cellStyle name="40% - Ênfase4 30 10 2" xfId="29914" xr:uid="{45FE6E59-3A67-4F32-B845-070F09D9711D}"/>
    <cellStyle name="40% - Ênfase4 30 10 2 2" xfId="29915" xr:uid="{9B8601BE-FE4E-4398-92DE-6C25ABA97AD3}"/>
    <cellStyle name="40% - Ênfase4 30 10 2 3" xfId="29916" xr:uid="{58110E0E-D5C2-49A1-A327-258C1237371B}"/>
    <cellStyle name="40% - Ênfase4 30 10 2 4" xfId="29917" xr:uid="{6CF202F1-CFC6-4BDD-8F46-CFE818C25D46}"/>
    <cellStyle name="40% - Ênfase4 30 10 3" xfId="29918" xr:uid="{B6203B3F-B6E0-462A-BDCA-4192EF679511}"/>
    <cellStyle name="40% - Ênfase4 30 10 4" xfId="29919" xr:uid="{E0B8D933-C41A-4FF6-A866-36277BD582EE}"/>
    <cellStyle name="40% - Ênfase4 30 10 5" xfId="29920" xr:uid="{AF98F4C6-381D-4FC6-93AF-3B4A713D51BB}"/>
    <cellStyle name="40% - Ênfase4 30 11" xfId="29921" xr:uid="{3AE3ADBF-57E8-466E-A8EB-2D88EF0AFD08}"/>
    <cellStyle name="40% - Ênfase4 30 11 2" xfId="29922" xr:uid="{0E41B711-AB54-45A6-902C-8FB443EE673E}"/>
    <cellStyle name="40% - Ênfase4 30 11 2 2" xfId="29923" xr:uid="{6990D88C-D9BC-479F-B36D-99C0759F3C49}"/>
    <cellStyle name="40% - Ênfase4 30 11 2 3" xfId="29924" xr:uid="{81DC4532-04AA-4D59-A2A1-22EBA1442BCE}"/>
    <cellStyle name="40% - Ênfase4 30 11 2 4" xfId="29925" xr:uid="{36DCFA3F-72B5-4BA1-878C-A1B8F7F35284}"/>
    <cellStyle name="40% - Ênfase4 30 11 3" xfId="29926" xr:uid="{455B721A-8680-4D04-B84C-D90FDFE4FDD6}"/>
    <cellStyle name="40% - Ênfase4 30 11 4" xfId="29927" xr:uid="{2B1C4BFF-E5A3-4047-8731-EE964A596591}"/>
    <cellStyle name="40% - Ênfase4 30 11 5" xfId="29928" xr:uid="{CB0E87A1-8491-46D4-8FCA-0EA6ECDDCA04}"/>
    <cellStyle name="40% - Ênfase4 30 12" xfId="29929" xr:uid="{C8D247AC-DF73-4B63-B6DB-CAD532A4B767}"/>
    <cellStyle name="40% - Ênfase4 30 12 2" xfId="29930" xr:uid="{D6FBFEBB-A7D7-4697-8381-7271FE01EFD5}"/>
    <cellStyle name="40% - Ênfase4 30 12 3" xfId="29931" xr:uid="{924151DD-71EB-47DF-84B8-E5FA155B9C93}"/>
    <cellStyle name="40% - Ênfase4 30 12 4" xfId="29932" xr:uid="{3A9B7AB0-A77A-42C0-A5DF-73AA7108046D}"/>
    <cellStyle name="40% - Ênfase4 30 13" xfId="29933" xr:uid="{D4B4B094-5192-4764-AEDC-BA10D381758F}"/>
    <cellStyle name="40% - Ênfase4 30 14" xfId="29934" xr:uid="{C94284AD-B712-48CB-AB81-F0CC94521343}"/>
    <cellStyle name="40% - Ênfase4 30 15" xfId="29935" xr:uid="{CA6B783E-5640-43DF-B959-538A8ADA8E94}"/>
    <cellStyle name="40% - Ênfase4 30 2" xfId="2066" xr:uid="{007370F2-5E3C-43AF-AEC3-4A0C4992F309}"/>
    <cellStyle name="40% - Ênfase4 30 2 2" xfId="29936" xr:uid="{E257881D-383D-4298-B01E-9282E7782F9A}"/>
    <cellStyle name="40% - Ênfase4 30 2 2 2" xfId="29937" xr:uid="{45768534-4CD5-4E05-ADAA-02D5BF7F6067}"/>
    <cellStyle name="40% - Ênfase4 30 2 2 3" xfId="29938" xr:uid="{076079EA-6B43-49D9-B79D-5FDAEB86815F}"/>
    <cellStyle name="40% - Ênfase4 30 2 2 4" xfId="29939" xr:uid="{2B63A173-F648-4948-B5D0-645F5C031FE3}"/>
    <cellStyle name="40% - Ênfase4 30 2 3" xfId="29940" xr:uid="{A31E345A-68FD-4E07-BF97-90794EDCCD9C}"/>
    <cellStyle name="40% - Ênfase4 30 2 4" xfId="29941" xr:uid="{AE3CDD63-6355-448E-AD19-CC3E2CDA02CD}"/>
    <cellStyle name="40% - Ênfase4 30 2 5" xfId="29942" xr:uid="{C154D2E3-04A4-4B58-995F-668091DDFB6E}"/>
    <cellStyle name="40% - Ênfase4 30 3" xfId="29943" xr:uid="{C6CEFE35-05D4-4E8F-B92E-F838B64656F4}"/>
    <cellStyle name="40% - Ênfase4 30 3 2" xfId="29944" xr:uid="{55AA2E44-8B90-4A98-909D-C9FF693878D8}"/>
    <cellStyle name="40% - Ênfase4 30 3 2 2" xfId="29945" xr:uid="{80BEB679-0D20-483F-A5D6-675CE8436545}"/>
    <cellStyle name="40% - Ênfase4 30 3 2 3" xfId="29946" xr:uid="{A74BDB71-D76D-4EE4-ACF9-4DEA11010CAA}"/>
    <cellStyle name="40% - Ênfase4 30 3 2 4" xfId="29947" xr:uid="{51E3DA6F-675C-414E-A61D-C8DC03FAFC12}"/>
    <cellStyle name="40% - Ênfase4 30 3 3" xfId="29948" xr:uid="{5D2F5861-5343-4EA4-8A94-04527B54A521}"/>
    <cellStyle name="40% - Ênfase4 30 3 4" xfId="29949" xr:uid="{CED71BCA-5A8B-4CB1-A029-4D7F3BC18043}"/>
    <cellStyle name="40% - Ênfase4 30 3 5" xfId="29950" xr:uid="{294285F0-9AFC-4144-B310-BED1CD600D42}"/>
    <cellStyle name="40% - Ênfase4 30 4" xfId="29951" xr:uid="{1FCB5E7F-3D25-4D64-A55E-E5EEE6A75828}"/>
    <cellStyle name="40% - Ênfase4 30 4 2" xfId="29952" xr:uid="{F5B9C7B2-C43C-445C-B331-7037E4CA80AA}"/>
    <cellStyle name="40% - Ênfase4 30 4 2 2" xfId="29953" xr:uid="{AC5A56F6-9048-4A0F-9941-AB36650EA87B}"/>
    <cellStyle name="40% - Ênfase4 30 4 2 3" xfId="29954" xr:uid="{A9F753FF-B3B6-44CF-ACED-BA6416C0DC13}"/>
    <cellStyle name="40% - Ênfase4 30 4 2 4" xfId="29955" xr:uid="{043DF24E-9F31-40DD-909E-54677321DB85}"/>
    <cellStyle name="40% - Ênfase4 30 4 3" xfId="29956" xr:uid="{EC335798-979F-42B1-9D9E-110F95B2A7F1}"/>
    <cellStyle name="40% - Ênfase4 30 4 4" xfId="29957" xr:uid="{767F9977-7A66-4E06-B3F9-B20E8845E592}"/>
    <cellStyle name="40% - Ênfase4 30 4 5" xfId="29958" xr:uid="{94B01910-0A12-47B6-BD75-A3BE24FCB1B3}"/>
    <cellStyle name="40% - Ênfase4 30 5" xfId="29959" xr:uid="{78F75F2A-B76F-421B-854E-439775A4A693}"/>
    <cellStyle name="40% - Ênfase4 30 5 2" xfId="29960" xr:uid="{922ACB54-97E8-4A5F-9EC1-547DDFB3DC08}"/>
    <cellStyle name="40% - Ênfase4 30 5 2 2" xfId="29961" xr:uid="{BCA6EC79-C589-4E64-9850-09C5A4E24EAD}"/>
    <cellStyle name="40% - Ênfase4 30 5 2 3" xfId="29962" xr:uid="{181460D7-C447-4F56-BCCF-CE277C6BBED6}"/>
    <cellStyle name="40% - Ênfase4 30 5 2 4" xfId="29963" xr:uid="{EA08F53B-5BAB-4975-942B-8653F4065FB1}"/>
    <cellStyle name="40% - Ênfase4 30 5 3" xfId="29964" xr:uid="{5B2CEA80-3545-424B-B8FD-8FAC9262E557}"/>
    <cellStyle name="40% - Ênfase4 30 5 4" xfId="29965" xr:uid="{248AD037-4FE7-4B4D-9C9A-27A57325A942}"/>
    <cellStyle name="40% - Ênfase4 30 5 5" xfId="29966" xr:uid="{DC22FDA5-4181-40EC-8FA7-261A0FB4AA26}"/>
    <cellStyle name="40% - Ênfase4 30 6" xfId="29967" xr:uid="{354ABD1E-A837-4361-A2AF-44D6829E8E22}"/>
    <cellStyle name="40% - Ênfase4 30 6 2" xfId="29968" xr:uid="{DB1E7B5B-B0ED-47E8-9E38-ACAD375A34A3}"/>
    <cellStyle name="40% - Ênfase4 30 6 2 2" xfId="29969" xr:uid="{23003D77-AD23-409B-82C1-1F9DE7AD8889}"/>
    <cellStyle name="40% - Ênfase4 30 6 2 3" xfId="29970" xr:uid="{D85689FF-DE2C-40B1-9058-9E82B7E2274F}"/>
    <cellStyle name="40% - Ênfase4 30 6 2 4" xfId="29971" xr:uid="{FABC12D5-9E64-40A2-9D75-585D79F8DC8E}"/>
    <cellStyle name="40% - Ênfase4 30 6 3" xfId="29972" xr:uid="{AB359BCF-2B51-4F58-AEC9-68CB2263E0BF}"/>
    <cellStyle name="40% - Ênfase4 30 6 4" xfId="29973" xr:uid="{82E060AC-E74E-47FE-8286-50D4AEFA0E40}"/>
    <cellStyle name="40% - Ênfase4 30 6 5" xfId="29974" xr:uid="{C16CE622-9867-45CB-8F9A-1FD42D35BB9E}"/>
    <cellStyle name="40% - Ênfase4 30 7" xfId="29975" xr:uid="{06356F82-82F4-4A75-A073-867FE462554C}"/>
    <cellStyle name="40% - Ênfase4 30 7 2" xfId="29976" xr:uid="{1F0C42C7-3DD5-4C0E-BF10-66028D50EC33}"/>
    <cellStyle name="40% - Ênfase4 30 7 2 2" xfId="29977" xr:uid="{CBA5C4AD-257E-4C1F-A209-B60E5B698791}"/>
    <cellStyle name="40% - Ênfase4 30 7 2 3" xfId="29978" xr:uid="{B3FB4183-DE26-4DC7-89C5-361AC2216691}"/>
    <cellStyle name="40% - Ênfase4 30 7 2 4" xfId="29979" xr:uid="{35F477B6-AF18-4959-8619-D41588E0496C}"/>
    <cellStyle name="40% - Ênfase4 30 7 3" xfId="29980" xr:uid="{7AD716A9-A440-411C-A171-A5DB0A694639}"/>
    <cellStyle name="40% - Ênfase4 30 7 4" xfId="29981" xr:uid="{D5A004C6-A856-461E-8B71-A8DCB35F95E5}"/>
    <cellStyle name="40% - Ênfase4 30 7 5" xfId="29982" xr:uid="{7D2926CE-EB37-448E-925F-E45725D4E33D}"/>
    <cellStyle name="40% - Ênfase4 30 8" xfId="29983" xr:uid="{BE826126-E55B-4A13-9BDD-EAE48B169CE2}"/>
    <cellStyle name="40% - Ênfase4 30 8 2" xfId="29984" xr:uid="{FCE2FC6D-389E-4747-BFE3-E305D77CC13D}"/>
    <cellStyle name="40% - Ênfase4 30 8 2 2" xfId="29985" xr:uid="{4D8E5225-DCC7-43A7-B041-B8393E3B94CB}"/>
    <cellStyle name="40% - Ênfase4 30 8 2 3" xfId="29986" xr:uid="{7562A73D-BE27-49F6-8C47-927178CC9456}"/>
    <cellStyle name="40% - Ênfase4 30 8 2 4" xfId="29987" xr:uid="{B4A1D5EB-0A45-4123-885E-0FB492B3EC14}"/>
    <cellStyle name="40% - Ênfase4 30 8 3" xfId="29988" xr:uid="{EFB6F8CE-34BD-42C4-B026-E8B66B200D11}"/>
    <cellStyle name="40% - Ênfase4 30 8 4" xfId="29989" xr:uid="{8402C5CB-9607-46D3-8316-4186E6BB9A4E}"/>
    <cellStyle name="40% - Ênfase4 30 8 5" xfId="29990" xr:uid="{0489E8C3-DBD4-4124-B54C-D4C178F712FE}"/>
    <cellStyle name="40% - Ênfase4 30 9" xfId="29991" xr:uid="{7EACC55B-A378-4CE8-A6C6-7A676FEC3BF7}"/>
    <cellStyle name="40% - Ênfase4 30 9 2" xfId="29992" xr:uid="{F40A65C2-74BC-4145-96AB-422F261B38DC}"/>
    <cellStyle name="40% - Ênfase4 30 9 2 2" xfId="29993" xr:uid="{96A6975E-8BBC-41CB-B4C2-ACF131FCF02F}"/>
    <cellStyle name="40% - Ênfase4 30 9 2 3" xfId="29994" xr:uid="{AFE2BB17-51B8-4D03-A3FA-3947E8813613}"/>
    <cellStyle name="40% - Ênfase4 30 9 2 4" xfId="29995" xr:uid="{8BD1C0EF-916F-4DE9-AFEF-E6489EEBB868}"/>
    <cellStyle name="40% - Ênfase4 30 9 3" xfId="29996" xr:uid="{3FACFA92-F784-40AE-AAD0-E1EA8E3FB247}"/>
    <cellStyle name="40% - Ênfase4 30 9 4" xfId="29997" xr:uid="{BA8B60C9-7297-40CB-A2CD-8078DB48CD15}"/>
    <cellStyle name="40% - Ênfase4 30 9 5" xfId="29998" xr:uid="{B6000214-0D5F-4588-899E-47099481EAFE}"/>
    <cellStyle name="40% - Ênfase4 31" xfId="2067" xr:uid="{B92E714D-38C1-41CF-B641-33461661B706}"/>
    <cellStyle name="40% - Ênfase4 31 10" xfId="29999" xr:uid="{C2C5A328-5A9F-4D46-B551-70A4000D514C}"/>
    <cellStyle name="40% - Ênfase4 31 10 2" xfId="30000" xr:uid="{5B87AA55-3CCA-4AB1-BED6-9A4559CE8B76}"/>
    <cellStyle name="40% - Ênfase4 31 10 2 2" xfId="30001" xr:uid="{C611C6ED-0889-4FD5-817A-9B41A4FDDAC1}"/>
    <cellStyle name="40% - Ênfase4 31 10 2 3" xfId="30002" xr:uid="{918A729B-43E3-4FEC-B62B-751FFA88ACDF}"/>
    <cellStyle name="40% - Ênfase4 31 10 2 4" xfId="30003" xr:uid="{CFC30AD1-D791-4814-9E4C-511DBD0C23AA}"/>
    <cellStyle name="40% - Ênfase4 31 10 3" xfId="30004" xr:uid="{F309C358-59DD-4AEB-8EE9-B7BA2F79B347}"/>
    <cellStyle name="40% - Ênfase4 31 10 4" xfId="30005" xr:uid="{60BF47A4-7E58-4B14-B0D3-CE63134E0DBB}"/>
    <cellStyle name="40% - Ênfase4 31 10 5" xfId="30006" xr:uid="{11D82875-F4A8-419B-A578-7A128FE50E7B}"/>
    <cellStyle name="40% - Ênfase4 31 11" xfId="30007" xr:uid="{60BB50F3-07E5-4569-B29E-4EBE1F4C4143}"/>
    <cellStyle name="40% - Ênfase4 31 11 2" xfId="30008" xr:uid="{C39477F7-CA22-4E60-AC91-9B00079EBFA6}"/>
    <cellStyle name="40% - Ênfase4 31 11 2 2" xfId="30009" xr:uid="{1C9ABCC8-56F5-40D0-AF69-6F654C9BA349}"/>
    <cellStyle name="40% - Ênfase4 31 11 2 3" xfId="30010" xr:uid="{39B192F4-8056-4211-AE0A-3528B23B2220}"/>
    <cellStyle name="40% - Ênfase4 31 11 2 4" xfId="30011" xr:uid="{8F8E36C9-AE60-4324-82AE-ABCC6689CD70}"/>
    <cellStyle name="40% - Ênfase4 31 11 3" xfId="30012" xr:uid="{ADF5DD24-A986-4AC1-B01B-7978AE3BFA0A}"/>
    <cellStyle name="40% - Ênfase4 31 11 4" xfId="30013" xr:uid="{A7258119-7714-4D4C-A81D-50FE46CE4E2D}"/>
    <cellStyle name="40% - Ênfase4 31 11 5" xfId="30014" xr:uid="{1D8673B1-4465-4C26-AE99-CE56F86EFABE}"/>
    <cellStyle name="40% - Ênfase4 31 12" xfId="30015" xr:uid="{DB8CEA88-B9A6-4A29-ACDE-894311A755EF}"/>
    <cellStyle name="40% - Ênfase4 31 12 2" xfId="30016" xr:uid="{BA1C63EF-B108-483D-AF73-636BC6F986AA}"/>
    <cellStyle name="40% - Ênfase4 31 12 3" xfId="30017" xr:uid="{BBF69929-1C91-4680-AC53-DBAAE97D9A5F}"/>
    <cellStyle name="40% - Ênfase4 31 12 4" xfId="30018" xr:uid="{C9A62C46-E845-4447-894C-2F2E9C33F2A6}"/>
    <cellStyle name="40% - Ênfase4 31 13" xfId="30019" xr:uid="{FCBBEBCD-1B72-4712-9F37-2EA2337C2197}"/>
    <cellStyle name="40% - Ênfase4 31 14" xfId="30020" xr:uid="{E0BE5BD3-194D-487E-9D30-209943759FC1}"/>
    <cellStyle name="40% - Ênfase4 31 15" xfId="30021" xr:uid="{372D997A-989B-4BBF-99CB-926B8A07C514}"/>
    <cellStyle name="40% - Ênfase4 31 2" xfId="2068" xr:uid="{77B568FF-18AF-4A62-A560-ECC1959519C4}"/>
    <cellStyle name="40% - Ênfase4 31 2 2" xfId="30022" xr:uid="{9ECDD2CB-B000-4CBD-BFDE-E1B6B5C3D522}"/>
    <cellStyle name="40% - Ênfase4 31 2 2 2" xfId="30023" xr:uid="{8CC6AD36-C5D1-4883-A158-716AC11681DC}"/>
    <cellStyle name="40% - Ênfase4 31 2 2 3" xfId="30024" xr:uid="{A4588F61-F792-466A-9F3F-D237C76F2709}"/>
    <cellStyle name="40% - Ênfase4 31 2 2 4" xfId="30025" xr:uid="{53316F01-EC7C-43ED-906A-0CB8C6AF1CE0}"/>
    <cellStyle name="40% - Ênfase4 31 2 3" xfId="30026" xr:uid="{C6D1289E-99E4-4658-9BE1-E1C0EEFC9113}"/>
    <cellStyle name="40% - Ênfase4 31 2 4" xfId="30027" xr:uid="{833D95D8-CBF4-4CBD-A18F-4BEC9887D41A}"/>
    <cellStyle name="40% - Ênfase4 31 2 5" xfId="30028" xr:uid="{AB0A5551-0C59-44CD-A219-21764BC833A4}"/>
    <cellStyle name="40% - Ênfase4 31 3" xfId="30029" xr:uid="{DECCE368-457A-4DB4-A120-2D41E8841395}"/>
    <cellStyle name="40% - Ênfase4 31 3 2" xfId="30030" xr:uid="{602D4E86-D08E-4463-861C-2B8A4EEBB8A9}"/>
    <cellStyle name="40% - Ênfase4 31 3 2 2" xfId="30031" xr:uid="{35B4D355-1232-4AE3-9BE9-A002B779511C}"/>
    <cellStyle name="40% - Ênfase4 31 3 2 3" xfId="30032" xr:uid="{0F829B7D-E8CB-4500-B3B7-EB935EF288FB}"/>
    <cellStyle name="40% - Ênfase4 31 3 2 4" xfId="30033" xr:uid="{8479846C-63C0-43BD-96B8-FDD5F85E35C0}"/>
    <cellStyle name="40% - Ênfase4 31 3 3" xfId="30034" xr:uid="{78AA97F1-8D6C-4500-9ADB-48EACB33F005}"/>
    <cellStyle name="40% - Ênfase4 31 3 4" xfId="30035" xr:uid="{B449BC4B-8623-443E-AB7E-4720E578658E}"/>
    <cellStyle name="40% - Ênfase4 31 3 5" xfId="30036" xr:uid="{A91D289C-3B8D-442D-9B4F-C0CF3E09D6FC}"/>
    <cellStyle name="40% - Ênfase4 31 4" xfId="30037" xr:uid="{47F212A3-DEF9-4BF6-AD57-CC1D8D539D90}"/>
    <cellStyle name="40% - Ênfase4 31 4 2" xfId="30038" xr:uid="{4A240389-8CE0-43AF-B056-0CA5BBF1E295}"/>
    <cellStyle name="40% - Ênfase4 31 4 2 2" xfId="30039" xr:uid="{B40D993F-F171-4E3C-BA98-B72937D12443}"/>
    <cellStyle name="40% - Ênfase4 31 4 2 3" xfId="30040" xr:uid="{EE0274A4-F350-48F8-B441-41401735E0B1}"/>
    <cellStyle name="40% - Ênfase4 31 4 2 4" xfId="30041" xr:uid="{4F25FFEB-C196-4554-8C59-7E8498503260}"/>
    <cellStyle name="40% - Ênfase4 31 4 3" xfId="30042" xr:uid="{DF4EF8E1-CA22-4B63-9FCF-1B8A160006E4}"/>
    <cellStyle name="40% - Ênfase4 31 4 4" xfId="30043" xr:uid="{E065D37B-186B-41B2-B471-C7504582FD81}"/>
    <cellStyle name="40% - Ênfase4 31 4 5" xfId="30044" xr:uid="{182DC59F-FE65-4E09-A9B6-44DE6A5565B5}"/>
    <cellStyle name="40% - Ênfase4 31 5" xfId="30045" xr:uid="{2F3B2B45-B806-40B8-8B18-7EFE4678F9B2}"/>
    <cellStyle name="40% - Ênfase4 31 5 2" xfId="30046" xr:uid="{59E0B740-AC6A-4991-8170-BBED1B45ABEA}"/>
    <cellStyle name="40% - Ênfase4 31 5 2 2" xfId="30047" xr:uid="{8EF26964-4D14-43EB-BF66-ECED01219174}"/>
    <cellStyle name="40% - Ênfase4 31 5 2 3" xfId="30048" xr:uid="{20C8BA62-F9E4-4655-A866-E07874B27EA8}"/>
    <cellStyle name="40% - Ênfase4 31 5 2 4" xfId="30049" xr:uid="{8AE52C0A-A09F-4F74-8D43-DC54CD92E720}"/>
    <cellStyle name="40% - Ênfase4 31 5 3" xfId="30050" xr:uid="{F2DCCE26-EC55-4DA2-99E0-256EBB9D7A63}"/>
    <cellStyle name="40% - Ênfase4 31 5 4" xfId="30051" xr:uid="{DDF982EA-6BB4-453E-9E64-86017E2B5048}"/>
    <cellStyle name="40% - Ênfase4 31 5 5" xfId="30052" xr:uid="{AAAE5C3D-E2A5-4820-A6D4-29AE82E775A7}"/>
    <cellStyle name="40% - Ênfase4 31 6" xfId="30053" xr:uid="{B47C1BEB-D632-45FB-8677-63C635D6BC38}"/>
    <cellStyle name="40% - Ênfase4 31 6 2" xfId="30054" xr:uid="{1CB231D3-07E8-4894-B2C4-01899098684C}"/>
    <cellStyle name="40% - Ênfase4 31 6 2 2" xfId="30055" xr:uid="{9452721A-4937-4C5D-BEE7-E9FF0A047E72}"/>
    <cellStyle name="40% - Ênfase4 31 6 2 3" xfId="30056" xr:uid="{64E908FF-4805-4140-A1A5-1D0F62BB29FA}"/>
    <cellStyle name="40% - Ênfase4 31 6 2 4" xfId="30057" xr:uid="{3F4D1571-60EF-439C-89F7-50010BB2B865}"/>
    <cellStyle name="40% - Ênfase4 31 6 3" xfId="30058" xr:uid="{EFDAFFE3-1B97-4DBF-A17D-CF485989EC0C}"/>
    <cellStyle name="40% - Ênfase4 31 6 4" xfId="30059" xr:uid="{DC8A2867-64C0-4EBA-871D-927BC683A73A}"/>
    <cellStyle name="40% - Ênfase4 31 6 5" xfId="30060" xr:uid="{3A8B6BD9-FCE2-4D01-9E8B-D4F17F314CAA}"/>
    <cellStyle name="40% - Ênfase4 31 7" xfId="30061" xr:uid="{5D2142DB-6DEF-4233-A305-EB5FCDA2D932}"/>
    <cellStyle name="40% - Ênfase4 31 7 2" xfId="30062" xr:uid="{C709EE24-518A-4A13-A54D-B3BA718FDE95}"/>
    <cellStyle name="40% - Ênfase4 31 7 2 2" xfId="30063" xr:uid="{261ADCBD-E99C-496E-8262-93612DB175A6}"/>
    <cellStyle name="40% - Ênfase4 31 7 2 3" xfId="30064" xr:uid="{B77CA7CA-ABC1-4AB5-8DD0-4C8CB4ABDC46}"/>
    <cellStyle name="40% - Ênfase4 31 7 2 4" xfId="30065" xr:uid="{059916FE-D335-4BF5-B982-943145EB3574}"/>
    <cellStyle name="40% - Ênfase4 31 7 3" xfId="30066" xr:uid="{E83C78BB-A7B1-4187-9ECF-3B531D1E88D0}"/>
    <cellStyle name="40% - Ênfase4 31 7 4" xfId="30067" xr:uid="{81B95ED4-F70A-4B64-AC32-29F7F441D5BD}"/>
    <cellStyle name="40% - Ênfase4 31 7 5" xfId="30068" xr:uid="{9FFAEFFE-88BA-4043-BE06-307F39D98949}"/>
    <cellStyle name="40% - Ênfase4 31 8" xfId="30069" xr:uid="{300D6BB3-3A80-4441-B215-EBEC7BDDC5AE}"/>
    <cellStyle name="40% - Ênfase4 31 8 2" xfId="30070" xr:uid="{83AB0C2D-6A02-4E71-9B8A-49CD657370B4}"/>
    <cellStyle name="40% - Ênfase4 31 8 2 2" xfId="30071" xr:uid="{8B80A048-F3E0-4361-B2CB-7880F1E355D1}"/>
    <cellStyle name="40% - Ênfase4 31 8 2 3" xfId="30072" xr:uid="{FCD819A9-98D3-4542-AC15-802EA1BCAE92}"/>
    <cellStyle name="40% - Ênfase4 31 8 2 4" xfId="30073" xr:uid="{0D619920-99C7-480C-85EF-C5DCC958BDFE}"/>
    <cellStyle name="40% - Ênfase4 31 8 3" xfId="30074" xr:uid="{BF08B5FC-0B82-426F-872D-D3F487BF407A}"/>
    <cellStyle name="40% - Ênfase4 31 8 4" xfId="30075" xr:uid="{3F5E19AB-ED28-4CBD-ACCE-1D3D654275BA}"/>
    <cellStyle name="40% - Ênfase4 31 8 5" xfId="30076" xr:uid="{EB80E229-EBAA-4246-99EB-4D8F67DA47E7}"/>
    <cellStyle name="40% - Ênfase4 31 9" xfId="30077" xr:uid="{971B3D99-660E-4FAF-97F7-08A465F13ADF}"/>
    <cellStyle name="40% - Ênfase4 31 9 2" xfId="30078" xr:uid="{C7D6EE17-18DB-4677-B84C-54C787F8A3E7}"/>
    <cellStyle name="40% - Ênfase4 31 9 2 2" xfId="30079" xr:uid="{8761E5F5-65B3-4D56-9E8B-15780845D293}"/>
    <cellStyle name="40% - Ênfase4 31 9 2 3" xfId="30080" xr:uid="{D75978A2-4F8F-4510-868F-1C0D473004EB}"/>
    <cellStyle name="40% - Ênfase4 31 9 2 4" xfId="30081" xr:uid="{F49D7F84-4B09-4395-8008-21BE66D63809}"/>
    <cellStyle name="40% - Ênfase4 31 9 3" xfId="30082" xr:uid="{19ABC614-1C21-429E-8892-5963558DE7DA}"/>
    <cellStyle name="40% - Ênfase4 31 9 4" xfId="30083" xr:uid="{75C70BF1-5EE4-4579-8B02-F6B9E1922759}"/>
    <cellStyle name="40% - Ênfase4 31 9 5" xfId="30084" xr:uid="{BBF819DD-AA9F-41D3-87AA-26BD1EC5CCFE}"/>
    <cellStyle name="40% - Ênfase4 32" xfId="2069" xr:uid="{A527121F-1D9D-4959-8043-6B68CD2B18B0}"/>
    <cellStyle name="40% - Ênfase4 32 10" xfId="30085" xr:uid="{E713DC58-4C4A-450A-B7FB-CBD0DF607FD8}"/>
    <cellStyle name="40% - Ênfase4 32 10 2" xfId="30086" xr:uid="{AE6A67DC-5311-4943-879A-681AEC726E13}"/>
    <cellStyle name="40% - Ênfase4 32 10 2 2" xfId="30087" xr:uid="{ED04AAE1-87AC-43C7-AB12-27815FF04662}"/>
    <cellStyle name="40% - Ênfase4 32 10 2 3" xfId="30088" xr:uid="{3C0F8764-6AAF-4F26-9143-117E7E9A1543}"/>
    <cellStyle name="40% - Ênfase4 32 10 2 4" xfId="30089" xr:uid="{8BFD6D73-4B25-4602-B374-57405BBA8840}"/>
    <cellStyle name="40% - Ênfase4 32 10 3" xfId="30090" xr:uid="{83CC2B94-1FAD-41B0-9FC9-130F0861E232}"/>
    <cellStyle name="40% - Ênfase4 32 10 4" xfId="30091" xr:uid="{84BB1D33-9170-45C7-9484-D88AC8C47B7C}"/>
    <cellStyle name="40% - Ênfase4 32 10 5" xfId="30092" xr:uid="{CD6A495F-40BD-4C0A-BFD7-F82914EA07B1}"/>
    <cellStyle name="40% - Ênfase4 32 11" xfId="30093" xr:uid="{DB86AC60-C472-4DBF-BBE7-28D8983E73F5}"/>
    <cellStyle name="40% - Ênfase4 32 11 2" xfId="30094" xr:uid="{79E8543A-17B8-4385-857F-668E811A49C6}"/>
    <cellStyle name="40% - Ênfase4 32 11 2 2" xfId="30095" xr:uid="{5329EB0F-638B-4D5A-81A5-EA1E73D24987}"/>
    <cellStyle name="40% - Ênfase4 32 11 2 3" xfId="30096" xr:uid="{FF9C1C85-8D26-471D-B2AF-F7F4D52807F9}"/>
    <cellStyle name="40% - Ênfase4 32 11 2 4" xfId="30097" xr:uid="{C65C35EA-828D-48CA-866A-3879AF3B4068}"/>
    <cellStyle name="40% - Ênfase4 32 11 3" xfId="30098" xr:uid="{8B6CC824-2B85-4AFA-BB41-D2395DE74464}"/>
    <cellStyle name="40% - Ênfase4 32 11 4" xfId="30099" xr:uid="{4ABEB508-CC6D-4A0B-9649-1195C6E384F7}"/>
    <cellStyle name="40% - Ênfase4 32 11 5" xfId="30100" xr:uid="{2C6874F3-847D-4079-9C47-EA48A9CC1CC3}"/>
    <cellStyle name="40% - Ênfase4 32 12" xfId="30101" xr:uid="{A8E867B2-52F1-488C-8651-421F14C8410B}"/>
    <cellStyle name="40% - Ênfase4 32 12 2" xfId="30102" xr:uid="{B192911A-E11F-454E-B599-7233EF7E1AC1}"/>
    <cellStyle name="40% - Ênfase4 32 12 3" xfId="30103" xr:uid="{78C11615-548F-4006-B0D7-EE3E30E11DFF}"/>
    <cellStyle name="40% - Ênfase4 32 12 4" xfId="30104" xr:uid="{2F0A3536-9E92-4300-81A7-2B4A135D6312}"/>
    <cellStyle name="40% - Ênfase4 32 13" xfId="30105" xr:uid="{BF1D6386-54D0-4456-B4D3-D72A2A80E1DD}"/>
    <cellStyle name="40% - Ênfase4 32 14" xfId="30106" xr:uid="{661AC4C5-F9DF-4AA9-BA2A-5E4CB27E8B58}"/>
    <cellStyle name="40% - Ênfase4 32 15" xfId="30107" xr:uid="{154DDE0D-968F-4F00-A635-26ACDDFCAE82}"/>
    <cellStyle name="40% - Ênfase4 32 2" xfId="2070" xr:uid="{DD1C0587-C43B-478E-BC35-E498E641BD6E}"/>
    <cellStyle name="40% - Ênfase4 32 2 2" xfId="30108" xr:uid="{5E3D3360-3A41-4C9B-AFEF-5DBF731C8D4C}"/>
    <cellStyle name="40% - Ênfase4 32 2 2 2" xfId="30109" xr:uid="{6F7A9A63-B3A5-4D11-B1DE-2AF38C0B7799}"/>
    <cellStyle name="40% - Ênfase4 32 2 2 3" xfId="30110" xr:uid="{64700898-244A-4136-ADE1-E145FF3AAC97}"/>
    <cellStyle name="40% - Ênfase4 32 2 2 4" xfId="30111" xr:uid="{C1434B2C-5902-4709-A432-0A9705C3F9BF}"/>
    <cellStyle name="40% - Ênfase4 32 2 3" xfId="30112" xr:uid="{2F667811-55CB-4653-AC12-CD62BD0EC175}"/>
    <cellStyle name="40% - Ênfase4 32 2 4" xfId="30113" xr:uid="{199231F1-D36F-488B-9BF6-0FA6863B184A}"/>
    <cellStyle name="40% - Ênfase4 32 2 5" xfId="30114" xr:uid="{C4751C2F-DBFA-48C3-84A2-7398F1ACDC82}"/>
    <cellStyle name="40% - Ênfase4 32 3" xfId="30115" xr:uid="{4E407A0A-F96F-4BE3-853B-6C4733CE1FC4}"/>
    <cellStyle name="40% - Ênfase4 32 3 2" xfId="30116" xr:uid="{AAC89405-3F7E-4918-A9DF-8972FD5DB7B1}"/>
    <cellStyle name="40% - Ênfase4 32 3 2 2" xfId="30117" xr:uid="{F5BF135A-E173-4DDC-8AB7-805250B1B167}"/>
    <cellStyle name="40% - Ênfase4 32 3 2 3" xfId="30118" xr:uid="{46ECAA2C-0716-4D10-88FC-153458DAF410}"/>
    <cellStyle name="40% - Ênfase4 32 3 2 4" xfId="30119" xr:uid="{CEB8ACBF-08CF-42D3-97B0-15006EA8D1B3}"/>
    <cellStyle name="40% - Ênfase4 32 3 3" xfId="30120" xr:uid="{4911EA2A-46BF-4132-8918-3698A9485B1B}"/>
    <cellStyle name="40% - Ênfase4 32 3 4" xfId="30121" xr:uid="{1BF6CE34-46D2-40A2-8158-61663E892495}"/>
    <cellStyle name="40% - Ênfase4 32 3 5" xfId="30122" xr:uid="{206FBFD2-1C77-4A56-9005-106DEB18AA62}"/>
    <cellStyle name="40% - Ênfase4 32 4" xfId="30123" xr:uid="{6C77DF18-3E3A-40BC-8C77-1941680FA49D}"/>
    <cellStyle name="40% - Ênfase4 32 4 2" xfId="30124" xr:uid="{21993385-8DBE-4212-861B-15DBA3E9052C}"/>
    <cellStyle name="40% - Ênfase4 32 4 2 2" xfId="30125" xr:uid="{90F8D760-43A6-4783-AA47-049B94EC54E7}"/>
    <cellStyle name="40% - Ênfase4 32 4 2 3" xfId="30126" xr:uid="{F808F065-26EE-4C56-8D12-A99573622812}"/>
    <cellStyle name="40% - Ênfase4 32 4 2 4" xfId="30127" xr:uid="{992D9C7C-A58D-4DBB-A29B-506C45311985}"/>
    <cellStyle name="40% - Ênfase4 32 4 3" xfId="30128" xr:uid="{EE643545-0629-4BEC-A331-52D341E9BF8C}"/>
    <cellStyle name="40% - Ênfase4 32 4 4" xfId="30129" xr:uid="{3BAD2C65-E5FB-48B5-B92D-58C3BAB82F46}"/>
    <cellStyle name="40% - Ênfase4 32 4 5" xfId="30130" xr:uid="{C5AA2A62-C002-4DAA-A0C6-9A3F7D0D46EF}"/>
    <cellStyle name="40% - Ênfase4 32 5" xfId="30131" xr:uid="{C9C5C87F-8F39-48B9-BB8E-854CCA8639A7}"/>
    <cellStyle name="40% - Ênfase4 32 5 2" xfId="30132" xr:uid="{575C8F8E-57A0-4C9F-AF39-D809EFA0033C}"/>
    <cellStyle name="40% - Ênfase4 32 5 2 2" xfId="30133" xr:uid="{A5DEDCC9-A7AC-4AA8-94B0-62DF3F0808B4}"/>
    <cellStyle name="40% - Ênfase4 32 5 2 3" xfId="30134" xr:uid="{62FC86C7-5727-4EAA-9739-A26B412CD051}"/>
    <cellStyle name="40% - Ênfase4 32 5 2 4" xfId="30135" xr:uid="{2E7536C4-D471-4235-9F9D-7A3723A98A78}"/>
    <cellStyle name="40% - Ênfase4 32 5 3" xfId="30136" xr:uid="{77AAEEF1-3DB2-4085-B97E-497BF3C07A33}"/>
    <cellStyle name="40% - Ênfase4 32 5 4" xfId="30137" xr:uid="{C9874790-6CF7-41E8-8871-CB3C06BBB1E5}"/>
    <cellStyle name="40% - Ênfase4 32 5 5" xfId="30138" xr:uid="{90DE5763-5AB3-44B6-AD25-CF2308562B91}"/>
    <cellStyle name="40% - Ênfase4 32 6" xfId="30139" xr:uid="{DC524163-5BFE-4D0D-9C1D-2086A4FEA863}"/>
    <cellStyle name="40% - Ênfase4 32 6 2" xfId="30140" xr:uid="{3CDB49A8-0DAE-4449-9598-794A862D2E31}"/>
    <cellStyle name="40% - Ênfase4 32 6 2 2" xfId="30141" xr:uid="{1C1C9E32-51D9-47FD-977F-F3ECC1FC7B3C}"/>
    <cellStyle name="40% - Ênfase4 32 6 2 3" xfId="30142" xr:uid="{508CE995-BF21-4BF4-B20E-0953D9E43E06}"/>
    <cellStyle name="40% - Ênfase4 32 6 2 4" xfId="30143" xr:uid="{5E476A4F-08A6-4508-80E7-9DF5E27995CA}"/>
    <cellStyle name="40% - Ênfase4 32 6 3" xfId="30144" xr:uid="{98E12DB4-E631-46DC-B275-CFDDCA562723}"/>
    <cellStyle name="40% - Ênfase4 32 6 4" xfId="30145" xr:uid="{19325EA7-F419-4E40-B632-4E38BECE6DC9}"/>
    <cellStyle name="40% - Ênfase4 32 6 5" xfId="30146" xr:uid="{7980ED2E-EBA7-42F5-90A5-D66DB0B99D9D}"/>
    <cellStyle name="40% - Ênfase4 32 7" xfId="30147" xr:uid="{2935DB46-5F19-4C04-AAF0-B4AD0E71FC48}"/>
    <cellStyle name="40% - Ênfase4 32 7 2" xfId="30148" xr:uid="{FE2D4F63-684A-40CC-8CCE-B98996990745}"/>
    <cellStyle name="40% - Ênfase4 32 7 2 2" xfId="30149" xr:uid="{EE540219-BE36-4663-AA0B-D1EE2C9DE0B7}"/>
    <cellStyle name="40% - Ênfase4 32 7 2 3" xfId="30150" xr:uid="{0B75C8F1-4091-4E16-92FB-5CA8CB480F44}"/>
    <cellStyle name="40% - Ênfase4 32 7 2 4" xfId="30151" xr:uid="{4759B890-0DA5-42DA-ACA3-CC07E075C7DC}"/>
    <cellStyle name="40% - Ênfase4 32 7 3" xfId="30152" xr:uid="{5E55801E-A6E8-4FA9-9D28-0696D1A8146E}"/>
    <cellStyle name="40% - Ênfase4 32 7 4" xfId="30153" xr:uid="{45F01903-5E84-4532-B01D-CDA862E9D445}"/>
    <cellStyle name="40% - Ênfase4 32 7 5" xfId="30154" xr:uid="{E7892450-F9EC-4983-A9A4-75EAA5D4452C}"/>
    <cellStyle name="40% - Ênfase4 32 8" xfId="30155" xr:uid="{4C4A81C6-68F6-4C67-8137-0BEDB6483F2E}"/>
    <cellStyle name="40% - Ênfase4 32 8 2" xfId="30156" xr:uid="{4D6BE007-ADF6-48DE-8489-9D86B21EE573}"/>
    <cellStyle name="40% - Ênfase4 32 8 2 2" xfId="30157" xr:uid="{35489180-B13C-488A-B1B4-0D28010044E4}"/>
    <cellStyle name="40% - Ênfase4 32 8 2 3" xfId="30158" xr:uid="{5C12F05F-C01D-4DED-B54C-05739E8066D7}"/>
    <cellStyle name="40% - Ênfase4 32 8 2 4" xfId="30159" xr:uid="{1BC300A9-CCFB-43D5-B773-088BA9572759}"/>
    <cellStyle name="40% - Ênfase4 32 8 3" xfId="30160" xr:uid="{7DC6065E-3441-464B-A5B4-93B4D4DA1521}"/>
    <cellStyle name="40% - Ênfase4 32 8 4" xfId="30161" xr:uid="{949EB0DA-B7B5-4F8D-8BFF-51344A2CD396}"/>
    <cellStyle name="40% - Ênfase4 32 8 5" xfId="30162" xr:uid="{3ACB1F2C-8BBB-49F5-A6E8-569D551B95A6}"/>
    <cellStyle name="40% - Ênfase4 32 9" xfId="30163" xr:uid="{29F32C2F-DD8B-416A-AF58-95D1EC29CDA3}"/>
    <cellStyle name="40% - Ênfase4 32 9 2" xfId="30164" xr:uid="{DC589231-B988-4588-9C56-6EE3D83CB0EB}"/>
    <cellStyle name="40% - Ênfase4 32 9 2 2" xfId="30165" xr:uid="{9D6FA97B-01E4-4A04-8E25-8196E1B05E12}"/>
    <cellStyle name="40% - Ênfase4 32 9 2 3" xfId="30166" xr:uid="{D379AFBF-B2D3-44A7-9392-58DD422EB79D}"/>
    <cellStyle name="40% - Ênfase4 32 9 2 4" xfId="30167" xr:uid="{31452241-54BA-4BBF-8692-705F7C0CC220}"/>
    <cellStyle name="40% - Ênfase4 32 9 3" xfId="30168" xr:uid="{3CE4864D-2C9A-4C83-967F-86D94D0012DE}"/>
    <cellStyle name="40% - Ênfase4 32 9 4" xfId="30169" xr:uid="{D95EF3F5-C4F2-4C24-97C3-28EFE188E36C}"/>
    <cellStyle name="40% - Ênfase4 32 9 5" xfId="30170" xr:uid="{D5055332-C6C7-4019-B637-40BC7C0EE14E}"/>
    <cellStyle name="40% - Ênfase4 33" xfId="2071" xr:uid="{BD5A70DF-F0F7-4B9C-B29F-23A54805E4AE}"/>
    <cellStyle name="40% - Ênfase4 33 10" xfId="30171" xr:uid="{77850C77-7D1F-43BF-902A-3818D41C574C}"/>
    <cellStyle name="40% - Ênfase4 33 10 2" xfId="30172" xr:uid="{2C7404D0-B3AE-4C99-A988-8F8E790410EF}"/>
    <cellStyle name="40% - Ênfase4 33 10 2 2" xfId="30173" xr:uid="{E63A7166-47A7-4337-AA09-41F99466B45A}"/>
    <cellStyle name="40% - Ênfase4 33 10 2 3" xfId="30174" xr:uid="{9F2DDCD5-EAD3-4BF7-9FDE-2A1E1CE7AB42}"/>
    <cellStyle name="40% - Ênfase4 33 10 2 4" xfId="30175" xr:uid="{8EC5B677-0B03-44E6-9743-A632091CBB2E}"/>
    <cellStyle name="40% - Ênfase4 33 10 3" xfId="30176" xr:uid="{98D20A58-9B33-4D65-B17B-98A3468B6B25}"/>
    <cellStyle name="40% - Ênfase4 33 10 4" xfId="30177" xr:uid="{B7334F63-0DA1-469A-8259-EBA7C7370950}"/>
    <cellStyle name="40% - Ênfase4 33 10 5" xfId="30178" xr:uid="{6FE6D4B8-0F90-4470-A28E-B15B8336CFFB}"/>
    <cellStyle name="40% - Ênfase4 33 11" xfId="30179" xr:uid="{018A5D2D-48CC-41B5-B984-EC62DABA1F4C}"/>
    <cellStyle name="40% - Ênfase4 33 11 2" xfId="30180" xr:uid="{8114944D-A2ED-4B2B-860F-CC98304CACBA}"/>
    <cellStyle name="40% - Ênfase4 33 11 2 2" xfId="30181" xr:uid="{F763D498-C78F-4EBD-B097-A98907A0F95D}"/>
    <cellStyle name="40% - Ênfase4 33 11 2 3" xfId="30182" xr:uid="{E6ABFE6A-B3A5-4902-8661-408C536DC636}"/>
    <cellStyle name="40% - Ênfase4 33 11 2 4" xfId="30183" xr:uid="{3FD85EF9-4EB4-4551-BBB1-A63E9E2FD809}"/>
    <cellStyle name="40% - Ênfase4 33 11 3" xfId="30184" xr:uid="{AB92AB7C-2B2B-470D-B9BA-2DE1402396EB}"/>
    <cellStyle name="40% - Ênfase4 33 11 4" xfId="30185" xr:uid="{A9B3454A-2BC5-4E3E-ADF5-9B194732142C}"/>
    <cellStyle name="40% - Ênfase4 33 11 5" xfId="30186" xr:uid="{0AD0B9E5-7801-4718-98CE-F678336F9E8E}"/>
    <cellStyle name="40% - Ênfase4 33 12" xfId="30187" xr:uid="{31ABFEF0-3F3A-4AD7-907E-12F344A022F5}"/>
    <cellStyle name="40% - Ênfase4 33 12 2" xfId="30188" xr:uid="{6C18DD98-EC95-43CF-85FE-C4FAD26367C8}"/>
    <cellStyle name="40% - Ênfase4 33 12 3" xfId="30189" xr:uid="{8B27D907-6B2E-42DD-808A-D21E937F283E}"/>
    <cellStyle name="40% - Ênfase4 33 12 4" xfId="30190" xr:uid="{01B550A6-02F9-4C61-99DB-49C7DD958F31}"/>
    <cellStyle name="40% - Ênfase4 33 13" xfId="30191" xr:uid="{A1760B5D-714F-46E8-A712-D23164A78718}"/>
    <cellStyle name="40% - Ênfase4 33 14" xfId="30192" xr:uid="{122D594D-7112-400E-9A2D-60E87F504A99}"/>
    <cellStyle name="40% - Ênfase4 33 15" xfId="30193" xr:uid="{995AA42A-C2EC-4C56-81A4-641BCB2B1BA8}"/>
    <cellStyle name="40% - Ênfase4 33 2" xfId="2072" xr:uid="{27C51C90-A834-4FEB-A836-3E536130156A}"/>
    <cellStyle name="40% - Ênfase4 33 2 2" xfId="30194" xr:uid="{B0353B47-F167-44FD-AA75-188B08EC9A79}"/>
    <cellStyle name="40% - Ênfase4 33 2 2 2" xfId="30195" xr:uid="{3D729EF5-C695-4C6D-9AD9-2051263072C8}"/>
    <cellStyle name="40% - Ênfase4 33 2 2 3" xfId="30196" xr:uid="{08D379C5-6608-4135-94E8-9A0EE742ECFC}"/>
    <cellStyle name="40% - Ênfase4 33 2 2 4" xfId="30197" xr:uid="{FB738191-B832-494F-9097-59A55A033481}"/>
    <cellStyle name="40% - Ênfase4 33 2 3" xfId="30198" xr:uid="{7A89861E-DB85-4C9B-9715-1DC69798D441}"/>
    <cellStyle name="40% - Ênfase4 33 2 4" xfId="30199" xr:uid="{D88AF505-3151-4559-AEEE-42310817FEC0}"/>
    <cellStyle name="40% - Ênfase4 33 2 5" xfId="30200" xr:uid="{889927EC-5183-4515-BFB4-BC3BE03B3F73}"/>
    <cellStyle name="40% - Ênfase4 33 3" xfId="30201" xr:uid="{DDC41E36-626C-487F-AB5E-0A6621ABF6F0}"/>
    <cellStyle name="40% - Ênfase4 33 3 2" xfId="30202" xr:uid="{6FC22515-7B2E-45AB-B216-D3CA32961EAF}"/>
    <cellStyle name="40% - Ênfase4 33 3 2 2" xfId="30203" xr:uid="{CE925CF5-8B96-49CB-ACAA-C24019E9E774}"/>
    <cellStyle name="40% - Ênfase4 33 3 2 3" xfId="30204" xr:uid="{E50C2E6F-99FD-4517-8764-432D15AE59CF}"/>
    <cellStyle name="40% - Ênfase4 33 3 2 4" xfId="30205" xr:uid="{ABE8485A-0A3A-4236-B3E1-2EC8A7E22231}"/>
    <cellStyle name="40% - Ênfase4 33 3 3" xfId="30206" xr:uid="{D5CD1E17-1E56-41D3-90EE-D0F092B12F45}"/>
    <cellStyle name="40% - Ênfase4 33 3 4" xfId="30207" xr:uid="{BCC8E5E7-6ACC-483C-8C05-6F2D82703A06}"/>
    <cellStyle name="40% - Ênfase4 33 3 5" xfId="30208" xr:uid="{32BC37F7-C2F3-4AD8-8B21-D17B88832F13}"/>
    <cellStyle name="40% - Ênfase4 33 4" xfId="30209" xr:uid="{FD47B460-B005-4F41-8002-7EDBD9B20947}"/>
    <cellStyle name="40% - Ênfase4 33 4 2" xfId="30210" xr:uid="{4AF95707-B371-4CFF-B333-0555AF1760FD}"/>
    <cellStyle name="40% - Ênfase4 33 4 2 2" xfId="30211" xr:uid="{4C461F45-2DDB-486C-A2EE-1CB126FD904E}"/>
    <cellStyle name="40% - Ênfase4 33 4 2 3" xfId="30212" xr:uid="{9A688C52-9B2B-4E25-B93A-D16F393E9629}"/>
    <cellStyle name="40% - Ênfase4 33 4 2 4" xfId="30213" xr:uid="{F02A36E5-E188-44E1-9A2F-FBF12D459F77}"/>
    <cellStyle name="40% - Ênfase4 33 4 3" xfId="30214" xr:uid="{13B543F8-648B-457D-A403-0EE82DF1ED7B}"/>
    <cellStyle name="40% - Ênfase4 33 4 4" xfId="30215" xr:uid="{B63ED0CC-A233-405D-AA9A-6E115B482891}"/>
    <cellStyle name="40% - Ênfase4 33 4 5" xfId="30216" xr:uid="{E52AD230-C365-4420-A08D-E513DEE12A7A}"/>
    <cellStyle name="40% - Ênfase4 33 5" xfId="30217" xr:uid="{9382B660-F7D8-4F01-BC30-5F0E6D01754E}"/>
    <cellStyle name="40% - Ênfase4 33 5 2" xfId="30218" xr:uid="{DD73F4C3-2AC5-47DC-8127-234E19064872}"/>
    <cellStyle name="40% - Ênfase4 33 5 2 2" xfId="30219" xr:uid="{A2B8EA7B-F349-49C7-A5A5-41253EB1CE08}"/>
    <cellStyle name="40% - Ênfase4 33 5 2 3" xfId="30220" xr:uid="{9CB9906E-B502-4E19-98B3-F3E06F269F8A}"/>
    <cellStyle name="40% - Ênfase4 33 5 2 4" xfId="30221" xr:uid="{172FF445-98B7-496C-82A2-E009ADBAA60D}"/>
    <cellStyle name="40% - Ênfase4 33 5 3" xfId="30222" xr:uid="{7343886C-DAE2-47E6-89AA-E71FE62078CC}"/>
    <cellStyle name="40% - Ênfase4 33 5 4" xfId="30223" xr:uid="{93AED879-2206-4D64-AFD9-41BE357B154D}"/>
    <cellStyle name="40% - Ênfase4 33 5 5" xfId="30224" xr:uid="{B676457E-9F10-4094-AA9C-1AD2102A9AA8}"/>
    <cellStyle name="40% - Ênfase4 33 6" xfId="30225" xr:uid="{236470DB-2A64-4782-A886-6F4A3CBD724A}"/>
    <cellStyle name="40% - Ênfase4 33 6 2" xfId="30226" xr:uid="{9FA27033-8E5E-4411-B01C-1E613DA6F516}"/>
    <cellStyle name="40% - Ênfase4 33 6 2 2" xfId="30227" xr:uid="{9E55F28E-EB09-4BEA-8597-B91C261ADB8A}"/>
    <cellStyle name="40% - Ênfase4 33 6 2 3" xfId="30228" xr:uid="{5DA56497-7A38-41C0-9E84-FD66DAE7A03F}"/>
    <cellStyle name="40% - Ênfase4 33 6 2 4" xfId="30229" xr:uid="{CB077839-94DA-4A59-AA68-B5263016A5B7}"/>
    <cellStyle name="40% - Ênfase4 33 6 3" xfId="30230" xr:uid="{8FF40FC8-64B8-472B-BD8F-AE882833F490}"/>
    <cellStyle name="40% - Ênfase4 33 6 4" xfId="30231" xr:uid="{0137342A-766F-4321-BD28-959E692A0819}"/>
    <cellStyle name="40% - Ênfase4 33 6 5" xfId="30232" xr:uid="{304ACB5A-F771-4607-A38B-EEBF1EEB4435}"/>
    <cellStyle name="40% - Ênfase4 33 7" xfId="30233" xr:uid="{A38EA5DC-7377-4EDE-AD5C-B7F32497F48A}"/>
    <cellStyle name="40% - Ênfase4 33 7 2" xfId="30234" xr:uid="{978174BE-3757-42E5-8BF6-FBC5E256DDC6}"/>
    <cellStyle name="40% - Ênfase4 33 7 2 2" xfId="30235" xr:uid="{A0191330-C500-43E7-886B-35F564023003}"/>
    <cellStyle name="40% - Ênfase4 33 7 2 3" xfId="30236" xr:uid="{E392B203-499C-4ED6-9292-19953E53D237}"/>
    <cellStyle name="40% - Ênfase4 33 7 2 4" xfId="30237" xr:uid="{0410D290-D35B-4762-B9B2-3A3837428CAB}"/>
    <cellStyle name="40% - Ênfase4 33 7 3" xfId="30238" xr:uid="{0865A1C5-90EB-4AE1-92FB-206311A038B5}"/>
    <cellStyle name="40% - Ênfase4 33 7 4" xfId="30239" xr:uid="{20E4940E-F068-4AB6-A01B-BE7077398C70}"/>
    <cellStyle name="40% - Ênfase4 33 7 5" xfId="30240" xr:uid="{C228E214-159A-412E-9EC2-2C7B712562EB}"/>
    <cellStyle name="40% - Ênfase4 33 8" xfId="30241" xr:uid="{A59ED1E3-4C8E-4740-B9B3-507028BE2335}"/>
    <cellStyle name="40% - Ênfase4 33 8 2" xfId="30242" xr:uid="{1E27D514-82AF-4BAB-BC70-4B2FDA08B2F8}"/>
    <cellStyle name="40% - Ênfase4 33 8 2 2" xfId="30243" xr:uid="{07DF4ADB-5B4D-42A5-A380-C0E1639032C8}"/>
    <cellStyle name="40% - Ênfase4 33 8 2 3" xfId="30244" xr:uid="{E0842636-3FDE-4AC8-B414-644DC1ACBF5D}"/>
    <cellStyle name="40% - Ênfase4 33 8 2 4" xfId="30245" xr:uid="{3FB2B5B6-1CB2-4218-A634-5856C7ECC4F4}"/>
    <cellStyle name="40% - Ênfase4 33 8 3" xfId="30246" xr:uid="{FC1348A6-F9A1-4F82-B8D5-7B0EF9A4762A}"/>
    <cellStyle name="40% - Ênfase4 33 8 4" xfId="30247" xr:uid="{8D3B37F8-57E6-47D2-8CD5-E96CBD651D8C}"/>
    <cellStyle name="40% - Ênfase4 33 8 5" xfId="30248" xr:uid="{EEA0F98B-ECDF-4693-96CF-0A961D61057B}"/>
    <cellStyle name="40% - Ênfase4 33 9" xfId="30249" xr:uid="{667423AF-257F-4AA6-8435-D32239BFBCAD}"/>
    <cellStyle name="40% - Ênfase4 33 9 2" xfId="30250" xr:uid="{D6D7796A-148A-4AEE-8648-2678AAD32A16}"/>
    <cellStyle name="40% - Ênfase4 33 9 2 2" xfId="30251" xr:uid="{E79B3AD0-B00E-4E9A-AA37-D8306D80A0C3}"/>
    <cellStyle name="40% - Ênfase4 33 9 2 3" xfId="30252" xr:uid="{1C0A1468-6FED-4948-9CD8-63C09E6943D6}"/>
    <cellStyle name="40% - Ênfase4 33 9 2 4" xfId="30253" xr:uid="{E973A197-960C-4FFA-B7AA-BB6CA4B2B0A8}"/>
    <cellStyle name="40% - Ênfase4 33 9 3" xfId="30254" xr:uid="{1A4F2849-BC79-4C98-A6C0-D584E928FE57}"/>
    <cellStyle name="40% - Ênfase4 33 9 4" xfId="30255" xr:uid="{6D8A277E-7B27-4678-B445-81FA286C7C54}"/>
    <cellStyle name="40% - Ênfase4 33 9 5" xfId="30256" xr:uid="{1D76789C-BBDE-4AC0-8CD8-0B1FCE21548D}"/>
    <cellStyle name="40% - Ênfase4 34" xfId="2073" xr:uid="{C8888D79-FB38-40B3-8775-1D53FC6EA76B}"/>
    <cellStyle name="40% - Ênfase4 34 2" xfId="2074" xr:uid="{4419EDE6-EB72-4A27-A8E5-86AC27BEF1D2}"/>
    <cellStyle name="40% - Ênfase4 34 3" xfId="30257" xr:uid="{C4775264-3682-4193-B90F-83C9CBFE3C21}"/>
    <cellStyle name="40% - Ênfase4 34 4" xfId="30258" xr:uid="{02D57404-B77C-4209-9DC0-41CCF600B72B}"/>
    <cellStyle name="40% - Ênfase4 34 5" xfId="30259" xr:uid="{9A7CD94E-F40B-4C98-95FF-204D2E5A4B01}"/>
    <cellStyle name="40% - Ênfase4 34 6" xfId="30260" xr:uid="{BD342817-B28E-4EAD-AA61-4761EA149324}"/>
    <cellStyle name="40% - Ênfase4 35" xfId="2075" xr:uid="{A00023D0-FC28-4D84-BB08-A052F3861E9A}"/>
    <cellStyle name="40% - Ênfase4 35 2" xfId="2076" xr:uid="{71BE4565-FC0D-478F-BF6C-BB16319D0FC0}"/>
    <cellStyle name="40% - Ênfase4 36" xfId="2077" xr:uid="{FCB28327-1980-496F-BE27-AA6A8489137A}"/>
    <cellStyle name="40% - Ênfase4 36 2" xfId="2078" xr:uid="{E52E8DCB-9653-4320-84E7-BD7534D3496E}"/>
    <cellStyle name="40% - Ênfase4 37" xfId="2079" xr:uid="{FFB2B193-D51D-4150-9DE1-989C93924D96}"/>
    <cellStyle name="40% - Ênfase4 37 2" xfId="2080" xr:uid="{E87D0E8E-188C-4F7A-8B67-BC13171D7F4B}"/>
    <cellStyle name="40% - Ênfase4 38" xfId="2081" xr:uid="{36C46AE9-5168-415D-B05C-B63093E54411}"/>
    <cellStyle name="40% - Ênfase4 38 2" xfId="2082" xr:uid="{F8846545-DCE4-4BD2-9538-30E53C11B4E7}"/>
    <cellStyle name="40% - Ênfase4 39" xfId="2083" xr:uid="{F974FED0-8D2F-406E-A475-59718773B0D7}"/>
    <cellStyle name="40% - Ênfase4 39 2" xfId="2084" xr:uid="{D3027545-FED4-48E7-820A-CDD6E00E55DF}"/>
    <cellStyle name="40% - Ênfase4 4" xfId="2085" xr:uid="{681CBB18-6422-44F9-9B9C-C81B0B57DF14}"/>
    <cellStyle name="40% - Ênfase4 4 10" xfId="30261" xr:uid="{5639F19F-BE12-4E13-AB0C-91C7E14FF5DB}"/>
    <cellStyle name="40% - Ênfase4 4 10 2" xfId="30262" xr:uid="{390D187C-5572-45B2-85CE-62AA500E3578}"/>
    <cellStyle name="40% - Ênfase4 4 10 2 2" xfId="30263" xr:uid="{D0F66EBE-6C91-41D6-BCC4-AC1FD39876B9}"/>
    <cellStyle name="40% - Ênfase4 4 10 2 3" xfId="30264" xr:uid="{655C151C-1FF1-4A4B-9ED1-A86A378574EB}"/>
    <cellStyle name="40% - Ênfase4 4 10 2 4" xfId="30265" xr:uid="{104B0DD5-A43D-4ACE-86FC-25A29FD4EEEE}"/>
    <cellStyle name="40% - Ênfase4 4 10 3" xfId="30266" xr:uid="{8750F75E-149F-435A-953A-D795D30105C3}"/>
    <cellStyle name="40% - Ênfase4 4 10 4" xfId="30267" xr:uid="{1361E093-8BD2-4F74-B454-57DB81010DD9}"/>
    <cellStyle name="40% - Ênfase4 4 10 5" xfId="30268" xr:uid="{8B30B7C0-03E5-4D8E-8E52-9DA3ABFB0216}"/>
    <cellStyle name="40% - Ênfase4 4 10 6" xfId="56289" xr:uid="{6A4E2AD5-1B9A-446B-9C37-7E53AF6E9494}"/>
    <cellStyle name="40% - Ênfase4 4 11" xfId="30269" xr:uid="{3FBFECEE-D6F5-468E-8FC8-7185C25148C1}"/>
    <cellStyle name="40% - Ênfase4 4 11 2" xfId="30270" xr:uid="{C6CE636C-AAE2-4062-AFE6-5D7C308BA832}"/>
    <cellStyle name="40% - Ênfase4 4 11 2 2" xfId="30271" xr:uid="{14737AB5-72AA-40F9-AAC8-5CA4D9D428CA}"/>
    <cellStyle name="40% - Ênfase4 4 11 2 3" xfId="30272" xr:uid="{44B8AC24-1098-4A53-8660-F0B43793A79E}"/>
    <cellStyle name="40% - Ênfase4 4 11 2 4" xfId="30273" xr:uid="{ABFAA723-B863-4217-B65F-54BDE9924E09}"/>
    <cellStyle name="40% - Ênfase4 4 11 3" xfId="30274" xr:uid="{63CCE2F3-D3B2-4C01-B2E5-C1F05FA706C2}"/>
    <cellStyle name="40% - Ênfase4 4 11 4" xfId="30275" xr:uid="{AA759353-42E8-4BA7-87E7-A728B620B876}"/>
    <cellStyle name="40% - Ênfase4 4 11 5" xfId="30276" xr:uid="{451CE83D-00BA-40D8-9C3D-ADFAEB64E1B7}"/>
    <cellStyle name="40% - Ênfase4 4 11 6" xfId="58427" xr:uid="{E0709684-EE87-460F-A7DC-DBC976612CB0}"/>
    <cellStyle name="40% - Ênfase4 4 12" xfId="30277" xr:uid="{C8B02028-86C4-4DAC-8470-54E839AC2570}"/>
    <cellStyle name="40% - Ênfase4 4 12 2" xfId="30278" xr:uid="{9B06BE6A-7698-4A2F-BDB7-546A73B49BBF}"/>
    <cellStyle name="40% - Ênfase4 4 12 3" xfId="30279" xr:uid="{07245C56-F3D3-4A16-8F1F-BD197E82CF1C}"/>
    <cellStyle name="40% - Ênfase4 4 12 4" xfId="30280" xr:uid="{EF24781F-D7F6-4DF5-A536-520D7566F1B4}"/>
    <cellStyle name="40% - Ênfase4 4 12 5" xfId="47254" xr:uid="{B31A1B84-DC0B-4A2D-88DC-695C21AED8EB}"/>
    <cellStyle name="40% - Ênfase4 4 13" xfId="30281" xr:uid="{6EB7471B-60FC-4F3D-9369-B2862453A271}"/>
    <cellStyle name="40% - Ênfase4 4 14" xfId="30282" xr:uid="{EF467B2D-28AC-41C4-B2C8-1D6B45BAEA8A}"/>
    <cellStyle name="40% - Ênfase4 4 15" xfId="30283" xr:uid="{9BD6EDC8-4A9F-48EC-A95A-825957458747}"/>
    <cellStyle name="40% - Ênfase4 4 16" xfId="45189" xr:uid="{05E9508D-E982-42DA-A6C4-CBC9CF4CD8B9}"/>
    <cellStyle name="40% - Ênfase4 4 2" xfId="2086" xr:uid="{A259B14C-DB02-47A4-A769-5A8A8E99678E}"/>
    <cellStyle name="40% - Ênfase4 4 2 2" xfId="2087" xr:uid="{B608F0C6-FB6B-403A-B814-0359756F739C}"/>
    <cellStyle name="40% - Ênfase4 4 2 2 2" xfId="30284" xr:uid="{BC7DD4B5-AA69-4056-ABC6-87CDD741F575}"/>
    <cellStyle name="40% - Ênfase4 4 2 2 2 2" xfId="57276" xr:uid="{813562B0-AB73-42FD-9617-D516DBF83931}"/>
    <cellStyle name="40% - Ênfase4 4 2 2 2 3" xfId="58241" xr:uid="{1C545D03-A04A-4285-B097-8643415C4540}"/>
    <cellStyle name="40% - Ênfase4 4 2 2 2 4" xfId="56922" xr:uid="{52442F1D-207F-46BA-80F0-B6EF1D740A54}"/>
    <cellStyle name="40% - Ênfase4 4 2 2 3" xfId="30285" xr:uid="{612F1A88-B88E-466F-9A3D-433B29EE40E2}"/>
    <cellStyle name="40% - Ênfase4 4 2 2 3 2" xfId="56170" xr:uid="{08AB6F9D-DA4D-441F-A4EA-0AD4D4BD1FA4}"/>
    <cellStyle name="40% - Ênfase4 4 2 2 4" xfId="30286" xr:uid="{B5574186-11A0-49BD-A0BF-EC20062D02CF}"/>
    <cellStyle name="40% - Ênfase4 4 2 2 5" xfId="48982" xr:uid="{3418AFF2-A3AC-4AE9-9B8F-0375EB235D28}"/>
    <cellStyle name="40% - Ênfase4 4 2 3" xfId="30287" xr:uid="{253760A6-7B67-454F-AB4C-EC507C442DE7}"/>
    <cellStyle name="40% - Ênfase4 4 2 3 2" xfId="56546" xr:uid="{058B446E-6C56-4853-8AE6-650EFFAC919A}"/>
    <cellStyle name="40% - Ênfase4 4 2 4" xfId="30288" xr:uid="{1A46A7CD-4837-4295-8B01-220B20C4811E}"/>
    <cellStyle name="40% - Ênfase4 4 2 4 2" xfId="57968" xr:uid="{A79F3D79-B6EE-4C8C-93E2-047EFEB4E825}"/>
    <cellStyle name="40% - Ênfase4 4 2 5" xfId="30289" xr:uid="{DDA54E66-81E3-417D-AD4D-53B3B8ABE62E}"/>
    <cellStyle name="40% - Ênfase4 4 2 6" xfId="45645" xr:uid="{A2264C34-7850-492C-853F-0D57C9ABD863}"/>
    <cellStyle name="40% - Ênfase4 4 3" xfId="2088" xr:uid="{AECAAEAE-C6E9-4536-B4CD-B470754ADC33}"/>
    <cellStyle name="40% - Ênfase4 4 3 2" xfId="2089" xr:uid="{9AA97B0F-2B05-4883-BBC8-3E2EC863BFF6}"/>
    <cellStyle name="40% - Ênfase4 4 3 2 2" xfId="30290" xr:uid="{51D0946B-9908-48D4-873D-8A2603DDD57F}"/>
    <cellStyle name="40% - Ênfase4 4 3 2 3" xfId="30291" xr:uid="{C4F293D5-32E5-45B7-AA4D-461AB9F24BCB}"/>
    <cellStyle name="40% - Ênfase4 4 3 2 4" xfId="30292" xr:uid="{985D8D9D-D74D-4EE5-ABC7-F3B0F92494D3}"/>
    <cellStyle name="40% - Ênfase4 4 3 2 5" xfId="50391" xr:uid="{29AA2BE9-8C9F-48BF-9071-C4B8316823B8}"/>
    <cellStyle name="40% - Ênfase4 4 3 3" xfId="30293" xr:uid="{56468871-CE84-4341-9A92-3DC3B4324621}"/>
    <cellStyle name="40% - Ênfase4 4 3 4" xfId="30294" xr:uid="{38571142-059E-4594-BA94-476E4563602E}"/>
    <cellStyle name="40% - Ênfase4 4 3 5" xfId="30295" xr:uid="{AB7ABC5F-1E07-4FEA-9D21-E271174AC355}"/>
    <cellStyle name="40% - Ênfase4 4 3 6" xfId="45646" xr:uid="{9D0FBE8E-09DA-4F94-B02A-177BA4F274BB}"/>
    <cellStyle name="40% - Ênfase4 4 4" xfId="2090" xr:uid="{D13F542E-23CC-49C8-9641-9A23F0410228}"/>
    <cellStyle name="40% - Ênfase4 4 4 2" xfId="2091" xr:uid="{7A460A27-A0D6-4006-BD98-6F2A8E4F59A5}"/>
    <cellStyle name="40% - Ênfase4 4 4 2 2" xfId="30296" xr:uid="{4AFE9416-7704-4126-93D2-A1C7A0B56FB3}"/>
    <cellStyle name="40% - Ênfase4 4 4 2 3" xfId="30297" xr:uid="{B26B34AC-D9A0-45CA-9D3C-BB7DD52A7C33}"/>
    <cellStyle name="40% - Ênfase4 4 4 2 4" xfId="30298" xr:uid="{C8E033B3-9AFF-4B9A-B9E2-012701585210}"/>
    <cellStyle name="40% - Ênfase4 4 4 3" xfId="30299" xr:uid="{5343D400-D65D-43FD-8E82-B6ABE9CDAFB8}"/>
    <cellStyle name="40% - Ênfase4 4 4 4" xfId="30300" xr:uid="{BBB396B9-D3CC-455A-A461-C54E4834D575}"/>
    <cellStyle name="40% - Ênfase4 4 4 5" xfId="30301" xr:uid="{C5FB9505-60FC-4271-85A5-2E3FB8428FB8}"/>
    <cellStyle name="40% - Ênfase4 4 4 6" xfId="50367" xr:uid="{F3564728-5830-4C2C-B55C-7D385B1EC747}"/>
    <cellStyle name="40% - Ênfase4 4 5" xfId="2092" xr:uid="{5B2D1EF1-C2F4-4765-81E4-B2044329F8EF}"/>
    <cellStyle name="40% - Ênfase4 4 5 2" xfId="2093" xr:uid="{82FBBFC2-996B-42F4-BA41-FA45F95AD6E8}"/>
    <cellStyle name="40% - Ênfase4 4 5 2 2" xfId="30302" xr:uid="{0A178407-7E45-48EB-91E2-32D3FE38DF6A}"/>
    <cellStyle name="40% - Ênfase4 4 5 2 3" xfId="30303" xr:uid="{1BBED601-8937-48CF-99D9-7F15C412989B}"/>
    <cellStyle name="40% - Ênfase4 4 5 2 4" xfId="30304" xr:uid="{62CEB337-585D-4D70-8246-7F7BEF5B9199}"/>
    <cellStyle name="40% - Ênfase4 4 5 3" xfId="30305" xr:uid="{CDB90E49-35C8-466E-9C90-37F889CB0547}"/>
    <cellStyle name="40% - Ênfase4 4 5 4" xfId="30306" xr:uid="{843A9BB8-8999-4B3E-9481-F2B6891830CE}"/>
    <cellStyle name="40% - Ênfase4 4 5 5" xfId="30307" xr:uid="{AB7D820B-F998-4DAB-B589-78AF6D96CDF8}"/>
    <cellStyle name="40% - Ênfase4 4 5 6" xfId="50411" xr:uid="{686A0CD2-3FDA-4A57-B1A2-3C3B97CE6D4A}"/>
    <cellStyle name="40% - Ênfase4 4 6" xfId="2094" xr:uid="{F0362838-F87D-467E-A3D9-8C67D235888B}"/>
    <cellStyle name="40% - Ênfase4 4 6 2" xfId="2095" xr:uid="{7F831814-04C5-4261-A156-F59DA69F0E9B}"/>
    <cellStyle name="40% - Ênfase4 4 6 2 2" xfId="30308" xr:uid="{2F1E9E5B-F595-430D-87A2-2FD65C3F70FD}"/>
    <cellStyle name="40% - Ênfase4 4 6 2 3" xfId="30309" xr:uid="{E97449F6-A0DB-4F54-B9EE-E2D512B74D88}"/>
    <cellStyle name="40% - Ênfase4 4 6 2 4" xfId="30310" xr:uid="{56AB93A1-A400-410F-B293-1D29FDC47474}"/>
    <cellStyle name="40% - Ênfase4 4 6 3" xfId="30311" xr:uid="{5EA6F678-C18C-4D58-9631-7498DEDC50AE}"/>
    <cellStyle name="40% - Ênfase4 4 6 4" xfId="30312" xr:uid="{7487D556-0152-4D78-BEA2-8D5283E0601E}"/>
    <cellStyle name="40% - Ênfase4 4 6 5" xfId="30313" xr:uid="{C9E4CF9D-7B77-4D51-9319-40BCF6EDBA15}"/>
    <cellStyle name="40% - Ênfase4 4 6 6" xfId="50334" xr:uid="{9ECB505F-57DF-4DC1-8A6D-70434BABF09E}"/>
    <cellStyle name="40% - Ênfase4 4 7" xfId="2096" xr:uid="{C0E3A72B-124B-462B-BDE8-00760F293EB2}"/>
    <cellStyle name="40% - Ênfase4 4 7 2" xfId="30314" xr:uid="{0F937A73-9C2F-4949-9929-24D94023CB26}"/>
    <cellStyle name="40% - Ênfase4 4 7 2 2" xfId="30315" xr:uid="{3AB894C4-1584-44B8-A6FE-E42C7624A487}"/>
    <cellStyle name="40% - Ênfase4 4 7 2 3" xfId="30316" xr:uid="{2BE21707-214D-4A0C-B215-5A50E1A6B609}"/>
    <cellStyle name="40% - Ênfase4 4 7 2 4" xfId="30317" xr:uid="{33B4585D-9576-4064-97A2-C8DFEABAE408}"/>
    <cellStyle name="40% - Ênfase4 4 7 3" xfId="30318" xr:uid="{BEB6D380-D77A-4B13-B272-426978F03562}"/>
    <cellStyle name="40% - Ênfase4 4 7 4" xfId="30319" xr:uid="{B898CE88-C5FC-44BD-9FAF-7407813911D4}"/>
    <cellStyle name="40% - Ênfase4 4 7 5" xfId="30320" xr:uid="{98CDDDF1-8F41-46A4-B9CE-981499C2E77C}"/>
    <cellStyle name="40% - Ênfase4 4 7 6" xfId="50468" xr:uid="{3E4C2438-9315-405B-B81A-361DF20FD60D}"/>
    <cellStyle name="40% - Ênfase4 4 8" xfId="30321" xr:uid="{50FB5705-C9B5-4402-815F-D47F35E50DA3}"/>
    <cellStyle name="40% - Ênfase4 4 8 2" xfId="30322" xr:uid="{B325D583-2DC1-4152-9B1A-B14980A6BEDD}"/>
    <cellStyle name="40% - Ênfase4 4 8 2 2" xfId="30323" xr:uid="{F972A4DD-BFBE-4C4B-A382-69A36EBCA2AE}"/>
    <cellStyle name="40% - Ênfase4 4 8 2 3" xfId="30324" xr:uid="{A53203C9-1A11-4CE1-B333-9EA49ABB7398}"/>
    <cellStyle name="40% - Ênfase4 4 8 2 4" xfId="30325" xr:uid="{40CB60A2-130E-4F62-9BD6-7C73DE1D0C5B}"/>
    <cellStyle name="40% - Ênfase4 4 8 3" xfId="30326" xr:uid="{705D999F-ADB5-450D-832E-1C3C9CBA652B}"/>
    <cellStyle name="40% - Ênfase4 4 8 4" xfId="30327" xr:uid="{8EADEC77-2009-43FB-9D90-FFFBCA1E7006}"/>
    <cellStyle name="40% - Ênfase4 4 8 5" xfId="30328" xr:uid="{C3410125-52D9-4257-9D4D-8E2D265E2BE6}"/>
    <cellStyle name="40% - Ênfase4 4 8 6" xfId="50236" xr:uid="{DCF932AA-0251-4B37-A254-0ACD96D72E24}"/>
    <cellStyle name="40% - Ênfase4 4 9" xfId="30329" xr:uid="{E33A2495-3722-42D7-BD44-4A4594A98C53}"/>
    <cellStyle name="40% - Ênfase4 4 9 2" xfId="30330" xr:uid="{6661A9AB-E335-4C8D-BB6B-B56C8E41E3F6}"/>
    <cellStyle name="40% - Ênfase4 4 9 2 2" xfId="30331" xr:uid="{C5432907-3C40-4377-8C48-CE46EC2D6F70}"/>
    <cellStyle name="40% - Ênfase4 4 9 2 3" xfId="30332" xr:uid="{35BC6C54-A634-45CF-A753-6744E6077988}"/>
    <cellStyle name="40% - Ênfase4 4 9 2 4" xfId="30333" xr:uid="{0D49D5C4-EA8B-47B5-8B53-0901811210FE}"/>
    <cellStyle name="40% - Ênfase4 4 9 3" xfId="30334" xr:uid="{4611CFE3-5DB5-4690-AFBA-DAA275A8CBAD}"/>
    <cellStyle name="40% - Ênfase4 4 9 4" xfId="30335" xr:uid="{659A3795-A4C8-4789-A025-B469C63C34A8}"/>
    <cellStyle name="40% - Ênfase4 4 9 5" xfId="30336" xr:uid="{2166B12C-A5AF-4770-ACA5-62EC58304B97}"/>
    <cellStyle name="40% - Ênfase4 4 9 6" xfId="50733" xr:uid="{9ED370A2-6C52-4834-A27B-4CC78C6C96AC}"/>
    <cellStyle name="40% - Ênfase4 40" xfId="2097" xr:uid="{3FAF67F3-1320-4094-8BCE-FFFB98931300}"/>
    <cellStyle name="40% - Ênfase4 40 2" xfId="2098" xr:uid="{CFA1AF68-31D8-41BB-909A-DBBC7A27DF51}"/>
    <cellStyle name="40% - Ênfase4 41" xfId="2099" xr:uid="{472DF00F-0341-464C-A8B3-EA9BDC8BE0C6}"/>
    <cellStyle name="40% - Ênfase4 41 2" xfId="2100" xr:uid="{3E200471-0C18-46A9-8BF7-818ACD374FFA}"/>
    <cellStyle name="40% - Ênfase4 42" xfId="2101" xr:uid="{A437FB56-1793-47A3-9E30-2AF96C7E8F98}"/>
    <cellStyle name="40% - Ênfase4 42 2" xfId="2102" xr:uid="{EE8C5BF2-BC98-4ED0-A1AD-CB3DF0F1DD71}"/>
    <cellStyle name="40% - Ênfase4 43" xfId="2103" xr:uid="{F9F592A5-BF50-4003-A39A-9C8A7B79A0B2}"/>
    <cellStyle name="40% - Ênfase4 43 2" xfId="2104" xr:uid="{87A7A5C6-8264-49D1-87B1-D7C82A553CAB}"/>
    <cellStyle name="40% - Ênfase4 44" xfId="2105" xr:uid="{3C78B0A3-B1C7-4013-BE83-392ABCA504E4}"/>
    <cellStyle name="40% - Ênfase4 44 2" xfId="2106" xr:uid="{99284C00-7915-4029-BD9C-4A452FE41AC4}"/>
    <cellStyle name="40% - Ênfase4 44 3" xfId="30337" xr:uid="{F17B2C86-2BB9-44F5-A009-BC1545C54476}"/>
    <cellStyle name="40% - Ênfase4 44 4" xfId="30338" xr:uid="{2A76D88F-A5C5-4189-9225-3653AE7FCE1C}"/>
    <cellStyle name="40% - Ênfase4 45" xfId="2107" xr:uid="{454B5072-D856-445B-B0CD-946FA4CDCDD7}"/>
    <cellStyle name="40% - Ênfase4 45 2" xfId="2108" xr:uid="{8F9B929F-B217-4B96-B28D-14BD465A4D59}"/>
    <cellStyle name="40% - Ênfase4 46" xfId="2109" xr:uid="{C3D30F2E-E970-4F87-995D-8DE2107FBF64}"/>
    <cellStyle name="40% - Ênfase4 46 2" xfId="2110" xr:uid="{0F004F7C-EB55-4C20-8FE7-3E2E06D79C6A}"/>
    <cellStyle name="40% - Ênfase4 47" xfId="2111" xr:uid="{A5D2E284-1604-4BC3-B00B-9D0563E652DD}"/>
    <cellStyle name="40% - Ênfase4 47 2" xfId="2112" xr:uid="{A83CBA40-E534-42AA-892C-2E8FD706C212}"/>
    <cellStyle name="40% - Ênfase4 48" xfId="2113" xr:uid="{ABE7F7ED-6094-47BE-A122-18782294E140}"/>
    <cellStyle name="40% - Ênfase4 48 2" xfId="2114" xr:uid="{3617A0DA-79A5-4E83-8BDA-0DBBB4BED2AF}"/>
    <cellStyle name="40% - Ênfase4 49" xfId="2115" xr:uid="{80BEF74F-DF96-4C8B-A5EE-D1886FC8D8FC}"/>
    <cellStyle name="40% - Ênfase4 49 2" xfId="2116" xr:uid="{E48674B9-6FF5-456A-ADEB-59D8B7A40052}"/>
    <cellStyle name="40% - Ênfase4 5" xfId="2117" xr:uid="{80DE74CE-E9A9-42FC-A5E5-70E2171E0CBC}"/>
    <cellStyle name="40% - Ênfase4 5 10" xfId="30339" xr:uid="{FCA9C27B-5A87-497F-BAE0-2780EDEA1AAB}"/>
    <cellStyle name="40% - Ênfase4 5 10 2" xfId="30340" xr:uid="{703DA7A3-587C-4640-81E4-8379EFABEAA8}"/>
    <cellStyle name="40% - Ênfase4 5 10 2 2" xfId="30341" xr:uid="{CA6C3F17-980B-4CD9-89AC-CFE350BBD55E}"/>
    <cellStyle name="40% - Ênfase4 5 10 2 3" xfId="30342" xr:uid="{68E72437-83B0-44B2-A622-B433CE773453}"/>
    <cellStyle name="40% - Ênfase4 5 10 2 4" xfId="30343" xr:uid="{8CE837D7-84CB-4BA9-A293-2839ED1AF316}"/>
    <cellStyle name="40% - Ênfase4 5 10 3" xfId="30344" xr:uid="{08D93B47-0875-4F2C-8B5C-45A72975DA89}"/>
    <cellStyle name="40% - Ênfase4 5 10 4" xfId="30345" xr:uid="{F412571C-DD0E-4D66-8F0A-ACE3B9ACF459}"/>
    <cellStyle name="40% - Ênfase4 5 10 5" xfId="30346" xr:uid="{B742D423-8D1F-40BE-A607-A9D79CEF6A31}"/>
    <cellStyle name="40% - Ênfase4 5 10 6" xfId="56330" xr:uid="{1C62B3F7-5F6D-415F-809E-D063EBC8861A}"/>
    <cellStyle name="40% - Ênfase4 5 11" xfId="30347" xr:uid="{7AC4A1C9-B961-474A-A4CA-B8A3914599A3}"/>
    <cellStyle name="40% - Ênfase4 5 11 2" xfId="30348" xr:uid="{34CC5D98-38F6-4BCC-A4BA-C4245460BED8}"/>
    <cellStyle name="40% - Ênfase4 5 11 2 2" xfId="30349" xr:uid="{BDF1217E-E8F0-439B-9161-E24DFE6D3EC8}"/>
    <cellStyle name="40% - Ênfase4 5 11 2 3" xfId="30350" xr:uid="{79E29241-4E16-4E4C-90AD-8BFF7A1E1D25}"/>
    <cellStyle name="40% - Ênfase4 5 11 2 4" xfId="30351" xr:uid="{34A919D1-C794-4FA5-AFB7-982362430845}"/>
    <cellStyle name="40% - Ênfase4 5 11 3" xfId="30352" xr:uid="{BBE8347C-2204-4182-A7B9-DFD119A11126}"/>
    <cellStyle name="40% - Ênfase4 5 11 4" xfId="30353" xr:uid="{520F0475-5D00-4C77-9286-52CDAAD43CA4}"/>
    <cellStyle name="40% - Ênfase4 5 11 5" xfId="30354" xr:uid="{38C075D5-80BB-4E28-80A4-D4D028552475}"/>
    <cellStyle name="40% - Ênfase4 5 11 6" xfId="57765" xr:uid="{68A08EC0-74B1-4B18-AF05-4EFD07456AF7}"/>
    <cellStyle name="40% - Ênfase4 5 12" xfId="30355" xr:uid="{4D437388-D372-4279-9D30-AE51BD1E14E0}"/>
    <cellStyle name="40% - Ênfase4 5 12 2" xfId="30356" xr:uid="{543DEF38-CF1F-4564-BA08-D9CA1E8CAB62}"/>
    <cellStyle name="40% - Ênfase4 5 12 3" xfId="30357" xr:uid="{229AE7C1-C04F-4A38-ADC9-AC236836D59F}"/>
    <cellStyle name="40% - Ênfase4 5 12 4" xfId="30358" xr:uid="{556E4E7B-8578-401A-939A-94B0456565E8}"/>
    <cellStyle name="40% - Ênfase4 5 12 5" xfId="47255" xr:uid="{F32A01E6-E8FB-4B19-9BEC-80ABA4F071FF}"/>
    <cellStyle name="40% - Ênfase4 5 13" xfId="30359" xr:uid="{40F088E2-9C2B-4155-A256-EAFDDC2AC346}"/>
    <cellStyle name="40% - Ênfase4 5 14" xfId="30360" xr:uid="{0FC3D1ED-DE2C-439F-BE4C-50599AA38B4F}"/>
    <cellStyle name="40% - Ênfase4 5 15" xfId="30361" xr:uid="{6EAF4A66-2997-4CC0-B378-A13133063C82}"/>
    <cellStyle name="40% - Ênfase4 5 16" xfId="45190" xr:uid="{89C4EF2F-4E27-4CC6-BD25-29BBACC5F610}"/>
    <cellStyle name="40% - Ênfase4 5 2" xfId="2118" xr:uid="{2123F4AA-E478-4E34-AECA-CCFD1454EFDF}"/>
    <cellStyle name="40% - Ênfase4 5 2 2" xfId="2119" xr:uid="{633D2AF1-C1B2-49C5-9BA4-71E5C5DEAB57}"/>
    <cellStyle name="40% - Ênfase4 5 2 2 2" xfId="30362" xr:uid="{32F2B299-AA36-43DF-BD9B-C6BC700549FE}"/>
    <cellStyle name="40% - Ênfase4 5 2 2 2 2" xfId="57277" xr:uid="{C9DB3031-0D33-4F9B-AA19-26C7B5491CD1}"/>
    <cellStyle name="40% - Ênfase4 5 2 2 2 3" xfId="58029" xr:uid="{D105498C-06D4-4A87-9AC7-F6CC6F6B42EE}"/>
    <cellStyle name="40% - Ênfase4 5 2 2 2 4" xfId="56923" xr:uid="{78E72D7B-8361-49D2-BF47-2DC25659CBEF}"/>
    <cellStyle name="40% - Ênfase4 5 2 2 3" xfId="30363" xr:uid="{7061E961-B639-4E37-8E27-EF7ACA38728B}"/>
    <cellStyle name="40% - Ênfase4 5 2 2 3 2" xfId="56782" xr:uid="{B9F7D9B0-9471-4AAC-9D6E-007042C94253}"/>
    <cellStyle name="40% - Ênfase4 5 2 2 4" xfId="30364" xr:uid="{A467F8CA-940A-4DD5-9B20-0C49331E68DB}"/>
    <cellStyle name="40% - Ênfase4 5 2 2 5" xfId="48984" xr:uid="{AD5CAD17-698D-4E5A-9C74-6A02C1107E69}"/>
    <cellStyle name="40% - Ênfase4 5 2 3" xfId="30365" xr:uid="{19C1C4E4-15B3-48F4-9BE2-6C0E6E61F18C}"/>
    <cellStyle name="40% - Ênfase4 5 2 3 2" xfId="56547" xr:uid="{8D4D46CA-448E-4EDC-B881-534D55705389}"/>
    <cellStyle name="40% - Ênfase4 5 2 4" xfId="30366" xr:uid="{CF5BB1C5-C9A8-4FDD-A670-AA879DC8ED1D}"/>
    <cellStyle name="40% - Ênfase4 5 2 4 2" xfId="57859" xr:uid="{5CFA5373-8521-45D2-A7D1-B0F41E06E16A}"/>
    <cellStyle name="40% - Ênfase4 5 2 5" xfId="30367" xr:uid="{D719B1FA-FECE-4504-AA2C-5F71D3E07340}"/>
    <cellStyle name="40% - Ênfase4 5 2 6" xfId="47995" xr:uid="{2FE662DB-4095-40C5-B495-0FEF22BA10E4}"/>
    <cellStyle name="40% - Ênfase4 5 3" xfId="2120" xr:uid="{8C84A983-AEF5-4A26-9A07-C134642CDF1F}"/>
    <cellStyle name="40% - Ênfase4 5 3 2" xfId="2121" xr:uid="{6DD3A31D-E1DA-4F56-A31C-5474E39C2B0C}"/>
    <cellStyle name="40% - Ênfase4 5 3 2 2" xfId="30368" xr:uid="{DA79924B-BDC2-4124-8D0D-490487AB9238}"/>
    <cellStyle name="40% - Ênfase4 5 3 2 3" xfId="30369" xr:uid="{254D80D8-7B52-4214-8634-CB6336665998}"/>
    <cellStyle name="40% - Ênfase4 5 3 2 4" xfId="30370" xr:uid="{0C680F95-9CF0-43F5-B127-66B42983F98B}"/>
    <cellStyle name="40% - Ênfase4 5 3 3" xfId="30371" xr:uid="{5201E556-15EB-42C9-B134-C46A99291300}"/>
    <cellStyle name="40% - Ênfase4 5 3 4" xfId="30372" xr:uid="{66EDADF4-B280-4C0F-BD66-4523F395173D}"/>
    <cellStyle name="40% - Ênfase4 5 3 5" xfId="30373" xr:uid="{59318699-DA98-4382-9618-2D891E280873}"/>
    <cellStyle name="40% - Ênfase4 5 3 6" xfId="50392" xr:uid="{DBC2D811-2C19-46A9-A747-0DA5E7EA9927}"/>
    <cellStyle name="40% - Ênfase4 5 4" xfId="2122" xr:uid="{67C9CB40-E1B6-4309-A71C-605A7CD1F0B7}"/>
    <cellStyle name="40% - Ênfase4 5 4 2" xfId="2123" xr:uid="{8542CECD-A088-4867-AA88-88DA7CDC6BB8}"/>
    <cellStyle name="40% - Ênfase4 5 4 2 2" xfId="30374" xr:uid="{F520AEDC-FCED-4FA3-A621-7AFE0D04D5DC}"/>
    <cellStyle name="40% - Ênfase4 5 4 2 3" xfId="30375" xr:uid="{501523C7-B222-44A4-B62A-65F0D9353EC3}"/>
    <cellStyle name="40% - Ênfase4 5 4 2 4" xfId="30376" xr:uid="{6DD60FA2-AD72-4842-8E65-5203A53ACD1B}"/>
    <cellStyle name="40% - Ênfase4 5 4 3" xfId="30377" xr:uid="{17AD7499-F238-4233-8C8F-ED523600AA76}"/>
    <cellStyle name="40% - Ênfase4 5 4 4" xfId="30378" xr:uid="{3EEA09D6-7B00-41C8-B56A-6163AD36C218}"/>
    <cellStyle name="40% - Ênfase4 5 4 5" xfId="30379" xr:uid="{E9724E0B-772A-4B94-82DF-A6F47534DEE8}"/>
    <cellStyle name="40% - Ênfase4 5 4 6" xfId="50364" xr:uid="{2CE6775F-EBFD-402D-9F13-4142DC59A24C}"/>
    <cellStyle name="40% - Ênfase4 5 5" xfId="2124" xr:uid="{79639ECD-2148-4F63-A75C-1A89A27FDC73}"/>
    <cellStyle name="40% - Ênfase4 5 5 2" xfId="2125" xr:uid="{FC448BC3-F5D3-4071-9D8A-789F41F053CD}"/>
    <cellStyle name="40% - Ênfase4 5 5 2 2" xfId="30380" xr:uid="{DEEEF91D-C7EF-424B-B81B-5331FC71F657}"/>
    <cellStyle name="40% - Ênfase4 5 5 2 3" xfId="30381" xr:uid="{63AF519E-E929-422D-89BF-72CBBA5BAF40}"/>
    <cellStyle name="40% - Ênfase4 5 5 2 4" xfId="30382" xr:uid="{EFE11C12-B8FD-47BA-BE66-8E7FC81E2ED5}"/>
    <cellStyle name="40% - Ênfase4 5 5 3" xfId="30383" xr:uid="{B400F4B8-4284-47FC-AA4B-F59DF7C043C5}"/>
    <cellStyle name="40% - Ênfase4 5 5 4" xfId="30384" xr:uid="{9849DCC7-F4EB-4EDA-B63E-EA5031CC8660}"/>
    <cellStyle name="40% - Ênfase4 5 5 5" xfId="30385" xr:uid="{3103A7E3-BDCF-4410-9ED3-F03D5CD436E0}"/>
    <cellStyle name="40% - Ênfase4 5 5 6" xfId="50418" xr:uid="{C84780EB-8538-4384-BA12-065372388A4D}"/>
    <cellStyle name="40% - Ênfase4 5 6" xfId="2126" xr:uid="{A9084093-5845-4670-9538-CABA48E56F9D}"/>
    <cellStyle name="40% - Ênfase4 5 6 2" xfId="2127" xr:uid="{01424D64-31B2-443B-ADFB-83138FC63C28}"/>
    <cellStyle name="40% - Ênfase4 5 6 2 2" xfId="30386" xr:uid="{F9968E09-4F0E-4378-BCE1-F8D19BFEDA99}"/>
    <cellStyle name="40% - Ênfase4 5 6 2 3" xfId="30387" xr:uid="{BD3395A0-3999-4233-9622-220EB8B8FD54}"/>
    <cellStyle name="40% - Ênfase4 5 6 2 4" xfId="30388" xr:uid="{0078E215-742F-48B9-B42E-0399D2B1B75D}"/>
    <cellStyle name="40% - Ênfase4 5 6 3" xfId="30389" xr:uid="{6C467E07-4A9F-4BEF-B036-04EE46F9FB52}"/>
    <cellStyle name="40% - Ênfase4 5 6 4" xfId="30390" xr:uid="{BD394E1C-2864-466B-BAD6-1C6E77E428AE}"/>
    <cellStyle name="40% - Ênfase4 5 6 5" xfId="30391" xr:uid="{A04A85F1-711F-4949-BFAD-0916280E8BE5}"/>
    <cellStyle name="40% - Ênfase4 5 6 6" xfId="50321" xr:uid="{3C52185F-E2DB-4FC7-A03C-A29D8270D150}"/>
    <cellStyle name="40% - Ênfase4 5 7" xfId="2128" xr:uid="{155282A8-8C06-422A-BCD0-34FCFF8D358F}"/>
    <cellStyle name="40% - Ênfase4 5 7 2" xfId="30392" xr:uid="{C7F7C451-1B17-4A5F-AB93-0830C93F4930}"/>
    <cellStyle name="40% - Ênfase4 5 7 2 2" xfId="30393" xr:uid="{907CC516-4B9E-41F1-91C4-A595F0D19518}"/>
    <cellStyle name="40% - Ênfase4 5 7 2 3" xfId="30394" xr:uid="{A032B58A-621C-4432-BDD0-995743B8F7A3}"/>
    <cellStyle name="40% - Ênfase4 5 7 2 4" xfId="30395" xr:uid="{185D37CA-671F-4EE4-829F-DE7C2163EC8C}"/>
    <cellStyle name="40% - Ênfase4 5 7 3" xfId="30396" xr:uid="{8D798DBA-C16A-45E1-AD24-674F4EE99F3B}"/>
    <cellStyle name="40% - Ênfase4 5 7 4" xfId="30397" xr:uid="{5694396C-0E69-4791-B3EA-0CD952E0173A}"/>
    <cellStyle name="40% - Ênfase4 5 7 5" xfId="30398" xr:uid="{9412A671-B742-4399-82CC-840173948AB6}"/>
    <cellStyle name="40% - Ênfase4 5 7 6" xfId="50487" xr:uid="{75CB30CA-50FA-4D4E-B740-BA7D6E094F7E}"/>
    <cellStyle name="40% - Ênfase4 5 8" xfId="30399" xr:uid="{4F08E423-918E-454F-8750-226764B8D7F0}"/>
    <cellStyle name="40% - Ênfase4 5 8 2" xfId="30400" xr:uid="{14B24A21-F5AE-42DD-98D5-08AA839E3C46}"/>
    <cellStyle name="40% - Ênfase4 5 8 2 2" xfId="30401" xr:uid="{000FF83F-61D3-43B9-91E3-CD2CB672EF8B}"/>
    <cellStyle name="40% - Ênfase4 5 8 2 3" xfId="30402" xr:uid="{DE2117C7-106E-4544-972B-B13598813279}"/>
    <cellStyle name="40% - Ênfase4 5 8 2 4" xfId="30403" xr:uid="{F770B61A-93C0-4239-A67E-A0584C1F1C90}"/>
    <cellStyle name="40% - Ênfase4 5 8 3" xfId="30404" xr:uid="{7F3B69B4-BBA9-46EB-9A8D-92E718E747CB}"/>
    <cellStyle name="40% - Ênfase4 5 8 4" xfId="30405" xr:uid="{C7B68117-C7E6-4F57-A1F4-BAB6C8D4A02C}"/>
    <cellStyle name="40% - Ênfase4 5 8 5" xfId="30406" xr:uid="{85FB111F-61E5-4C82-8B4A-6102EB918555}"/>
    <cellStyle name="40% - Ênfase4 5 8 6" xfId="50202" xr:uid="{2F3E184F-E9B8-4E90-B50D-AFDC6C660208}"/>
    <cellStyle name="40% - Ênfase4 5 9" xfId="30407" xr:uid="{8A80D500-6E3A-4177-BF24-85A62F28944A}"/>
    <cellStyle name="40% - Ênfase4 5 9 2" xfId="30408" xr:uid="{85E4F644-89A0-4D3E-8C26-D0B37E9FD066}"/>
    <cellStyle name="40% - Ênfase4 5 9 2 2" xfId="30409" xr:uid="{3CB94934-43F6-4863-8F80-202128A6FD95}"/>
    <cellStyle name="40% - Ênfase4 5 9 2 3" xfId="30410" xr:uid="{39725F95-4A25-4693-AD12-96A27A53DA75}"/>
    <cellStyle name="40% - Ênfase4 5 9 2 4" xfId="30411" xr:uid="{595A1C7F-13B9-499A-B918-2AAC0B422779}"/>
    <cellStyle name="40% - Ênfase4 5 9 3" xfId="30412" xr:uid="{5EC0D9C1-152F-4204-972C-E5885A12C69F}"/>
    <cellStyle name="40% - Ênfase4 5 9 4" xfId="30413" xr:uid="{7D03100A-E3F2-48BC-9746-0434295E5DEB}"/>
    <cellStyle name="40% - Ênfase4 5 9 5" xfId="30414" xr:uid="{F3C26043-A286-4A3A-B9DE-DAB0D3947D8A}"/>
    <cellStyle name="40% - Ênfase4 5 9 6" xfId="50830" xr:uid="{87192A40-1944-4440-B222-CC36BB8315DB}"/>
    <cellStyle name="40% - Ênfase4 50" xfId="2129" xr:uid="{EC850070-EBA5-4E6A-962E-3DC9EF594B7A}"/>
    <cellStyle name="40% - Ênfase4 50 2" xfId="2130" xr:uid="{D636A70B-F200-4B59-BC62-6629ABD26FC0}"/>
    <cellStyle name="40% - Ênfase4 51" xfId="2131" xr:uid="{A194FAE3-2D1D-409C-80AA-4BCDF724AC33}"/>
    <cellStyle name="40% - Ênfase4 51 2" xfId="2132" xr:uid="{40EFE8F9-7455-458C-9DDE-C5CDF0C516F0}"/>
    <cellStyle name="40% - Ênfase4 52" xfId="2133" xr:uid="{0F37B223-4DBF-4E0C-8FCA-8AA45764FD81}"/>
    <cellStyle name="40% - Ênfase4 52 2" xfId="2134" xr:uid="{8AE6FB17-F6F6-4DB2-B60C-2D105215A7C9}"/>
    <cellStyle name="40% - Ênfase4 53" xfId="2135" xr:uid="{41B58015-CAFC-4CF8-A4DB-463808D7DA58}"/>
    <cellStyle name="40% - Ênfase4 53 2" xfId="2136" xr:uid="{D27AF564-52E4-4453-BC28-C030BAADD184}"/>
    <cellStyle name="40% - Ênfase4 54" xfId="2137" xr:uid="{2C968993-F75A-4C8F-AB50-6B47543E25FE}"/>
    <cellStyle name="40% - Ênfase4 54 2" xfId="2138" xr:uid="{11E0F912-09C9-4910-A789-4D96AD73914B}"/>
    <cellStyle name="40% - Ênfase4 55" xfId="2139" xr:uid="{0A232A0C-EDAB-42DD-9005-047B840D497F}"/>
    <cellStyle name="40% - Ênfase4 55 2" xfId="2140" xr:uid="{31D6A0C0-9C0F-41F9-A77C-F24ECA1BD88D}"/>
    <cellStyle name="40% - Ênfase4 56" xfId="2141" xr:uid="{EA6A3C6F-9967-4A7B-B7FF-291EB5311859}"/>
    <cellStyle name="40% - Ênfase4 56 2" xfId="2142" xr:uid="{8791FB4B-8C9F-4C5C-BF4F-AB33CA2E97D1}"/>
    <cellStyle name="40% - Ênfase4 57" xfId="2143" xr:uid="{8C1F8108-F385-4EB4-BA15-A114F9749062}"/>
    <cellStyle name="40% - Ênfase4 57 2" xfId="2144" xr:uid="{E58D7FBD-5ADD-46ED-AD48-4F2A29B020BA}"/>
    <cellStyle name="40% - Ênfase4 58" xfId="2145" xr:uid="{62EB24A8-FC50-40A4-9125-B53E05FC934E}"/>
    <cellStyle name="40% - Ênfase4 58 2" xfId="2146" xr:uid="{1F1CF801-5A65-401C-8151-7ABD10253D9A}"/>
    <cellStyle name="40% - Ênfase4 59" xfId="2147" xr:uid="{B025886A-41CE-403A-9BBE-FC46E5660699}"/>
    <cellStyle name="40% - Ênfase4 59 2" xfId="2148" xr:uid="{0A5BDA2C-8110-4D33-BBAC-D0C8F4B93922}"/>
    <cellStyle name="40% - Ênfase4 6" xfId="2149" xr:uid="{B48E4C2F-2EEF-4F4D-B2F1-B104D30848CA}"/>
    <cellStyle name="40% - Ênfase4 6 10" xfId="30415" xr:uid="{425E5774-CA1A-4D02-819F-FF07CADE3582}"/>
    <cellStyle name="40% - Ênfase4 6 10 2" xfId="30416" xr:uid="{1DB1B56D-3F8B-4ED2-8726-B0EB4F36D51B}"/>
    <cellStyle name="40% - Ênfase4 6 10 2 2" xfId="30417" xr:uid="{70DEC930-8D41-4B2E-B280-23B81E75D3BC}"/>
    <cellStyle name="40% - Ênfase4 6 10 2 3" xfId="30418" xr:uid="{32B7730E-0803-4BEE-B802-A7C7FE485CAB}"/>
    <cellStyle name="40% - Ênfase4 6 10 2 4" xfId="30419" xr:uid="{A6B6B72E-C7AF-4BF1-B6D1-57FC08F5ABBB}"/>
    <cellStyle name="40% - Ênfase4 6 10 3" xfId="30420" xr:uid="{C9E57EF6-C680-41CD-8118-86A6D46F08D1}"/>
    <cellStyle name="40% - Ênfase4 6 10 4" xfId="30421" xr:uid="{E47FAA3F-752C-4356-A8B8-08FDFA3AEAA8}"/>
    <cellStyle name="40% - Ênfase4 6 10 5" xfId="30422" xr:uid="{6A912B60-D5FA-4130-A498-EA74802DB639}"/>
    <cellStyle name="40% - Ênfase4 6 10 6" xfId="56370" xr:uid="{10B61852-6054-489A-9309-460C7F88B663}"/>
    <cellStyle name="40% - Ênfase4 6 11" xfId="30423" xr:uid="{6543DAFF-0969-4B60-A9AE-7835D32E1427}"/>
    <cellStyle name="40% - Ênfase4 6 11 2" xfId="30424" xr:uid="{9DA63ED5-767B-4F7D-930C-AA4E29F560BA}"/>
    <cellStyle name="40% - Ênfase4 6 11 2 2" xfId="30425" xr:uid="{8CC552ED-3D4C-4993-801E-A4F326C3F512}"/>
    <cellStyle name="40% - Ênfase4 6 11 2 3" xfId="30426" xr:uid="{5C7E88DF-810D-4769-83E6-F3C9074A5DDC}"/>
    <cellStyle name="40% - Ênfase4 6 11 2 4" xfId="30427" xr:uid="{DBFF903E-C270-4B35-B669-22750610F744}"/>
    <cellStyle name="40% - Ênfase4 6 11 3" xfId="30428" xr:uid="{4EBCD916-CEAE-48E9-8C44-27456276D786}"/>
    <cellStyle name="40% - Ênfase4 6 11 4" xfId="30429" xr:uid="{341A9E23-F23D-4CA9-BF50-6CE1011FD4AE}"/>
    <cellStyle name="40% - Ênfase4 6 11 5" xfId="30430" xr:uid="{D1C93E01-471C-4A0B-9944-F84FF3B65ECC}"/>
    <cellStyle name="40% - Ênfase4 6 11 6" xfId="58092" xr:uid="{3E96F7DB-2BCB-41D9-8E66-E00A84AF90F9}"/>
    <cellStyle name="40% - Ênfase4 6 12" xfId="30431" xr:uid="{753F80E8-F189-45B9-B46F-E7CE62325AAE}"/>
    <cellStyle name="40% - Ênfase4 6 12 2" xfId="30432" xr:uid="{F9A0DB8B-659C-43F2-9ACC-F43BAEB943A1}"/>
    <cellStyle name="40% - Ênfase4 6 12 3" xfId="30433" xr:uid="{B18C9077-630A-4536-97BC-E624A9BB7CCC}"/>
    <cellStyle name="40% - Ênfase4 6 12 4" xfId="30434" xr:uid="{BEAD1A37-D04B-421D-8578-99EEE4525FE8}"/>
    <cellStyle name="40% - Ênfase4 6 12 5" xfId="47256" xr:uid="{30A5A744-5ED4-41D0-9A43-F5B379C8A8AA}"/>
    <cellStyle name="40% - Ênfase4 6 13" xfId="30435" xr:uid="{3111CD23-EEFA-40DF-864E-E513A6B77D2C}"/>
    <cellStyle name="40% - Ênfase4 6 14" xfId="30436" xr:uid="{ED4353C8-1846-4B12-AD6C-4519AF1C956D}"/>
    <cellStyle name="40% - Ênfase4 6 15" xfId="30437" xr:uid="{73212D2E-48F0-46CF-8A1C-20E116218E86}"/>
    <cellStyle name="40% - Ênfase4 6 16" xfId="45191" xr:uid="{B501A770-89E0-4A39-80F3-96EBCE00C432}"/>
    <cellStyle name="40% - Ênfase4 6 2" xfId="2150" xr:uid="{0001E2A0-371B-45C1-8660-D6C3FDBECA28}"/>
    <cellStyle name="40% - Ênfase4 6 2 2" xfId="2151" xr:uid="{F0B23A85-74B2-4D1C-90EF-F687106614BA}"/>
    <cellStyle name="40% - Ênfase4 6 2 2 2" xfId="30438" xr:uid="{1CA0A6C3-38E5-4891-9CC4-0411A3A9A6CA}"/>
    <cellStyle name="40% - Ênfase4 6 2 2 2 2" xfId="57278" xr:uid="{1E190423-63F5-41A3-A6A0-DBDC5401B72D}"/>
    <cellStyle name="40% - Ênfase4 6 2 2 2 3" xfId="57808" xr:uid="{AF45B195-5869-4387-B50E-ABDA2B357135}"/>
    <cellStyle name="40% - Ênfase4 6 2 2 2 4" xfId="56924" xr:uid="{5F40ACFD-E1B2-4478-AE4F-3BEEDAB6FA62}"/>
    <cellStyle name="40% - Ênfase4 6 2 2 3" xfId="30439" xr:uid="{90B95715-F2C1-473C-A5C1-A415AC6F5FC2}"/>
    <cellStyle name="40% - Ênfase4 6 2 2 3 2" xfId="56781" xr:uid="{5D7864E1-2089-4957-9475-D3730E97257C}"/>
    <cellStyle name="40% - Ênfase4 6 2 2 4" xfId="30440" xr:uid="{858C23A4-5B98-4303-A0BB-FD121974F4D5}"/>
    <cellStyle name="40% - Ênfase4 6 2 2 5" xfId="48986" xr:uid="{C12A329A-8F3F-4E1A-9E56-8C9787166D77}"/>
    <cellStyle name="40% - Ênfase4 6 2 3" xfId="30441" xr:uid="{5F4F3D2A-254C-41B2-8D79-2F77404EE866}"/>
    <cellStyle name="40% - Ênfase4 6 2 3 2" xfId="56548" xr:uid="{B35F1D5F-B3A7-4079-8C23-E4753F690DF5}"/>
    <cellStyle name="40% - Ênfase4 6 2 4" xfId="30442" xr:uid="{F310A309-6766-410D-9A35-21E38466141B}"/>
    <cellStyle name="40% - Ênfase4 6 2 4 2" xfId="57747" xr:uid="{61189F44-DD32-4919-80A5-E5BFAD0A0D5F}"/>
    <cellStyle name="40% - Ênfase4 6 2 5" xfId="30443" xr:uid="{D921E93F-D3C2-4388-80F8-C17DCCFBF8F4}"/>
    <cellStyle name="40% - Ênfase4 6 2 6" xfId="47996" xr:uid="{FB6B019C-D1C1-43A9-832B-51868C7BC78B}"/>
    <cellStyle name="40% - Ênfase4 6 3" xfId="2152" xr:uid="{45B4A0AE-3A00-4470-90F2-368AEFCDE8DC}"/>
    <cellStyle name="40% - Ênfase4 6 3 2" xfId="2153" xr:uid="{D6AAB653-054B-49E4-9BCF-58664015CB88}"/>
    <cellStyle name="40% - Ênfase4 6 3 2 2" xfId="30444" xr:uid="{1B3431C5-10BC-4A35-86B4-FB45543379B5}"/>
    <cellStyle name="40% - Ênfase4 6 3 2 3" xfId="30445" xr:uid="{30304C2D-E18D-4111-9490-675870E9C955}"/>
    <cellStyle name="40% - Ênfase4 6 3 2 4" xfId="30446" xr:uid="{DD9EF1C8-630A-4A4C-8C84-DE732E785987}"/>
    <cellStyle name="40% - Ênfase4 6 3 3" xfId="30447" xr:uid="{0D03669E-58B9-4CB9-8F66-688A86DDDA79}"/>
    <cellStyle name="40% - Ênfase4 6 3 4" xfId="30448" xr:uid="{B29972E6-BAFD-4C33-919C-275CFD76B59C}"/>
    <cellStyle name="40% - Ênfase4 6 3 5" xfId="30449" xr:uid="{D675C5B1-B19D-4695-A462-49C27FC37D0A}"/>
    <cellStyle name="40% - Ênfase4 6 3 6" xfId="50394" xr:uid="{832FB1AA-0C7A-4802-BB79-9C62B2B7C58D}"/>
    <cellStyle name="40% - Ênfase4 6 4" xfId="2154" xr:uid="{223C5475-54A1-49CA-BE72-2CA4F029D8F7}"/>
    <cellStyle name="40% - Ênfase4 6 4 2" xfId="2155" xr:uid="{FF782C76-5AF5-4411-BAD2-E6B4DD2AF645}"/>
    <cellStyle name="40% - Ênfase4 6 4 2 2" xfId="30450" xr:uid="{9422E2C5-B6AB-469B-9D74-714DB1B96375}"/>
    <cellStyle name="40% - Ênfase4 6 4 2 3" xfId="30451" xr:uid="{BA8642E9-3BCA-4F4E-AD1A-DD0D40803CD5}"/>
    <cellStyle name="40% - Ênfase4 6 4 2 4" xfId="30452" xr:uid="{4F57D808-6BCB-441A-93EF-880D834166F8}"/>
    <cellStyle name="40% - Ênfase4 6 4 3" xfId="30453" xr:uid="{23CFB1F8-4B01-492F-90A3-9353A0900593}"/>
    <cellStyle name="40% - Ênfase4 6 4 4" xfId="30454" xr:uid="{03012DE0-34F6-458C-A381-5EBAC1BFE33D}"/>
    <cellStyle name="40% - Ênfase4 6 4 5" xfId="30455" xr:uid="{7E813B80-F501-4365-B8FB-1FC4D393C75A}"/>
    <cellStyle name="40% - Ênfase4 6 4 6" xfId="50360" xr:uid="{7DFF2DCE-1B31-4BB0-932C-3BCFEC51588B}"/>
    <cellStyle name="40% - Ênfase4 6 5" xfId="2156" xr:uid="{B23AD719-F1C9-425C-B5F5-049FF003AD66}"/>
    <cellStyle name="40% - Ênfase4 6 5 2" xfId="2157" xr:uid="{AA9EB2A6-BC19-4B9F-B1E2-C1DE9AE44CD5}"/>
    <cellStyle name="40% - Ênfase4 6 5 2 2" xfId="30456" xr:uid="{7702B331-F364-4E82-B685-13ABA59C5E5E}"/>
    <cellStyle name="40% - Ênfase4 6 5 2 3" xfId="30457" xr:uid="{F4BECD22-0D0E-40CF-8C2D-A7F42D1BD286}"/>
    <cellStyle name="40% - Ênfase4 6 5 2 4" xfId="30458" xr:uid="{EE7655C4-3AA0-403E-823A-101F91482AFA}"/>
    <cellStyle name="40% - Ênfase4 6 5 3" xfId="30459" xr:uid="{D6C4BD4A-BB2E-4EFC-92D7-9F80FBCEBEB7}"/>
    <cellStyle name="40% - Ênfase4 6 5 4" xfId="30460" xr:uid="{4144C8D0-F746-4261-B0F1-F51AA6CB01A4}"/>
    <cellStyle name="40% - Ênfase4 6 5 5" xfId="30461" xr:uid="{E300B4F5-C574-45FA-9687-0D68A2BB05B2}"/>
    <cellStyle name="40% - Ênfase4 6 5 6" xfId="50426" xr:uid="{18EAF903-A3AC-4865-9B9C-545DA8C9C054}"/>
    <cellStyle name="40% - Ênfase4 6 6" xfId="2158" xr:uid="{F605470D-E2B7-4BAF-8BA6-36D7E6B9A2CC}"/>
    <cellStyle name="40% - Ênfase4 6 6 2" xfId="2159" xr:uid="{6870CF07-215F-4ACB-8939-D3EFACC1D87B}"/>
    <cellStyle name="40% - Ênfase4 6 6 2 2" xfId="30462" xr:uid="{1A3636F9-C164-47B6-84FC-1D5B2A53E248}"/>
    <cellStyle name="40% - Ênfase4 6 6 2 3" xfId="30463" xr:uid="{6BD0334C-9355-4F0B-A9EB-F3A48CC8E6B2}"/>
    <cellStyle name="40% - Ênfase4 6 6 2 4" xfId="30464" xr:uid="{9CD9750F-718E-431D-83B1-5A271131933A}"/>
    <cellStyle name="40% - Ênfase4 6 6 3" xfId="30465" xr:uid="{FCDB8D5B-2845-4333-8CD9-E351CDEDD5B7}"/>
    <cellStyle name="40% - Ênfase4 6 6 4" xfId="30466" xr:uid="{21A6AE7E-16D8-47E4-B78C-4DEF5A535EF8}"/>
    <cellStyle name="40% - Ênfase4 6 6 5" xfId="30467" xr:uid="{EFDC71CA-6C93-4CAF-A2DD-D5FFC47740C3}"/>
    <cellStyle name="40% - Ênfase4 6 6 6" xfId="50305" xr:uid="{FEE746A7-BBAF-4EEA-AF79-34FA797989CE}"/>
    <cellStyle name="40% - Ênfase4 6 7" xfId="2160" xr:uid="{1CBC0D6D-7E81-4349-8A49-D070539C7594}"/>
    <cellStyle name="40% - Ênfase4 6 7 2" xfId="30468" xr:uid="{41B5AD15-8298-44AB-B689-E514B3BAD5BF}"/>
    <cellStyle name="40% - Ênfase4 6 7 2 2" xfId="30469" xr:uid="{463203F3-2AD0-421B-9B06-3B4D68AB9881}"/>
    <cellStyle name="40% - Ênfase4 6 7 2 3" xfId="30470" xr:uid="{4F5C2321-A5B0-4B52-9384-46C5517E6442}"/>
    <cellStyle name="40% - Ênfase4 6 7 2 4" xfId="30471" xr:uid="{F0C1CF68-63D1-40B3-AA85-96B795C8405E}"/>
    <cellStyle name="40% - Ênfase4 6 7 3" xfId="30472" xr:uid="{5D3259F4-C677-4E1E-A9B9-84897F7FAFD0}"/>
    <cellStyle name="40% - Ênfase4 6 7 4" xfId="30473" xr:uid="{E4ACAB09-68AB-41BB-A4C3-D4A15A06B4B2}"/>
    <cellStyle name="40% - Ênfase4 6 7 5" xfId="30474" xr:uid="{B53C4E39-4ADA-4874-938B-AB1A6CE9C721}"/>
    <cellStyle name="40% - Ênfase4 6 7 6" xfId="50524" xr:uid="{5CB930EA-F504-49D9-8477-9883443D220B}"/>
    <cellStyle name="40% - Ênfase4 6 8" xfId="30475" xr:uid="{2D893A15-3BC9-474F-81FB-49825D377D50}"/>
    <cellStyle name="40% - Ênfase4 6 8 2" xfId="30476" xr:uid="{960DB895-4E19-4E19-8173-8CD9F1253201}"/>
    <cellStyle name="40% - Ênfase4 6 8 2 2" xfId="30477" xr:uid="{5AF5902C-37B2-409D-813A-B7DA00BAF5B1}"/>
    <cellStyle name="40% - Ênfase4 6 8 2 3" xfId="30478" xr:uid="{70D8B56C-7A28-4B8A-A3CD-B33405695251}"/>
    <cellStyle name="40% - Ênfase4 6 8 2 4" xfId="30479" xr:uid="{59E4A201-7BE5-463B-8054-591A328166C5}"/>
    <cellStyle name="40% - Ênfase4 6 8 3" xfId="30480" xr:uid="{9D3D3616-CE5C-4198-B33D-7371777108A5}"/>
    <cellStyle name="40% - Ênfase4 6 8 4" xfId="30481" xr:uid="{7CBC6373-29C2-4DD0-8680-A86A29F28FF3}"/>
    <cellStyle name="40% - Ênfase4 6 8 5" xfId="30482" xr:uid="{48B194BD-8869-42E9-822A-9F0F3AA9E86E}"/>
    <cellStyle name="40% - Ênfase4 6 8 6" xfId="48535" xr:uid="{71B68DCF-A525-4A83-8974-60A6841211B1}"/>
    <cellStyle name="40% - Ênfase4 6 9" xfId="30483" xr:uid="{B878198B-EC92-4C5C-8C4B-9A8174375D61}"/>
    <cellStyle name="40% - Ênfase4 6 9 2" xfId="30484" xr:uid="{73A2B440-6027-479F-9360-CC19034FA09E}"/>
    <cellStyle name="40% - Ênfase4 6 9 2 2" xfId="30485" xr:uid="{E05C6C7C-921F-40B9-83E2-940A2279F1AD}"/>
    <cellStyle name="40% - Ênfase4 6 9 2 3" xfId="30486" xr:uid="{8F7D892A-EFF9-4307-8545-BFBA25BAD8F1}"/>
    <cellStyle name="40% - Ênfase4 6 9 2 4" xfId="30487" xr:uid="{45CE4A85-C15E-4B37-8D7B-3A1A3C4C9186}"/>
    <cellStyle name="40% - Ênfase4 6 9 3" xfId="30488" xr:uid="{7DC46DB4-1291-4164-8577-7F8B3BEE7A0F}"/>
    <cellStyle name="40% - Ênfase4 6 9 4" xfId="30489" xr:uid="{617A517E-2C79-410B-8911-FE8956945025}"/>
    <cellStyle name="40% - Ênfase4 6 9 5" xfId="30490" xr:uid="{F074641D-80AE-49E2-9A5A-44A99400C632}"/>
    <cellStyle name="40% - Ênfase4 6 9 6" xfId="51002" xr:uid="{6F0AB5CC-0F32-4CD2-809C-CC0CF7DE1257}"/>
    <cellStyle name="40% - Ênfase4 60" xfId="2161" xr:uid="{1FEE0A63-2DC2-46AA-9ADF-95AE42FF9F98}"/>
    <cellStyle name="40% - Ênfase4 60 2" xfId="2162" xr:uid="{B59B98C5-5C0F-448D-A281-E4098B16FC76}"/>
    <cellStyle name="40% - Ênfase4 61" xfId="2163" xr:uid="{376F8A2E-6EF0-4137-876C-159CA13A642C}"/>
    <cellStyle name="40% - Ênfase4 61 2" xfId="2164" xr:uid="{103B7267-CD35-4F71-ABA5-7D1630C75D18}"/>
    <cellStyle name="40% - Ênfase4 62" xfId="2165" xr:uid="{8EA7F7AE-E78D-4289-9A5F-B52E7DCFBAAC}"/>
    <cellStyle name="40% - Ênfase4 62 2" xfId="2166" xr:uid="{574CF4FB-5BB2-44DA-9951-0B6AC319F667}"/>
    <cellStyle name="40% - Ênfase4 63" xfId="2167" xr:uid="{845FF435-0C7F-4530-907A-E9632D11ABFA}"/>
    <cellStyle name="40% - Ênfase4 63 2" xfId="2168" xr:uid="{57277C00-5EE8-4181-BF19-F2CD09566214}"/>
    <cellStyle name="40% - Ênfase4 64" xfId="2169" xr:uid="{B518CFBE-4EDB-402F-9356-8F6EB0E81296}"/>
    <cellStyle name="40% - Ênfase4 65" xfId="30491" xr:uid="{D1EFAE70-5A3A-44BF-97F3-D1A34DF69015}"/>
    <cellStyle name="40% - Ênfase4 66" xfId="30492" xr:uid="{7CDDF94F-1EDC-4019-B7D0-EE01E0DA0260}"/>
    <cellStyle name="40% - Ênfase4 67" xfId="30493" xr:uid="{C0DA89F2-7A64-4855-A2A3-0CE52DE48A48}"/>
    <cellStyle name="40% - Ênfase4 68" xfId="30494" xr:uid="{489CD94E-FA16-41AB-BE5F-740596D4CE08}"/>
    <cellStyle name="40% - Ênfase4 69" xfId="30495" xr:uid="{F633E2B9-490A-4683-857D-03CEA2CC9E89}"/>
    <cellStyle name="40% - Ênfase4 7" xfId="2170" xr:uid="{B53E6C7B-C057-4382-9108-4DE69ADD6032}"/>
    <cellStyle name="40% - Ênfase4 7 10" xfId="30496" xr:uid="{6C6DA74A-CC8E-491C-85A1-41B2BA27D388}"/>
    <cellStyle name="40% - Ênfase4 7 10 2" xfId="30497" xr:uid="{42BD1E80-D17A-4FF8-9F09-BE100E2D158F}"/>
    <cellStyle name="40% - Ênfase4 7 10 2 2" xfId="30498" xr:uid="{093143A7-4917-48D5-82E7-63EB7616B685}"/>
    <cellStyle name="40% - Ênfase4 7 10 2 3" xfId="30499" xr:uid="{EBFB6598-57DA-4CEB-B51F-19A4944B3009}"/>
    <cellStyle name="40% - Ênfase4 7 10 2 4" xfId="30500" xr:uid="{FC5E8BD3-765E-45D5-AA55-8CD56A12CF49}"/>
    <cellStyle name="40% - Ênfase4 7 10 3" xfId="30501" xr:uid="{5AE94E92-94C8-421D-AE0A-89980046479C}"/>
    <cellStyle name="40% - Ênfase4 7 10 4" xfId="30502" xr:uid="{43417D29-F75A-48E8-8ABF-C8993C3934EC}"/>
    <cellStyle name="40% - Ênfase4 7 10 5" xfId="30503" xr:uid="{E337D41E-A8DD-48B2-9068-7DA1C117DD25}"/>
    <cellStyle name="40% - Ênfase4 7 11" xfId="30504" xr:uid="{78BB1FD5-64EB-434E-8B9B-6200D611BA7D}"/>
    <cellStyle name="40% - Ênfase4 7 11 2" xfId="30505" xr:uid="{DD43DCDC-3D04-4AF4-A734-38B1C55C4AE3}"/>
    <cellStyle name="40% - Ênfase4 7 11 2 2" xfId="30506" xr:uid="{1028C6D4-BC84-4B6A-BE54-86AB39AFC70E}"/>
    <cellStyle name="40% - Ênfase4 7 11 2 3" xfId="30507" xr:uid="{049D1457-B92C-4176-BA59-CB28A854EC97}"/>
    <cellStyle name="40% - Ênfase4 7 11 2 4" xfId="30508" xr:uid="{4A0C5115-D8D7-449D-AA37-66A158C174F0}"/>
    <cellStyle name="40% - Ênfase4 7 11 3" xfId="30509" xr:uid="{2D06BFA1-504D-4A9A-A487-24B146503281}"/>
    <cellStyle name="40% - Ênfase4 7 11 4" xfId="30510" xr:uid="{B5563673-9D40-4FC7-9E44-B39C3A75C569}"/>
    <cellStyle name="40% - Ênfase4 7 11 5" xfId="30511" xr:uid="{7BB0B47C-BAA1-4342-A75D-2619F5A58A48}"/>
    <cellStyle name="40% - Ênfase4 7 12" xfId="30512" xr:uid="{B378101E-1A42-44C1-BFFB-7F57A78DE0E1}"/>
    <cellStyle name="40% - Ênfase4 7 12 2" xfId="30513" xr:uid="{80F8CCA5-6C3B-43DD-A19A-79E9F76DDCE4}"/>
    <cellStyle name="40% - Ênfase4 7 12 3" xfId="30514" xr:uid="{8504B070-3333-4709-AD7E-756C87FD0631}"/>
    <cellStyle name="40% - Ênfase4 7 12 4" xfId="30515" xr:uid="{2D66DF62-0594-478A-9E15-2296CF22688D}"/>
    <cellStyle name="40% - Ênfase4 7 12 5" xfId="47257" xr:uid="{BCDD7B81-00A3-45BF-A72C-3E6BE21E4207}"/>
    <cellStyle name="40% - Ênfase4 7 13" xfId="30516" xr:uid="{8CDE47CD-28FA-4C4E-8739-9E4E41F8B397}"/>
    <cellStyle name="40% - Ênfase4 7 14" xfId="30517" xr:uid="{3507C54A-7D53-4355-86BA-1AB49B92EBB6}"/>
    <cellStyle name="40% - Ênfase4 7 15" xfId="30518" xr:uid="{9E31BE9B-09A7-467A-BB52-F92A997F5BDF}"/>
    <cellStyle name="40% - Ênfase4 7 16" xfId="45192" xr:uid="{B916CF23-27CB-47DF-8EFE-0C54E0D3D2FB}"/>
    <cellStyle name="40% - Ênfase4 7 2" xfId="2171" xr:uid="{5D82A1D3-631A-4C91-ACFE-A0FB94499B05}"/>
    <cellStyle name="40% - Ênfase4 7 2 2" xfId="2172" xr:uid="{CA93FE8E-AF3B-45EE-8349-10D474755C37}"/>
    <cellStyle name="40% - Ênfase4 7 2 2 2" xfId="30519" xr:uid="{7AB57EA4-40A6-4EBB-AA5B-94BE4775F579}"/>
    <cellStyle name="40% - Ênfase4 7 2 2 2 2" xfId="57279" xr:uid="{72394C7C-024E-414F-811B-BC7501AFD7FC}"/>
    <cellStyle name="40% - Ênfase4 7 2 2 2 3" xfId="57448" xr:uid="{F0890204-8E97-4EE0-9C02-4D79084E4A5C}"/>
    <cellStyle name="40% - Ênfase4 7 2 2 2 4" xfId="56925" xr:uid="{B8119A64-C2FA-4FF4-96EB-67DE072E2B39}"/>
    <cellStyle name="40% - Ênfase4 7 2 2 3" xfId="30520" xr:uid="{33F55195-99E8-4420-BA87-E90A204A7187}"/>
    <cellStyle name="40% - Ênfase4 7 2 2 3 2" xfId="56780" xr:uid="{B4A674BF-2387-49D9-8AD8-DDEE897E6C55}"/>
    <cellStyle name="40% - Ênfase4 7 2 2 4" xfId="30521" xr:uid="{9007860D-D731-4504-9D9B-A78BAC063228}"/>
    <cellStyle name="40% - Ênfase4 7 2 2 5" xfId="48988" xr:uid="{77676DA8-3804-402F-9E36-EED26E955ED3}"/>
    <cellStyle name="40% - Ênfase4 7 2 3" xfId="30522" xr:uid="{A7C14F25-560C-4A1B-ADEF-2BF9E3582F88}"/>
    <cellStyle name="40% - Ênfase4 7 2 3 2" xfId="56549" xr:uid="{99EE8A24-05DD-4A64-80F3-DE6DA3BFB974}"/>
    <cellStyle name="40% - Ênfase4 7 2 4" xfId="30523" xr:uid="{B6465569-D158-4990-8877-66B66644ABDE}"/>
    <cellStyle name="40% - Ênfase4 7 2 4 2" xfId="58403" xr:uid="{09853260-1A44-4F4A-837A-3B4C768BACE2}"/>
    <cellStyle name="40% - Ênfase4 7 2 5" xfId="30524" xr:uid="{C6881B08-B927-4E11-B8B8-568C48C12E4E}"/>
    <cellStyle name="40% - Ênfase4 7 2 6" xfId="47997" xr:uid="{85E86EE2-1036-4117-AD61-DC0A6942B42C}"/>
    <cellStyle name="40% - Ênfase4 7 3" xfId="2173" xr:uid="{AFB70CEC-9309-4093-9D4F-66F9EEFDFD78}"/>
    <cellStyle name="40% - Ênfase4 7 3 2" xfId="2174" xr:uid="{D9C8F5DB-B545-4AD9-96E5-480BB23FB380}"/>
    <cellStyle name="40% - Ênfase4 7 3 2 2" xfId="30525" xr:uid="{7F39C492-89F9-4DDF-A478-0654F9A07ED0}"/>
    <cellStyle name="40% - Ênfase4 7 3 2 3" xfId="30526" xr:uid="{2C5E81A4-0F85-482B-B3AE-78FA0586AFD5}"/>
    <cellStyle name="40% - Ênfase4 7 3 2 4" xfId="30527" xr:uid="{73614D10-F9DA-44FF-9349-97D934D7652A}"/>
    <cellStyle name="40% - Ênfase4 7 3 3" xfId="30528" xr:uid="{04BAC35A-1920-4078-BE0A-84DA879CD4AD}"/>
    <cellStyle name="40% - Ênfase4 7 3 4" xfId="30529" xr:uid="{72D58ADC-B794-4E5C-8D25-AFFDCCF79589}"/>
    <cellStyle name="40% - Ênfase4 7 3 5" xfId="30530" xr:uid="{C5E48776-33FC-4707-8B85-0648752EFFD9}"/>
    <cellStyle name="40% - Ênfase4 7 3 6" xfId="50396" xr:uid="{AED6F493-ECC5-4D43-9187-0A7F3DEE548B}"/>
    <cellStyle name="40% - Ênfase4 7 4" xfId="2175" xr:uid="{4A4495C5-4616-4B73-8A5C-74D03D907EAC}"/>
    <cellStyle name="40% - Ênfase4 7 4 2" xfId="2176" xr:uid="{41689741-1B2C-48ED-B6E9-F5A391FEE0D9}"/>
    <cellStyle name="40% - Ênfase4 7 4 2 2" xfId="30531" xr:uid="{C787B984-5ACA-46F3-9EF5-1AB51EE675ED}"/>
    <cellStyle name="40% - Ênfase4 7 4 2 3" xfId="30532" xr:uid="{44B8FD7F-9F7D-454B-AF8B-BC4778605CBE}"/>
    <cellStyle name="40% - Ênfase4 7 4 2 4" xfId="30533" xr:uid="{DFFB50DE-503A-45BC-A07C-616319862E66}"/>
    <cellStyle name="40% - Ênfase4 7 4 3" xfId="30534" xr:uid="{4127EA29-F725-4726-894B-9EB01BA45187}"/>
    <cellStyle name="40% - Ênfase4 7 4 4" xfId="30535" xr:uid="{262813E3-A106-486D-9185-CDC24B2580E0}"/>
    <cellStyle name="40% - Ênfase4 7 4 5" xfId="30536" xr:uid="{462DE3F8-540E-4FC6-91F8-3DAEF90A5FD2}"/>
    <cellStyle name="40% - Ênfase4 7 4 6" xfId="50356" xr:uid="{101EF2CC-AF22-45EF-A180-2256DBDA1345}"/>
    <cellStyle name="40% - Ênfase4 7 5" xfId="2177" xr:uid="{934A502F-A7DE-4D0E-BAB9-6447646CB803}"/>
    <cellStyle name="40% - Ênfase4 7 5 2" xfId="2178" xr:uid="{4C784138-4E3E-4722-B49B-429910E3350D}"/>
    <cellStyle name="40% - Ênfase4 7 5 2 2" xfId="30537" xr:uid="{3FF251EC-3045-4A7A-8FA1-E0B6DA150BAB}"/>
    <cellStyle name="40% - Ênfase4 7 5 2 3" xfId="30538" xr:uid="{AE6D272E-4BDB-4354-B1C7-DCCCBA8864B0}"/>
    <cellStyle name="40% - Ênfase4 7 5 2 4" xfId="30539" xr:uid="{FAC5E18B-49A0-455B-91CC-56710BAF86CF}"/>
    <cellStyle name="40% - Ênfase4 7 5 3" xfId="30540" xr:uid="{8ADCA8D6-72EC-4CD2-85D2-018DE9AE112B}"/>
    <cellStyle name="40% - Ênfase4 7 5 4" xfId="30541" xr:uid="{CE734E77-BBC9-4061-A666-F8B05EEE84CD}"/>
    <cellStyle name="40% - Ênfase4 7 5 5" xfId="30542" xr:uid="{FD19892E-AA81-4B4B-8FA9-2DE5B28DEBDE}"/>
    <cellStyle name="40% - Ênfase4 7 5 6" xfId="50431" xr:uid="{95169189-7F78-4F5C-B6A0-4D72A8120BCC}"/>
    <cellStyle name="40% - Ênfase4 7 6" xfId="2179" xr:uid="{CE75D465-CE94-41FD-A53C-49D1A8312702}"/>
    <cellStyle name="40% - Ênfase4 7 6 2" xfId="2180" xr:uid="{147F4943-3051-4489-A7AB-FB6F028E2AB3}"/>
    <cellStyle name="40% - Ênfase4 7 6 2 2" xfId="30543" xr:uid="{1EEB4D9C-916D-476F-864B-0F2E8D4B2AA3}"/>
    <cellStyle name="40% - Ênfase4 7 6 2 3" xfId="30544" xr:uid="{C585FC98-4115-4FA0-8076-1418C11A850E}"/>
    <cellStyle name="40% - Ênfase4 7 6 2 4" xfId="30545" xr:uid="{AD2AB63E-19E7-4EB0-B04C-0D8E9ACFCE6C}"/>
    <cellStyle name="40% - Ênfase4 7 6 3" xfId="30546" xr:uid="{D78FBC30-49B3-4EA6-A105-CFCAF9AB1117}"/>
    <cellStyle name="40% - Ênfase4 7 6 4" xfId="30547" xr:uid="{C2CB1FB6-7129-4961-83C5-B29DC7B21542}"/>
    <cellStyle name="40% - Ênfase4 7 6 5" xfId="30548" xr:uid="{98499369-A4B5-42B7-B9C5-619F8D4797D3}"/>
    <cellStyle name="40% - Ênfase4 7 6 6" xfId="50295" xr:uid="{A6FA554C-87AB-4968-9D6F-154087F01485}"/>
    <cellStyle name="40% - Ênfase4 7 7" xfId="2181" xr:uid="{1CB1207D-1C24-4256-859E-944A3D7D8514}"/>
    <cellStyle name="40% - Ênfase4 7 7 2" xfId="30549" xr:uid="{60D0E573-D6DF-4E87-A848-55B26F8A6592}"/>
    <cellStyle name="40% - Ênfase4 7 7 2 2" xfId="30550" xr:uid="{336AC566-B12D-4B01-BB83-7C14D1137920}"/>
    <cellStyle name="40% - Ênfase4 7 7 2 3" xfId="30551" xr:uid="{EF7B77A3-8C80-4ACA-B2E7-67C957B69C65}"/>
    <cellStyle name="40% - Ênfase4 7 7 2 4" xfId="30552" xr:uid="{8595105A-0779-4C61-A263-D8C180A458F4}"/>
    <cellStyle name="40% - Ênfase4 7 7 3" xfId="30553" xr:uid="{5C4F8BDD-B9C0-4FDD-A3BD-99D500DA807F}"/>
    <cellStyle name="40% - Ênfase4 7 7 4" xfId="30554" xr:uid="{BF5A5A16-3163-4DA7-8A38-79AF9BA90748}"/>
    <cellStyle name="40% - Ênfase4 7 7 5" xfId="30555" xr:uid="{2E08E540-EFC5-48E6-BFCC-F49B01D284F8}"/>
    <cellStyle name="40% - Ênfase4 7 7 6" xfId="50553" xr:uid="{BBACBF51-A385-49B7-9F3D-8EB975E59E63}"/>
    <cellStyle name="40% - Ênfase4 7 8" xfId="30556" xr:uid="{D771917E-B47A-4DD0-BEAF-18565C2346B6}"/>
    <cellStyle name="40% - Ênfase4 7 8 2" xfId="30557" xr:uid="{3B2EC7F7-D7E3-4F40-BE80-6984763DD2CE}"/>
    <cellStyle name="40% - Ênfase4 7 8 2 2" xfId="30558" xr:uid="{A8CF7C36-4D15-41E7-BEA5-EC1B1694EA4A}"/>
    <cellStyle name="40% - Ênfase4 7 8 2 3" xfId="30559" xr:uid="{702B5FF8-31C0-45B3-9667-A6A0F84A705F}"/>
    <cellStyle name="40% - Ênfase4 7 8 2 4" xfId="30560" xr:uid="{C64FFAD0-FB9D-486D-9A56-C9E0EE2C2114}"/>
    <cellStyle name="40% - Ênfase4 7 8 3" xfId="30561" xr:uid="{217E6AAA-9140-4827-9664-025B15F49AD4}"/>
    <cellStyle name="40% - Ênfase4 7 8 4" xfId="30562" xr:uid="{724ED6F0-39EF-47B3-B396-FA4D3DFF4CE2}"/>
    <cellStyle name="40% - Ênfase4 7 8 5" xfId="30563" xr:uid="{383963DD-613F-4557-8D85-56B14D292656}"/>
    <cellStyle name="40% - Ênfase4 7 8 6" xfId="48682" xr:uid="{48753966-DD17-41D7-BB43-4D71977F540D}"/>
    <cellStyle name="40% - Ênfase4 7 9" xfId="30564" xr:uid="{74872BAA-3BC0-4F50-88AE-C1765278451B}"/>
    <cellStyle name="40% - Ênfase4 7 9 2" xfId="30565" xr:uid="{D709C7D0-6CEE-44E8-BCE0-36FAF0937F4D}"/>
    <cellStyle name="40% - Ênfase4 7 9 2 2" xfId="30566" xr:uid="{CB8D1BC8-2E9F-48FA-86FB-0E577E5129C1}"/>
    <cellStyle name="40% - Ênfase4 7 9 2 3" xfId="30567" xr:uid="{B6263C3D-A8E0-4CAB-A307-C6F8C9A9A5E3}"/>
    <cellStyle name="40% - Ênfase4 7 9 2 4" xfId="30568" xr:uid="{43621216-F773-48F4-812F-AE44122EEC0F}"/>
    <cellStyle name="40% - Ênfase4 7 9 3" xfId="30569" xr:uid="{37172D95-E73C-4012-B9C4-A2F2F1B9F34C}"/>
    <cellStyle name="40% - Ênfase4 7 9 4" xfId="30570" xr:uid="{1522B2C6-366F-4A29-8D78-152E440A5A92}"/>
    <cellStyle name="40% - Ênfase4 7 9 5" xfId="30571" xr:uid="{D782AD46-7409-46A7-B06E-32BBC0BD2426}"/>
    <cellStyle name="40% - Ênfase4 7 9 6" xfId="51135" xr:uid="{30AF92AE-FF8C-4FF5-A744-B993C73B0989}"/>
    <cellStyle name="40% - Ênfase4 70" xfId="30572" xr:uid="{4F8B2A73-12C6-4359-8510-DE79EAC73A56}"/>
    <cellStyle name="40% - Ênfase4 71" xfId="30573" xr:uid="{BA59C108-1190-4A98-8EC7-87DAADBA60FE}"/>
    <cellStyle name="40% - Ênfase4 72" xfId="30574" xr:uid="{417E1414-D034-498A-90BD-2E19F00D1E92}"/>
    <cellStyle name="40% - Ênfase4 73" xfId="30575" xr:uid="{6CF2A225-32A7-4CB7-AE22-4BA0C85205FF}"/>
    <cellStyle name="40% - Ênfase4 74" xfId="30576" xr:uid="{44A216DD-320A-40B2-A13A-75C101407AFE}"/>
    <cellStyle name="40% - Ênfase4 75" xfId="30577" xr:uid="{6C3DC3C8-BECB-4D64-BC33-6E991AE8620B}"/>
    <cellStyle name="40% - Ênfase4 76" xfId="30578" xr:uid="{7DC3776D-6AE0-4E55-94F2-E40E2D0FC6EA}"/>
    <cellStyle name="40% - Ênfase4 77" xfId="30579" xr:uid="{4ECB2509-8F7E-498A-BD03-7A4F7104B5F7}"/>
    <cellStyle name="40% - Ênfase4 78" xfId="30580" xr:uid="{F34B182D-EA80-4AD9-8DF7-A9FBDF9E4BEA}"/>
    <cellStyle name="40% - Ênfase4 79" xfId="30581" xr:uid="{EC7A0FA7-324C-4E73-AA94-68EEA4A53A08}"/>
    <cellStyle name="40% - Ênfase4 8" xfId="2182" xr:uid="{80F393C4-4357-4192-8F31-562FF38C998E}"/>
    <cellStyle name="40% - Ênfase4 8 10" xfId="30582" xr:uid="{B078E106-4358-4A98-A7C0-65B2079C2460}"/>
    <cellStyle name="40% - Ênfase4 8 10 2" xfId="30583" xr:uid="{3FB1146F-4614-4919-9097-783E1E8B7F14}"/>
    <cellStyle name="40% - Ênfase4 8 10 2 2" xfId="30584" xr:uid="{813A9DE5-F0E3-49EF-B90B-0006732F6795}"/>
    <cellStyle name="40% - Ênfase4 8 10 2 3" xfId="30585" xr:uid="{1526E5EC-C4A6-49E8-B180-BD4DFC75FACF}"/>
    <cellStyle name="40% - Ênfase4 8 10 2 4" xfId="30586" xr:uid="{703E0DB0-1831-4217-8071-1124A684E894}"/>
    <cellStyle name="40% - Ênfase4 8 10 3" xfId="30587" xr:uid="{03BECAD3-AA0A-4D6F-8B5F-C74296335BBB}"/>
    <cellStyle name="40% - Ênfase4 8 10 4" xfId="30588" xr:uid="{EE71DED9-2A91-4A57-BA0E-E37A8FD48B97}"/>
    <cellStyle name="40% - Ênfase4 8 10 5" xfId="30589" xr:uid="{5F6DDC2D-5C08-4F05-9854-A92DFBE14E43}"/>
    <cellStyle name="40% - Ênfase4 8 11" xfId="30590" xr:uid="{CD8E03A6-7901-4910-ABC1-4E6BF07E5EE7}"/>
    <cellStyle name="40% - Ênfase4 8 11 2" xfId="30591" xr:uid="{EA29B815-558F-4BE2-AE41-C623CEF05438}"/>
    <cellStyle name="40% - Ênfase4 8 11 2 2" xfId="30592" xr:uid="{5F515AA8-6830-47BE-91EA-9F363303CBBD}"/>
    <cellStyle name="40% - Ênfase4 8 11 2 3" xfId="30593" xr:uid="{418BCBF5-5337-459E-AA38-091BF6963F48}"/>
    <cellStyle name="40% - Ênfase4 8 11 2 4" xfId="30594" xr:uid="{0C77629A-BB1C-4FF4-8470-DE39E4192C51}"/>
    <cellStyle name="40% - Ênfase4 8 11 3" xfId="30595" xr:uid="{13E3857D-2F46-4401-8A46-5B74D7FE1FE8}"/>
    <cellStyle name="40% - Ênfase4 8 11 4" xfId="30596" xr:uid="{30E4096E-1B6C-4FB1-9072-2B7CA316D940}"/>
    <cellStyle name="40% - Ênfase4 8 11 5" xfId="30597" xr:uid="{8080CD70-4F8D-4FE2-8D4A-F8EDD3EF00A4}"/>
    <cellStyle name="40% - Ênfase4 8 12" xfId="30598" xr:uid="{3C1AA32F-4B0F-4EF9-BB82-C94A2C455E72}"/>
    <cellStyle name="40% - Ênfase4 8 12 2" xfId="30599" xr:uid="{33EF91CA-25C9-4DFB-A860-C11CA98FA156}"/>
    <cellStyle name="40% - Ênfase4 8 12 3" xfId="30600" xr:uid="{0E68AF34-DDC2-4F6C-8845-7912721F5188}"/>
    <cellStyle name="40% - Ênfase4 8 12 4" xfId="30601" xr:uid="{D2B3B29D-3DC5-4CB5-9D66-7C21FB06F251}"/>
    <cellStyle name="40% - Ênfase4 8 12 5" xfId="47258" xr:uid="{7F7F587D-104E-4CE4-8BB7-3742F044DBBF}"/>
    <cellStyle name="40% - Ênfase4 8 13" xfId="30602" xr:uid="{9B795799-48A1-4838-A10A-9BAAD4E1232E}"/>
    <cellStyle name="40% - Ênfase4 8 14" xfId="30603" xr:uid="{0FAFA13D-2A24-4AAA-B5D7-8CD8CAF48FE5}"/>
    <cellStyle name="40% - Ênfase4 8 15" xfId="30604" xr:uid="{24180D0B-81BE-4A23-9A5F-3007EC625414}"/>
    <cellStyle name="40% - Ênfase4 8 16" xfId="45647" xr:uid="{E2B50F97-D936-4E04-814A-96E54BDD09B2}"/>
    <cellStyle name="40% - Ênfase4 8 2" xfId="2183" xr:uid="{3E4447B7-D97B-4CAE-9BB7-7F0422DC560F}"/>
    <cellStyle name="40% - Ênfase4 8 2 2" xfId="2184" xr:uid="{136798E4-458F-4E19-B181-A3B2FE6AA230}"/>
    <cellStyle name="40% - Ênfase4 8 2 2 2" xfId="30605" xr:uid="{BAE68ACC-9D62-44D6-A0EC-7F847A219FE2}"/>
    <cellStyle name="40% - Ênfase4 8 2 2 2 2" xfId="57280" xr:uid="{2A344FC6-F71F-4B13-A085-99E8126B6F73}"/>
    <cellStyle name="40% - Ênfase4 8 2 2 2 3" xfId="56666" xr:uid="{E416EDE8-07C0-43BE-BFF5-C62F23F85154}"/>
    <cellStyle name="40% - Ênfase4 8 2 2 2 4" xfId="56926" xr:uid="{0F911648-C74F-4345-9D8E-3DD8922C5E2E}"/>
    <cellStyle name="40% - Ênfase4 8 2 2 3" xfId="30606" xr:uid="{5325F434-06ED-45BF-8FFD-37FC51033D81}"/>
    <cellStyle name="40% - Ênfase4 8 2 2 3 2" xfId="56779" xr:uid="{AE430710-2AEC-425F-BC9D-29944CE2A4E4}"/>
    <cellStyle name="40% - Ênfase4 8 2 2 4" xfId="30607" xr:uid="{47E3E71D-A3BD-4E2B-BB18-C43844531D2D}"/>
    <cellStyle name="40% - Ênfase4 8 2 2 5" xfId="48990" xr:uid="{DAFDAA21-31C7-48B7-83A1-7A1136A97809}"/>
    <cellStyle name="40% - Ênfase4 8 2 3" xfId="30608" xr:uid="{B8D2DB4F-F098-4F65-BA0A-AD4EC1222500}"/>
    <cellStyle name="40% - Ênfase4 8 2 3 2" xfId="56550" xr:uid="{186D2537-A5FA-40F4-95CA-4BD90196283F}"/>
    <cellStyle name="40% - Ênfase4 8 2 4" xfId="30609" xr:uid="{8DB8F63C-5573-4638-8DAC-9C7243BA70BF}"/>
    <cellStyle name="40% - Ênfase4 8 2 4 2" xfId="58290" xr:uid="{8A9A0469-FEAD-4D66-A5E1-3983FA29F229}"/>
    <cellStyle name="40% - Ênfase4 8 2 5" xfId="30610" xr:uid="{D43238AE-9B66-4D9D-850A-7D0E30B29631}"/>
    <cellStyle name="40% - Ênfase4 8 2 6" xfId="47998" xr:uid="{E1B7FD1F-EA11-4D14-8C90-85BA8C522223}"/>
    <cellStyle name="40% - Ênfase4 8 3" xfId="2185" xr:uid="{F6CFEF72-FBD2-4A3D-915B-DCACEDF71DBB}"/>
    <cellStyle name="40% - Ênfase4 8 3 2" xfId="2186" xr:uid="{967939B3-C9DA-4A55-817D-2E014DCE73D5}"/>
    <cellStyle name="40% - Ênfase4 8 3 2 2" xfId="30611" xr:uid="{49E74B8B-A933-4341-B5CD-222EC04C8A79}"/>
    <cellStyle name="40% - Ênfase4 8 3 2 3" xfId="30612" xr:uid="{198540CB-40C7-4E29-BFA8-556D7AA8A074}"/>
    <cellStyle name="40% - Ênfase4 8 3 2 4" xfId="30613" xr:uid="{55D3667D-B4C0-45ED-BBB4-5205DA18CA8E}"/>
    <cellStyle name="40% - Ênfase4 8 3 3" xfId="30614" xr:uid="{FF84DB0D-21DF-4B79-9672-3829A3489EB7}"/>
    <cellStyle name="40% - Ênfase4 8 3 4" xfId="30615" xr:uid="{14818189-4E5F-4799-B91C-A81A4FF5D1C6}"/>
    <cellStyle name="40% - Ênfase4 8 3 5" xfId="30616" xr:uid="{8A8FB1AC-8D2D-4819-8E4D-98F026F533BF}"/>
    <cellStyle name="40% - Ênfase4 8 3 6" xfId="50398" xr:uid="{3D277D83-DEF6-4E5C-8EB0-5102F25F37C1}"/>
    <cellStyle name="40% - Ênfase4 8 4" xfId="2187" xr:uid="{7D9EB81E-8711-4880-811B-54233C0E6FAD}"/>
    <cellStyle name="40% - Ênfase4 8 4 2" xfId="2188" xr:uid="{EAA3A11D-46BD-4814-9207-D7BF3BDD91C6}"/>
    <cellStyle name="40% - Ênfase4 8 4 2 2" xfId="30617" xr:uid="{1903F0B7-1DE7-44B1-84FC-5C9CAB15732B}"/>
    <cellStyle name="40% - Ênfase4 8 4 2 3" xfId="30618" xr:uid="{98A9E0B8-CF0F-4B5C-84A5-5B11BF7170D5}"/>
    <cellStyle name="40% - Ênfase4 8 4 2 4" xfId="30619" xr:uid="{B14246F2-AA9A-49B4-B450-97D93F220FB6}"/>
    <cellStyle name="40% - Ênfase4 8 4 3" xfId="30620" xr:uid="{C3068B10-A115-4B25-81CD-6BA1D9769332}"/>
    <cellStyle name="40% - Ênfase4 8 4 4" xfId="30621" xr:uid="{804BEBFB-2EDC-4994-A817-52DDEFBC9B45}"/>
    <cellStyle name="40% - Ênfase4 8 4 5" xfId="30622" xr:uid="{C92F4876-51AD-420B-A36B-C8EC11E538FB}"/>
    <cellStyle name="40% - Ênfase4 8 4 6" xfId="50352" xr:uid="{214B5B2B-3FCE-48F8-A1FD-BD4E309368B6}"/>
    <cellStyle name="40% - Ênfase4 8 5" xfId="2189" xr:uid="{6E956011-AEE9-45CE-B30C-960643E1B442}"/>
    <cellStyle name="40% - Ênfase4 8 5 2" xfId="2190" xr:uid="{72212B84-A301-4520-8153-8789B1014A5A}"/>
    <cellStyle name="40% - Ênfase4 8 5 2 2" xfId="30623" xr:uid="{EFC3C2AB-79C3-4B97-9C8A-88B3BE4F81B7}"/>
    <cellStyle name="40% - Ênfase4 8 5 2 3" xfId="30624" xr:uid="{A478CA32-0A80-4E04-8B46-2D4F329FAD00}"/>
    <cellStyle name="40% - Ênfase4 8 5 2 4" xfId="30625" xr:uid="{A849DDFF-1F76-4582-B3FD-3B2F15D9A746}"/>
    <cellStyle name="40% - Ênfase4 8 5 3" xfId="30626" xr:uid="{7ACD7BAC-E500-4581-AD95-4FACF57981EE}"/>
    <cellStyle name="40% - Ênfase4 8 5 4" xfId="30627" xr:uid="{F633DEC5-3138-4D6A-96A6-35E54CD9DEEC}"/>
    <cellStyle name="40% - Ênfase4 8 5 5" xfId="30628" xr:uid="{3F642E9F-EABD-4371-8951-FE1D66E93F1D}"/>
    <cellStyle name="40% - Ênfase4 8 5 6" xfId="50435" xr:uid="{1980065C-BCB7-4AAB-A2CB-11A127090C0D}"/>
    <cellStyle name="40% - Ênfase4 8 6" xfId="2191" xr:uid="{1241F4BE-CDE2-4C54-B0D4-734AC9DF8548}"/>
    <cellStyle name="40% - Ênfase4 8 6 2" xfId="2192" xr:uid="{6A39E314-3EF9-4203-9279-1B09307DA052}"/>
    <cellStyle name="40% - Ênfase4 8 6 2 2" xfId="30629" xr:uid="{8CE58E81-D6B6-4064-A0DD-1342A29107D2}"/>
    <cellStyle name="40% - Ênfase4 8 6 2 3" xfId="30630" xr:uid="{DC0A4F33-3E71-4613-8F48-4A1438E37784}"/>
    <cellStyle name="40% - Ênfase4 8 6 2 4" xfId="30631" xr:uid="{5E6EB42F-6D57-44FC-A940-8A8C4E36A23C}"/>
    <cellStyle name="40% - Ênfase4 8 6 3" xfId="30632" xr:uid="{1E9CE9C8-39C8-4695-A419-371BCAA78C62}"/>
    <cellStyle name="40% - Ênfase4 8 6 4" xfId="30633" xr:uid="{7FC3D186-A46A-4582-A5ED-123939FAD654}"/>
    <cellStyle name="40% - Ênfase4 8 6 5" xfId="30634" xr:uid="{52FA42B4-6EB4-4C94-8B30-4225931B8C3A}"/>
    <cellStyle name="40% - Ênfase4 8 6 6" xfId="50290" xr:uid="{831DA37C-2334-44DE-81A2-50A5D81A9C32}"/>
    <cellStyle name="40% - Ênfase4 8 7" xfId="2193" xr:uid="{071B0C00-C6AC-4E06-A43F-752568DF35E2}"/>
    <cellStyle name="40% - Ênfase4 8 7 2" xfId="30635" xr:uid="{B3BEBD5C-4FB9-4328-871E-CEF17EEB2ABD}"/>
    <cellStyle name="40% - Ênfase4 8 7 2 2" xfId="30636" xr:uid="{FA56C933-F503-4D16-A7DC-BF85DA4320EE}"/>
    <cellStyle name="40% - Ênfase4 8 7 2 3" xfId="30637" xr:uid="{FA345756-6531-4E8D-9726-4A92D2D75A25}"/>
    <cellStyle name="40% - Ênfase4 8 7 2 4" xfId="30638" xr:uid="{D9E7EBF2-0E25-4742-AB87-F92AC903EAA0}"/>
    <cellStyle name="40% - Ênfase4 8 7 3" xfId="30639" xr:uid="{B234C5BD-23FB-4E0B-B3D7-942339976883}"/>
    <cellStyle name="40% - Ênfase4 8 7 4" xfId="30640" xr:uid="{161B144B-ED0E-49E2-83C5-678F52A86C00}"/>
    <cellStyle name="40% - Ênfase4 8 7 5" xfId="30641" xr:uid="{1799E4F8-F9A4-4FD9-AE2D-693061CE573C}"/>
    <cellStyle name="40% - Ênfase4 8 7 6" xfId="50559" xr:uid="{07EE5966-0691-473D-9B09-4988CA416AEE}"/>
    <cellStyle name="40% - Ênfase4 8 8" xfId="30642" xr:uid="{7443CFC1-4206-421A-B9F8-30E2D7934873}"/>
    <cellStyle name="40% - Ênfase4 8 8 2" xfId="30643" xr:uid="{3A2A153E-567C-484D-BD55-ED9243B484E5}"/>
    <cellStyle name="40% - Ênfase4 8 8 2 2" xfId="30644" xr:uid="{6CC5936B-006D-41E6-B22B-6577A62F7C80}"/>
    <cellStyle name="40% - Ênfase4 8 8 2 3" xfId="30645" xr:uid="{3B5FACB1-A967-4A8A-8595-E6C9D543E7BC}"/>
    <cellStyle name="40% - Ênfase4 8 8 2 4" xfId="30646" xr:uid="{41EDC5C2-AB35-4C4C-8232-1B4AA90C2117}"/>
    <cellStyle name="40% - Ênfase4 8 8 3" xfId="30647" xr:uid="{424B8791-87EF-461B-97E0-7AB51EE50DA4}"/>
    <cellStyle name="40% - Ênfase4 8 8 4" xfId="30648" xr:uid="{2869271F-6B0F-4C6E-AE3A-5BF069646FAC}"/>
    <cellStyle name="40% - Ênfase4 8 8 5" xfId="30649" xr:uid="{79926B07-E682-4EDD-B5EB-FE530739B6C8}"/>
    <cellStyle name="40% - Ênfase4 8 8 6" xfId="48696" xr:uid="{5012BF1E-38C2-4AFD-8402-3B43A037E633}"/>
    <cellStyle name="40% - Ênfase4 8 9" xfId="30650" xr:uid="{B23E0E2F-A38A-4845-8F8A-527526CA7E9E}"/>
    <cellStyle name="40% - Ênfase4 8 9 2" xfId="30651" xr:uid="{08A35C1E-0762-4604-A2F8-8FE949417C05}"/>
    <cellStyle name="40% - Ênfase4 8 9 2 2" xfId="30652" xr:uid="{89C9191C-5B37-4CC4-91BB-56157009A8AD}"/>
    <cellStyle name="40% - Ênfase4 8 9 2 3" xfId="30653" xr:uid="{5918634A-8765-471C-8D0E-2C9433FE1DF1}"/>
    <cellStyle name="40% - Ênfase4 8 9 2 4" xfId="30654" xr:uid="{EA776A79-FAB5-444B-8821-541DFF4D7D7C}"/>
    <cellStyle name="40% - Ênfase4 8 9 3" xfId="30655" xr:uid="{26C10D68-0AE9-4386-9B0C-B6450EED36DE}"/>
    <cellStyle name="40% - Ênfase4 8 9 4" xfId="30656" xr:uid="{A277085C-3858-416E-9360-B405D06793F9}"/>
    <cellStyle name="40% - Ênfase4 8 9 5" xfId="30657" xr:uid="{ECE77BA5-FA78-4BDB-BDCB-DDC3E0ADE7FC}"/>
    <cellStyle name="40% - Ênfase4 8 9 6" xfId="51142" xr:uid="{7F91E8EE-B61F-419C-BC1B-3910D7263E3A}"/>
    <cellStyle name="40% - Ênfase4 80" xfId="30658" xr:uid="{924D4968-069F-47D4-ADCC-A60BF6A26642}"/>
    <cellStyle name="40% - Ênfase4 81" xfId="30659" xr:uid="{D1BAAB8D-9C40-4134-BF01-DAE51AF103EA}"/>
    <cellStyle name="40% - Ênfase4 82" xfId="30660" xr:uid="{2C9A4A8D-A085-4BCC-B4FF-018FB7B86906}"/>
    <cellStyle name="40% - Ênfase4 83" xfId="30661" xr:uid="{800F51FA-1A92-41CD-9B29-AE108ED49CC1}"/>
    <cellStyle name="40% - Ênfase4 84" xfId="30662" xr:uid="{125952D3-BBB0-4934-888E-E49F976CE733}"/>
    <cellStyle name="40% - Ênfase4 85" xfId="30663" xr:uid="{DA4F4879-19E6-41D5-8F05-EC26676CF122}"/>
    <cellStyle name="40% - Ênfase4 86" xfId="30664" xr:uid="{D3A2B2CD-8F21-456E-97D3-CB2995CC8449}"/>
    <cellStyle name="40% - Ênfase4 87" xfId="30665" xr:uid="{817D421E-9CF8-445A-BB9D-250373CC85ED}"/>
    <cellStyle name="40% - Ênfase4 88" xfId="30666" xr:uid="{80695359-EAEB-405A-850C-1BBDD3629734}"/>
    <cellStyle name="40% - Ênfase4 89" xfId="30667" xr:uid="{A110F318-8FD6-4472-92B1-F661D58ACB64}"/>
    <cellStyle name="40% - Ênfase4 9" xfId="2194" xr:uid="{D2331BF8-C2B8-4A22-9E69-2A84EF34665D}"/>
    <cellStyle name="40% - Ênfase4 9 10" xfId="30668" xr:uid="{C6128506-D602-4D28-B469-32079AFD2250}"/>
    <cellStyle name="40% - Ênfase4 9 10 2" xfId="30669" xr:uid="{7BE9ED6D-B81F-4BB2-A3F1-4462000EEA81}"/>
    <cellStyle name="40% - Ênfase4 9 10 2 2" xfId="30670" xr:uid="{B033C27A-2F3C-448F-B7FD-ACD81616797F}"/>
    <cellStyle name="40% - Ênfase4 9 10 2 3" xfId="30671" xr:uid="{9BC7A1BB-8AFF-4D56-AB2F-41BF98EDF5D8}"/>
    <cellStyle name="40% - Ênfase4 9 10 2 4" xfId="30672" xr:uid="{FC1C73BD-8289-4315-B55C-6A6ADD873799}"/>
    <cellStyle name="40% - Ênfase4 9 10 3" xfId="30673" xr:uid="{27A39F16-F654-4E2C-85DE-1062970E3164}"/>
    <cellStyle name="40% - Ênfase4 9 10 4" xfId="30674" xr:uid="{5A50615A-7B76-4D9D-83ED-56ABE54A4ABB}"/>
    <cellStyle name="40% - Ênfase4 9 10 5" xfId="30675" xr:uid="{EB99ED4E-8C4D-4AF4-80B0-F1BB31B6E61F}"/>
    <cellStyle name="40% - Ênfase4 9 10 6" xfId="47259" xr:uid="{55BD2B4D-DF04-4090-B1A6-63E94885CDDE}"/>
    <cellStyle name="40% - Ênfase4 9 11" xfId="30676" xr:uid="{2D2A2A32-AD8C-485C-B644-ADD5826084E1}"/>
    <cellStyle name="40% - Ênfase4 9 11 2" xfId="30677" xr:uid="{9E64A32A-A475-440D-82D7-5DAAE866FC24}"/>
    <cellStyle name="40% - Ênfase4 9 11 2 2" xfId="30678" xr:uid="{9D38DBB2-785F-49B6-B083-AF17795BCD55}"/>
    <cellStyle name="40% - Ênfase4 9 11 2 3" xfId="30679" xr:uid="{B65BD556-02DB-4CB3-AAC8-650967218E1A}"/>
    <cellStyle name="40% - Ênfase4 9 11 2 4" xfId="30680" xr:uid="{AF81EA5A-829B-4A93-ADA1-F1A76C23D902}"/>
    <cellStyle name="40% - Ênfase4 9 11 3" xfId="30681" xr:uid="{F12B649F-6654-43E6-A700-7E3FAC187C26}"/>
    <cellStyle name="40% - Ênfase4 9 11 4" xfId="30682" xr:uid="{D037D7C0-7776-400F-B390-7E3350A0C990}"/>
    <cellStyle name="40% - Ênfase4 9 11 5" xfId="30683" xr:uid="{8196DFCD-9680-43B2-B3F5-057B80DCDAB6}"/>
    <cellStyle name="40% - Ênfase4 9 12" xfId="30684" xr:uid="{FB5E7538-F7AD-4037-9609-2D889212DD2B}"/>
    <cellStyle name="40% - Ênfase4 9 12 2" xfId="30685" xr:uid="{8F54120F-0A41-4ED6-9C2C-FA0A28624D01}"/>
    <cellStyle name="40% - Ênfase4 9 12 3" xfId="30686" xr:uid="{F3F0D719-2F63-416B-BDB2-55D71B4F0702}"/>
    <cellStyle name="40% - Ênfase4 9 12 4" xfId="30687" xr:uid="{CBDB3183-F63E-428B-94F5-725778FCA056}"/>
    <cellStyle name="40% - Ênfase4 9 13" xfId="30688" xr:uid="{F0498BC2-FD1F-443E-B017-44BDCF7E5FF3}"/>
    <cellStyle name="40% - Ênfase4 9 14" xfId="30689" xr:uid="{C828825A-6560-48FD-9CCB-98881562DC2A}"/>
    <cellStyle name="40% - Ênfase4 9 15" xfId="30690" xr:uid="{E4631C57-072C-4351-911C-F08ABE191D45}"/>
    <cellStyle name="40% - Ênfase4 9 16" xfId="45648" xr:uid="{F34B3BF6-F903-48C0-B33C-910A1CAA065A}"/>
    <cellStyle name="40% - Ênfase4 9 2" xfId="2195" xr:uid="{13A18851-443C-4D1A-A007-033B7BC9AC5D}"/>
    <cellStyle name="40% - Ênfase4 9 2 2" xfId="30691" xr:uid="{2B3C3FE6-51A5-4D85-AC42-0F1963482454}"/>
    <cellStyle name="40% - Ênfase4 9 2 2 2" xfId="30692" xr:uid="{5676C9A7-0A9D-43FD-9C86-4594C0C4B10A}"/>
    <cellStyle name="40% - Ênfase4 9 2 2 3" xfId="30693" xr:uid="{F810E6F4-69E9-4D39-B7A7-C070C22E1236}"/>
    <cellStyle name="40% - Ênfase4 9 2 2 4" xfId="30694" xr:uid="{FC3FA3B1-B59B-4E32-BB61-A02021A54494}"/>
    <cellStyle name="40% - Ênfase4 9 2 2 5" xfId="48992" xr:uid="{454F2BFE-526C-490F-BF49-690B26615CA8}"/>
    <cellStyle name="40% - Ênfase4 9 2 3" xfId="30695" xr:uid="{961F9055-D951-42A4-A4E1-2E1462C1C4D2}"/>
    <cellStyle name="40% - Ênfase4 9 2 4" xfId="30696" xr:uid="{7517573E-511F-46C1-A78D-8728F77225BD}"/>
    <cellStyle name="40% - Ênfase4 9 2 5" xfId="30697" xr:uid="{86A2E83F-7C49-4908-8FEB-C6E193200935}"/>
    <cellStyle name="40% - Ênfase4 9 2 6" xfId="47999" xr:uid="{12916221-E22F-4CE8-939B-5142C5255389}"/>
    <cellStyle name="40% - Ênfase4 9 3" xfId="30698" xr:uid="{9BD666BE-57E9-40AE-BAC6-993F3E4B16A6}"/>
    <cellStyle name="40% - Ênfase4 9 3 2" xfId="30699" xr:uid="{3D5C4D03-A747-4EB6-8514-6D66960CFE08}"/>
    <cellStyle name="40% - Ênfase4 9 3 2 2" xfId="30700" xr:uid="{68C352C4-8244-4A69-A711-83CCDBC82A2E}"/>
    <cellStyle name="40% - Ênfase4 9 3 2 3" xfId="30701" xr:uid="{DE1B0ACD-C220-4DEE-AB78-6B8D7D9CA159}"/>
    <cellStyle name="40% - Ênfase4 9 3 2 4" xfId="30702" xr:uid="{4147E50C-35B7-4780-8056-A6B17CDAFDE1}"/>
    <cellStyle name="40% - Ênfase4 9 3 3" xfId="30703" xr:uid="{343A42E0-5BEF-4E4D-A58D-9968C9A3584B}"/>
    <cellStyle name="40% - Ênfase4 9 3 4" xfId="30704" xr:uid="{96951F71-AC84-4E02-BF56-7405578981DC}"/>
    <cellStyle name="40% - Ênfase4 9 3 5" xfId="30705" xr:uid="{5C260450-5DE4-4F14-B4DD-CFC81BC8BCF7}"/>
    <cellStyle name="40% - Ênfase4 9 3 6" xfId="50400" xr:uid="{98941BB1-F92F-4FA9-9F01-DE43A6933F14}"/>
    <cellStyle name="40% - Ênfase4 9 4" xfId="30706" xr:uid="{A59DF08A-52CE-4785-B2E8-B45929FE479D}"/>
    <cellStyle name="40% - Ênfase4 9 4 2" xfId="30707" xr:uid="{3DDE04E6-EA73-4FAD-9C5D-B64ED598D3B3}"/>
    <cellStyle name="40% - Ênfase4 9 4 2 2" xfId="30708" xr:uid="{70166398-325A-483C-80E8-735146F4B4FB}"/>
    <cellStyle name="40% - Ênfase4 9 4 2 3" xfId="30709" xr:uid="{EDF2A4F8-0496-4829-967C-027B231128CF}"/>
    <cellStyle name="40% - Ênfase4 9 4 2 4" xfId="30710" xr:uid="{2D326B03-7763-4962-859E-CCE53A5692C7}"/>
    <cellStyle name="40% - Ênfase4 9 4 3" xfId="30711" xr:uid="{0966BD16-D993-4ABA-8E51-D6528ABC035A}"/>
    <cellStyle name="40% - Ênfase4 9 4 4" xfId="30712" xr:uid="{170A81EE-FF3B-4613-A709-FD92EEED373F}"/>
    <cellStyle name="40% - Ênfase4 9 4 5" xfId="30713" xr:uid="{168B4E4C-D802-4669-A3FC-F155F8A115F7}"/>
    <cellStyle name="40% - Ênfase4 9 4 6" xfId="50348" xr:uid="{E413B78B-26F5-4FA5-98F3-A278AAB24C3C}"/>
    <cellStyle name="40% - Ênfase4 9 5" xfId="30714" xr:uid="{58638A56-2CFA-48E5-824E-9144F20195B0}"/>
    <cellStyle name="40% - Ênfase4 9 5 2" xfId="30715" xr:uid="{D61FCEAD-4C27-43B8-B474-7EF2CA519706}"/>
    <cellStyle name="40% - Ênfase4 9 5 2 2" xfId="30716" xr:uid="{251591C2-C7DF-46F5-8E7B-E2A51BA2C47F}"/>
    <cellStyle name="40% - Ênfase4 9 5 2 3" xfId="30717" xr:uid="{C7B602A2-A769-4019-B0B7-9D2139F048A5}"/>
    <cellStyle name="40% - Ênfase4 9 5 2 4" xfId="30718" xr:uid="{738C9055-FB10-4CFE-8A8A-99550E7625AE}"/>
    <cellStyle name="40% - Ênfase4 9 5 3" xfId="30719" xr:uid="{0758DE35-0CB0-4E56-9057-EA38156F4FD5}"/>
    <cellStyle name="40% - Ênfase4 9 5 4" xfId="30720" xr:uid="{6FC6DA05-94ED-4527-8F67-30DF343FF73A}"/>
    <cellStyle name="40% - Ênfase4 9 5 5" xfId="30721" xr:uid="{6CABC6C4-75EA-4D5B-8E66-8F41451D49EC}"/>
    <cellStyle name="40% - Ênfase4 9 5 6" xfId="50440" xr:uid="{DCBE4761-D039-4CE5-AC3B-F1CB6684B061}"/>
    <cellStyle name="40% - Ênfase4 9 6" xfId="30722" xr:uid="{109D8BBA-7D7C-4620-96E4-B6FAFFB987CA}"/>
    <cellStyle name="40% - Ênfase4 9 6 2" xfId="30723" xr:uid="{106461EC-8F34-4FC2-A58E-92365CC5A90D}"/>
    <cellStyle name="40% - Ênfase4 9 6 2 2" xfId="30724" xr:uid="{22E95D62-4BEB-4866-9108-6CF18310578D}"/>
    <cellStyle name="40% - Ênfase4 9 6 2 3" xfId="30725" xr:uid="{C15257EB-D375-4695-8C3A-42DB6F85B38D}"/>
    <cellStyle name="40% - Ênfase4 9 6 2 4" xfId="30726" xr:uid="{395807A6-253C-417D-9B5B-08677DF4D921}"/>
    <cellStyle name="40% - Ênfase4 9 6 3" xfId="30727" xr:uid="{5A1A935A-820F-43E2-B801-2DDA864592E6}"/>
    <cellStyle name="40% - Ênfase4 9 6 4" xfId="30728" xr:uid="{CD9AD4A5-8438-4213-9B3C-7B05CDEF69C4}"/>
    <cellStyle name="40% - Ênfase4 9 6 5" xfId="30729" xr:uid="{57F98537-B174-4D44-91E6-3A06A628FCD7}"/>
    <cellStyle name="40% - Ênfase4 9 6 6" xfId="50285" xr:uid="{5047F722-0890-44C7-8EAD-E0D3B4D00BD9}"/>
    <cellStyle name="40% - Ênfase4 9 7" xfId="30730" xr:uid="{9C580CC5-B47D-4AD8-B3A1-C8E166FCB039}"/>
    <cellStyle name="40% - Ênfase4 9 7 2" xfId="30731" xr:uid="{B9A26509-2D50-4603-B8D3-9C8436D53B8E}"/>
    <cellStyle name="40% - Ênfase4 9 7 2 2" xfId="30732" xr:uid="{68BF1D73-97F8-4F22-90C3-2C2A9F44A021}"/>
    <cellStyle name="40% - Ênfase4 9 7 2 3" xfId="30733" xr:uid="{9B1BD9E2-615A-42D7-AF92-79E210B1BC10}"/>
    <cellStyle name="40% - Ênfase4 9 7 2 4" xfId="30734" xr:uid="{84722F81-91A1-4786-AC06-AF6FFA6C5126}"/>
    <cellStyle name="40% - Ênfase4 9 7 3" xfId="30735" xr:uid="{313DF2BD-DF46-4CF0-A135-4B4A7FE7B25D}"/>
    <cellStyle name="40% - Ênfase4 9 7 4" xfId="30736" xr:uid="{11E9F62E-B477-4602-8E28-40647A2133A0}"/>
    <cellStyle name="40% - Ênfase4 9 7 5" xfId="30737" xr:uid="{B6A57BF3-456E-492D-BF11-7A4DB44C1A73}"/>
    <cellStyle name="40% - Ênfase4 9 7 6" xfId="50583" xr:uid="{8E1C039B-3595-44D7-8254-ECF0076C045F}"/>
    <cellStyle name="40% - Ênfase4 9 8" xfId="30738" xr:uid="{7B48BAE5-A83B-4813-8FD8-F284F29A3B03}"/>
    <cellStyle name="40% - Ênfase4 9 8 2" xfId="30739" xr:uid="{A813B55E-B02E-4701-9A34-71E6D38773FB}"/>
    <cellStyle name="40% - Ênfase4 9 8 2 2" xfId="30740" xr:uid="{6E8C9976-3B86-458F-80CE-7D1F4207C26C}"/>
    <cellStyle name="40% - Ênfase4 9 8 2 3" xfId="30741" xr:uid="{4E910C0E-10EF-400A-AF32-AC2DBE64069F}"/>
    <cellStyle name="40% - Ênfase4 9 8 2 4" xfId="30742" xr:uid="{182E5A04-CBE2-44DC-860E-4E96DAF2B78D}"/>
    <cellStyle name="40% - Ênfase4 9 8 3" xfId="30743" xr:uid="{29EDE0A5-B2C6-43FE-BFA7-D9412900DB72}"/>
    <cellStyle name="40% - Ênfase4 9 8 4" xfId="30744" xr:uid="{1A0ED379-C847-4019-ABA9-2F4CD71F08CE}"/>
    <cellStyle name="40% - Ênfase4 9 8 5" xfId="30745" xr:uid="{42C82363-5D6E-42F8-990F-3BB186D2F936}"/>
    <cellStyle name="40% - Ênfase4 9 8 6" xfId="48833" xr:uid="{6A052C77-69C4-4270-B544-53A927192B4B}"/>
    <cellStyle name="40% - Ênfase4 9 9" xfId="30746" xr:uid="{C7C31AC2-52E5-47DA-BC5D-466EBDD95F4C}"/>
    <cellStyle name="40% - Ênfase4 9 9 2" xfId="30747" xr:uid="{1AACDC5D-1218-4727-9CFF-7B36FA4EF020}"/>
    <cellStyle name="40% - Ênfase4 9 9 2 2" xfId="30748" xr:uid="{FBD46F49-54E1-4B15-9EC5-912948395422}"/>
    <cellStyle name="40% - Ênfase4 9 9 2 3" xfId="30749" xr:uid="{48AF5B60-D3F7-4589-A313-BFE1151EBFCD}"/>
    <cellStyle name="40% - Ênfase4 9 9 2 4" xfId="30750" xr:uid="{5324D2C4-A466-4A87-8DA0-514CDC10B052}"/>
    <cellStyle name="40% - Ênfase4 9 9 3" xfId="30751" xr:uid="{25778A06-EDF3-4D53-A77B-2E10CCADE7D7}"/>
    <cellStyle name="40% - Ênfase4 9 9 4" xfId="30752" xr:uid="{DA977182-A655-44A8-B95D-37D6E176E888}"/>
    <cellStyle name="40% - Ênfase4 9 9 5" xfId="30753" xr:uid="{FBF51329-48FA-42CB-8616-F1E5592D18D4}"/>
    <cellStyle name="40% - Ênfase4 9 9 6" xfId="49904" xr:uid="{59EA55AB-3E9B-455A-8493-E34E26E72ADC}"/>
    <cellStyle name="40% - Ênfase4 90" xfId="30754" xr:uid="{4C571AA9-DBEA-405C-A826-14740192C8D3}"/>
    <cellStyle name="40% - Ênfase4 91" xfId="30755" xr:uid="{07303897-D8D0-4093-B81A-2635E32C08B7}"/>
    <cellStyle name="40% - Ênfase4 92" xfId="30756" xr:uid="{84074916-0BB3-4223-B389-586055CA5A8D}"/>
    <cellStyle name="40% - Ênfase4 93" xfId="30757" xr:uid="{5D8DFE6F-FEB3-4D14-A726-402ED841835E}"/>
    <cellStyle name="40% - Ênfase4 94" xfId="30758" xr:uid="{3BB6CD03-F4D3-4B64-A02D-8D9AFBFDA06C}"/>
    <cellStyle name="40% - Ênfase4 95" xfId="30759" xr:uid="{F96C9526-B005-49FF-AEA9-122953F43314}"/>
    <cellStyle name="40% - Ênfase4 96" xfId="30760" xr:uid="{579936E5-E0CC-4EF4-A5E8-DEFF0C8D68D9}"/>
    <cellStyle name="40% - Ênfase4 97" xfId="30761" xr:uid="{A950316F-3E1C-40E9-B3F4-B8C985B5216B}"/>
    <cellStyle name="40% - Ênfase4 98" xfId="30762" xr:uid="{59295F65-2EB2-4046-9344-0ECD5769D502}"/>
    <cellStyle name="40% - Ênfase4 99" xfId="30763" xr:uid="{42A9666C-048F-40BA-976C-C8EB948F6232}"/>
    <cellStyle name="40% - Ênfase5 10" xfId="2196" xr:uid="{B1475AD7-37FE-459F-8BE2-299021AB1501}"/>
    <cellStyle name="40% - Ênfase5 10 10" xfId="30764" xr:uid="{81771D1F-B501-4C5C-AC48-ECC1B084A5E4}"/>
    <cellStyle name="40% - Ênfase5 10 10 2" xfId="30765" xr:uid="{9F50716A-54BE-4724-9F3A-9891BEC6C8CB}"/>
    <cellStyle name="40% - Ênfase5 10 10 2 2" xfId="30766" xr:uid="{1B7B5861-4BA2-4B31-A3A1-7D5D7E1B592E}"/>
    <cellStyle name="40% - Ênfase5 10 10 2 3" xfId="30767" xr:uid="{A4CD42C5-D617-4BCB-84C7-7FDB737CF2D4}"/>
    <cellStyle name="40% - Ênfase5 10 10 2 4" xfId="30768" xr:uid="{92C1957A-AE0E-49CB-9259-2C1E7C92448D}"/>
    <cellStyle name="40% - Ênfase5 10 10 3" xfId="30769" xr:uid="{BAE3772C-C631-41E3-B088-3854816BA0D6}"/>
    <cellStyle name="40% - Ênfase5 10 10 4" xfId="30770" xr:uid="{5F13F454-19F7-41DA-9B78-BA859CBCED0D}"/>
    <cellStyle name="40% - Ênfase5 10 10 5" xfId="30771" xr:uid="{921EF286-21E8-4E27-BF4A-EC4A4ADAC115}"/>
    <cellStyle name="40% - Ênfase5 10 10 6" xfId="47260" xr:uid="{A8EF7C99-0FDB-4B3C-8836-304005C992DE}"/>
    <cellStyle name="40% - Ênfase5 10 11" xfId="30772" xr:uid="{DE061237-DC44-4CBC-8268-C4B6E2D675FE}"/>
    <cellStyle name="40% - Ênfase5 10 11 2" xfId="30773" xr:uid="{4F598E21-2FDE-48F8-984B-C80E6DFA6BD5}"/>
    <cellStyle name="40% - Ênfase5 10 11 2 2" xfId="30774" xr:uid="{1E4C88E3-0CB1-4FDE-82AA-C2D4F9EA25FD}"/>
    <cellStyle name="40% - Ênfase5 10 11 2 3" xfId="30775" xr:uid="{A3A30FFE-E5EE-4A55-9C95-CC3D5F664614}"/>
    <cellStyle name="40% - Ênfase5 10 11 2 4" xfId="30776" xr:uid="{76866FEA-8B57-4B3F-B39C-E8A3CE312F81}"/>
    <cellStyle name="40% - Ênfase5 10 11 3" xfId="30777" xr:uid="{749815AD-E9B5-4D20-9C61-13D50C3168E0}"/>
    <cellStyle name="40% - Ênfase5 10 11 4" xfId="30778" xr:uid="{737B72CF-A27A-4D36-AC3F-BF892CE05696}"/>
    <cellStyle name="40% - Ênfase5 10 11 5" xfId="30779" xr:uid="{1ACE408E-0B68-4CF7-A949-84EF8871F081}"/>
    <cellStyle name="40% - Ênfase5 10 12" xfId="30780" xr:uid="{AFC87960-A1E6-4416-9123-73A11D4EDA84}"/>
    <cellStyle name="40% - Ênfase5 10 12 2" xfId="30781" xr:uid="{49500E6B-B7F7-4D70-BA55-307958A8F197}"/>
    <cellStyle name="40% - Ênfase5 10 12 3" xfId="30782" xr:uid="{80B318D2-9E06-4482-9526-89FE5D392AF3}"/>
    <cellStyle name="40% - Ênfase5 10 12 4" xfId="30783" xr:uid="{4EE7CB00-0A73-4C03-983F-338C3F45B34D}"/>
    <cellStyle name="40% - Ênfase5 10 13" xfId="30784" xr:uid="{D7D5C81F-5C3B-4D28-B6FE-8B64E3F3317E}"/>
    <cellStyle name="40% - Ênfase5 10 14" xfId="30785" xr:uid="{AE694D4A-E3DA-4A21-BBAF-4332D39B36EC}"/>
    <cellStyle name="40% - Ênfase5 10 15" xfId="30786" xr:uid="{3A5D1BBA-B0A3-45A4-9BFE-14AA81E2BC60}"/>
    <cellStyle name="40% - Ênfase5 10 16" xfId="45649" xr:uid="{C4F77B37-7BCA-4906-A0CC-4FC859024779}"/>
    <cellStyle name="40% - Ênfase5 10 2" xfId="2197" xr:uid="{A1D4D82D-1DDA-41BB-BCA5-5D4823F9967B}"/>
    <cellStyle name="40% - Ênfase5 10 2 2" xfId="30787" xr:uid="{802F47E5-0B27-4023-8E1F-E568E02C0F57}"/>
    <cellStyle name="40% - Ênfase5 10 2 2 2" xfId="30788" xr:uid="{A57B266D-ADFE-403D-AA62-6BEED20BB5CC}"/>
    <cellStyle name="40% - Ênfase5 10 2 2 3" xfId="30789" xr:uid="{5551E5F8-F1E4-41A3-A21B-C7779DFB9B46}"/>
    <cellStyle name="40% - Ênfase5 10 2 2 4" xfId="30790" xr:uid="{D68EBFA8-C7DF-4B8A-9E3E-DAB712C64254}"/>
    <cellStyle name="40% - Ênfase5 10 2 2 5" xfId="48994" xr:uid="{F43C094E-C1E2-4876-B877-F877F5BDD2E5}"/>
    <cellStyle name="40% - Ênfase5 10 2 3" xfId="30791" xr:uid="{1BF6212A-9E1A-428F-A876-31909650712F}"/>
    <cellStyle name="40% - Ênfase5 10 2 4" xfId="30792" xr:uid="{D2674BFE-E51C-4ADD-92DB-29837DF0A68F}"/>
    <cellStyle name="40% - Ênfase5 10 2 5" xfId="30793" xr:uid="{EC14DDD1-8F41-45A6-B329-C252867049B4}"/>
    <cellStyle name="40% - Ênfase5 10 2 6" xfId="48000" xr:uid="{B980D3C3-2991-4028-B5BC-6CBA82851F71}"/>
    <cellStyle name="40% - Ênfase5 10 3" xfId="30794" xr:uid="{F7E827F9-8027-45B2-A809-2DB1B2BA8738}"/>
    <cellStyle name="40% - Ênfase5 10 3 2" xfId="30795" xr:uid="{F81992E3-C1B3-4162-9299-17B11D18D482}"/>
    <cellStyle name="40% - Ênfase5 10 3 2 2" xfId="30796" xr:uid="{05A3A86A-465E-47EA-85DB-B34D76CC6CA1}"/>
    <cellStyle name="40% - Ênfase5 10 3 2 3" xfId="30797" xr:uid="{130A85BD-D978-4F3C-BDD9-9B4D6941FC95}"/>
    <cellStyle name="40% - Ênfase5 10 3 2 4" xfId="30798" xr:uid="{7E7925DB-B961-4250-BEF9-65EBF825173A}"/>
    <cellStyle name="40% - Ênfase5 10 3 3" xfId="30799" xr:uid="{D494E6F2-C1E5-4BD3-81C1-35328ECF7CB3}"/>
    <cellStyle name="40% - Ênfase5 10 3 4" xfId="30800" xr:uid="{FA8B5FA8-8E01-4D41-AE23-A8E845D4772D}"/>
    <cellStyle name="40% - Ênfase5 10 3 5" xfId="30801" xr:uid="{37977D09-E38F-4F54-8372-48007814F819}"/>
    <cellStyle name="40% - Ênfase5 10 3 6" xfId="50402" xr:uid="{F4DF5699-DD13-47DF-9C03-A570FB3EAF45}"/>
    <cellStyle name="40% - Ênfase5 10 4" xfId="30802" xr:uid="{931F3D98-D4EC-46AB-91BC-1B17368A1B92}"/>
    <cellStyle name="40% - Ênfase5 10 4 2" xfId="30803" xr:uid="{859285FA-2EFD-4B85-9D54-91341B79DC41}"/>
    <cellStyle name="40% - Ênfase5 10 4 2 2" xfId="30804" xr:uid="{4948BD47-3D47-42D8-A4A0-82D1E87B04FD}"/>
    <cellStyle name="40% - Ênfase5 10 4 2 3" xfId="30805" xr:uid="{5D400E72-4265-4DF9-BD8C-82C6C2C38427}"/>
    <cellStyle name="40% - Ênfase5 10 4 2 4" xfId="30806" xr:uid="{43A1C19E-EFC3-4F74-9E2D-B7B91A2677A0}"/>
    <cellStyle name="40% - Ênfase5 10 4 3" xfId="30807" xr:uid="{93463FA3-726A-4BD4-B9A6-4F9AC76BF582}"/>
    <cellStyle name="40% - Ênfase5 10 4 4" xfId="30808" xr:uid="{9FC92BA4-C7FC-403B-B776-4BB56E3F33C4}"/>
    <cellStyle name="40% - Ênfase5 10 4 5" xfId="30809" xr:uid="{36DCCDDA-8145-4DE6-98CA-01420B07A025}"/>
    <cellStyle name="40% - Ênfase5 10 4 6" xfId="50344" xr:uid="{25927B0E-3477-462B-9645-948B804D1FC7}"/>
    <cellStyle name="40% - Ênfase5 10 5" xfId="30810" xr:uid="{F23969A7-FEEE-4969-969C-E86058DFF922}"/>
    <cellStyle name="40% - Ênfase5 10 5 2" xfId="30811" xr:uid="{45E33D01-97FC-480A-B2A8-7347FA246FBA}"/>
    <cellStyle name="40% - Ênfase5 10 5 2 2" xfId="30812" xr:uid="{AC86B3A8-A323-4D7B-BCAF-DDBEB7C84BF2}"/>
    <cellStyle name="40% - Ênfase5 10 5 2 3" xfId="30813" xr:uid="{D8893201-B168-4883-9D8F-49CEC0F5D07F}"/>
    <cellStyle name="40% - Ênfase5 10 5 2 4" xfId="30814" xr:uid="{761E2861-65CB-4283-B9C6-B3957AC3B810}"/>
    <cellStyle name="40% - Ênfase5 10 5 3" xfId="30815" xr:uid="{A8913F14-22A3-4945-A570-7130E2B524B5}"/>
    <cellStyle name="40% - Ênfase5 10 5 4" xfId="30816" xr:uid="{E9A74615-98AF-49A5-8869-40BA5F3209CA}"/>
    <cellStyle name="40% - Ênfase5 10 5 5" xfId="30817" xr:uid="{C7474E1F-7310-430C-A672-508928400D77}"/>
    <cellStyle name="40% - Ênfase5 10 5 6" xfId="50448" xr:uid="{4D911868-C501-4EA4-970B-7E3DBCCBAAF1}"/>
    <cellStyle name="40% - Ênfase5 10 6" xfId="30818" xr:uid="{BA8502E5-9C06-4B95-A83C-1A9AF87AAD62}"/>
    <cellStyle name="40% - Ênfase5 10 6 2" xfId="30819" xr:uid="{0BA40635-A35A-4E2B-897D-057F28C9F820}"/>
    <cellStyle name="40% - Ênfase5 10 6 2 2" xfId="30820" xr:uid="{6C6AC92E-302E-4767-AE64-8A0335C2515E}"/>
    <cellStyle name="40% - Ênfase5 10 6 2 3" xfId="30821" xr:uid="{99495F75-F99E-43E5-90C6-8C3F9F88201B}"/>
    <cellStyle name="40% - Ênfase5 10 6 2 4" xfId="30822" xr:uid="{68FB6960-F1D6-4615-8BF1-3FFE1A1E2A75}"/>
    <cellStyle name="40% - Ênfase5 10 6 3" xfId="30823" xr:uid="{80F5431D-5598-43D9-9F7A-26AEB2D3519C}"/>
    <cellStyle name="40% - Ênfase5 10 6 4" xfId="30824" xr:uid="{23E1F9BD-5139-4E6B-98B2-4E2956DE42C6}"/>
    <cellStyle name="40% - Ênfase5 10 6 5" xfId="30825" xr:uid="{10E757FE-8DAF-4CAB-95CD-E1E449822854}"/>
    <cellStyle name="40% - Ênfase5 10 6 6" xfId="50271" xr:uid="{4C2D2840-A483-4610-8DA8-9ACC11F2EAAA}"/>
    <cellStyle name="40% - Ênfase5 10 7" xfId="30826" xr:uid="{2A156831-99C4-451C-A603-41263E397955}"/>
    <cellStyle name="40% - Ênfase5 10 7 2" xfId="30827" xr:uid="{46B8EACA-5F26-4CD0-9F11-A12F05642AB4}"/>
    <cellStyle name="40% - Ênfase5 10 7 2 2" xfId="30828" xr:uid="{C2B79F13-FFA9-4FC0-BC13-7667FB7B2B06}"/>
    <cellStyle name="40% - Ênfase5 10 7 2 3" xfId="30829" xr:uid="{3715F1EC-D717-4B7B-90DA-7B40E03817A5}"/>
    <cellStyle name="40% - Ênfase5 10 7 2 4" xfId="30830" xr:uid="{C3EAF3BA-0105-4141-AAFA-CE2D3A1C13BA}"/>
    <cellStyle name="40% - Ênfase5 10 7 3" xfId="30831" xr:uid="{4C18E08B-2A8D-4EA5-86F2-07D3E35E4BA5}"/>
    <cellStyle name="40% - Ênfase5 10 7 4" xfId="30832" xr:uid="{3EF50122-2524-4E59-AB7C-8AF2783EF9D0}"/>
    <cellStyle name="40% - Ênfase5 10 7 5" xfId="30833" xr:uid="{E3BC316F-E475-49F5-AF1F-942A1B977990}"/>
    <cellStyle name="40% - Ênfase5 10 7 6" xfId="50618" xr:uid="{851F77D3-2D0A-4ADB-9FBA-9EC64D997811}"/>
    <cellStyle name="40% - Ênfase5 10 8" xfId="30834" xr:uid="{E8AEDB74-F290-4CD0-9399-6F60A669BB17}"/>
    <cellStyle name="40% - Ênfase5 10 8 2" xfId="30835" xr:uid="{F08F9CC7-15CA-4B0E-A49A-AFA7BD7742A3}"/>
    <cellStyle name="40% - Ênfase5 10 8 2 2" xfId="30836" xr:uid="{D2D22889-4122-4F03-B067-8840311E53C8}"/>
    <cellStyle name="40% - Ênfase5 10 8 2 3" xfId="30837" xr:uid="{842BF36D-0344-4A2E-BB00-4F80FA608C63}"/>
    <cellStyle name="40% - Ênfase5 10 8 2 4" xfId="30838" xr:uid="{BDFAF856-617E-4519-AC95-A53408589F13}"/>
    <cellStyle name="40% - Ênfase5 10 8 3" xfId="30839" xr:uid="{F5ABBC13-7B20-434B-B68C-F913E3C3D1BA}"/>
    <cellStyle name="40% - Ênfase5 10 8 4" xfId="30840" xr:uid="{082C1EFB-F216-4E11-90E7-57C6DCD5C772}"/>
    <cellStyle name="40% - Ênfase5 10 8 5" xfId="30841" xr:uid="{DBF76CF0-842F-43E5-BAA1-BEA83DEADE57}"/>
    <cellStyle name="40% - Ênfase5 10 8 6" xfId="48995" xr:uid="{08B6A54D-2B1A-431C-A4DD-2149AB1E2F5E}"/>
    <cellStyle name="40% - Ênfase5 10 9" xfId="30842" xr:uid="{27C47CBD-4691-4584-8846-3027C7BC443E}"/>
    <cellStyle name="40% - Ênfase5 10 9 2" xfId="30843" xr:uid="{53582BE0-A815-4514-BE4A-8E389E8CCDD8}"/>
    <cellStyle name="40% - Ênfase5 10 9 2 2" xfId="30844" xr:uid="{77332337-5AB5-45A4-8F0C-0E7FDCBD5157}"/>
    <cellStyle name="40% - Ênfase5 10 9 2 3" xfId="30845" xr:uid="{6BF62C46-AA3C-4856-8F85-CD4EDF6FD7D8}"/>
    <cellStyle name="40% - Ênfase5 10 9 2 4" xfId="30846" xr:uid="{BCDB904A-10C7-46BC-87FA-31BACDCF4BF3}"/>
    <cellStyle name="40% - Ênfase5 10 9 3" xfId="30847" xr:uid="{375C8890-14AA-4880-B3A6-2E7BBD157748}"/>
    <cellStyle name="40% - Ênfase5 10 9 4" xfId="30848" xr:uid="{C454208F-0FCB-4D2F-AAF1-DC81612DD13F}"/>
    <cellStyle name="40% - Ênfase5 10 9 5" xfId="30849" xr:uid="{DC12E2A5-20F0-4BC9-B9E3-E93DA50D340B}"/>
    <cellStyle name="40% - Ênfase5 10 9 6" xfId="51327" xr:uid="{55E5690E-44A9-47B3-AA24-F6041447ACFA}"/>
    <cellStyle name="40% - Ênfase5 100" xfId="30850" xr:uid="{DAA906D4-74B8-4FC2-91A4-54C317DE7896}"/>
    <cellStyle name="40% - Ênfase5 101" xfId="30851" xr:uid="{CCB98C46-0D41-4A6A-B80F-3B23707A5423}"/>
    <cellStyle name="40% - Ênfase5 102" xfId="30852" xr:uid="{5B87DCBA-A9BF-4BBB-9A9B-67C5CB4EA4CB}"/>
    <cellStyle name="40% - Ênfase5 103" xfId="30853" xr:uid="{B58FA47A-6AC7-4914-82FB-B0626DE34E1A}"/>
    <cellStyle name="40% - Ênfase5 104" xfId="30854" xr:uid="{CFCEEF1D-AA11-4777-8DCC-CA416D27AC17}"/>
    <cellStyle name="40% - Ênfase5 105" xfId="30855" xr:uid="{92C7BEA2-60B5-438E-A821-935C1899A94D}"/>
    <cellStyle name="40% - Ênfase5 106" xfId="30856" xr:uid="{0967CB86-649D-47B7-828B-9AF77BAE2B9B}"/>
    <cellStyle name="40% - Ênfase5 107" xfId="30857" xr:uid="{E5C496C5-0319-4BD6-8AB4-805A312D28D5}"/>
    <cellStyle name="40% - Ênfase5 108" xfId="30858" xr:uid="{D7CDA0D3-8128-450A-B3B4-9B9392E2184E}"/>
    <cellStyle name="40% - Ênfase5 109" xfId="30859" xr:uid="{E23EF287-B4B2-4FC0-8102-0F8F5884B228}"/>
    <cellStyle name="40% - Ênfase5 11" xfId="2198" xr:uid="{468CF51C-0A7B-4E21-8D31-1B93BEBFCEEB}"/>
    <cellStyle name="40% - Ênfase5 11 10" xfId="30860" xr:uid="{D3F50CF0-7369-42EC-865C-2351BE825F1B}"/>
    <cellStyle name="40% - Ênfase5 11 10 2" xfId="30861" xr:uid="{2E83259A-D7F8-4267-94FB-756E19B7A3D1}"/>
    <cellStyle name="40% - Ênfase5 11 10 2 2" xfId="30862" xr:uid="{905D9E72-7020-4884-8D37-FA8A0DA0A5E7}"/>
    <cellStyle name="40% - Ênfase5 11 10 2 3" xfId="30863" xr:uid="{F3AC0686-E613-4D37-B407-536859BF2714}"/>
    <cellStyle name="40% - Ênfase5 11 10 2 4" xfId="30864" xr:uid="{8CED558C-DC73-4204-BF07-1A6D600D00DD}"/>
    <cellStyle name="40% - Ênfase5 11 10 3" xfId="30865" xr:uid="{AAFF326B-B455-4864-AD12-CDF3A3F8B33E}"/>
    <cellStyle name="40% - Ênfase5 11 10 4" xfId="30866" xr:uid="{E6617957-0C9E-48C8-82FE-A85E1779740F}"/>
    <cellStyle name="40% - Ênfase5 11 10 5" xfId="30867" xr:uid="{216CDFEE-D3F7-4B6D-A0F3-0BBBBDEC26EB}"/>
    <cellStyle name="40% - Ênfase5 11 10 6" xfId="47261" xr:uid="{33D1976B-97BD-4AF7-B9D0-1246BF153DD8}"/>
    <cellStyle name="40% - Ênfase5 11 11" xfId="30868" xr:uid="{2E911AAA-7934-4793-957E-EE5188074ACF}"/>
    <cellStyle name="40% - Ênfase5 11 11 2" xfId="30869" xr:uid="{1F447BCA-AFB8-49BC-ADA0-A7A04D92FD0A}"/>
    <cellStyle name="40% - Ênfase5 11 11 2 2" xfId="30870" xr:uid="{8C238786-733D-429B-A195-8ADA926F92CC}"/>
    <cellStyle name="40% - Ênfase5 11 11 2 3" xfId="30871" xr:uid="{25822559-131E-4EBC-B280-D5C8E271298E}"/>
    <cellStyle name="40% - Ênfase5 11 11 2 4" xfId="30872" xr:uid="{6B03AC15-DA3B-4CF2-AF65-ECE6B5ABBF55}"/>
    <cellStyle name="40% - Ênfase5 11 11 3" xfId="30873" xr:uid="{5F40E6BE-C30B-4D85-B6A2-83448FA06EFB}"/>
    <cellStyle name="40% - Ênfase5 11 11 4" xfId="30874" xr:uid="{163993F5-F5A1-49D8-9CAF-AFA41774674B}"/>
    <cellStyle name="40% - Ênfase5 11 11 5" xfId="30875" xr:uid="{41AB9E44-9D3C-4202-8255-C25126B81B2B}"/>
    <cellStyle name="40% - Ênfase5 11 12" xfId="30876" xr:uid="{FC626A81-43EF-4D26-B6E8-6E1F7761F9F1}"/>
    <cellStyle name="40% - Ênfase5 11 12 2" xfId="30877" xr:uid="{0C504E63-51F3-4603-97F3-B0D5C05EB76A}"/>
    <cellStyle name="40% - Ênfase5 11 12 3" xfId="30878" xr:uid="{7BA69E33-66F2-4BDA-8A42-903F3642191B}"/>
    <cellStyle name="40% - Ênfase5 11 12 4" xfId="30879" xr:uid="{7828750B-1E73-46A2-90D2-4EF6A3C19F1B}"/>
    <cellStyle name="40% - Ênfase5 11 13" xfId="30880" xr:uid="{622A375F-56CB-4DDD-B4B0-0F01EC09D5B0}"/>
    <cellStyle name="40% - Ênfase5 11 14" xfId="30881" xr:uid="{8165C5D7-EBB1-4DE2-8584-8E8CDE0438D9}"/>
    <cellStyle name="40% - Ênfase5 11 15" xfId="30882" xr:uid="{3FD980E9-AC3F-486D-87E2-670F1E9106E0}"/>
    <cellStyle name="40% - Ênfase5 11 16" xfId="45650" xr:uid="{23370ECD-7721-4479-B3ED-9FF0755ECD01}"/>
    <cellStyle name="40% - Ênfase5 11 2" xfId="2199" xr:uid="{EC96D819-C8FD-4AFB-BAE4-A9769F2C61DE}"/>
    <cellStyle name="40% - Ênfase5 11 2 2" xfId="30883" xr:uid="{03271AC2-F68A-4EBE-AE8F-74C229AC9107}"/>
    <cellStyle name="40% - Ênfase5 11 2 2 2" xfId="30884" xr:uid="{51437EFC-DB1E-4405-80F6-D162793AB873}"/>
    <cellStyle name="40% - Ênfase5 11 2 2 3" xfId="30885" xr:uid="{4524FCDA-AF18-41EE-B306-BA0BE9F52554}"/>
    <cellStyle name="40% - Ênfase5 11 2 2 4" xfId="30886" xr:uid="{EF97DF24-0FB3-440D-8B6A-BD9486DEEEDB}"/>
    <cellStyle name="40% - Ênfase5 11 2 2 5" xfId="48996" xr:uid="{D3DCF0FF-7DF2-4830-9999-84B3CDD6EF68}"/>
    <cellStyle name="40% - Ênfase5 11 2 3" xfId="30887" xr:uid="{66F70818-46A4-4363-8A05-B31A1DD3EB2F}"/>
    <cellStyle name="40% - Ênfase5 11 2 4" xfId="30888" xr:uid="{32F9C70E-D534-47B6-9EE3-90822E8292B1}"/>
    <cellStyle name="40% - Ênfase5 11 2 5" xfId="30889" xr:uid="{E7FB521C-AB0A-49CC-A56F-1AE3752CE073}"/>
    <cellStyle name="40% - Ênfase5 11 2 6" xfId="48001" xr:uid="{2530383C-FDA6-4437-9892-C426AC80626C}"/>
    <cellStyle name="40% - Ênfase5 11 3" xfId="30890" xr:uid="{268BF153-AA93-451F-8951-01CCC141B180}"/>
    <cellStyle name="40% - Ênfase5 11 3 2" xfId="30891" xr:uid="{AA091203-D123-4214-9818-2F6606B673DC}"/>
    <cellStyle name="40% - Ênfase5 11 3 2 2" xfId="30892" xr:uid="{268A8BB7-1236-4541-B0BE-BC1A1C165AF9}"/>
    <cellStyle name="40% - Ênfase5 11 3 2 3" xfId="30893" xr:uid="{EFF499AF-A72B-448E-92DB-B3DAFD6FE216}"/>
    <cellStyle name="40% - Ênfase5 11 3 2 4" xfId="30894" xr:uid="{C00BB3D5-2062-4CEE-A3E8-AB22183E8405}"/>
    <cellStyle name="40% - Ênfase5 11 3 3" xfId="30895" xr:uid="{E822EFF3-8251-477F-AC5D-B02EAF1FF976}"/>
    <cellStyle name="40% - Ênfase5 11 3 4" xfId="30896" xr:uid="{0649A2A2-2D6A-461D-BFA6-E2902E9A61BF}"/>
    <cellStyle name="40% - Ênfase5 11 3 5" xfId="30897" xr:uid="{529BB745-471C-4A15-BF4E-02264E6E2350}"/>
    <cellStyle name="40% - Ênfase5 11 3 6" xfId="50404" xr:uid="{F4021FBD-DA61-4395-A812-3260B06DD044}"/>
    <cellStyle name="40% - Ênfase5 11 4" xfId="30898" xr:uid="{9BFD8278-E31A-4DA8-9995-7542C70265DB}"/>
    <cellStyle name="40% - Ênfase5 11 4 2" xfId="30899" xr:uid="{255C6F44-EE4D-4739-BC22-EC3113B785E2}"/>
    <cellStyle name="40% - Ênfase5 11 4 2 2" xfId="30900" xr:uid="{E9D01169-77C6-4C2A-A513-6C1B9E44CD5B}"/>
    <cellStyle name="40% - Ênfase5 11 4 2 3" xfId="30901" xr:uid="{1FA212C0-E695-40E8-A457-ED74A32E1034}"/>
    <cellStyle name="40% - Ênfase5 11 4 2 4" xfId="30902" xr:uid="{52EC85F6-BDF9-46ED-9DF2-434CAA43D640}"/>
    <cellStyle name="40% - Ênfase5 11 4 3" xfId="30903" xr:uid="{8E07E80C-7ED6-4B58-84AA-ABD7FD61A827}"/>
    <cellStyle name="40% - Ênfase5 11 4 4" xfId="30904" xr:uid="{AE6A97D3-643F-4DCC-9D4F-B987E74506CC}"/>
    <cellStyle name="40% - Ênfase5 11 4 5" xfId="30905" xr:uid="{29A37AA0-6B6B-4E9F-8671-6F719D18E23D}"/>
    <cellStyle name="40% - Ênfase5 11 4 6" xfId="50342" xr:uid="{9A43DF8E-B7CA-4BC0-AD92-C681FA967077}"/>
    <cellStyle name="40% - Ênfase5 11 5" xfId="30906" xr:uid="{8E9BFE1C-0A27-4F98-9437-4D006D46B22D}"/>
    <cellStyle name="40% - Ênfase5 11 5 2" xfId="30907" xr:uid="{123518CD-C467-4DF9-AE3B-C8D20D495426}"/>
    <cellStyle name="40% - Ênfase5 11 5 2 2" xfId="30908" xr:uid="{165A5EBF-BC59-4D3A-BC2B-F61D7872F7F8}"/>
    <cellStyle name="40% - Ênfase5 11 5 2 3" xfId="30909" xr:uid="{5C5D4AA0-AF2A-4586-A1D9-BAC6957915B2}"/>
    <cellStyle name="40% - Ênfase5 11 5 2 4" xfId="30910" xr:uid="{AFA7C2AE-DF58-49C4-BD0B-F831116B3FD8}"/>
    <cellStyle name="40% - Ênfase5 11 5 3" xfId="30911" xr:uid="{2C9845C5-A975-4462-B6D6-89BC911B7B28}"/>
    <cellStyle name="40% - Ênfase5 11 5 4" xfId="30912" xr:uid="{D210A6FF-544F-4272-9ED1-114CAC1E420E}"/>
    <cellStyle name="40% - Ênfase5 11 5 5" xfId="30913" xr:uid="{578615D0-A00D-4A0E-9F8A-0D11AD8CCBBA}"/>
    <cellStyle name="40% - Ênfase5 11 5 6" xfId="50452" xr:uid="{FA12E421-FCD6-4B96-AFA0-6795D35FC777}"/>
    <cellStyle name="40% - Ênfase5 11 6" xfId="30914" xr:uid="{E4887D57-ABD2-462D-AD36-D2BF4DE3722B}"/>
    <cellStyle name="40% - Ênfase5 11 6 2" xfId="30915" xr:uid="{6547E52F-FC60-4CB3-BE2B-CECFDBA03D7E}"/>
    <cellStyle name="40% - Ênfase5 11 6 2 2" xfId="30916" xr:uid="{E99056F0-BE4F-4450-AE6E-E7E0C00CDBF7}"/>
    <cellStyle name="40% - Ênfase5 11 6 2 3" xfId="30917" xr:uid="{E440AB34-99B9-4DA4-BE95-3F6D1866BDB1}"/>
    <cellStyle name="40% - Ênfase5 11 6 2 4" xfId="30918" xr:uid="{6F9D49BB-95BF-4D19-8134-88E7625F8A01}"/>
    <cellStyle name="40% - Ênfase5 11 6 3" xfId="30919" xr:uid="{DEA679EF-C7FD-40F0-8654-6E474504F502}"/>
    <cellStyle name="40% - Ênfase5 11 6 4" xfId="30920" xr:uid="{2D5701FE-E7A2-4BD7-ACA3-56CB4F9BDD57}"/>
    <cellStyle name="40% - Ênfase5 11 6 5" xfId="30921" xr:uid="{E64DCE28-5873-4437-93C5-E3BC84B25FC8}"/>
    <cellStyle name="40% - Ênfase5 11 6 6" xfId="50263" xr:uid="{4B381552-49CE-475E-B4BC-E5BD1E4D51C3}"/>
    <cellStyle name="40% - Ênfase5 11 7" xfId="30922" xr:uid="{69781234-17A4-406C-8B4F-0C87C840C0C6}"/>
    <cellStyle name="40% - Ênfase5 11 7 2" xfId="30923" xr:uid="{53C4AE9A-ACBA-4C15-B1EA-985BF781924E}"/>
    <cellStyle name="40% - Ênfase5 11 7 2 2" xfId="30924" xr:uid="{DDD26590-EB1A-4B80-83B7-5E30CE854D48}"/>
    <cellStyle name="40% - Ênfase5 11 7 2 3" xfId="30925" xr:uid="{0DF62051-47D0-497B-B3A1-E54C3A1B7697}"/>
    <cellStyle name="40% - Ênfase5 11 7 2 4" xfId="30926" xr:uid="{77819EFC-99FE-4F91-9579-BDF48D48EC03}"/>
    <cellStyle name="40% - Ênfase5 11 7 3" xfId="30927" xr:uid="{81A267DD-85F7-4857-9AE0-8816730DA4BA}"/>
    <cellStyle name="40% - Ênfase5 11 7 4" xfId="30928" xr:uid="{92B20462-E48B-45A4-8A1E-2B847ADA0DD7}"/>
    <cellStyle name="40% - Ênfase5 11 7 5" xfId="30929" xr:uid="{1F93ABAF-F6EA-449A-8D6F-AC468CE7AFC9}"/>
    <cellStyle name="40% - Ênfase5 11 7 6" xfId="50647" xr:uid="{B6C7F786-EDD0-4476-9F52-CCAE35BFB810}"/>
    <cellStyle name="40% - Ênfase5 11 8" xfId="30930" xr:uid="{E9155B48-4F61-4FF3-B1BF-9B9F0A7FF496}"/>
    <cellStyle name="40% - Ênfase5 11 8 2" xfId="30931" xr:uid="{D09F1A2B-66A7-481C-908D-64C46BA97C78}"/>
    <cellStyle name="40% - Ênfase5 11 8 2 2" xfId="30932" xr:uid="{0E014DB5-4FFE-4639-991B-3E79B987200F}"/>
    <cellStyle name="40% - Ênfase5 11 8 2 3" xfId="30933" xr:uid="{C1EA7B93-349D-4B71-AF4A-CD2128200A04}"/>
    <cellStyle name="40% - Ênfase5 11 8 2 4" xfId="30934" xr:uid="{323850BD-EF3F-4FE9-8478-800DE0E676BB}"/>
    <cellStyle name="40% - Ênfase5 11 8 3" xfId="30935" xr:uid="{016E9F25-E986-46E4-BADD-71C6A4FE909B}"/>
    <cellStyle name="40% - Ênfase5 11 8 4" xfId="30936" xr:uid="{A8FF89DB-0300-4E92-99D3-2486B95CFC31}"/>
    <cellStyle name="40% - Ênfase5 11 8 5" xfId="30937" xr:uid="{81DB5827-CF7B-4B84-9BAB-3108C60AB0B0}"/>
    <cellStyle name="40% - Ênfase5 11 8 6" xfId="49800" xr:uid="{5544A213-FDA2-4A05-9850-E2039D305E3B}"/>
    <cellStyle name="40% - Ênfase5 11 9" xfId="30938" xr:uid="{97CB1A2A-BCCA-4982-BC75-44FDEE13C5A6}"/>
    <cellStyle name="40% - Ênfase5 11 9 2" xfId="30939" xr:uid="{9EED50F4-1DA9-4681-B5FE-A0CCA4AD4400}"/>
    <cellStyle name="40% - Ênfase5 11 9 2 2" xfId="30940" xr:uid="{FB382A5F-530F-4EEE-8437-62A1DCBCF7D6}"/>
    <cellStyle name="40% - Ênfase5 11 9 2 3" xfId="30941" xr:uid="{BFC8E77E-A0C3-45BC-A925-D650A5F96A97}"/>
    <cellStyle name="40% - Ênfase5 11 9 2 4" xfId="30942" xr:uid="{03D38A33-4EE6-45DB-BCEC-4C1FB3FDCB77}"/>
    <cellStyle name="40% - Ênfase5 11 9 3" xfId="30943" xr:uid="{DDA4EEFA-6A92-4580-8C20-9C4878EB54F9}"/>
    <cellStyle name="40% - Ênfase5 11 9 4" xfId="30944" xr:uid="{92DBED5D-58FC-4A59-81A6-25786B2B3D23}"/>
    <cellStyle name="40% - Ênfase5 11 9 5" xfId="30945" xr:uid="{D45A352A-7126-48B5-8F14-F59D71DFB801}"/>
    <cellStyle name="40% - Ênfase5 11 9 6" xfId="51440" xr:uid="{A83DC052-8143-4A1A-8278-5AD934F6C038}"/>
    <cellStyle name="40% - Ênfase5 110" xfId="30946" xr:uid="{975A56B2-4A9B-401A-963B-781BCAB64670}"/>
    <cellStyle name="40% - Ênfase5 111" xfId="30947" xr:uid="{F7A952A7-5035-4F4E-9560-7F8A4DE32E90}"/>
    <cellStyle name="40% - Ênfase5 112" xfId="30948" xr:uid="{3CA7EAAF-2126-430D-A1B7-A4AF0FF14FB6}"/>
    <cellStyle name="40% - Ênfase5 113" xfId="30949" xr:uid="{FE0837BA-8A7F-42F7-BC01-79A2DEDB9DE4}"/>
    <cellStyle name="40% - Ênfase5 114" xfId="30950" xr:uid="{0A010577-6D6A-4624-82CA-C63FE8EC2867}"/>
    <cellStyle name="40% - Ênfase5 115" xfId="30951" xr:uid="{DCDF583A-60D1-4710-BCF5-98E7F19FA8BA}"/>
    <cellStyle name="40% - Ênfase5 116" xfId="30952" xr:uid="{EEE117A9-49D7-4F98-9909-16043572292E}"/>
    <cellStyle name="40% - Ênfase5 117" xfId="30953" xr:uid="{6CD05849-FF93-43A6-B7FF-F1C05542CE28}"/>
    <cellStyle name="40% - Ênfase5 118" xfId="30954" xr:uid="{A7040A44-1712-4E1C-930F-DAF63F92D990}"/>
    <cellStyle name="40% - Ênfase5 119" xfId="30955" xr:uid="{5291EB05-4DCA-4DD3-8041-8B4ACBBDE9DF}"/>
    <cellStyle name="40% - Ênfase5 12" xfId="2200" xr:uid="{0A8C2C5F-8D50-4A6F-931D-8AC8B1A6D417}"/>
    <cellStyle name="40% - Ênfase5 12 10" xfId="30956" xr:uid="{D8CA6360-4D08-4B60-A608-321636CDC05A}"/>
    <cellStyle name="40% - Ênfase5 12 10 2" xfId="30957" xr:uid="{A29A9BC4-7755-4188-8876-49C56BCCB5A3}"/>
    <cellStyle name="40% - Ênfase5 12 10 2 2" xfId="30958" xr:uid="{A6A3C5D8-CA1F-44AA-8BC1-B64FC233D4A1}"/>
    <cellStyle name="40% - Ênfase5 12 10 2 3" xfId="30959" xr:uid="{3EE976D8-B2DD-41BD-92AD-39EDEFABE7D2}"/>
    <cellStyle name="40% - Ênfase5 12 10 2 4" xfId="30960" xr:uid="{8EEA435D-9B22-4DDA-8597-9E0CEF27F3B0}"/>
    <cellStyle name="40% - Ênfase5 12 10 3" xfId="30961" xr:uid="{CE9E78BD-1557-4A31-98FD-C3D1C0C31DA7}"/>
    <cellStyle name="40% - Ênfase5 12 10 4" xfId="30962" xr:uid="{08F77F99-0F77-47FC-BD84-43F3E3F6D7D9}"/>
    <cellStyle name="40% - Ênfase5 12 10 5" xfId="30963" xr:uid="{3D8FD794-3C88-4E9A-8B44-AB2F4FE6A52F}"/>
    <cellStyle name="40% - Ênfase5 12 10 6" xfId="47262" xr:uid="{CE905019-4120-49F8-8E97-DFD4E65B9636}"/>
    <cellStyle name="40% - Ênfase5 12 11" xfId="30964" xr:uid="{11073BC1-8C59-4283-BF06-8C67A8B8E873}"/>
    <cellStyle name="40% - Ênfase5 12 11 2" xfId="30965" xr:uid="{BB311890-5140-4E5F-8011-F730CD24B441}"/>
    <cellStyle name="40% - Ênfase5 12 11 2 2" xfId="30966" xr:uid="{435B8ADF-8077-4870-B43A-DC88D4BAAA6F}"/>
    <cellStyle name="40% - Ênfase5 12 11 2 3" xfId="30967" xr:uid="{35B5B4C7-197E-4053-A5D7-0BFD2A310184}"/>
    <cellStyle name="40% - Ênfase5 12 11 2 4" xfId="30968" xr:uid="{1CE13FF9-1669-4FEB-9A8A-AC7AB9093890}"/>
    <cellStyle name="40% - Ênfase5 12 11 3" xfId="30969" xr:uid="{37C796AE-C44C-4E72-9C98-7C43E7BBA371}"/>
    <cellStyle name="40% - Ênfase5 12 11 4" xfId="30970" xr:uid="{E49D0110-315A-41CC-B0FC-DAC15A4C6995}"/>
    <cellStyle name="40% - Ênfase5 12 11 5" xfId="30971" xr:uid="{3D2B54B8-E5BB-4589-9761-C1AF7A59CDFE}"/>
    <cellStyle name="40% - Ênfase5 12 12" xfId="30972" xr:uid="{067C1DFD-AC96-4B74-972C-C24C549DEAFC}"/>
    <cellStyle name="40% - Ênfase5 12 12 2" xfId="30973" xr:uid="{2C6AB9E8-891F-4BAF-9447-6B29DE766A90}"/>
    <cellStyle name="40% - Ênfase5 12 12 3" xfId="30974" xr:uid="{8DE80FC9-006D-4A12-B5C6-AD29644F1A22}"/>
    <cellStyle name="40% - Ênfase5 12 12 4" xfId="30975" xr:uid="{4363CB18-E082-43A4-B22E-E7857C886539}"/>
    <cellStyle name="40% - Ênfase5 12 13" xfId="30976" xr:uid="{3265D5E6-F8EA-43C4-8535-2A6FA796238E}"/>
    <cellStyle name="40% - Ênfase5 12 14" xfId="30977" xr:uid="{E443DF39-57A5-4C0D-A6FD-4EBD7A4516BC}"/>
    <cellStyle name="40% - Ênfase5 12 15" xfId="30978" xr:uid="{4E336999-326D-48D6-8B0C-CF8A9FA63358}"/>
    <cellStyle name="40% - Ênfase5 12 16" xfId="45651" xr:uid="{E8E096D7-F8BD-4334-9DEA-0DD91735C5CA}"/>
    <cellStyle name="40% - Ênfase5 12 2" xfId="2201" xr:uid="{32D6FCD2-C697-4619-BBD6-1F432DCCFCF5}"/>
    <cellStyle name="40% - Ênfase5 12 2 2" xfId="30979" xr:uid="{AC17DD4F-E83E-424F-AE81-DA65E9892E6E}"/>
    <cellStyle name="40% - Ênfase5 12 2 2 2" xfId="30980" xr:uid="{90529385-8686-4700-BAE7-04069831FE6B}"/>
    <cellStyle name="40% - Ênfase5 12 2 2 3" xfId="30981" xr:uid="{6928BC96-939C-4828-8569-E026E762F3B3}"/>
    <cellStyle name="40% - Ênfase5 12 2 2 4" xfId="30982" xr:uid="{959536B0-9562-485A-961F-DD9D8CA86E14}"/>
    <cellStyle name="40% - Ênfase5 12 2 2 5" xfId="48998" xr:uid="{80F3D59E-564A-4684-B512-8BD2BB6D0656}"/>
    <cellStyle name="40% - Ênfase5 12 2 3" xfId="30983" xr:uid="{7B64A82F-0F78-4312-9639-CFF146FD2735}"/>
    <cellStyle name="40% - Ênfase5 12 2 4" xfId="30984" xr:uid="{3E182C92-C771-444F-A862-85917A068C84}"/>
    <cellStyle name="40% - Ênfase5 12 2 5" xfId="30985" xr:uid="{0C0E1B8E-78FC-47F7-9D92-3CEA579CA057}"/>
    <cellStyle name="40% - Ênfase5 12 2 6" xfId="48002" xr:uid="{AC7EB67B-6A5D-4B3C-939F-FEC7ECB0BF67}"/>
    <cellStyle name="40% - Ênfase5 12 3" xfId="30986" xr:uid="{9C0E8928-6E02-4A55-ACA4-A39FD29A44B2}"/>
    <cellStyle name="40% - Ênfase5 12 3 2" xfId="30987" xr:uid="{3B95F3AB-4548-4AFE-B3F4-259E2EA5BBC3}"/>
    <cellStyle name="40% - Ênfase5 12 3 2 2" xfId="30988" xr:uid="{6DCCC36E-8F8F-4566-81FD-0F9E760F61CD}"/>
    <cellStyle name="40% - Ênfase5 12 3 2 3" xfId="30989" xr:uid="{739DAC09-C795-40D6-A6C1-B42407CCAFFF}"/>
    <cellStyle name="40% - Ênfase5 12 3 2 4" xfId="30990" xr:uid="{92B1C075-41BF-4029-A754-3EFA0F7BEEEE}"/>
    <cellStyle name="40% - Ênfase5 12 3 3" xfId="30991" xr:uid="{5969C407-71AA-410B-B433-686982E08B86}"/>
    <cellStyle name="40% - Ênfase5 12 3 4" xfId="30992" xr:uid="{E7BF86BC-9A8D-4DD9-AD30-98A572C33942}"/>
    <cellStyle name="40% - Ênfase5 12 3 5" xfId="30993" xr:uid="{BD434EBC-7646-4036-90E0-D1C1ACB0D957}"/>
    <cellStyle name="40% - Ênfase5 12 3 6" xfId="50406" xr:uid="{05A95A7C-6C47-49A5-BB8B-4B1F63323B0F}"/>
    <cellStyle name="40% - Ênfase5 12 4" xfId="30994" xr:uid="{8F3A2A01-BD6F-4866-96CC-57169AB4B361}"/>
    <cellStyle name="40% - Ênfase5 12 4 2" xfId="30995" xr:uid="{A4A69A60-173B-4887-96BD-490B1EF0065C}"/>
    <cellStyle name="40% - Ênfase5 12 4 2 2" xfId="30996" xr:uid="{3D0C034E-22A1-47D4-82D5-9F6A65B83972}"/>
    <cellStyle name="40% - Ênfase5 12 4 2 3" xfId="30997" xr:uid="{0EE3B397-CE5F-4ED4-AFB5-5450EFF23143}"/>
    <cellStyle name="40% - Ênfase5 12 4 2 4" xfId="30998" xr:uid="{2AB69AD6-D024-40D3-8DFB-38559BFB6E51}"/>
    <cellStyle name="40% - Ênfase5 12 4 3" xfId="30999" xr:uid="{9D92628C-39E9-4202-9A7F-6F0EAE67B87F}"/>
    <cellStyle name="40% - Ênfase5 12 4 4" xfId="31000" xr:uid="{AD91C7E3-B959-4224-898F-DB7F68FB902A}"/>
    <cellStyle name="40% - Ênfase5 12 4 5" xfId="31001" xr:uid="{9F7CB1C2-F325-4FAC-8A51-D1837881351C}"/>
    <cellStyle name="40% - Ênfase5 12 4 6" xfId="50340" xr:uid="{5A92A8CB-D138-4E83-9062-0A23067CFAB8}"/>
    <cellStyle name="40% - Ênfase5 12 5" xfId="31002" xr:uid="{39D57BCB-1131-46EF-94D7-21D5DAA6BF49}"/>
    <cellStyle name="40% - Ênfase5 12 5 2" xfId="31003" xr:uid="{264F9B3F-F32A-47F9-9F5A-B7031AA9FA35}"/>
    <cellStyle name="40% - Ênfase5 12 5 2 2" xfId="31004" xr:uid="{621217F1-7A29-4ECA-97CA-50A8F9071187}"/>
    <cellStyle name="40% - Ênfase5 12 5 2 3" xfId="31005" xr:uid="{F825137F-4040-4005-9C51-5342AAC1CC84}"/>
    <cellStyle name="40% - Ênfase5 12 5 2 4" xfId="31006" xr:uid="{5E6A0C68-2F13-4864-B9F4-C8C2D01ABEA7}"/>
    <cellStyle name="40% - Ênfase5 12 5 3" xfId="31007" xr:uid="{AA15EC7E-754D-4D29-AA72-E1913C5D026A}"/>
    <cellStyle name="40% - Ênfase5 12 5 4" xfId="31008" xr:uid="{2FB21DF2-B915-4792-878A-44E91E214EAD}"/>
    <cellStyle name="40% - Ênfase5 12 5 5" xfId="31009" xr:uid="{EDE53C6E-33D1-4F57-9C2E-4813CEC9DF18}"/>
    <cellStyle name="40% - Ênfase5 12 5 6" xfId="50456" xr:uid="{FBFFAAEB-DE1E-4496-8CE5-FF5870C00E76}"/>
    <cellStyle name="40% - Ênfase5 12 6" xfId="31010" xr:uid="{1BBFB267-6F47-4260-B296-7C56A321A097}"/>
    <cellStyle name="40% - Ênfase5 12 6 2" xfId="31011" xr:uid="{4F2E2EDA-B86D-461A-AE11-F32D2FE24DCA}"/>
    <cellStyle name="40% - Ênfase5 12 6 2 2" xfId="31012" xr:uid="{1ACAB1A2-6DF5-4CB1-A54C-692DCB9890C1}"/>
    <cellStyle name="40% - Ênfase5 12 6 2 3" xfId="31013" xr:uid="{623B1B37-DCAD-47DB-8A20-A94F416974E6}"/>
    <cellStyle name="40% - Ênfase5 12 6 2 4" xfId="31014" xr:uid="{429977F0-27E4-4134-B731-FB8D3CF430F0}"/>
    <cellStyle name="40% - Ênfase5 12 6 3" xfId="31015" xr:uid="{F253DA64-BD03-4805-ACE9-D3060C83BF68}"/>
    <cellStyle name="40% - Ênfase5 12 6 4" xfId="31016" xr:uid="{800412BD-3EBA-41DA-A14D-1227746B3E02}"/>
    <cellStyle name="40% - Ênfase5 12 6 5" xfId="31017" xr:uid="{99061415-ACFA-4D6B-89A5-1C39CD24A58F}"/>
    <cellStyle name="40% - Ênfase5 12 6 6" xfId="50255" xr:uid="{35042C2A-40E2-466E-950C-0D9C85382775}"/>
    <cellStyle name="40% - Ênfase5 12 7" xfId="31018" xr:uid="{B648A019-A749-49CF-9F27-EF761F8A6FC9}"/>
    <cellStyle name="40% - Ênfase5 12 7 2" xfId="31019" xr:uid="{1CB8B915-7FC9-477E-809E-ABF350EFB686}"/>
    <cellStyle name="40% - Ênfase5 12 7 2 2" xfId="31020" xr:uid="{9A89A59C-7785-4B7A-A847-485D3BAB1B36}"/>
    <cellStyle name="40% - Ênfase5 12 7 2 3" xfId="31021" xr:uid="{666C6850-9EDF-44AA-9385-B0B35158696B}"/>
    <cellStyle name="40% - Ênfase5 12 7 2 4" xfId="31022" xr:uid="{32DACDD4-68E2-4A0E-A4E7-F7CE85620D58}"/>
    <cellStyle name="40% - Ênfase5 12 7 3" xfId="31023" xr:uid="{E91939D7-90FC-4771-9E1B-3DC52617C9E9}"/>
    <cellStyle name="40% - Ênfase5 12 7 4" xfId="31024" xr:uid="{01A03E20-E4B2-450C-B4F9-297F8BB64287}"/>
    <cellStyle name="40% - Ênfase5 12 7 5" xfId="31025" xr:uid="{689B3A1D-460D-45E8-9143-D9F0C5728C26}"/>
    <cellStyle name="40% - Ênfase5 12 7 6" xfId="50656" xr:uid="{F5CB5665-FA1C-4E06-A1A8-CD8D83F9C518}"/>
    <cellStyle name="40% - Ênfase5 12 8" xfId="31026" xr:uid="{58896056-5DED-48ED-8D3F-D6EF60BB72F8}"/>
    <cellStyle name="40% - Ênfase5 12 8 2" xfId="31027" xr:uid="{EA0C4D06-B56B-486F-99A2-CB227242046B}"/>
    <cellStyle name="40% - Ênfase5 12 8 2 2" xfId="31028" xr:uid="{3C6EF1D8-E66A-4B5A-8903-3C60A0412E87}"/>
    <cellStyle name="40% - Ênfase5 12 8 2 3" xfId="31029" xr:uid="{2CC31676-BD6A-46CC-9AC3-67D2414728B5}"/>
    <cellStyle name="40% - Ênfase5 12 8 2 4" xfId="31030" xr:uid="{CC4FC2E3-6741-404C-A947-BF2F39A53CC7}"/>
    <cellStyle name="40% - Ênfase5 12 8 3" xfId="31031" xr:uid="{74AB2DC7-5DEF-4BD6-8FAD-10572EAA6988}"/>
    <cellStyle name="40% - Ênfase5 12 8 4" xfId="31032" xr:uid="{0663A1FA-72AB-40EB-BD0C-60B5957EA67A}"/>
    <cellStyle name="40% - Ênfase5 12 8 5" xfId="31033" xr:uid="{9F538580-11B7-448A-85B9-97F0F9BF6E80}"/>
    <cellStyle name="40% - Ênfase5 12 8 6" xfId="49857" xr:uid="{E3378C35-DEE3-407A-B056-1E691BE969A1}"/>
    <cellStyle name="40% - Ênfase5 12 9" xfId="31034" xr:uid="{E07AC4ED-36FD-47E1-802E-619741C862D3}"/>
    <cellStyle name="40% - Ênfase5 12 9 2" xfId="31035" xr:uid="{4554B705-949D-4CC3-86FD-D60CE874EA12}"/>
    <cellStyle name="40% - Ênfase5 12 9 2 2" xfId="31036" xr:uid="{E9DB8C2A-E56D-40A2-860A-A2937DC38603}"/>
    <cellStyle name="40% - Ênfase5 12 9 2 3" xfId="31037" xr:uid="{1446A287-318B-4C9E-B53A-A2CE7DD6DAC0}"/>
    <cellStyle name="40% - Ênfase5 12 9 2 4" xfId="31038" xr:uid="{16CC5CA0-9CF5-4727-962E-081467374D97}"/>
    <cellStyle name="40% - Ênfase5 12 9 3" xfId="31039" xr:uid="{60169FC0-18C7-4B53-A3A8-4B2A45479862}"/>
    <cellStyle name="40% - Ênfase5 12 9 4" xfId="31040" xr:uid="{FCD6FCFC-B19E-45E0-9ED5-3C5B1A630614}"/>
    <cellStyle name="40% - Ênfase5 12 9 5" xfId="31041" xr:uid="{881E08C6-5C5B-41AF-8C82-2BCC8B6FE4CF}"/>
    <cellStyle name="40% - Ênfase5 12 9 6" xfId="51470" xr:uid="{336B7F7A-BE8B-4474-8473-95CE804B5B51}"/>
    <cellStyle name="40% - Ênfase5 120" xfId="31042" xr:uid="{196F5854-90D5-4963-848C-2ACF68E6AAA1}"/>
    <cellStyle name="40% - Ênfase5 121" xfId="31043" xr:uid="{1F3DD0A1-C0C6-4CF7-9048-8BE594829938}"/>
    <cellStyle name="40% - Ênfase5 13" xfId="2202" xr:uid="{722913F8-C406-4E21-83A9-7442728576D9}"/>
    <cellStyle name="40% - Ênfase5 13 10" xfId="31044" xr:uid="{1BECC33D-42DA-4C3B-8916-D80C41A36D17}"/>
    <cellStyle name="40% - Ênfase5 13 10 2" xfId="31045" xr:uid="{2CDA8494-A774-4501-9B2B-93564E79DFE2}"/>
    <cellStyle name="40% - Ênfase5 13 10 2 2" xfId="31046" xr:uid="{DAEE90AD-9EA3-4C70-807B-A8B12554E4F4}"/>
    <cellStyle name="40% - Ênfase5 13 10 2 3" xfId="31047" xr:uid="{D64AC37B-F160-4830-8B92-BF5F02F41C21}"/>
    <cellStyle name="40% - Ênfase5 13 10 2 4" xfId="31048" xr:uid="{4640C7A5-8CA0-4331-9157-50631E3A0C1F}"/>
    <cellStyle name="40% - Ênfase5 13 10 3" xfId="31049" xr:uid="{15EE1B97-1F31-49F7-B6F4-D9B342EAB56F}"/>
    <cellStyle name="40% - Ênfase5 13 10 4" xfId="31050" xr:uid="{3262864D-655B-43F5-A365-6581185E4E73}"/>
    <cellStyle name="40% - Ênfase5 13 10 5" xfId="31051" xr:uid="{1A4FC1FA-888B-4608-AD28-87E3E8FD80E5}"/>
    <cellStyle name="40% - Ênfase5 13 10 6" xfId="47263" xr:uid="{01F6E048-BEBA-49D8-A629-6E2FF2B20E9F}"/>
    <cellStyle name="40% - Ênfase5 13 11" xfId="31052" xr:uid="{60FE56D1-6544-42CC-9C3F-F90BED65FC84}"/>
    <cellStyle name="40% - Ênfase5 13 11 2" xfId="31053" xr:uid="{8434A9B1-14A9-4777-B422-E45839E7CCA4}"/>
    <cellStyle name="40% - Ênfase5 13 11 2 2" xfId="31054" xr:uid="{1790602A-D7C2-4408-8A22-B4FFD1475D59}"/>
    <cellStyle name="40% - Ênfase5 13 11 2 3" xfId="31055" xr:uid="{80081172-2670-4106-A7B7-D1CE1FEEEDCD}"/>
    <cellStyle name="40% - Ênfase5 13 11 2 4" xfId="31056" xr:uid="{3E5B5FF6-6049-444F-9BB4-39162B87328E}"/>
    <cellStyle name="40% - Ênfase5 13 11 3" xfId="31057" xr:uid="{4DB61948-A260-45CF-8CEE-DD115D6D2D51}"/>
    <cellStyle name="40% - Ênfase5 13 11 4" xfId="31058" xr:uid="{2AE31517-2CDC-4AC9-AB27-2E108AA438EC}"/>
    <cellStyle name="40% - Ênfase5 13 11 5" xfId="31059" xr:uid="{83C739B8-70A9-470B-8F7E-693E7433B1D0}"/>
    <cellStyle name="40% - Ênfase5 13 12" xfId="31060" xr:uid="{68123DEF-BE2C-492C-ADF1-C92D499C0D00}"/>
    <cellStyle name="40% - Ênfase5 13 12 2" xfId="31061" xr:uid="{E37A08A0-7630-4067-A007-52E4CB12C470}"/>
    <cellStyle name="40% - Ênfase5 13 12 3" xfId="31062" xr:uid="{0E8F2E90-BB37-4549-BCC9-6A43B135B848}"/>
    <cellStyle name="40% - Ênfase5 13 12 4" xfId="31063" xr:uid="{23F22AC6-183F-4341-808B-8CB40DD93E96}"/>
    <cellStyle name="40% - Ênfase5 13 13" xfId="31064" xr:uid="{61370117-C1F3-4A3A-B1F6-7FFCE23B2C80}"/>
    <cellStyle name="40% - Ênfase5 13 14" xfId="31065" xr:uid="{1058338A-D1C6-49A9-9653-FE4F1D5F7E6E}"/>
    <cellStyle name="40% - Ênfase5 13 15" xfId="31066" xr:uid="{C6F03F23-89EB-4340-94CD-DD8DFD77BEA4}"/>
    <cellStyle name="40% - Ênfase5 13 16" xfId="45652" xr:uid="{A4AAAE41-C4F1-459B-ABE0-35FCCA9F0BF5}"/>
    <cellStyle name="40% - Ênfase5 13 2" xfId="2203" xr:uid="{A8995E38-98A0-4353-AEA3-3D48B216950E}"/>
    <cellStyle name="40% - Ênfase5 13 2 2" xfId="31067" xr:uid="{5117B4B3-D32A-4252-989C-26E70E0259EE}"/>
    <cellStyle name="40% - Ênfase5 13 2 2 2" xfId="31068" xr:uid="{520CD078-F223-4887-A76B-FCA88E9D0466}"/>
    <cellStyle name="40% - Ênfase5 13 2 2 3" xfId="31069" xr:uid="{22A118CD-E3D4-402B-8BAE-3EC7F84AC119}"/>
    <cellStyle name="40% - Ênfase5 13 2 2 4" xfId="31070" xr:uid="{2AF40BB9-45B1-4DD2-A2CA-1530BD099722}"/>
    <cellStyle name="40% - Ênfase5 13 2 2 5" xfId="49000" xr:uid="{DD406EF2-D8A6-4140-B1CC-CA27A1076972}"/>
    <cellStyle name="40% - Ênfase5 13 2 3" xfId="31071" xr:uid="{C06EC648-453A-448C-8641-EFC0A1BE5B95}"/>
    <cellStyle name="40% - Ênfase5 13 2 4" xfId="31072" xr:uid="{AF2C6D2D-59ED-41EA-BE61-245FC40E4A94}"/>
    <cellStyle name="40% - Ênfase5 13 2 5" xfId="31073" xr:uid="{D6EA2F95-FB6C-4ACA-89D0-4D273B6B6A54}"/>
    <cellStyle name="40% - Ênfase5 13 2 6" xfId="48003" xr:uid="{A4218DC6-0E3E-49BA-A836-AD853EEFC353}"/>
    <cellStyle name="40% - Ênfase5 13 3" xfId="31074" xr:uid="{8136B5EB-7B56-43F9-85C1-C5CBBAC29B43}"/>
    <cellStyle name="40% - Ênfase5 13 3 2" xfId="31075" xr:uid="{B7758552-FE6D-4F9F-A9F9-48575A73E860}"/>
    <cellStyle name="40% - Ênfase5 13 3 2 2" xfId="31076" xr:uid="{3939EC8E-A86A-449B-8642-E83DD2DE249E}"/>
    <cellStyle name="40% - Ênfase5 13 3 2 3" xfId="31077" xr:uid="{3906AE1F-FF36-43A8-AE64-EB0B24791ECD}"/>
    <cellStyle name="40% - Ênfase5 13 3 2 4" xfId="31078" xr:uid="{4A558A15-788A-49D4-822E-7EE074C29019}"/>
    <cellStyle name="40% - Ênfase5 13 3 3" xfId="31079" xr:uid="{62173175-EEB7-4004-BE81-C9B222AFDFC5}"/>
    <cellStyle name="40% - Ênfase5 13 3 4" xfId="31080" xr:uid="{9D34510B-1768-452F-80C6-226BBB8EC783}"/>
    <cellStyle name="40% - Ênfase5 13 3 5" xfId="31081" xr:uid="{4225E27B-7CD9-4435-86A5-1B111D2EF67F}"/>
    <cellStyle name="40% - Ênfase5 13 3 6" xfId="50408" xr:uid="{AEEC5254-BFF2-45D6-B3EA-921FFA1D453A}"/>
    <cellStyle name="40% - Ênfase5 13 4" xfId="31082" xr:uid="{7F6088FD-F0A1-4665-941F-3BC0F6420693}"/>
    <cellStyle name="40% - Ênfase5 13 4 2" xfId="31083" xr:uid="{0E46E263-1981-421D-A478-AC08B05E7527}"/>
    <cellStyle name="40% - Ênfase5 13 4 2 2" xfId="31084" xr:uid="{B4D940E4-7385-44D3-9813-EDE395CE9523}"/>
    <cellStyle name="40% - Ênfase5 13 4 2 3" xfId="31085" xr:uid="{9A3D60A1-563E-4E1F-B3D5-FC9500FCA715}"/>
    <cellStyle name="40% - Ênfase5 13 4 2 4" xfId="31086" xr:uid="{16F36808-30A1-499B-9128-50A5F32BFC39}"/>
    <cellStyle name="40% - Ênfase5 13 4 3" xfId="31087" xr:uid="{2B169E85-FF30-4F71-A398-38D804732993}"/>
    <cellStyle name="40% - Ênfase5 13 4 4" xfId="31088" xr:uid="{7A63FCA4-B5B7-4D1D-B032-E2F487581AE3}"/>
    <cellStyle name="40% - Ênfase5 13 4 5" xfId="31089" xr:uid="{F70D3711-3269-474C-A994-9BC41AF89E15}"/>
    <cellStyle name="40% - Ênfase5 13 4 6" xfId="50338" xr:uid="{DBE955E4-3D2F-41E8-9976-5D08DFA1582C}"/>
    <cellStyle name="40% - Ênfase5 13 5" xfId="31090" xr:uid="{0AF1C918-EC0C-4E80-B879-7BED2333C671}"/>
    <cellStyle name="40% - Ênfase5 13 5 2" xfId="31091" xr:uid="{8EF5D9BF-18D9-4588-80BA-E37E779DF67E}"/>
    <cellStyle name="40% - Ênfase5 13 5 2 2" xfId="31092" xr:uid="{B0E2A33A-1544-428E-A96B-1591B5D5BF88}"/>
    <cellStyle name="40% - Ênfase5 13 5 2 3" xfId="31093" xr:uid="{F4513EE7-3B52-4AEA-BE58-4559A66D6EDE}"/>
    <cellStyle name="40% - Ênfase5 13 5 2 4" xfId="31094" xr:uid="{DEB8C8F3-9B75-4077-BE57-C62D49351F78}"/>
    <cellStyle name="40% - Ênfase5 13 5 3" xfId="31095" xr:uid="{B9288650-EFD8-4041-BF43-585DD6E8F456}"/>
    <cellStyle name="40% - Ênfase5 13 5 4" xfId="31096" xr:uid="{BF00A63F-A9EF-448F-9D1D-6A5E02B3441F}"/>
    <cellStyle name="40% - Ênfase5 13 5 5" xfId="31097" xr:uid="{F536D0A5-2351-457B-9B75-67A5F5974298}"/>
    <cellStyle name="40% - Ênfase5 13 5 6" xfId="50460" xr:uid="{1FD77F8E-286E-4E4E-97F8-CA2FAEDD56DF}"/>
    <cellStyle name="40% - Ênfase5 13 6" xfId="31098" xr:uid="{5DA582DE-BD55-4D80-8B92-1CD8A6F6B416}"/>
    <cellStyle name="40% - Ênfase5 13 6 2" xfId="31099" xr:uid="{F6D660EC-0E1B-492D-86FC-15D5F9CC9776}"/>
    <cellStyle name="40% - Ênfase5 13 6 2 2" xfId="31100" xr:uid="{017FF4FF-98C8-42F4-A82D-C3C5A366FD32}"/>
    <cellStyle name="40% - Ênfase5 13 6 2 3" xfId="31101" xr:uid="{9CA0B1B9-2C5E-492F-8881-79B9249758AC}"/>
    <cellStyle name="40% - Ênfase5 13 6 2 4" xfId="31102" xr:uid="{E2EBFF82-3AEB-4A14-B660-DBA705EEA580}"/>
    <cellStyle name="40% - Ênfase5 13 6 3" xfId="31103" xr:uid="{4B200458-DB65-4DA2-8FD0-9DF7FB61828D}"/>
    <cellStyle name="40% - Ênfase5 13 6 4" xfId="31104" xr:uid="{88CA2992-CB5F-4D4E-9D81-29CB4A81C099}"/>
    <cellStyle name="40% - Ênfase5 13 6 5" xfId="31105" xr:uid="{E8AA14DC-7579-4FE3-B76B-941ACA75C6F4}"/>
    <cellStyle name="40% - Ênfase5 13 6 6" xfId="50247" xr:uid="{6BE67A8A-663D-47A8-9A05-B567BE02BCA4}"/>
    <cellStyle name="40% - Ênfase5 13 7" xfId="31106" xr:uid="{715C2CBA-2C68-4892-A2D2-B11E699A1E41}"/>
    <cellStyle name="40% - Ênfase5 13 7 2" xfId="31107" xr:uid="{E62F0BD2-15FE-448B-A254-C3C1D359E37E}"/>
    <cellStyle name="40% - Ênfase5 13 7 2 2" xfId="31108" xr:uid="{2BF74B59-53DB-4AB1-9889-96CC0F6E2129}"/>
    <cellStyle name="40% - Ênfase5 13 7 2 3" xfId="31109" xr:uid="{1AA9CE66-CD27-4CDB-B01C-D40F2D14862D}"/>
    <cellStyle name="40% - Ênfase5 13 7 2 4" xfId="31110" xr:uid="{68F30ECA-91A0-4EE6-B087-4CE4EAB53691}"/>
    <cellStyle name="40% - Ênfase5 13 7 3" xfId="31111" xr:uid="{434B20E4-57E4-44FF-8794-C1CF88948049}"/>
    <cellStyle name="40% - Ênfase5 13 7 4" xfId="31112" xr:uid="{E4DA7414-11AD-4D82-BBD0-11DFF76FA3E4}"/>
    <cellStyle name="40% - Ênfase5 13 7 5" xfId="31113" xr:uid="{695FB090-9684-416B-B6D5-2C87765A74D7}"/>
    <cellStyle name="40% - Ênfase5 13 7 6" xfId="50683" xr:uid="{A9EAA81A-2E92-4F6C-9608-EA8FCAE3D1C3}"/>
    <cellStyle name="40% - Ênfase5 13 8" xfId="31114" xr:uid="{20C86ED4-01D4-4E48-8620-8494A3E88A80}"/>
    <cellStyle name="40% - Ênfase5 13 8 2" xfId="31115" xr:uid="{D195B413-DA96-4947-8CE7-CAC86B21276F}"/>
    <cellStyle name="40% - Ênfase5 13 8 2 2" xfId="31116" xr:uid="{2B31C537-D87A-4603-B536-ECDA8C9FD0F2}"/>
    <cellStyle name="40% - Ênfase5 13 8 2 3" xfId="31117" xr:uid="{239E5CAC-5EDA-4971-9C21-BEA8FFA976BC}"/>
    <cellStyle name="40% - Ênfase5 13 8 2 4" xfId="31118" xr:uid="{B2767A05-7115-4CC6-A873-1CF546CE27DA}"/>
    <cellStyle name="40% - Ênfase5 13 8 3" xfId="31119" xr:uid="{6AA78997-CCDD-4A0A-9DD8-D5C4D47F2BC6}"/>
    <cellStyle name="40% - Ênfase5 13 8 4" xfId="31120" xr:uid="{BA131CDF-0969-45EA-9DF7-25DB7CC865CC}"/>
    <cellStyle name="40% - Ênfase5 13 8 5" xfId="31121" xr:uid="{A1FBCC3E-1907-4253-994D-0CEF9693BB73}"/>
    <cellStyle name="40% - Ênfase5 13 8 6" xfId="51570" xr:uid="{2A8C06BD-9AA4-452D-A73B-DC796064D629}"/>
    <cellStyle name="40% - Ênfase5 13 9" xfId="31122" xr:uid="{D8E07BC5-26EB-4D3E-A2FC-5FA800CCAEF5}"/>
    <cellStyle name="40% - Ênfase5 13 9 2" xfId="31123" xr:uid="{E4AD63B2-4E87-4065-AC54-C7AC081FCEB1}"/>
    <cellStyle name="40% - Ênfase5 13 9 2 2" xfId="31124" xr:uid="{1A920B74-ED64-42C6-AE0B-9C473A7E877A}"/>
    <cellStyle name="40% - Ênfase5 13 9 2 3" xfId="31125" xr:uid="{4A81DD3E-C29C-4379-B491-CF865621C13E}"/>
    <cellStyle name="40% - Ênfase5 13 9 2 4" xfId="31126" xr:uid="{781FB0AB-9216-44DC-AA89-2EF05D1955A7}"/>
    <cellStyle name="40% - Ênfase5 13 9 3" xfId="31127" xr:uid="{B5372BAF-AB49-4428-BBEB-32A16A7A26A8}"/>
    <cellStyle name="40% - Ênfase5 13 9 4" xfId="31128" xr:uid="{B88F5AC1-303C-4F28-9C0D-8BBFB5E96A95}"/>
    <cellStyle name="40% - Ênfase5 13 9 5" xfId="31129" xr:uid="{4F5ABB60-0BBD-4ABA-A2B7-4B0BAF257B35}"/>
    <cellStyle name="40% - Ênfase5 13 9 6" xfId="52449" xr:uid="{03875DB6-E90C-48FB-AE1F-EF3D85F26050}"/>
    <cellStyle name="40% - Ênfase5 14" xfId="2204" xr:uid="{42B44CDC-A3B3-4AD3-998D-066770E8B402}"/>
    <cellStyle name="40% - Ênfase5 14 10" xfId="31130" xr:uid="{F4676B79-1264-4B8E-94DF-EA73548C86EF}"/>
    <cellStyle name="40% - Ênfase5 14 10 2" xfId="31131" xr:uid="{B46F307D-790E-4213-9641-A8E1186EECD4}"/>
    <cellStyle name="40% - Ênfase5 14 10 2 2" xfId="31132" xr:uid="{543E32FF-1AEB-4FC2-BDEC-100C94133DA5}"/>
    <cellStyle name="40% - Ênfase5 14 10 2 3" xfId="31133" xr:uid="{803FB069-E91B-4F3C-A947-8BD12CA75EF8}"/>
    <cellStyle name="40% - Ênfase5 14 10 2 4" xfId="31134" xr:uid="{97DFABF1-DE47-477D-BC88-CC7D073EE5DA}"/>
    <cellStyle name="40% - Ênfase5 14 10 3" xfId="31135" xr:uid="{E71D7637-27A7-49A3-9F9F-3E2E0AA524FC}"/>
    <cellStyle name="40% - Ênfase5 14 10 4" xfId="31136" xr:uid="{0C5F9A64-35AA-47EF-8F04-DF96C9077834}"/>
    <cellStyle name="40% - Ênfase5 14 10 5" xfId="31137" xr:uid="{7BABB27C-8930-4552-9FB7-A7BF12F4EFBE}"/>
    <cellStyle name="40% - Ênfase5 14 10 6" xfId="47264" xr:uid="{87C28864-C97F-4505-912F-8D0BC91CBE77}"/>
    <cellStyle name="40% - Ênfase5 14 11" xfId="31138" xr:uid="{45E155CB-B5AC-4054-BF6F-8E709048632B}"/>
    <cellStyle name="40% - Ênfase5 14 11 2" xfId="31139" xr:uid="{4C2DA219-7B70-43C9-8514-3DDA0D0DEAEE}"/>
    <cellStyle name="40% - Ênfase5 14 11 2 2" xfId="31140" xr:uid="{2724E8B9-2EFF-4BF5-8045-3DBFC94C4C2B}"/>
    <cellStyle name="40% - Ênfase5 14 11 2 3" xfId="31141" xr:uid="{E287C0DB-9185-4913-B735-5AAA27B3EFBC}"/>
    <cellStyle name="40% - Ênfase5 14 11 2 4" xfId="31142" xr:uid="{E410E5A5-AA98-4F48-A1DF-CC22D87A0B6D}"/>
    <cellStyle name="40% - Ênfase5 14 11 3" xfId="31143" xr:uid="{C44F27B8-C574-4669-98B7-7E61B5B6F93B}"/>
    <cellStyle name="40% - Ênfase5 14 11 4" xfId="31144" xr:uid="{36378A0C-2595-419B-A8E3-3920A4B03293}"/>
    <cellStyle name="40% - Ênfase5 14 11 5" xfId="31145" xr:uid="{1EBB0E02-2353-48D4-84D7-FB7ED4C800A0}"/>
    <cellStyle name="40% - Ênfase5 14 12" xfId="31146" xr:uid="{257806C7-56EF-4728-B1E6-DD93DCC7C147}"/>
    <cellStyle name="40% - Ênfase5 14 12 2" xfId="31147" xr:uid="{24B82A25-4DBD-4FB5-AD35-F3083CAB8299}"/>
    <cellStyle name="40% - Ênfase5 14 12 3" xfId="31148" xr:uid="{96501864-89D3-4660-8A14-C0D2D041586D}"/>
    <cellStyle name="40% - Ênfase5 14 12 4" xfId="31149" xr:uid="{2458A398-147B-401D-96EA-AB9EB1A1D200}"/>
    <cellStyle name="40% - Ênfase5 14 13" xfId="31150" xr:uid="{ACB97A36-7C71-4AF5-8C80-A7EB5513351D}"/>
    <cellStyle name="40% - Ênfase5 14 14" xfId="31151" xr:uid="{1E8F7DBA-729A-43A1-B1E6-C6D7106D8997}"/>
    <cellStyle name="40% - Ênfase5 14 15" xfId="31152" xr:uid="{5C7F0318-2AF5-4F56-B50C-16A4BF3B82A3}"/>
    <cellStyle name="40% - Ênfase5 14 16" xfId="45653" xr:uid="{10BD3E6B-0416-4271-B414-EF2BC427F52D}"/>
    <cellStyle name="40% - Ênfase5 14 2" xfId="2205" xr:uid="{334736F2-0E4F-49AF-8195-1191210D1A85}"/>
    <cellStyle name="40% - Ênfase5 14 2 2" xfId="31153" xr:uid="{D5373956-A4A7-4008-848E-8065DDBA910D}"/>
    <cellStyle name="40% - Ênfase5 14 2 2 2" xfId="31154" xr:uid="{0A72760C-BCBA-4B71-9C7A-2384AEE89CDB}"/>
    <cellStyle name="40% - Ênfase5 14 2 2 3" xfId="31155" xr:uid="{7957825B-999C-4554-91D0-B1F1D40E4747}"/>
    <cellStyle name="40% - Ênfase5 14 2 2 4" xfId="31156" xr:uid="{4F968667-D6DD-4DC4-8EEF-FD7F2784CD96}"/>
    <cellStyle name="40% - Ênfase5 14 2 2 5" xfId="49002" xr:uid="{E717C499-B5AF-47AB-942F-D29A6C8A3A59}"/>
    <cellStyle name="40% - Ênfase5 14 2 3" xfId="31157" xr:uid="{4E177085-08A3-49EF-8D9C-A3FD1C85E4F5}"/>
    <cellStyle name="40% - Ênfase5 14 2 4" xfId="31158" xr:uid="{82D0630C-3998-48A7-BFE9-055CEA23BCE4}"/>
    <cellStyle name="40% - Ênfase5 14 2 5" xfId="31159" xr:uid="{5BE41155-2559-446C-AE3F-FA4006CA54CE}"/>
    <cellStyle name="40% - Ênfase5 14 2 6" xfId="48004" xr:uid="{00E35A8A-C40C-475F-8A58-BAE72FCDBFF2}"/>
    <cellStyle name="40% - Ênfase5 14 3" xfId="31160" xr:uid="{7AA6463E-80EF-43C9-91A7-420B839FD17F}"/>
    <cellStyle name="40% - Ênfase5 14 3 2" xfId="31161" xr:uid="{3BC12ACC-D69C-4347-A2EE-9CEA994F178C}"/>
    <cellStyle name="40% - Ênfase5 14 3 2 2" xfId="31162" xr:uid="{FA25E17A-C631-4F43-8DFE-3C4FB7B15455}"/>
    <cellStyle name="40% - Ênfase5 14 3 2 3" xfId="31163" xr:uid="{DEBDA872-3DEE-4FE4-AB76-6A7E7B5A5A96}"/>
    <cellStyle name="40% - Ênfase5 14 3 2 4" xfId="31164" xr:uid="{C3938C7C-D4F3-4607-BB65-B20A6028FF56}"/>
    <cellStyle name="40% - Ênfase5 14 3 3" xfId="31165" xr:uid="{6E30D08B-0897-4F3F-A4E3-2AAAD6BD6F87}"/>
    <cellStyle name="40% - Ênfase5 14 3 4" xfId="31166" xr:uid="{164B4181-1DE7-464D-B93D-BEF7040ACF3A}"/>
    <cellStyle name="40% - Ênfase5 14 3 5" xfId="31167" xr:uid="{AF32ADBA-85AC-43CF-8534-CE4FF26251FF}"/>
    <cellStyle name="40% - Ênfase5 14 3 6" xfId="50410" xr:uid="{E28968D3-D5C3-487F-8430-3AAF4A365A83}"/>
    <cellStyle name="40% - Ênfase5 14 4" xfId="31168" xr:uid="{44676A9D-7A4B-499A-92E9-9D5E8C7A3730}"/>
    <cellStyle name="40% - Ênfase5 14 4 2" xfId="31169" xr:uid="{50006076-8A9A-4C70-AF28-36EE90A35CA3}"/>
    <cellStyle name="40% - Ênfase5 14 4 2 2" xfId="31170" xr:uid="{424BA86F-B635-417D-B47E-86D676DB3FEF}"/>
    <cellStyle name="40% - Ênfase5 14 4 2 3" xfId="31171" xr:uid="{D7F61129-FB84-4745-975C-758BAA2BADB0}"/>
    <cellStyle name="40% - Ênfase5 14 4 2 4" xfId="31172" xr:uid="{687C875E-CA6E-4AC2-B72A-18F4891F057B}"/>
    <cellStyle name="40% - Ênfase5 14 4 3" xfId="31173" xr:uid="{66E75E71-F4F4-491D-822B-12E502384492}"/>
    <cellStyle name="40% - Ênfase5 14 4 4" xfId="31174" xr:uid="{5831A0AD-1BA9-42C5-9666-5F93EDAFF843}"/>
    <cellStyle name="40% - Ênfase5 14 4 5" xfId="31175" xr:uid="{6F63E9E7-BBF4-414B-9FAA-61091761B44E}"/>
    <cellStyle name="40% - Ênfase5 14 4 6" xfId="50336" xr:uid="{58F7BA41-2013-41DE-B1C4-F77A0B6034DD}"/>
    <cellStyle name="40% - Ênfase5 14 5" xfId="31176" xr:uid="{1625D4AC-141F-4EF0-A1C9-B6FDADA1F259}"/>
    <cellStyle name="40% - Ênfase5 14 5 2" xfId="31177" xr:uid="{4B59E869-9C36-4E74-B5FF-F9C2472033A4}"/>
    <cellStyle name="40% - Ênfase5 14 5 2 2" xfId="31178" xr:uid="{6CDFCF72-FE42-469D-BAA6-15CF0D6BE59E}"/>
    <cellStyle name="40% - Ênfase5 14 5 2 3" xfId="31179" xr:uid="{05249541-263F-4585-B023-ED067B0B953A}"/>
    <cellStyle name="40% - Ênfase5 14 5 2 4" xfId="31180" xr:uid="{95338348-63AD-4188-96CE-FCC070C0B065}"/>
    <cellStyle name="40% - Ênfase5 14 5 3" xfId="31181" xr:uid="{25DA3581-97F3-4BE6-B3E1-B21B697E7D6D}"/>
    <cellStyle name="40% - Ênfase5 14 5 4" xfId="31182" xr:uid="{2261EA73-25FB-4CD6-9ED0-70886621FF9F}"/>
    <cellStyle name="40% - Ênfase5 14 5 5" xfId="31183" xr:uid="{6D68A8C7-705A-4CBC-AD12-5B61FB8875B1}"/>
    <cellStyle name="40% - Ênfase5 14 5 6" xfId="50464" xr:uid="{36FE355A-08D5-4F16-8F65-7DE69716A03B}"/>
    <cellStyle name="40% - Ênfase5 14 6" xfId="31184" xr:uid="{89796935-A6F5-44C7-A592-16548523F87E}"/>
    <cellStyle name="40% - Ênfase5 14 6 2" xfId="31185" xr:uid="{72AC83C5-FDD0-4766-8EFD-B307561F85E3}"/>
    <cellStyle name="40% - Ênfase5 14 6 2 2" xfId="31186" xr:uid="{2FAEA4B2-42B1-4B23-80A3-1C944D8E427F}"/>
    <cellStyle name="40% - Ênfase5 14 6 2 3" xfId="31187" xr:uid="{444385C9-E910-43C7-A1C8-5A2A8DA76855}"/>
    <cellStyle name="40% - Ênfase5 14 6 2 4" xfId="31188" xr:uid="{4ECD4BD7-494C-4D79-97BD-6F4D51E2348D}"/>
    <cellStyle name="40% - Ênfase5 14 6 3" xfId="31189" xr:uid="{41B6AF57-17E9-4E61-8209-93D1B9944E98}"/>
    <cellStyle name="40% - Ênfase5 14 6 4" xfId="31190" xr:uid="{BA7EE65C-E71D-4CE0-B2C6-9DEDB2737E92}"/>
    <cellStyle name="40% - Ênfase5 14 6 5" xfId="31191" xr:uid="{07A4E597-A060-43E2-8D2E-8AB634D99BCC}"/>
    <cellStyle name="40% - Ênfase5 14 6 6" xfId="50240" xr:uid="{5D4CA274-304D-4EF7-97B7-B1830AC84C25}"/>
    <cellStyle name="40% - Ênfase5 14 7" xfId="31192" xr:uid="{8C784770-2234-4DFF-951A-A34840446D9E}"/>
    <cellStyle name="40% - Ênfase5 14 7 2" xfId="31193" xr:uid="{B8CB5114-4BCA-4397-8B3A-68C6EBB86A89}"/>
    <cellStyle name="40% - Ênfase5 14 7 2 2" xfId="31194" xr:uid="{99E4A856-6980-401B-AFD8-B2AFC4ED69AF}"/>
    <cellStyle name="40% - Ênfase5 14 7 2 3" xfId="31195" xr:uid="{97967EA2-EFC9-4136-A7CD-7308C8B2044F}"/>
    <cellStyle name="40% - Ênfase5 14 7 2 4" xfId="31196" xr:uid="{CC590425-A274-408D-BCB8-F27C42F0A160}"/>
    <cellStyle name="40% - Ênfase5 14 7 3" xfId="31197" xr:uid="{F700679E-1ECB-4821-8B71-6A78FEE2DC9B}"/>
    <cellStyle name="40% - Ênfase5 14 7 4" xfId="31198" xr:uid="{4B329166-E1CC-4DFD-BFC7-E9FCC5BC39D8}"/>
    <cellStyle name="40% - Ênfase5 14 7 5" xfId="31199" xr:uid="{05A92543-2AD1-4078-87DD-95E3D87242B3}"/>
    <cellStyle name="40% - Ênfase5 14 7 6" xfId="50691" xr:uid="{E068D22F-78AF-47E3-8E3F-66C75E715B6E}"/>
    <cellStyle name="40% - Ênfase5 14 8" xfId="31200" xr:uid="{2BD7734F-C447-4918-80A9-E976167A0F0F}"/>
    <cellStyle name="40% - Ênfase5 14 8 2" xfId="31201" xr:uid="{332B2555-4C46-4674-AF4D-06EFA8CBC158}"/>
    <cellStyle name="40% - Ênfase5 14 8 2 2" xfId="31202" xr:uid="{2FFA3973-4A28-4398-B3FF-25CADDF4CCA3}"/>
    <cellStyle name="40% - Ênfase5 14 8 2 3" xfId="31203" xr:uid="{CAC41DE0-504A-4443-8AF6-4EA798B74E03}"/>
    <cellStyle name="40% - Ênfase5 14 8 2 4" xfId="31204" xr:uid="{56D7CFF1-7ED1-404F-A0B5-BFBFE3C2BEBA}"/>
    <cellStyle name="40% - Ênfase5 14 8 3" xfId="31205" xr:uid="{E07CC202-EA85-45A0-A732-D65B9A3BA7D6}"/>
    <cellStyle name="40% - Ênfase5 14 8 4" xfId="31206" xr:uid="{F9CB2D4D-FCFA-4C24-A18E-02DFDBE6189B}"/>
    <cellStyle name="40% - Ênfase5 14 8 5" xfId="31207" xr:uid="{A09ABDBA-8217-499F-B363-154E37FF60AD}"/>
    <cellStyle name="40% - Ênfase5 14 8 6" xfId="51578" xr:uid="{21581A58-C7E5-4422-92A9-B608BB4F6A69}"/>
    <cellStyle name="40% - Ênfase5 14 9" xfId="31208" xr:uid="{3BE86ACA-FA33-4C24-AC5D-5ABF680AA7F8}"/>
    <cellStyle name="40% - Ênfase5 14 9 2" xfId="31209" xr:uid="{9FA727AF-AEC1-4DB9-9B4A-093E73259C90}"/>
    <cellStyle name="40% - Ênfase5 14 9 2 2" xfId="31210" xr:uid="{72383E1F-FC2F-4DCE-8BDD-5C3FE6AB1803}"/>
    <cellStyle name="40% - Ênfase5 14 9 2 3" xfId="31211" xr:uid="{4681A7D5-E80B-46C9-88B0-34AE1DB96378}"/>
    <cellStyle name="40% - Ênfase5 14 9 2 4" xfId="31212" xr:uid="{836B2E32-384B-4AAC-98F8-2362640636F5}"/>
    <cellStyle name="40% - Ênfase5 14 9 3" xfId="31213" xr:uid="{1B63C900-CE11-4210-895B-EBBEBB4D153C}"/>
    <cellStyle name="40% - Ênfase5 14 9 4" xfId="31214" xr:uid="{D7B848A8-50DA-45E1-A3C8-0F4BB9346B8A}"/>
    <cellStyle name="40% - Ênfase5 14 9 5" xfId="31215" xr:uid="{C51A1081-4F4A-4908-A845-CDD5A22198C9}"/>
    <cellStyle name="40% - Ênfase5 14 9 6" xfId="52456" xr:uid="{4C9A79B9-C6A2-403E-B164-271C6D8DFCBA}"/>
    <cellStyle name="40% - Ênfase5 15" xfId="2206" xr:uid="{6DD8E338-039C-4EB7-883D-86D6487102A4}"/>
    <cellStyle name="40% - Ênfase5 15 10" xfId="31216" xr:uid="{9F2239DD-3FEB-459F-BCF4-FCF69D6E4500}"/>
    <cellStyle name="40% - Ênfase5 15 10 2" xfId="31217" xr:uid="{12B03B39-A670-4F91-8B56-013ACF7483BB}"/>
    <cellStyle name="40% - Ênfase5 15 10 2 2" xfId="31218" xr:uid="{AC299205-3A1D-4B62-AFC4-69041864EA7D}"/>
    <cellStyle name="40% - Ênfase5 15 10 2 3" xfId="31219" xr:uid="{DEA0EBE0-2FBF-481E-80FE-997065CD7294}"/>
    <cellStyle name="40% - Ênfase5 15 10 2 4" xfId="31220" xr:uid="{E7E61F54-EB55-44F0-9960-3D516CFCE77D}"/>
    <cellStyle name="40% - Ênfase5 15 10 3" xfId="31221" xr:uid="{1FFD0500-8E1A-474D-830E-7944A7759223}"/>
    <cellStyle name="40% - Ênfase5 15 10 4" xfId="31222" xr:uid="{8D21F839-A304-4D29-B6ED-B5677BDD5614}"/>
    <cellStyle name="40% - Ênfase5 15 10 5" xfId="31223" xr:uid="{41E11CD9-A468-4E25-8A17-900961D8A3EF}"/>
    <cellStyle name="40% - Ênfase5 15 10 6" xfId="47265" xr:uid="{3821636B-F396-42B1-99E4-52C03B91B523}"/>
    <cellStyle name="40% - Ênfase5 15 11" xfId="31224" xr:uid="{60C25C6E-0C87-41BE-A0AC-457A7D2C8D26}"/>
    <cellStyle name="40% - Ênfase5 15 11 2" xfId="31225" xr:uid="{A23D9707-E9BE-4DC1-B1FD-7797C2A8682F}"/>
    <cellStyle name="40% - Ênfase5 15 11 2 2" xfId="31226" xr:uid="{38BC6F18-0816-49F9-A151-C34EAEF69CE6}"/>
    <cellStyle name="40% - Ênfase5 15 11 2 3" xfId="31227" xr:uid="{D26342EC-B75C-4717-8856-7AA5F7377124}"/>
    <cellStyle name="40% - Ênfase5 15 11 2 4" xfId="31228" xr:uid="{F738FEA5-D92D-46F9-8A47-044209B36D10}"/>
    <cellStyle name="40% - Ênfase5 15 11 3" xfId="31229" xr:uid="{871C4A41-1796-4847-98A3-D1F1FB429996}"/>
    <cellStyle name="40% - Ênfase5 15 11 4" xfId="31230" xr:uid="{2C210AAA-0023-4234-90B7-F7D774DE66A4}"/>
    <cellStyle name="40% - Ênfase5 15 11 5" xfId="31231" xr:uid="{9110B8F8-435F-4C3D-9554-327771B8022C}"/>
    <cellStyle name="40% - Ênfase5 15 12" xfId="31232" xr:uid="{25035435-D602-4196-9263-613DF2C3A656}"/>
    <cellStyle name="40% - Ênfase5 15 12 2" xfId="31233" xr:uid="{C9347E89-EA86-4E90-AA75-D676711509BE}"/>
    <cellStyle name="40% - Ênfase5 15 12 3" xfId="31234" xr:uid="{EAE8C3FB-0421-40B7-AEAD-E03CAC13CF7B}"/>
    <cellStyle name="40% - Ênfase5 15 12 4" xfId="31235" xr:uid="{AD943167-DB6F-4F09-B769-CDA8A77901F4}"/>
    <cellStyle name="40% - Ênfase5 15 13" xfId="31236" xr:uid="{EB142707-53C3-4946-89CA-CBD681893DB8}"/>
    <cellStyle name="40% - Ênfase5 15 14" xfId="31237" xr:uid="{83D8AD05-426E-45B7-B323-9359E5694297}"/>
    <cellStyle name="40% - Ênfase5 15 15" xfId="31238" xr:uid="{308E98A7-D85B-47B5-AD65-EAC7C8EEC268}"/>
    <cellStyle name="40% - Ênfase5 15 16" xfId="45654" xr:uid="{6B56ABE6-B7D3-44F6-8FDF-768BC5FEEE52}"/>
    <cellStyle name="40% - Ênfase5 15 2" xfId="2207" xr:uid="{26BD22CF-56A4-47B8-A008-288C9C3CF0F4}"/>
    <cellStyle name="40% - Ênfase5 15 2 2" xfId="31239" xr:uid="{5DA9417B-16F3-4638-9E37-2CD39FD78EBC}"/>
    <cellStyle name="40% - Ênfase5 15 2 2 2" xfId="31240" xr:uid="{78A2D289-C51F-456B-89EA-8D5132D0E818}"/>
    <cellStyle name="40% - Ênfase5 15 2 2 3" xfId="31241" xr:uid="{1ACD598F-AEAE-41F6-B1F3-C9AF4C5CDC2F}"/>
    <cellStyle name="40% - Ênfase5 15 2 2 4" xfId="31242" xr:uid="{B1001508-34AB-443A-8E3C-35331ECBEDA6}"/>
    <cellStyle name="40% - Ênfase5 15 2 2 5" xfId="49004" xr:uid="{AD3B7845-64B7-4142-9190-0F16F05A7189}"/>
    <cellStyle name="40% - Ênfase5 15 2 3" xfId="31243" xr:uid="{01D58BD0-92AC-43E4-9F1F-1D90E80EE278}"/>
    <cellStyle name="40% - Ênfase5 15 2 4" xfId="31244" xr:uid="{C4F1DE69-95F6-489A-AE1B-4F6743696C2A}"/>
    <cellStyle name="40% - Ênfase5 15 2 5" xfId="31245" xr:uid="{C95F9D20-FB17-4D51-B297-FF310FFE94D1}"/>
    <cellStyle name="40% - Ênfase5 15 2 6" xfId="48005" xr:uid="{C2BF504E-AE86-46E9-BB2B-AF144CA10811}"/>
    <cellStyle name="40% - Ênfase5 15 3" xfId="31246" xr:uid="{F8BF49CB-02A4-4F77-87E8-ABDFFE33E254}"/>
    <cellStyle name="40% - Ênfase5 15 3 2" xfId="31247" xr:uid="{930C7C69-DEBA-4988-A982-132E98C6C7F4}"/>
    <cellStyle name="40% - Ênfase5 15 3 2 2" xfId="31248" xr:uid="{9EB194CA-6BC5-4594-A327-B964721217B2}"/>
    <cellStyle name="40% - Ênfase5 15 3 2 3" xfId="31249" xr:uid="{C102E6EA-BD25-4178-B7D9-5B2CE4D042CE}"/>
    <cellStyle name="40% - Ênfase5 15 3 2 4" xfId="31250" xr:uid="{B1F8B8ED-29A3-48DB-B954-A036ADD64163}"/>
    <cellStyle name="40% - Ênfase5 15 3 3" xfId="31251" xr:uid="{3BD54198-258E-4364-8210-16D4A79D0F0B}"/>
    <cellStyle name="40% - Ênfase5 15 3 4" xfId="31252" xr:uid="{8A3CD5C6-897A-4425-A063-99EBFF0A3BE0}"/>
    <cellStyle name="40% - Ênfase5 15 3 5" xfId="31253" xr:uid="{4710F167-9D5C-4287-A468-11765E9AE858}"/>
    <cellStyle name="40% - Ênfase5 15 3 6" xfId="50412" xr:uid="{D30FB4E5-4DBD-4C21-8817-E225F206A860}"/>
    <cellStyle name="40% - Ênfase5 15 4" xfId="31254" xr:uid="{9B9C30F2-2DBB-4911-9067-1361DDFD89B8}"/>
    <cellStyle name="40% - Ênfase5 15 4 2" xfId="31255" xr:uid="{B48C43BA-9636-4705-ADDE-BCE783296F9E}"/>
    <cellStyle name="40% - Ênfase5 15 4 2 2" xfId="31256" xr:uid="{8397AA71-3F73-4E3B-B6CF-BA6AEB3C4525}"/>
    <cellStyle name="40% - Ênfase5 15 4 2 3" xfId="31257" xr:uid="{DB3BA99B-E2E6-4689-86E5-24E2E8CDF06F}"/>
    <cellStyle name="40% - Ênfase5 15 4 2 4" xfId="31258" xr:uid="{B9E4957B-14FC-4FFE-982A-F9B54B334E5A}"/>
    <cellStyle name="40% - Ênfase5 15 4 3" xfId="31259" xr:uid="{CD104469-18D5-4DA4-9286-28D015B4FC27}"/>
    <cellStyle name="40% - Ênfase5 15 4 4" xfId="31260" xr:uid="{5E3CB120-5C5F-4131-92CD-BE47303F438B}"/>
    <cellStyle name="40% - Ênfase5 15 4 5" xfId="31261" xr:uid="{68F8E01D-F689-48F1-B714-6299BE814F30}"/>
    <cellStyle name="40% - Ênfase5 15 4 6" xfId="50333" xr:uid="{D0AEE948-5C62-4C0F-9155-3452D1391ED1}"/>
    <cellStyle name="40% - Ênfase5 15 5" xfId="31262" xr:uid="{D09B9499-3D90-4BE6-B902-CDD9E9A688F6}"/>
    <cellStyle name="40% - Ênfase5 15 5 2" xfId="31263" xr:uid="{812488CC-0942-441C-A1B1-332CE7B72CD8}"/>
    <cellStyle name="40% - Ênfase5 15 5 2 2" xfId="31264" xr:uid="{68217847-A74F-497F-9496-F2FC8AD1F155}"/>
    <cellStyle name="40% - Ênfase5 15 5 2 3" xfId="31265" xr:uid="{0CFCCBA2-CE2E-418F-999F-86C020E78398}"/>
    <cellStyle name="40% - Ênfase5 15 5 2 4" xfId="31266" xr:uid="{A4544A38-9F5D-4D7D-9E88-EE349CBA0194}"/>
    <cellStyle name="40% - Ênfase5 15 5 3" xfId="31267" xr:uid="{248D992F-61A4-4B47-9B53-6E280A7C1D16}"/>
    <cellStyle name="40% - Ênfase5 15 5 4" xfId="31268" xr:uid="{D93ACC98-5A0A-4F1E-AB3C-0C1780DF17FB}"/>
    <cellStyle name="40% - Ênfase5 15 5 5" xfId="31269" xr:uid="{2AD5D3BF-01A9-4F6C-B864-920CEA12A5DD}"/>
    <cellStyle name="40% - Ênfase5 15 5 6" xfId="50470" xr:uid="{16EA2B00-EF31-4BFC-9422-51AD70BEA639}"/>
    <cellStyle name="40% - Ênfase5 15 6" xfId="31270" xr:uid="{5199FD58-5518-48B9-BF4E-013C3DBB1AFD}"/>
    <cellStyle name="40% - Ênfase5 15 6 2" xfId="31271" xr:uid="{892EB408-2438-4931-97CF-5EEF0A21981E}"/>
    <cellStyle name="40% - Ênfase5 15 6 2 2" xfId="31272" xr:uid="{1AB7CBB1-9897-460B-914A-A4B2F0608DAE}"/>
    <cellStyle name="40% - Ênfase5 15 6 2 3" xfId="31273" xr:uid="{65281C42-2909-4AF3-A402-827050C6238D}"/>
    <cellStyle name="40% - Ênfase5 15 6 2 4" xfId="31274" xr:uid="{79CAFAF8-0DE9-4139-860F-6E261D9EDED1}"/>
    <cellStyle name="40% - Ênfase5 15 6 3" xfId="31275" xr:uid="{EC999755-B89A-4AD4-9AFC-335DB23E503B}"/>
    <cellStyle name="40% - Ênfase5 15 6 4" xfId="31276" xr:uid="{D71692CD-4499-4B2B-8F98-FE7AB431F06B}"/>
    <cellStyle name="40% - Ênfase5 15 6 5" xfId="31277" xr:uid="{7E8D9DCC-8ACD-4523-9682-C4879FADE938}"/>
    <cellStyle name="40% - Ênfase5 15 6 6" xfId="50234" xr:uid="{1E7E82B7-9EE1-4A18-996D-5FF343E76256}"/>
    <cellStyle name="40% - Ênfase5 15 7" xfId="31278" xr:uid="{42E1B7B8-8720-4233-B6F6-ACEC917221A5}"/>
    <cellStyle name="40% - Ênfase5 15 7 2" xfId="31279" xr:uid="{7D60CF5E-28AE-4E40-A2F9-8062FD475D00}"/>
    <cellStyle name="40% - Ênfase5 15 7 2 2" xfId="31280" xr:uid="{DBC35899-8998-4CCD-B33A-8DD8DD56EEF0}"/>
    <cellStyle name="40% - Ênfase5 15 7 2 3" xfId="31281" xr:uid="{1ED4CA30-B54D-468C-ABBE-72BD2D7EE047}"/>
    <cellStyle name="40% - Ênfase5 15 7 2 4" xfId="31282" xr:uid="{12BDCFF8-CE92-4D4E-9CD6-131AB43A6E9F}"/>
    <cellStyle name="40% - Ênfase5 15 7 3" xfId="31283" xr:uid="{4948868A-8FD0-405C-B7BF-FF05169FB97F}"/>
    <cellStyle name="40% - Ênfase5 15 7 4" xfId="31284" xr:uid="{AB7961EB-E879-4633-8787-8B56D5F4491F}"/>
    <cellStyle name="40% - Ênfase5 15 7 5" xfId="31285" xr:uid="{AC784377-4551-4656-85C5-B1BED8C4DE38}"/>
    <cellStyle name="40% - Ênfase5 15 7 6" xfId="50736" xr:uid="{74FA4AB3-6A73-4F23-AAC8-5A63BD67DCD8}"/>
    <cellStyle name="40% - Ênfase5 15 8" xfId="31286" xr:uid="{2EAF0DDC-8047-42A0-913B-6CBF880BEB3E}"/>
    <cellStyle name="40% - Ênfase5 15 8 2" xfId="31287" xr:uid="{E4E182A0-B1E2-48E9-BB3E-C69E1F1B12BE}"/>
    <cellStyle name="40% - Ênfase5 15 8 2 2" xfId="31288" xr:uid="{3989375B-CCF0-4390-808E-91CBFAF917B0}"/>
    <cellStyle name="40% - Ênfase5 15 8 2 3" xfId="31289" xr:uid="{E731211C-734F-4CEC-A4C8-9191201F4DFF}"/>
    <cellStyle name="40% - Ênfase5 15 8 2 4" xfId="31290" xr:uid="{AD08B5D9-061E-4889-A10A-047697C0F9DD}"/>
    <cellStyle name="40% - Ênfase5 15 8 3" xfId="31291" xr:uid="{B6AD25D9-0578-4B4A-8A9D-2A0BB582F6E3}"/>
    <cellStyle name="40% - Ênfase5 15 8 4" xfId="31292" xr:uid="{F18F3651-5917-46B8-AFC7-03C2D982C27E}"/>
    <cellStyle name="40% - Ênfase5 15 8 5" xfId="31293" xr:uid="{ED5DBFED-DE54-4DAF-A84A-4D75D4E6040B}"/>
    <cellStyle name="40% - Ênfase5 15 8 6" xfId="51622" xr:uid="{A463AD61-4618-4C8F-B392-F1C065520176}"/>
    <cellStyle name="40% - Ênfase5 15 9" xfId="31294" xr:uid="{82F60889-7180-41D7-9AA0-716985F745E6}"/>
    <cellStyle name="40% - Ênfase5 15 9 2" xfId="31295" xr:uid="{0D13C143-F192-4925-9ABD-70477CC30C15}"/>
    <cellStyle name="40% - Ênfase5 15 9 2 2" xfId="31296" xr:uid="{172D3FDD-FD0B-4B60-A9DE-7F02918C04C5}"/>
    <cellStyle name="40% - Ênfase5 15 9 2 3" xfId="31297" xr:uid="{F99CDB1C-8B8B-4251-BAE4-C4DA9557195E}"/>
    <cellStyle name="40% - Ênfase5 15 9 2 4" xfId="31298" xr:uid="{E4A98CBE-E390-4851-B512-3F0E5F9689B2}"/>
    <cellStyle name="40% - Ênfase5 15 9 3" xfId="31299" xr:uid="{1D06E3F7-CF7C-4502-96EF-B38C8A8338EF}"/>
    <cellStyle name="40% - Ênfase5 15 9 4" xfId="31300" xr:uid="{013F3B8F-F6FD-4C7F-BDAD-D13BADE5A2B4}"/>
    <cellStyle name="40% - Ênfase5 15 9 5" xfId="31301" xr:uid="{DE518CC7-C17F-4C7C-B3C4-D106DDF21CEC}"/>
    <cellStyle name="40% - Ênfase5 15 9 6" xfId="52500" xr:uid="{1D39FF50-3B95-4543-AC12-7998FC1BD1B8}"/>
    <cellStyle name="40% - Ênfase5 16" xfId="2208" xr:uid="{0963E610-F6C7-4EAF-A9E9-E3FD2AA9FE66}"/>
    <cellStyle name="40% - Ênfase5 16 10" xfId="31302" xr:uid="{0ADCF6D6-0AC3-4E5A-B1B6-1A5B50818DEC}"/>
    <cellStyle name="40% - Ênfase5 16 10 2" xfId="31303" xr:uid="{8AE1B0C6-31B0-41E2-A89F-66B534384843}"/>
    <cellStyle name="40% - Ênfase5 16 10 2 2" xfId="31304" xr:uid="{AF8612F0-58C0-4212-8043-867CADD6407C}"/>
    <cellStyle name="40% - Ênfase5 16 10 2 3" xfId="31305" xr:uid="{472E4FFD-055C-4D68-A59D-CAFE52908174}"/>
    <cellStyle name="40% - Ênfase5 16 10 2 4" xfId="31306" xr:uid="{F0443367-DFFD-42FC-A09B-BF248E1AFF65}"/>
    <cellStyle name="40% - Ênfase5 16 10 3" xfId="31307" xr:uid="{E9C40718-C351-44F1-9D5D-82111196DE97}"/>
    <cellStyle name="40% - Ênfase5 16 10 4" xfId="31308" xr:uid="{76DC12C8-6EA2-4031-BEE1-8FB021A43BAC}"/>
    <cellStyle name="40% - Ênfase5 16 10 5" xfId="31309" xr:uid="{817DBC40-B356-4974-9A0D-434C57BFD6CC}"/>
    <cellStyle name="40% - Ênfase5 16 10 6" xfId="47266" xr:uid="{77C37797-FAE4-48C9-91F1-5FAA374F66B4}"/>
    <cellStyle name="40% - Ênfase5 16 11" xfId="31310" xr:uid="{DAA3BDF0-53F4-4512-820D-4CAD755AC402}"/>
    <cellStyle name="40% - Ênfase5 16 11 2" xfId="31311" xr:uid="{B4CB9BDD-4D42-4F3E-9CE8-956648139375}"/>
    <cellStyle name="40% - Ênfase5 16 11 2 2" xfId="31312" xr:uid="{ED44C942-D4AC-40E4-B8FC-6DEAEC70CCF7}"/>
    <cellStyle name="40% - Ênfase5 16 11 2 3" xfId="31313" xr:uid="{6AA443F0-7A1A-4DD2-8536-418A9FBE947B}"/>
    <cellStyle name="40% - Ênfase5 16 11 2 4" xfId="31314" xr:uid="{4B69BE8F-FBC9-434D-BD1D-B2A64AB9CC31}"/>
    <cellStyle name="40% - Ênfase5 16 11 3" xfId="31315" xr:uid="{FB06AEFA-773E-4E1D-93A3-196722E0FB67}"/>
    <cellStyle name="40% - Ênfase5 16 11 4" xfId="31316" xr:uid="{72648E8A-45EF-4921-B06B-846D0996BAB6}"/>
    <cellStyle name="40% - Ênfase5 16 11 5" xfId="31317" xr:uid="{3801F110-3978-4D09-A647-39DB570534E8}"/>
    <cellStyle name="40% - Ênfase5 16 12" xfId="31318" xr:uid="{3E9CD773-B569-467C-9FC9-D565ABEC0061}"/>
    <cellStyle name="40% - Ênfase5 16 12 2" xfId="31319" xr:uid="{DA16B904-881E-4F52-BBBA-4D8F9BEB491C}"/>
    <cellStyle name="40% - Ênfase5 16 12 3" xfId="31320" xr:uid="{5237B4EC-D00A-4E3B-AF1D-5E1E3ADE430D}"/>
    <cellStyle name="40% - Ênfase5 16 12 4" xfId="31321" xr:uid="{1CE6CF92-309B-4ED7-B521-5C3C65B8245D}"/>
    <cellStyle name="40% - Ênfase5 16 13" xfId="31322" xr:uid="{F7F6669A-8527-4995-A1EB-F925D08F5E0D}"/>
    <cellStyle name="40% - Ênfase5 16 14" xfId="31323" xr:uid="{8062666B-B2B1-4990-A7EA-06D85771D15F}"/>
    <cellStyle name="40% - Ênfase5 16 15" xfId="31324" xr:uid="{32A3C551-4B37-41DD-BE7B-4DD36959ED97}"/>
    <cellStyle name="40% - Ênfase5 16 16" xfId="45655" xr:uid="{26ECB9F7-5F80-4014-86CB-143EA2B3B5E3}"/>
    <cellStyle name="40% - Ênfase5 16 2" xfId="2209" xr:uid="{11054D10-3364-4EFF-8614-75516A291DF3}"/>
    <cellStyle name="40% - Ênfase5 16 2 2" xfId="31325" xr:uid="{2363955A-4659-4652-8E41-F4D3E244CD78}"/>
    <cellStyle name="40% - Ênfase5 16 2 2 2" xfId="31326" xr:uid="{0098049B-30A8-4507-80A4-073B8E8EE912}"/>
    <cellStyle name="40% - Ênfase5 16 2 2 3" xfId="31327" xr:uid="{F4AD274A-DF3F-47AA-8501-1D61532AEA7C}"/>
    <cellStyle name="40% - Ênfase5 16 2 2 4" xfId="31328" xr:uid="{49CD13C8-0CB4-41C2-B070-0D421BA4E550}"/>
    <cellStyle name="40% - Ênfase5 16 2 2 5" xfId="49005" xr:uid="{57DC7EF7-B18D-4560-BDA7-A7306B78B1D7}"/>
    <cellStyle name="40% - Ênfase5 16 2 3" xfId="31329" xr:uid="{35713995-3E72-4319-BAB8-BAA364F707B4}"/>
    <cellStyle name="40% - Ênfase5 16 2 4" xfId="31330" xr:uid="{99349344-78B9-495B-83CA-F37FAB74BC58}"/>
    <cellStyle name="40% - Ênfase5 16 2 5" xfId="31331" xr:uid="{F52845F6-B26E-4197-9360-CA84CBAF28AD}"/>
    <cellStyle name="40% - Ênfase5 16 2 6" xfId="48006" xr:uid="{CD1FDA2B-97EA-43EB-9794-8B0ACCA07999}"/>
    <cellStyle name="40% - Ênfase5 16 3" xfId="31332" xr:uid="{42C16F59-5F73-4374-B07D-81EF2F6CB0F8}"/>
    <cellStyle name="40% - Ênfase5 16 3 2" xfId="31333" xr:uid="{6B947AED-A3ED-45B1-A111-CB807642DC52}"/>
    <cellStyle name="40% - Ênfase5 16 3 2 2" xfId="31334" xr:uid="{A12EA488-38C6-47C0-8066-4E5ACB1355F2}"/>
    <cellStyle name="40% - Ênfase5 16 3 2 3" xfId="31335" xr:uid="{F7FE1F77-90B6-4C00-9634-3E619B8CB2C2}"/>
    <cellStyle name="40% - Ênfase5 16 3 2 4" xfId="31336" xr:uid="{1B40D50C-E1D0-4030-8836-EF0E1B79CBD9}"/>
    <cellStyle name="40% - Ênfase5 16 3 3" xfId="31337" xr:uid="{A761D4FF-B03D-4691-AA88-4FD89FEC3CB6}"/>
    <cellStyle name="40% - Ênfase5 16 3 4" xfId="31338" xr:uid="{447AF695-9501-4258-AD22-36D10EAEA933}"/>
    <cellStyle name="40% - Ênfase5 16 3 5" xfId="31339" xr:uid="{76F2A583-E1FD-4312-95CF-09E238902B35}"/>
    <cellStyle name="40% - Ênfase5 16 3 6" xfId="50414" xr:uid="{233FDC91-030E-4FB0-B116-C52CC7199794}"/>
    <cellStyle name="40% - Ênfase5 16 4" xfId="31340" xr:uid="{F08451B3-7118-4108-8E84-D226FE7F0B3A}"/>
    <cellStyle name="40% - Ênfase5 16 4 2" xfId="31341" xr:uid="{050FA418-8C3E-42F7-A8F0-5946059B9E39}"/>
    <cellStyle name="40% - Ênfase5 16 4 2 2" xfId="31342" xr:uid="{8898D3AE-55E5-4079-BB40-7F0F4A7A0E1D}"/>
    <cellStyle name="40% - Ênfase5 16 4 2 3" xfId="31343" xr:uid="{6146448E-1C4D-43A5-A5DE-06C4C4D8FC28}"/>
    <cellStyle name="40% - Ênfase5 16 4 2 4" xfId="31344" xr:uid="{4AB6B2D3-4D42-4F3A-97FD-B483029984AC}"/>
    <cellStyle name="40% - Ênfase5 16 4 3" xfId="31345" xr:uid="{889B0546-FDBE-4C14-B28E-86F3E689A0B4}"/>
    <cellStyle name="40% - Ênfase5 16 4 4" xfId="31346" xr:uid="{F4544229-396D-4C70-A192-E6833534ED9A}"/>
    <cellStyle name="40% - Ênfase5 16 4 5" xfId="31347" xr:uid="{399DBBC2-19E7-403A-B91C-D4C93C06BE96}"/>
    <cellStyle name="40% - Ênfase5 16 4 6" xfId="50331" xr:uid="{CE3DC8F2-5BDD-49F9-B18B-44A7E43A18A0}"/>
    <cellStyle name="40% - Ênfase5 16 5" xfId="31348" xr:uid="{2170256C-AA07-4EB7-B970-10C6589182E9}"/>
    <cellStyle name="40% - Ênfase5 16 5 2" xfId="31349" xr:uid="{56E175FE-D887-4EF9-8741-344B6A806367}"/>
    <cellStyle name="40% - Ênfase5 16 5 2 2" xfId="31350" xr:uid="{E970BFAB-EB08-455D-B325-5505205CAEBC}"/>
    <cellStyle name="40% - Ênfase5 16 5 2 3" xfId="31351" xr:uid="{3A23C8C2-660F-4CCE-A37E-E9AE98B4C48A}"/>
    <cellStyle name="40% - Ênfase5 16 5 2 4" xfId="31352" xr:uid="{D02D0864-603C-4E91-9E0D-4B7045D26CA0}"/>
    <cellStyle name="40% - Ênfase5 16 5 3" xfId="31353" xr:uid="{7E4EF68C-5217-4A29-88B5-8116E6E78B20}"/>
    <cellStyle name="40% - Ênfase5 16 5 4" xfId="31354" xr:uid="{1DAD65E4-576B-4358-8E37-688BDB0C5703}"/>
    <cellStyle name="40% - Ênfase5 16 5 5" xfId="31355" xr:uid="{7CA03BA2-09DE-4D74-B04A-309AF9F55EB4}"/>
    <cellStyle name="40% - Ênfase5 16 5 6" xfId="50476" xr:uid="{46E83406-6CA9-4F50-BE3B-AE24A231662F}"/>
    <cellStyle name="40% - Ênfase5 16 6" xfId="31356" xr:uid="{498BA3E9-47BC-4405-A1ED-B4CB531FDB50}"/>
    <cellStyle name="40% - Ênfase5 16 6 2" xfId="31357" xr:uid="{97BD8BFB-E9C8-4F4A-9F0B-A05913D97C2C}"/>
    <cellStyle name="40% - Ênfase5 16 6 2 2" xfId="31358" xr:uid="{7E8D02AE-41E5-44A1-AEE7-A83948B73A8A}"/>
    <cellStyle name="40% - Ênfase5 16 6 2 3" xfId="31359" xr:uid="{63908765-8590-4EF0-8943-AC94FD120D50}"/>
    <cellStyle name="40% - Ênfase5 16 6 2 4" xfId="31360" xr:uid="{E242D774-B996-4D8D-BFFD-BF8DC6BC555D}"/>
    <cellStyle name="40% - Ênfase5 16 6 3" xfId="31361" xr:uid="{684B8B8D-4DC1-42DB-8D15-BAA64196711A}"/>
    <cellStyle name="40% - Ênfase5 16 6 4" xfId="31362" xr:uid="{B704C02C-8241-4382-BDA7-7D15FFAB8E7A}"/>
    <cellStyle name="40% - Ênfase5 16 6 5" xfId="31363" xr:uid="{2080AE8F-439F-4962-8410-BAC929C7C07D}"/>
    <cellStyle name="40% - Ênfase5 16 6 6" xfId="50227" xr:uid="{86755B37-1CAA-4011-BD10-1A8B5529146F}"/>
    <cellStyle name="40% - Ênfase5 16 7" xfId="31364" xr:uid="{642C568C-1414-4C1E-A336-67F5E7935843}"/>
    <cellStyle name="40% - Ênfase5 16 7 2" xfId="31365" xr:uid="{A001E0D1-BAF8-4BFA-A0D0-D3CFD63A6BC6}"/>
    <cellStyle name="40% - Ênfase5 16 7 2 2" xfId="31366" xr:uid="{44B8D42C-344F-4F66-974E-9A804714715D}"/>
    <cellStyle name="40% - Ênfase5 16 7 2 3" xfId="31367" xr:uid="{6CFFD45E-4675-430F-880E-291C2CE86CEC}"/>
    <cellStyle name="40% - Ênfase5 16 7 2 4" xfId="31368" xr:uid="{239A3126-CB75-4CD4-8F87-BB551D14182F}"/>
    <cellStyle name="40% - Ênfase5 16 7 3" xfId="31369" xr:uid="{27632E7B-A7BE-49D0-BD30-787C271488EB}"/>
    <cellStyle name="40% - Ênfase5 16 7 4" xfId="31370" xr:uid="{38DA35AB-5A6D-4D1E-B072-12BC2D8E05E8}"/>
    <cellStyle name="40% - Ênfase5 16 7 5" xfId="31371" xr:uid="{83503E4A-A636-419F-AE2C-D41B188F36EF}"/>
    <cellStyle name="40% - Ênfase5 16 7 6" xfId="50763" xr:uid="{6844EF87-7E35-487C-8305-917D7252ED7A}"/>
    <cellStyle name="40% - Ênfase5 16 8" xfId="31372" xr:uid="{9FB3995D-76DE-49D6-BAEE-1FBDF5E3583B}"/>
    <cellStyle name="40% - Ênfase5 16 8 2" xfId="31373" xr:uid="{7B6588E6-5E20-41BC-A168-837A5DE5D5F3}"/>
    <cellStyle name="40% - Ênfase5 16 8 2 2" xfId="31374" xr:uid="{F671B1B8-445A-4402-83EA-70FCE3C93DEB}"/>
    <cellStyle name="40% - Ênfase5 16 8 2 3" xfId="31375" xr:uid="{6FBBB230-2C86-4FE7-8764-916F7C45DEAD}"/>
    <cellStyle name="40% - Ênfase5 16 8 2 4" xfId="31376" xr:uid="{03D0BEA7-4818-49A1-8269-F259255E6BA3}"/>
    <cellStyle name="40% - Ênfase5 16 8 3" xfId="31377" xr:uid="{EF5B6A94-1D53-45F2-84DB-0B89D6145AB6}"/>
    <cellStyle name="40% - Ênfase5 16 8 4" xfId="31378" xr:uid="{8013C7F0-F998-4714-BB0F-9D1E00110609}"/>
    <cellStyle name="40% - Ênfase5 16 8 5" xfId="31379" xr:uid="{02DE720F-0D1D-4949-BBDC-B4CA1C58A7E2}"/>
    <cellStyle name="40% - Ênfase5 16 8 6" xfId="51649" xr:uid="{79085009-D310-4CE1-B75A-98EE62E383F0}"/>
    <cellStyle name="40% - Ênfase5 16 9" xfId="31380" xr:uid="{787FFB55-17D2-4D8C-B30F-5A38AC7BB814}"/>
    <cellStyle name="40% - Ênfase5 16 9 2" xfId="31381" xr:uid="{1E06B980-9510-43F9-ABD4-300DBA33F35C}"/>
    <cellStyle name="40% - Ênfase5 16 9 2 2" xfId="31382" xr:uid="{C2326E0B-B73F-4A29-8237-4B54187BC8A8}"/>
    <cellStyle name="40% - Ênfase5 16 9 2 3" xfId="31383" xr:uid="{D935071F-CED9-4A12-AE04-3339ED20D7BB}"/>
    <cellStyle name="40% - Ênfase5 16 9 2 4" xfId="31384" xr:uid="{67338EF8-8ADD-4885-952F-108459C9C119}"/>
    <cellStyle name="40% - Ênfase5 16 9 3" xfId="31385" xr:uid="{210F5D9D-42CA-4B73-929F-2F53081402EC}"/>
    <cellStyle name="40% - Ênfase5 16 9 4" xfId="31386" xr:uid="{214886B0-E62B-4912-9C93-F7C60B2AF632}"/>
    <cellStyle name="40% - Ênfase5 16 9 5" xfId="31387" xr:uid="{7938C36F-EF99-4B32-84FE-D0F44ECE0990}"/>
    <cellStyle name="40% - Ênfase5 16 9 6" xfId="52526" xr:uid="{0EBE88FD-9940-4CD2-A841-E677AF357078}"/>
    <cellStyle name="40% - Ênfase5 17" xfId="2210" xr:uid="{7DB3C7A7-C3F2-480D-818E-823101E9A98A}"/>
    <cellStyle name="40% - Ênfase5 17 10" xfId="31388" xr:uid="{BA668147-BF34-422E-8F2B-B30D234EA632}"/>
    <cellStyle name="40% - Ênfase5 17 10 2" xfId="31389" xr:uid="{BE5CAC06-5388-4F77-862C-3BA3C4E36653}"/>
    <cellStyle name="40% - Ênfase5 17 10 2 2" xfId="31390" xr:uid="{C36721DF-7726-4F06-99E0-5BFC20328DA1}"/>
    <cellStyle name="40% - Ênfase5 17 10 2 3" xfId="31391" xr:uid="{D128B336-EA0A-4DBA-861E-6046B9460CC9}"/>
    <cellStyle name="40% - Ênfase5 17 10 2 4" xfId="31392" xr:uid="{870E0E80-6F84-4059-AD43-3C98E7E21337}"/>
    <cellStyle name="40% - Ênfase5 17 10 3" xfId="31393" xr:uid="{20099A99-9A82-4392-875F-0F38A5E43980}"/>
    <cellStyle name="40% - Ênfase5 17 10 4" xfId="31394" xr:uid="{FBBA6B90-6F74-4A88-AD6F-4EB737E226B8}"/>
    <cellStyle name="40% - Ênfase5 17 10 5" xfId="31395" xr:uid="{FB710403-0A63-46F1-AE13-854A5E78A564}"/>
    <cellStyle name="40% - Ênfase5 17 11" xfId="31396" xr:uid="{4B910C55-5338-4698-A9DB-96982CD4C904}"/>
    <cellStyle name="40% - Ênfase5 17 11 2" xfId="31397" xr:uid="{1A73F2C1-0A62-4E94-BFBA-71D36889E540}"/>
    <cellStyle name="40% - Ênfase5 17 11 2 2" xfId="31398" xr:uid="{2DC4F8C4-BBAE-4AD5-B2FD-4087DF8AD9C9}"/>
    <cellStyle name="40% - Ênfase5 17 11 2 3" xfId="31399" xr:uid="{922A28F1-6264-470B-AE49-7F400EC3827D}"/>
    <cellStyle name="40% - Ênfase5 17 11 2 4" xfId="31400" xr:uid="{C847AC13-9567-49B7-8444-8323F7A5894E}"/>
    <cellStyle name="40% - Ênfase5 17 11 3" xfId="31401" xr:uid="{2D1924B8-E762-417C-8098-BB38D6F9FCE2}"/>
    <cellStyle name="40% - Ênfase5 17 11 4" xfId="31402" xr:uid="{D19F92B4-7C71-4D2E-8024-F34657C2E989}"/>
    <cellStyle name="40% - Ênfase5 17 11 5" xfId="31403" xr:uid="{022472F3-EA98-4CBE-9434-F036C73CFD60}"/>
    <cellStyle name="40% - Ênfase5 17 12" xfId="31404" xr:uid="{6B13F75E-BB16-4DDB-BB38-7C297BA1DEFB}"/>
    <cellStyle name="40% - Ênfase5 17 12 2" xfId="31405" xr:uid="{D12BA18D-523F-4209-BB23-C1DDC37A9079}"/>
    <cellStyle name="40% - Ênfase5 17 12 3" xfId="31406" xr:uid="{D8CF84AF-6DB5-4FC9-A5EA-CBE9A0EC7853}"/>
    <cellStyle name="40% - Ênfase5 17 12 4" xfId="31407" xr:uid="{7E970DFA-81A7-4F8C-BB04-BB2BA3BDE2CD}"/>
    <cellStyle name="40% - Ênfase5 17 13" xfId="31408" xr:uid="{66D831FB-A348-4AA2-951F-1D849BF172A4}"/>
    <cellStyle name="40% - Ênfase5 17 14" xfId="31409" xr:uid="{83DA30A8-90BF-47F0-A8DE-777893243C52}"/>
    <cellStyle name="40% - Ênfase5 17 15" xfId="31410" xr:uid="{5A6AEF02-A558-43F8-B9F5-86165B961DF3}"/>
    <cellStyle name="40% - Ênfase5 17 2" xfId="2211" xr:uid="{C799ED7E-FD54-49C1-A2CC-DB234EE6FA22}"/>
    <cellStyle name="40% - Ênfase5 17 2 2" xfId="31411" xr:uid="{3E707E21-B449-4DC0-BFD9-ADC6E4FF4F36}"/>
    <cellStyle name="40% - Ênfase5 17 2 2 2" xfId="31412" xr:uid="{83C141FD-0879-4724-8777-514ECD521890}"/>
    <cellStyle name="40% - Ênfase5 17 2 2 3" xfId="31413" xr:uid="{22D96214-235D-4AC1-AA54-DE0F65A5D2C2}"/>
    <cellStyle name="40% - Ênfase5 17 2 2 4" xfId="31414" xr:uid="{5CCC560E-B4F1-403D-BE2D-BF3CA08D527C}"/>
    <cellStyle name="40% - Ênfase5 17 2 3" xfId="31415" xr:uid="{EC4EA4D3-2E81-4765-921A-EF8F9AA4771F}"/>
    <cellStyle name="40% - Ênfase5 17 2 4" xfId="31416" xr:uid="{AB639A30-F916-491C-8989-F84B6DBBF448}"/>
    <cellStyle name="40% - Ênfase5 17 2 5" xfId="31417" xr:uid="{B3EE34BB-F633-4444-A67A-96ED99BC493E}"/>
    <cellStyle name="40% - Ênfase5 17 2 6" xfId="49007" xr:uid="{5055E681-BC1F-4242-A0B7-2C5F93F78B0B}"/>
    <cellStyle name="40% - Ênfase5 17 3" xfId="31418" xr:uid="{C2A9F7FF-EA1C-4908-A1C0-D3D7111959FE}"/>
    <cellStyle name="40% - Ênfase5 17 3 2" xfId="31419" xr:uid="{E45838E2-24F5-4A68-BF5E-7B6E7A8837E8}"/>
    <cellStyle name="40% - Ênfase5 17 3 2 2" xfId="31420" xr:uid="{FDB86BAD-EFA5-412A-82FC-E74BE5AC4CAC}"/>
    <cellStyle name="40% - Ênfase5 17 3 2 3" xfId="31421" xr:uid="{C2CA8798-EF71-48BA-94B7-77F63B096860}"/>
    <cellStyle name="40% - Ênfase5 17 3 2 4" xfId="31422" xr:uid="{355B6B4E-6A3B-4932-A28A-E79532D6E2D8}"/>
    <cellStyle name="40% - Ênfase5 17 3 3" xfId="31423" xr:uid="{612B0214-46B0-4602-91A1-94924E9A1B4A}"/>
    <cellStyle name="40% - Ênfase5 17 3 4" xfId="31424" xr:uid="{0695F637-564E-4BDE-BAB7-E5FA300DFCE5}"/>
    <cellStyle name="40% - Ênfase5 17 3 5" xfId="31425" xr:uid="{1CA87006-B411-4A32-BB67-4E95FC0235B4}"/>
    <cellStyle name="40% - Ênfase5 17 3 6" xfId="50415" xr:uid="{957CD749-BFEA-4B15-98BE-97BF26B0CE26}"/>
    <cellStyle name="40% - Ênfase5 17 4" xfId="31426" xr:uid="{49BE1A24-9019-40A3-A482-65E4C82BDFDA}"/>
    <cellStyle name="40% - Ênfase5 17 4 2" xfId="31427" xr:uid="{46653FA7-E1F8-4AE1-AB23-BB51616D85F2}"/>
    <cellStyle name="40% - Ênfase5 17 4 2 2" xfId="31428" xr:uid="{D08BF8FC-838B-4DD9-A8FD-3CDAF17E59CE}"/>
    <cellStyle name="40% - Ênfase5 17 4 2 3" xfId="31429" xr:uid="{F50B60CE-553C-4364-B859-89511FCC9A3F}"/>
    <cellStyle name="40% - Ênfase5 17 4 2 4" xfId="31430" xr:uid="{C2FA1E2B-91D1-4E27-84E8-64013F9A9203}"/>
    <cellStyle name="40% - Ênfase5 17 4 3" xfId="31431" xr:uid="{D9DF6D47-BD4F-47A9-A5D5-1B235095DFCF}"/>
    <cellStyle name="40% - Ênfase5 17 4 4" xfId="31432" xr:uid="{BD188DC9-020D-4063-800D-E16A579B5E70}"/>
    <cellStyle name="40% - Ênfase5 17 4 5" xfId="31433" xr:uid="{980EF96D-DFFC-4AB2-BF78-B0980A7CCA93}"/>
    <cellStyle name="40% - Ênfase5 17 4 6" xfId="50327" xr:uid="{E20CBB0B-C287-44E2-AB8F-5AAB206BCF40}"/>
    <cellStyle name="40% - Ênfase5 17 5" xfId="31434" xr:uid="{6FA2CDB7-7210-4D42-BA96-A6B4E6A33171}"/>
    <cellStyle name="40% - Ênfase5 17 5 2" xfId="31435" xr:uid="{3D4CCF78-810A-4B31-9620-6280ABDB578C}"/>
    <cellStyle name="40% - Ênfase5 17 5 2 2" xfId="31436" xr:uid="{AADCAB03-A1A2-4B20-8424-998A0BC4D03B}"/>
    <cellStyle name="40% - Ênfase5 17 5 2 3" xfId="31437" xr:uid="{BA20347F-BEAC-40B4-80AE-9AE500672B8C}"/>
    <cellStyle name="40% - Ênfase5 17 5 2 4" xfId="31438" xr:uid="{B012D0BB-39CF-4CCD-A678-678D64CA49BD}"/>
    <cellStyle name="40% - Ênfase5 17 5 3" xfId="31439" xr:uid="{BD13F8C1-0220-4F99-A3F8-6678BB4D92F6}"/>
    <cellStyle name="40% - Ênfase5 17 5 4" xfId="31440" xr:uid="{48FA6954-18B2-48FB-BB2F-DC21BD40C3F9}"/>
    <cellStyle name="40% - Ênfase5 17 5 5" xfId="31441" xr:uid="{FE1EB9C3-4A99-4890-8959-30D5C8083C02}"/>
    <cellStyle name="40% - Ênfase5 17 5 6" xfId="50481" xr:uid="{9AC14225-ED2B-405D-A180-B70BD89C5DBF}"/>
    <cellStyle name="40% - Ênfase5 17 6" xfId="31442" xr:uid="{72E940BC-B4FF-4845-BB87-5E8B306EA28B}"/>
    <cellStyle name="40% - Ênfase5 17 6 2" xfId="31443" xr:uid="{4095C37D-876B-4F4F-A6D1-D5666A871D1D}"/>
    <cellStyle name="40% - Ênfase5 17 6 2 2" xfId="31444" xr:uid="{D83A52E9-396B-4A83-955A-FD2F3CAE7C96}"/>
    <cellStyle name="40% - Ênfase5 17 6 2 3" xfId="31445" xr:uid="{5E208360-F1BF-47E5-9D36-81343CF0F93C}"/>
    <cellStyle name="40% - Ênfase5 17 6 2 4" xfId="31446" xr:uid="{9EC4590E-B48D-4B23-AE29-E10D8ADF4491}"/>
    <cellStyle name="40% - Ênfase5 17 6 3" xfId="31447" xr:uid="{04A02E81-3866-4849-97BC-A3C2008E9ECB}"/>
    <cellStyle name="40% - Ênfase5 17 6 4" xfId="31448" xr:uid="{2DB0E93D-05B3-4F08-9B92-9B45F35BD9C1}"/>
    <cellStyle name="40% - Ênfase5 17 6 5" xfId="31449" xr:uid="{8CDF7D8F-CA61-4593-BD45-98DBD426703B}"/>
    <cellStyle name="40% - Ênfase5 17 6 6" xfId="50214" xr:uid="{A6C7B412-0F8F-4AB0-947B-79C55E8058D0}"/>
    <cellStyle name="40% - Ênfase5 17 7" xfId="31450" xr:uid="{793DE926-8F36-49E0-A3E0-3CED01DCDF4B}"/>
    <cellStyle name="40% - Ênfase5 17 7 2" xfId="31451" xr:uid="{9750EB70-222C-4FC2-AF08-05EDED12F113}"/>
    <cellStyle name="40% - Ênfase5 17 7 2 2" xfId="31452" xr:uid="{972B2080-DA5B-4577-8A08-42CD98FFC68A}"/>
    <cellStyle name="40% - Ênfase5 17 7 2 3" xfId="31453" xr:uid="{EA04875D-B794-4DCF-9998-7BF09CC5B433}"/>
    <cellStyle name="40% - Ênfase5 17 7 2 4" xfId="31454" xr:uid="{B59DA72F-49C6-4325-88B0-2CA8873A3E4A}"/>
    <cellStyle name="40% - Ênfase5 17 7 3" xfId="31455" xr:uid="{ACB7C51E-2A34-4DB6-B12F-0BFB3676FBD2}"/>
    <cellStyle name="40% - Ênfase5 17 7 4" xfId="31456" xr:uid="{B5AF2057-18F0-4062-A778-0E1A030C0421}"/>
    <cellStyle name="40% - Ênfase5 17 7 5" xfId="31457" xr:uid="{825126AB-F739-4FF0-A6CB-3D28D052C712}"/>
    <cellStyle name="40% - Ênfase5 17 7 6" xfId="50797" xr:uid="{DD3DF581-2568-4A1B-A224-DFCCBED540B7}"/>
    <cellStyle name="40% - Ênfase5 17 8" xfId="31458" xr:uid="{B4A4DBFB-A6BB-4B60-A9CB-7AF153815F54}"/>
    <cellStyle name="40% - Ênfase5 17 8 2" xfId="31459" xr:uid="{AA3B5333-0368-4701-AE12-81B7DE4C741E}"/>
    <cellStyle name="40% - Ênfase5 17 8 2 2" xfId="31460" xr:uid="{340152AB-1DAF-4B95-929A-24A7D8251B4C}"/>
    <cellStyle name="40% - Ênfase5 17 8 2 3" xfId="31461" xr:uid="{941B918E-B186-4954-852B-E7DF389C1406}"/>
    <cellStyle name="40% - Ênfase5 17 8 2 4" xfId="31462" xr:uid="{7E6C43F1-F52D-446C-A86B-F84092FD10B2}"/>
    <cellStyle name="40% - Ênfase5 17 8 3" xfId="31463" xr:uid="{C289D906-E4F8-47BA-A96D-9D303E50CA7F}"/>
    <cellStyle name="40% - Ênfase5 17 8 4" xfId="31464" xr:uid="{6720B034-E33E-45A1-935B-25D5CFECFDA0}"/>
    <cellStyle name="40% - Ênfase5 17 8 5" xfId="31465" xr:uid="{A4A87264-8DA7-4AF0-8F68-C98E896D242F}"/>
    <cellStyle name="40% - Ênfase5 17 8 6" xfId="51683" xr:uid="{CF1E3E43-22E2-43BE-9A0F-0046D933A474}"/>
    <cellStyle name="40% - Ênfase5 17 9" xfId="31466" xr:uid="{0431641B-A39B-453B-846E-1BE6ABADE035}"/>
    <cellStyle name="40% - Ênfase5 17 9 2" xfId="31467" xr:uid="{D840987E-7DB6-441F-8CD5-00682EAF480D}"/>
    <cellStyle name="40% - Ênfase5 17 9 2 2" xfId="31468" xr:uid="{F803D9D0-936A-4F65-B315-4A0A57B6F366}"/>
    <cellStyle name="40% - Ênfase5 17 9 2 3" xfId="31469" xr:uid="{8B8EA5D6-34B3-4BF3-B4B5-86C2B01158D8}"/>
    <cellStyle name="40% - Ênfase5 17 9 2 4" xfId="31470" xr:uid="{47C01511-4794-4876-AD6D-66584D23731A}"/>
    <cellStyle name="40% - Ênfase5 17 9 3" xfId="31471" xr:uid="{4B0F2B81-F1CF-46C4-92B3-5331F7C3ADC6}"/>
    <cellStyle name="40% - Ênfase5 17 9 4" xfId="31472" xr:uid="{DD4BE738-9703-46E3-BAC7-E3543F975DAC}"/>
    <cellStyle name="40% - Ênfase5 17 9 5" xfId="31473" xr:uid="{43A8E360-42A3-4EC4-BA8F-11DE632E8802}"/>
    <cellStyle name="40% - Ênfase5 17 9 6" xfId="52560" xr:uid="{0EB5D77C-FB77-4C8C-8398-1FD1760E0314}"/>
    <cellStyle name="40% - Ênfase5 18" xfId="2212" xr:uid="{FC24A688-533D-47A7-83CD-11D6C2CA286D}"/>
    <cellStyle name="40% - Ênfase5 18 10" xfId="31474" xr:uid="{1390BF17-D91B-43A1-A1A8-0AB7493F50AF}"/>
    <cellStyle name="40% - Ênfase5 18 10 2" xfId="31475" xr:uid="{C637923B-40F2-4B54-B6EC-508ACAA480C3}"/>
    <cellStyle name="40% - Ênfase5 18 10 2 2" xfId="31476" xr:uid="{E106AD72-1575-41E3-8848-63C9B7561FD8}"/>
    <cellStyle name="40% - Ênfase5 18 10 2 3" xfId="31477" xr:uid="{4D545855-9809-498F-843F-EB3722A6C696}"/>
    <cellStyle name="40% - Ênfase5 18 10 2 4" xfId="31478" xr:uid="{E6DDC4BB-E496-41A4-B0F2-D3093FCC3D5F}"/>
    <cellStyle name="40% - Ênfase5 18 10 3" xfId="31479" xr:uid="{ED270448-7B04-4B97-AC22-C0F1B444F8F6}"/>
    <cellStyle name="40% - Ênfase5 18 10 4" xfId="31480" xr:uid="{27B72F32-3F9B-47A5-90B0-C448CBCC4AE6}"/>
    <cellStyle name="40% - Ênfase5 18 10 5" xfId="31481" xr:uid="{CB64B72C-9079-4F85-80CE-70C7359E0476}"/>
    <cellStyle name="40% - Ênfase5 18 11" xfId="31482" xr:uid="{D4DDE6F2-6333-41BA-ADF5-0F202EC1B4E1}"/>
    <cellStyle name="40% - Ênfase5 18 11 2" xfId="31483" xr:uid="{ACEC8B8E-341E-4DD8-B1AE-2584EA28FA82}"/>
    <cellStyle name="40% - Ênfase5 18 11 2 2" xfId="31484" xr:uid="{5951BCAC-5964-4D97-A3BF-54FFA8B3AE06}"/>
    <cellStyle name="40% - Ênfase5 18 11 2 3" xfId="31485" xr:uid="{2438AAE3-0350-4EA9-8C9F-252E783CA1F4}"/>
    <cellStyle name="40% - Ênfase5 18 11 2 4" xfId="31486" xr:uid="{46F48639-1646-43B4-8DD5-921C12075353}"/>
    <cellStyle name="40% - Ênfase5 18 11 3" xfId="31487" xr:uid="{6168F98A-299C-468E-8BFE-1F30885C2B66}"/>
    <cellStyle name="40% - Ênfase5 18 11 4" xfId="31488" xr:uid="{4E9BCA7A-1BCC-4F1D-8093-8BA108E64967}"/>
    <cellStyle name="40% - Ênfase5 18 11 5" xfId="31489" xr:uid="{2E9C140E-FCB6-4C21-85D9-F517E46970DE}"/>
    <cellStyle name="40% - Ênfase5 18 12" xfId="31490" xr:uid="{C2B9EADE-B115-4482-81C4-D4B425CEACAB}"/>
    <cellStyle name="40% - Ênfase5 18 12 2" xfId="31491" xr:uid="{6976AF6A-CA82-40B3-BE69-911CA2818025}"/>
    <cellStyle name="40% - Ênfase5 18 12 3" xfId="31492" xr:uid="{5419DB49-6F44-4629-B906-F65624E9488E}"/>
    <cellStyle name="40% - Ênfase5 18 12 4" xfId="31493" xr:uid="{64CB51E8-DB7B-40F0-B80D-182BC4D45CFA}"/>
    <cellStyle name="40% - Ênfase5 18 13" xfId="31494" xr:uid="{A32E72A9-3220-49B0-A6C5-61373A5ADF5C}"/>
    <cellStyle name="40% - Ênfase5 18 14" xfId="31495" xr:uid="{39E17658-C9D3-41B2-8087-D6960F643FE0}"/>
    <cellStyle name="40% - Ênfase5 18 15" xfId="31496" xr:uid="{F49591FA-4AD0-42BB-A4E7-04CF0CE8316C}"/>
    <cellStyle name="40% - Ênfase5 18 2" xfId="2213" xr:uid="{1D889BF2-E366-4C74-B42A-C7C1735CF2AC}"/>
    <cellStyle name="40% - Ênfase5 18 2 2" xfId="31497" xr:uid="{FA12FB83-28F6-4687-91DE-BC17AC39AD55}"/>
    <cellStyle name="40% - Ênfase5 18 2 2 2" xfId="31498" xr:uid="{BB238B86-63C1-4D59-8280-347690AD554E}"/>
    <cellStyle name="40% - Ênfase5 18 2 2 3" xfId="31499" xr:uid="{0BA5C7BE-B728-44F1-84AF-3D741F2FA20C}"/>
    <cellStyle name="40% - Ênfase5 18 2 2 4" xfId="31500" xr:uid="{0AA075D6-B277-4F6E-8F26-ADF5B23C0B8F}"/>
    <cellStyle name="40% - Ênfase5 18 2 3" xfId="31501" xr:uid="{843B27E2-E7CD-42B1-88F1-233C9C98F00C}"/>
    <cellStyle name="40% - Ênfase5 18 2 4" xfId="31502" xr:uid="{04BD75CB-B8C1-497F-9DA5-DBB0795F1EFC}"/>
    <cellStyle name="40% - Ênfase5 18 2 5" xfId="31503" xr:uid="{10DC5DA3-6318-44C9-99AD-E013F3F060E6}"/>
    <cellStyle name="40% - Ênfase5 18 2 6" xfId="49009" xr:uid="{C4C3DB0C-A9F4-490B-9948-9750AB3EFD35}"/>
    <cellStyle name="40% - Ênfase5 18 3" xfId="31504" xr:uid="{A534F419-8015-4F56-AD97-A32DB7F8DC93}"/>
    <cellStyle name="40% - Ênfase5 18 3 2" xfId="31505" xr:uid="{F7C7222F-241E-4532-99B2-2BF451FC8EA0}"/>
    <cellStyle name="40% - Ênfase5 18 3 2 2" xfId="31506" xr:uid="{7CA5308A-0F21-4D18-9C33-B31B0C64E626}"/>
    <cellStyle name="40% - Ênfase5 18 3 2 3" xfId="31507" xr:uid="{A6735FD7-C8B7-4C6C-8552-9C81EA566F4C}"/>
    <cellStyle name="40% - Ênfase5 18 3 2 4" xfId="31508" xr:uid="{51195F6C-E5BD-434D-8CFF-67A0EBE8B933}"/>
    <cellStyle name="40% - Ênfase5 18 3 3" xfId="31509" xr:uid="{A677B829-BF13-4EF6-B32E-9C8FE346359D}"/>
    <cellStyle name="40% - Ênfase5 18 3 4" xfId="31510" xr:uid="{313A7C43-9FC2-43F3-88E7-8EA193A83575}"/>
    <cellStyle name="40% - Ênfase5 18 3 5" xfId="31511" xr:uid="{16F1C742-35F9-4EE1-926B-78826E5A1147}"/>
    <cellStyle name="40% - Ênfase5 18 3 6" xfId="50417" xr:uid="{7487750A-AC28-4DD1-AF7C-EF7E12EF05D3}"/>
    <cellStyle name="40% - Ênfase5 18 4" xfId="31512" xr:uid="{FC392795-7CB6-4204-B5D6-24E2177344BB}"/>
    <cellStyle name="40% - Ênfase5 18 4 2" xfId="31513" xr:uid="{BCC397EE-0615-4A0B-B2B2-EA65DD9A73A0}"/>
    <cellStyle name="40% - Ênfase5 18 4 2 2" xfId="31514" xr:uid="{D37F28FD-7599-444A-BB19-A65963BD6217}"/>
    <cellStyle name="40% - Ênfase5 18 4 2 3" xfId="31515" xr:uid="{99C19693-F2B7-44A1-A75A-60F051A38C18}"/>
    <cellStyle name="40% - Ênfase5 18 4 2 4" xfId="31516" xr:uid="{4628110D-32B0-4BB9-90AE-3454D8799FE4}"/>
    <cellStyle name="40% - Ênfase5 18 4 3" xfId="31517" xr:uid="{71205ACE-3862-425C-92D7-58CA37005BDF}"/>
    <cellStyle name="40% - Ênfase5 18 4 4" xfId="31518" xr:uid="{0D2F474F-D6E1-4405-9E78-4FDD5BDF87D8}"/>
    <cellStyle name="40% - Ênfase5 18 4 5" xfId="31519" xr:uid="{227BB7B0-6F1C-4A4E-82E1-F912EFD02870}"/>
    <cellStyle name="40% - Ênfase5 18 4 6" xfId="50323" xr:uid="{A51C51B2-9B40-46A1-81B7-D5CF4B3E541F}"/>
    <cellStyle name="40% - Ênfase5 18 5" xfId="31520" xr:uid="{8D0B39D5-B51A-4EB2-9C16-800844A0F548}"/>
    <cellStyle name="40% - Ênfase5 18 5 2" xfId="31521" xr:uid="{E811E0BB-CFA3-4EDF-89E5-F14C5CB7F71C}"/>
    <cellStyle name="40% - Ênfase5 18 5 2 2" xfId="31522" xr:uid="{E542DDC9-48C6-4508-B56B-839E8C0C6AE3}"/>
    <cellStyle name="40% - Ênfase5 18 5 2 3" xfId="31523" xr:uid="{06407B6C-FC7E-402B-8267-C4C161A9CBD7}"/>
    <cellStyle name="40% - Ênfase5 18 5 2 4" xfId="31524" xr:uid="{60DB9EA0-6B49-4352-B054-DE1D158A1D88}"/>
    <cellStyle name="40% - Ênfase5 18 5 3" xfId="31525" xr:uid="{85DF63FF-04A8-41F5-867C-89E3B6B77E45}"/>
    <cellStyle name="40% - Ênfase5 18 5 4" xfId="31526" xr:uid="{61E7B666-C0BD-4FDB-A8DB-3EC82EFDB7CB}"/>
    <cellStyle name="40% - Ênfase5 18 5 5" xfId="31527" xr:uid="{0A4DA6AC-047A-4677-9160-228CEABB8ADE}"/>
    <cellStyle name="40% - Ênfase5 18 5 6" xfId="50485" xr:uid="{D39A9BCE-5720-4D07-99D0-ABDC5D2036FE}"/>
    <cellStyle name="40% - Ênfase5 18 6" xfId="31528" xr:uid="{4AB2596E-F213-4B7B-AE03-CC917787A40B}"/>
    <cellStyle name="40% - Ênfase5 18 6 2" xfId="31529" xr:uid="{9C901021-1EE9-4E42-B235-A023331C679F}"/>
    <cellStyle name="40% - Ênfase5 18 6 2 2" xfId="31530" xr:uid="{BCBF07BF-DFF9-44C2-B821-E66E11FE9356}"/>
    <cellStyle name="40% - Ênfase5 18 6 2 3" xfId="31531" xr:uid="{881A8862-876F-48BB-A6C6-527CA41B5F72}"/>
    <cellStyle name="40% - Ênfase5 18 6 2 4" xfId="31532" xr:uid="{DEFBF74A-7B25-41A9-B181-DE8EA6EE257B}"/>
    <cellStyle name="40% - Ênfase5 18 6 3" xfId="31533" xr:uid="{1EC623D1-0191-4269-8D13-EFFD275847F2}"/>
    <cellStyle name="40% - Ênfase5 18 6 4" xfId="31534" xr:uid="{1394CF2F-27E0-4C33-850F-283292C0EB46}"/>
    <cellStyle name="40% - Ênfase5 18 6 5" xfId="31535" xr:uid="{735B4C07-F61C-41C3-9D6C-88E55980288A}"/>
    <cellStyle name="40% - Ênfase5 18 6 6" xfId="50206" xr:uid="{B54EE8A6-E070-487A-9A71-DB9013D3C924}"/>
    <cellStyle name="40% - Ênfase5 18 7" xfId="31536" xr:uid="{AB3B3540-650F-40BA-A007-1E3FF922EB1C}"/>
    <cellStyle name="40% - Ênfase5 18 7 2" xfId="31537" xr:uid="{359DD391-5F5F-45BB-BD6C-2DFB8AB92675}"/>
    <cellStyle name="40% - Ênfase5 18 7 2 2" xfId="31538" xr:uid="{A30E84BA-4ADA-40D5-95A9-DC66049E9AD2}"/>
    <cellStyle name="40% - Ênfase5 18 7 2 3" xfId="31539" xr:uid="{047C833E-FE3C-409A-9BFA-6CB03B0959EA}"/>
    <cellStyle name="40% - Ênfase5 18 7 2 4" xfId="31540" xr:uid="{54727742-3229-4B75-9310-72FB3EC834C4}"/>
    <cellStyle name="40% - Ênfase5 18 7 3" xfId="31541" xr:uid="{974AF249-1813-4116-AC5E-78C6DEE16473}"/>
    <cellStyle name="40% - Ênfase5 18 7 4" xfId="31542" xr:uid="{01C741CD-3FCF-4AFC-A3CF-A5DEEA70B153}"/>
    <cellStyle name="40% - Ênfase5 18 7 5" xfId="31543" xr:uid="{10EB9A71-C442-46D1-B7B5-A2F1654BBB67}"/>
    <cellStyle name="40% - Ênfase5 18 7 6" xfId="50806" xr:uid="{13AE3C04-3309-403B-B9D9-B35B45F9D646}"/>
    <cellStyle name="40% - Ênfase5 18 8" xfId="31544" xr:uid="{203CBB2D-6A5B-4490-8AB3-B42C9DABEE09}"/>
    <cellStyle name="40% - Ênfase5 18 8 2" xfId="31545" xr:uid="{754E7C0A-FC42-43B2-996C-E52DE1A78C4E}"/>
    <cellStyle name="40% - Ênfase5 18 8 2 2" xfId="31546" xr:uid="{3C3B3920-00CB-4A94-A07B-856A6BDA0920}"/>
    <cellStyle name="40% - Ênfase5 18 8 2 3" xfId="31547" xr:uid="{98E44BA3-D1EC-471A-856E-85C41388A097}"/>
    <cellStyle name="40% - Ênfase5 18 8 2 4" xfId="31548" xr:uid="{B12B8C4A-5C4B-4C30-B30C-B5F47367FCD0}"/>
    <cellStyle name="40% - Ênfase5 18 8 3" xfId="31549" xr:uid="{97FE0911-7665-4C3C-8C2B-D7FDD7482F86}"/>
    <cellStyle name="40% - Ênfase5 18 8 4" xfId="31550" xr:uid="{48FE7E24-E861-415B-9DEB-B1A032799506}"/>
    <cellStyle name="40% - Ênfase5 18 8 5" xfId="31551" xr:uid="{EEAA78A2-8EA2-4B6E-9120-D2E04AA1A50A}"/>
    <cellStyle name="40% - Ênfase5 18 8 6" xfId="51692" xr:uid="{C14BBE14-97F1-479C-849B-FE6090AB93A1}"/>
    <cellStyle name="40% - Ênfase5 18 9" xfId="31552" xr:uid="{7A4C791E-0DC5-4569-BF3D-6D7EE0F8ADE4}"/>
    <cellStyle name="40% - Ênfase5 18 9 2" xfId="31553" xr:uid="{64B21D2A-B93E-49D6-AB83-E06EE7C6069D}"/>
    <cellStyle name="40% - Ênfase5 18 9 2 2" xfId="31554" xr:uid="{BFDF0A1E-9538-4942-90EC-0F11A9821FFB}"/>
    <cellStyle name="40% - Ênfase5 18 9 2 3" xfId="31555" xr:uid="{4DD78FC1-9FFD-4C43-A4E4-FFF63C6891D2}"/>
    <cellStyle name="40% - Ênfase5 18 9 2 4" xfId="31556" xr:uid="{FFFECE5E-89F6-4AD0-9241-F4D65544F346}"/>
    <cellStyle name="40% - Ênfase5 18 9 3" xfId="31557" xr:uid="{EA58B9E8-04E5-49A4-8368-16A581A9901A}"/>
    <cellStyle name="40% - Ênfase5 18 9 4" xfId="31558" xr:uid="{CAE2FFD4-1AAB-4B78-A682-FC09512B31CF}"/>
    <cellStyle name="40% - Ênfase5 18 9 5" xfId="31559" xr:uid="{375225AC-69B2-4BF7-A6B3-31F97BAED1BD}"/>
    <cellStyle name="40% - Ênfase5 18 9 6" xfId="52568" xr:uid="{236A0D61-16A9-4B4D-96DB-3AEF855D26FA}"/>
    <cellStyle name="40% - Ênfase5 19" xfId="2214" xr:uid="{CD15AAAE-8126-4738-BD17-C8F78B46E6B1}"/>
    <cellStyle name="40% - Ênfase5 19 10" xfId="31560" xr:uid="{DA5254EB-D7CC-4E4A-8261-D61D4197A2FE}"/>
    <cellStyle name="40% - Ênfase5 19 10 2" xfId="31561" xr:uid="{E9A6BA97-FE28-4353-8F9F-47A9C909410C}"/>
    <cellStyle name="40% - Ênfase5 19 10 2 2" xfId="31562" xr:uid="{8AC0A149-03EE-4371-BD5D-3C5CAEE96E60}"/>
    <cellStyle name="40% - Ênfase5 19 10 2 3" xfId="31563" xr:uid="{C48DA180-3403-4EF9-A3D7-D55CC12265C1}"/>
    <cellStyle name="40% - Ênfase5 19 10 2 4" xfId="31564" xr:uid="{AFFB904C-342C-4915-86D0-2B7D966F101D}"/>
    <cellStyle name="40% - Ênfase5 19 10 3" xfId="31565" xr:uid="{0EE5F5A0-D0BE-4F91-B2E4-6792776E3125}"/>
    <cellStyle name="40% - Ênfase5 19 10 4" xfId="31566" xr:uid="{12FEC747-FF87-4CE0-AE87-3E9A6CED6DBA}"/>
    <cellStyle name="40% - Ênfase5 19 10 5" xfId="31567" xr:uid="{C7C89EF9-17B1-4AB9-B44E-F2A0A93E2E31}"/>
    <cellStyle name="40% - Ênfase5 19 11" xfId="31568" xr:uid="{7DE962D8-AE3C-4C4B-AB71-0BB22882441A}"/>
    <cellStyle name="40% - Ênfase5 19 11 2" xfId="31569" xr:uid="{F03D62AE-7B95-482B-94D8-89665201A0BB}"/>
    <cellStyle name="40% - Ênfase5 19 11 2 2" xfId="31570" xr:uid="{2F3E68BF-F414-4D8D-B098-134F83293B19}"/>
    <cellStyle name="40% - Ênfase5 19 11 2 3" xfId="31571" xr:uid="{9708E802-5D73-4E0F-BBEF-726ADBEA62EA}"/>
    <cellStyle name="40% - Ênfase5 19 11 2 4" xfId="31572" xr:uid="{6161D951-C5C4-414B-BBB7-750134996EDD}"/>
    <cellStyle name="40% - Ênfase5 19 11 3" xfId="31573" xr:uid="{1ABA25D4-8E4B-494E-83A5-B6728C5CB34F}"/>
    <cellStyle name="40% - Ênfase5 19 11 4" xfId="31574" xr:uid="{0DB4FF2A-5253-42CF-A62D-8E11F3824A79}"/>
    <cellStyle name="40% - Ênfase5 19 11 5" xfId="31575" xr:uid="{FD6396B0-C9CC-4258-9948-EC7B0997B4C4}"/>
    <cellStyle name="40% - Ênfase5 19 12" xfId="31576" xr:uid="{78CE386A-A497-48D8-BA29-72C77FB254D8}"/>
    <cellStyle name="40% - Ênfase5 19 12 2" xfId="31577" xr:uid="{B31024B4-459E-448D-85E5-F5064C7BC2FF}"/>
    <cellStyle name="40% - Ênfase5 19 12 3" xfId="31578" xr:uid="{CCB77013-F1D7-4061-B33C-E94D5CFC4C1B}"/>
    <cellStyle name="40% - Ênfase5 19 12 4" xfId="31579" xr:uid="{092E2D9F-21C6-4C40-A5B5-2C22047E288D}"/>
    <cellStyle name="40% - Ênfase5 19 13" xfId="31580" xr:uid="{2783109C-2B56-450B-AF51-0A6D6693FA6C}"/>
    <cellStyle name="40% - Ênfase5 19 14" xfId="31581" xr:uid="{1BF80970-80DD-4819-B49F-5127E028FC7B}"/>
    <cellStyle name="40% - Ênfase5 19 15" xfId="31582" xr:uid="{0A3214CB-6315-4479-A218-EF5F492C3763}"/>
    <cellStyle name="40% - Ênfase5 19 2" xfId="2215" xr:uid="{10614BC2-2249-4949-B3E1-AF909D7924FB}"/>
    <cellStyle name="40% - Ênfase5 19 2 2" xfId="31583" xr:uid="{79A60785-6192-48C5-B289-E58B9B774783}"/>
    <cellStyle name="40% - Ênfase5 19 2 2 2" xfId="31584" xr:uid="{473C7184-A856-4FE2-AD53-EF1B7195A64B}"/>
    <cellStyle name="40% - Ênfase5 19 2 2 3" xfId="31585" xr:uid="{5B14A7E5-8552-4473-880C-FD34BAFA2FBD}"/>
    <cellStyle name="40% - Ênfase5 19 2 2 4" xfId="31586" xr:uid="{FBB7538D-AED8-49A2-9106-29AC9E8B3460}"/>
    <cellStyle name="40% - Ênfase5 19 2 3" xfId="31587" xr:uid="{13DB9F23-AC79-4583-B5D9-651162EDD59B}"/>
    <cellStyle name="40% - Ênfase5 19 2 4" xfId="31588" xr:uid="{2344E705-CFA5-4E30-9658-53F56D52E93D}"/>
    <cellStyle name="40% - Ênfase5 19 2 5" xfId="31589" xr:uid="{5038F053-B03C-403D-BA8C-CE9273852990}"/>
    <cellStyle name="40% - Ênfase5 19 2 6" xfId="49011" xr:uid="{092D55B5-4E2C-430F-94E3-B3EC90C22B93}"/>
    <cellStyle name="40% - Ênfase5 19 3" xfId="31590" xr:uid="{95C7E251-2FE3-4E9A-80F8-D08C7B1319B6}"/>
    <cellStyle name="40% - Ênfase5 19 3 2" xfId="31591" xr:uid="{91F89391-4953-4B0C-B35C-8FFC57835105}"/>
    <cellStyle name="40% - Ênfase5 19 3 2 2" xfId="31592" xr:uid="{6D801608-1E68-4052-8705-E5AC6D599D80}"/>
    <cellStyle name="40% - Ênfase5 19 3 2 3" xfId="31593" xr:uid="{A60980ED-3D42-4DCE-A954-C9E6F8BED49E}"/>
    <cellStyle name="40% - Ênfase5 19 3 2 4" xfId="31594" xr:uid="{1B89CD24-CCF4-4B6D-94AB-CE7FAEB6B021}"/>
    <cellStyle name="40% - Ênfase5 19 3 3" xfId="31595" xr:uid="{5118F9E9-EE15-44E5-A39D-1B522FC0DAF9}"/>
    <cellStyle name="40% - Ênfase5 19 3 4" xfId="31596" xr:uid="{F13DBB4D-FFCE-419D-A43D-42191B633AEE}"/>
    <cellStyle name="40% - Ênfase5 19 3 5" xfId="31597" xr:uid="{7E45110E-4144-401A-A80A-A3169479B92F}"/>
    <cellStyle name="40% - Ênfase5 19 3 6" xfId="50419" xr:uid="{41B79771-7679-4F7D-A76B-5E7C53C284A1}"/>
    <cellStyle name="40% - Ênfase5 19 4" xfId="31598" xr:uid="{DB34F27C-DC59-4075-91BE-B654BCE85CC2}"/>
    <cellStyle name="40% - Ênfase5 19 4 2" xfId="31599" xr:uid="{0374DA93-7553-4F47-BDFF-FF1291592258}"/>
    <cellStyle name="40% - Ênfase5 19 4 2 2" xfId="31600" xr:uid="{3850FCAF-5D31-486C-A7CA-8E75A43DFE60}"/>
    <cellStyle name="40% - Ênfase5 19 4 2 3" xfId="31601" xr:uid="{3A4B6D26-16A0-4818-B45B-86506CF9F2B2}"/>
    <cellStyle name="40% - Ênfase5 19 4 2 4" xfId="31602" xr:uid="{C4B90827-0BEE-4735-83C8-C68AA61A8754}"/>
    <cellStyle name="40% - Ênfase5 19 4 3" xfId="31603" xr:uid="{E278354C-E658-4287-9175-7E3058A2FC4F}"/>
    <cellStyle name="40% - Ênfase5 19 4 4" xfId="31604" xr:uid="{2BB49BC8-306D-4E06-8413-BAB5A27C7D44}"/>
    <cellStyle name="40% - Ênfase5 19 4 5" xfId="31605" xr:uid="{B417C3F1-492B-4DF4-A1EC-EB7BE85BF764}"/>
    <cellStyle name="40% - Ênfase5 19 4 6" xfId="50319" xr:uid="{7A4D0878-6CB4-4DE3-B95B-D0141358BF93}"/>
    <cellStyle name="40% - Ênfase5 19 5" xfId="31606" xr:uid="{9238AFC7-B6E3-4B19-88B7-5B450C2A5E47}"/>
    <cellStyle name="40% - Ênfase5 19 5 2" xfId="31607" xr:uid="{4A83948F-29CD-49D9-87B1-74FFE3647FD6}"/>
    <cellStyle name="40% - Ênfase5 19 5 2 2" xfId="31608" xr:uid="{D81A4169-6838-454D-9CA1-BA6EB99FC999}"/>
    <cellStyle name="40% - Ênfase5 19 5 2 3" xfId="31609" xr:uid="{88625602-D553-4BD2-81A6-86636D6C7211}"/>
    <cellStyle name="40% - Ênfase5 19 5 2 4" xfId="31610" xr:uid="{FAA313E9-EB8C-43F8-AD52-F7BDBA6A1802}"/>
    <cellStyle name="40% - Ênfase5 19 5 3" xfId="31611" xr:uid="{D982EB5A-B6D7-483F-86ED-1C1B531B0996}"/>
    <cellStyle name="40% - Ênfase5 19 5 4" xfId="31612" xr:uid="{88DA5A52-22DE-4E53-A138-05C1B090756B}"/>
    <cellStyle name="40% - Ênfase5 19 5 5" xfId="31613" xr:uid="{3D252990-40A9-4774-9852-47C6358517FF}"/>
    <cellStyle name="40% - Ênfase5 19 5 6" xfId="50489" xr:uid="{D36821A8-CA66-47B3-B238-11CCBCB9D02A}"/>
    <cellStyle name="40% - Ênfase5 19 6" xfId="31614" xr:uid="{E314D298-78E6-4A7B-A6FF-71408A3CD004}"/>
    <cellStyle name="40% - Ênfase5 19 6 2" xfId="31615" xr:uid="{64CE1597-B2C7-41D5-B32D-ECBBCBDA139C}"/>
    <cellStyle name="40% - Ênfase5 19 6 2 2" xfId="31616" xr:uid="{5C45D3DF-1ACB-499E-A3F6-46E63D5E9B5F}"/>
    <cellStyle name="40% - Ênfase5 19 6 2 3" xfId="31617" xr:uid="{8FE6CACC-9112-4B3F-BBFF-9572EB728F14}"/>
    <cellStyle name="40% - Ênfase5 19 6 2 4" xfId="31618" xr:uid="{15852CE9-AE92-4FAA-AA6D-75EDD219C9A1}"/>
    <cellStyle name="40% - Ênfase5 19 6 3" xfId="31619" xr:uid="{08D04604-435D-4403-A79E-9057805CEA47}"/>
    <cellStyle name="40% - Ênfase5 19 6 4" xfId="31620" xr:uid="{BCDCC0BB-6477-4EF0-98B0-228AAA0B26B8}"/>
    <cellStyle name="40% - Ênfase5 19 6 5" xfId="31621" xr:uid="{80F4AFF8-E50A-4E43-AAA7-2DBCB26A7E83}"/>
    <cellStyle name="40% - Ênfase5 19 6 6" xfId="50198" xr:uid="{FA1EA00C-A871-4362-A5BA-F302E7FB72F6}"/>
    <cellStyle name="40% - Ênfase5 19 7" xfId="31622" xr:uid="{4A18EFB1-0216-4E18-8D7B-5F378139C232}"/>
    <cellStyle name="40% - Ênfase5 19 7 2" xfId="31623" xr:uid="{253BAF4C-6431-4A3B-8031-42A7E556D5BA}"/>
    <cellStyle name="40% - Ênfase5 19 7 2 2" xfId="31624" xr:uid="{F746F93E-D809-4879-9820-4D752480E7CB}"/>
    <cellStyle name="40% - Ênfase5 19 7 2 3" xfId="31625" xr:uid="{6CC3ADBC-3B6D-4D90-A7C6-DF274C7BDD95}"/>
    <cellStyle name="40% - Ênfase5 19 7 2 4" xfId="31626" xr:uid="{81C12290-E03E-47A2-A458-434BBA3C807C}"/>
    <cellStyle name="40% - Ênfase5 19 7 3" xfId="31627" xr:uid="{BDDEC4DF-A692-4A0C-BE43-679D447E739B}"/>
    <cellStyle name="40% - Ênfase5 19 7 4" xfId="31628" xr:uid="{C6868311-0090-4D63-BAFB-D8C0F18E8421}"/>
    <cellStyle name="40% - Ênfase5 19 7 5" xfId="31629" xr:uid="{BE356900-9946-44B5-AC31-940BFAFBD912}"/>
    <cellStyle name="40% - Ênfase5 19 7 6" xfId="50835" xr:uid="{0C47EF74-8369-49A8-9CC0-DDEC6504E15F}"/>
    <cellStyle name="40% - Ênfase5 19 8" xfId="31630" xr:uid="{175CA018-CF7A-4017-A2F4-C6D0007A7AAC}"/>
    <cellStyle name="40% - Ênfase5 19 8 2" xfId="31631" xr:uid="{F4868217-3F1B-453A-AAB4-167F0969B972}"/>
    <cellStyle name="40% - Ênfase5 19 8 2 2" xfId="31632" xr:uid="{8F1D68C3-DD3E-475A-830A-1DFE204593D8}"/>
    <cellStyle name="40% - Ênfase5 19 8 2 3" xfId="31633" xr:uid="{65565D36-934C-4EAF-81D2-14A147865F0B}"/>
    <cellStyle name="40% - Ênfase5 19 8 2 4" xfId="31634" xr:uid="{13020872-43D1-4299-8F61-5065E7EBD56A}"/>
    <cellStyle name="40% - Ênfase5 19 8 3" xfId="31635" xr:uid="{AEC33259-BF9B-4EA2-AA07-122C3BE31A89}"/>
    <cellStyle name="40% - Ênfase5 19 8 4" xfId="31636" xr:uid="{A96D240A-F503-4698-87AA-20CAF4D2B94B}"/>
    <cellStyle name="40% - Ênfase5 19 8 5" xfId="31637" xr:uid="{961621F9-6C6C-4F3F-A82A-4357C6FA85AB}"/>
    <cellStyle name="40% - Ênfase5 19 8 6" xfId="51720" xr:uid="{A4E488C8-906C-4DEE-85F8-9F6DCC44A387}"/>
    <cellStyle name="40% - Ênfase5 19 9" xfId="31638" xr:uid="{390B7599-7E9A-4D5F-B262-6D61F4DB125A}"/>
    <cellStyle name="40% - Ênfase5 19 9 2" xfId="31639" xr:uid="{4DAB152D-E23B-4F9A-B11D-CE0FCCE12816}"/>
    <cellStyle name="40% - Ênfase5 19 9 2 2" xfId="31640" xr:uid="{42E6D674-C602-4065-BD95-9CD806947EBF}"/>
    <cellStyle name="40% - Ênfase5 19 9 2 3" xfId="31641" xr:uid="{14CCA6CB-AE29-4F2A-90CF-DC78FB3C5B8F}"/>
    <cellStyle name="40% - Ênfase5 19 9 2 4" xfId="31642" xr:uid="{398EB322-A1B6-40C1-A7F2-5C924CCA29AF}"/>
    <cellStyle name="40% - Ênfase5 19 9 3" xfId="31643" xr:uid="{568AC1F9-3243-4F01-85F2-30D00631AE1E}"/>
    <cellStyle name="40% - Ênfase5 19 9 4" xfId="31644" xr:uid="{2A7113C0-6048-4689-B777-042E0A4EC61B}"/>
    <cellStyle name="40% - Ênfase5 19 9 5" xfId="31645" xr:uid="{9D77E885-DFA5-43C1-934C-5C62A674F3E3}"/>
    <cellStyle name="40% - Ênfase5 19 9 6" xfId="52596" xr:uid="{92AEE7D8-4C2B-4495-B52C-2567FD4DEA93}"/>
    <cellStyle name="40% - Ênfase5 2" xfId="2216" xr:uid="{0A013AE9-73A5-418B-B475-945020897120}"/>
    <cellStyle name="40% - Ênfase5 2 10" xfId="31646" xr:uid="{048CA962-8358-45C4-BA8F-32CF9873CADA}"/>
    <cellStyle name="40% - Ênfase5 2 10 2" xfId="31647" xr:uid="{4FE08607-D187-40B7-ABD0-127052A254FE}"/>
    <cellStyle name="40% - Ênfase5 2 10 2 2" xfId="31648" xr:uid="{E51D99B5-3AA8-4DBA-86A8-530BE3B4D9B8}"/>
    <cellStyle name="40% - Ênfase5 2 10 2 3" xfId="31649" xr:uid="{72513F8E-62C3-48A0-8566-E260E0FC5166}"/>
    <cellStyle name="40% - Ênfase5 2 10 2 4" xfId="31650" xr:uid="{DD0FA210-2C63-41A7-B588-8131B9E707D6}"/>
    <cellStyle name="40% - Ênfase5 2 10 3" xfId="31651" xr:uid="{101F2004-C41A-47CD-93D0-8AFF666E2DFF}"/>
    <cellStyle name="40% - Ênfase5 2 10 4" xfId="31652" xr:uid="{4D94DBEC-7ABD-4765-BFFB-065DA2757F0C}"/>
    <cellStyle name="40% - Ênfase5 2 10 5" xfId="31653" xr:uid="{8ECE33BC-A123-4657-9125-295171341374}"/>
    <cellStyle name="40% - Ênfase5 2 10 6" xfId="50497" xr:uid="{E6FC96CC-4BD7-4FE4-9225-29063F06D387}"/>
    <cellStyle name="40% - Ênfase5 2 11" xfId="31654" xr:uid="{855CD963-9BA0-4E91-9DAD-46817B46D83E}"/>
    <cellStyle name="40% - Ênfase5 2 11 2" xfId="31655" xr:uid="{0C5AC6C8-BEB2-4647-B1AC-74561A912AEB}"/>
    <cellStyle name="40% - Ênfase5 2 11 2 2" xfId="31656" xr:uid="{0E4774A0-1871-486A-99FF-51B2D013E260}"/>
    <cellStyle name="40% - Ênfase5 2 11 2 3" xfId="31657" xr:uid="{DCAE269D-2F88-4E5E-8ECD-B375958070DF}"/>
    <cellStyle name="40% - Ênfase5 2 11 2 4" xfId="31658" xr:uid="{8F4E67BF-44FD-4A94-8189-4CD767ADAEA4}"/>
    <cellStyle name="40% - Ênfase5 2 11 3" xfId="31659" xr:uid="{7D7400DF-3F76-43AD-9C46-CE936B35E21B}"/>
    <cellStyle name="40% - Ênfase5 2 11 4" xfId="31660" xr:uid="{862063A1-9A16-4468-A15F-7C141B581762}"/>
    <cellStyle name="40% - Ênfase5 2 11 5" xfId="31661" xr:uid="{4E23CC79-6C5F-441A-B490-DBCE5077EF8D}"/>
    <cellStyle name="40% - Ênfase5 2 11 6" xfId="50186" xr:uid="{CD80F8C0-BC1B-4514-B2E6-D9131B4E3481}"/>
    <cellStyle name="40% - Ênfase5 2 12" xfId="31662" xr:uid="{5DAB6573-B786-4C3D-88DE-DC175DAA1F24}"/>
    <cellStyle name="40% - Ênfase5 2 12 2" xfId="31663" xr:uid="{4280279B-533B-4092-9471-F028647082D5}"/>
    <cellStyle name="40% - Ênfase5 2 12 2 2" xfId="31664" xr:uid="{75254B5D-62AA-4D6E-A556-4F3F97FA278B}"/>
    <cellStyle name="40% - Ênfase5 2 12 2 3" xfId="31665" xr:uid="{0EC2CCB5-0B66-4F49-BE63-B354277DFDE1}"/>
    <cellStyle name="40% - Ênfase5 2 12 2 4" xfId="31666" xr:uid="{AC9E69BB-5508-4F98-8DE3-BA54F3E25B8F}"/>
    <cellStyle name="40% - Ênfase5 2 12 3" xfId="31667" xr:uid="{D069478C-885A-436B-B96E-6C471DD205AE}"/>
    <cellStyle name="40% - Ênfase5 2 12 4" xfId="31668" xr:uid="{D5D332DF-AE6B-459E-8CC4-B35AB3F4D602}"/>
    <cellStyle name="40% - Ênfase5 2 12 5" xfId="31669" xr:uid="{CF496F73-422B-4C9F-AE0D-166E914540FF}"/>
    <cellStyle name="40% - Ênfase5 2 12 6" xfId="50871" xr:uid="{822B0F9A-E52D-4228-B2AD-656794E47112}"/>
    <cellStyle name="40% - Ênfase5 2 13" xfId="31670" xr:uid="{33E0A98C-3756-4D5A-9785-60F34D2E7042}"/>
    <cellStyle name="40% - Ênfase5 2 13 2" xfId="31671" xr:uid="{0DE52075-8427-47CE-B87F-111B34333896}"/>
    <cellStyle name="40% - Ênfase5 2 13 3" xfId="31672" xr:uid="{3BAEDC62-BE45-419E-B7A8-B3A4021A0330}"/>
    <cellStyle name="40% - Ênfase5 2 13 4" xfId="31673" xr:uid="{3F069068-CDB7-41AD-B27F-EB3CB66B4DFC}"/>
    <cellStyle name="40% - Ênfase5 2 13 5" xfId="51756" xr:uid="{87AAF8AD-5DD1-4714-9B05-450A675B9D8F}"/>
    <cellStyle name="40% - Ênfase5 2 14" xfId="31674" xr:uid="{90BD4E72-F27A-4043-9C14-5C9946189455}"/>
    <cellStyle name="40% - Ênfase5 2 14 2" xfId="31675" xr:uid="{2073B2B6-A7D5-4E25-858E-6AB4F7A95E28}"/>
    <cellStyle name="40% - Ênfase5 2 14 3" xfId="31676" xr:uid="{11DFB473-0BE6-4970-9114-C58BC3B49056}"/>
    <cellStyle name="40% - Ênfase5 2 14 4" xfId="31677" xr:uid="{12758064-D48C-436D-9CDD-F79A942EA9EF}"/>
    <cellStyle name="40% - Ênfase5 2 14 5" xfId="52631" xr:uid="{1433EBDF-8D7B-4E22-A54F-A3E26F972C7D}"/>
    <cellStyle name="40% - Ênfase5 2 15" xfId="31678" xr:uid="{A6A4D74A-432D-481D-89AE-1D8F282FF558}"/>
    <cellStyle name="40% - Ênfase5 2 15 2" xfId="31679" xr:uid="{19FFA7F5-C1A3-4D40-BF4F-C862BC994FD8}"/>
    <cellStyle name="40% - Ênfase5 2 15 3" xfId="31680" xr:uid="{01CFFD43-6E3D-47C8-A79A-F925FD9ADA85}"/>
    <cellStyle name="40% - Ênfase5 2 16" xfId="31681" xr:uid="{98E3D7E0-5932-40C3-AEBB-AFBA4D859277}"/>
    <cellStyle name="40% - Ênfase5 2 16 2" xfId="31682" xr:uid="{9888EEAF-1E9A-4EF2-B065-997710E49C1D}"/>
    <cellStyle name="40% - Ênfase5 2 16 3" xfId="31683" xr:uid="{6B3C3001-D203-48E1-ABC3-920681FBA191}"/>
    <cellStyle name="40% - Ênfase5 2 17" xfId="31684" xr:uid="{346FA8A1-1A67-4824-8A6C-8F976D63EB12}"/>
    <cellStyle name="40% - Ênfase5 2 17 2" xfId="31685" xr:uid="{278E1E7A-BDC4-4750-A61E-5CBC1F5CB0C2}"/>
    <cellStyle name="40% - Ênfase5 2 17 3" xfId="31686" xr:uid="{5BEA9873-A065-4D1E-99D3-2600F007E403}"/>
    <cellStyle name="40% - Ênfase5 2 17 4" xfId="47267" xr:uid="{25C64B90-281B-46BB-A7C6-FB447B746D46}"/>
    <cellStyle name="40% - Ênfase5 2 18" xfId="31687" xr:uid="{B851FF65-CB33-4C1F-8431-36B3E5715A0A}"/>
    <cellStyle name="40% - Ênfase5 2 18 2" xfId="31688" xr:uid="{A332CAC5-3F1C-4159-ABEA-E701BEC90D9A}"/>
    <cellStyle name="40% - Ênfase5 2 18 3" xfId="31689" xr:uid="{03072413-3D2B-43F8-94F4-1BE4EB251ADA}"/>
    <cellStyle name="40% - Ênfase5 2 19" xfId="31690" xr:uid="{3B0F4A94-FB88-4620-9FD2-78CBE72F032D}"/>
    <cellStyle name="40% - Ênfase5 2 19 2" xfId="31691" xr:uid="{0FC3A695-8AC2-4319-AD12-AAB2CEB0C49B}"/>
    <cellStyle name="40% - Ênfase5 2 19 3" xfId="31692" xr:uid="{91FD4EC2-EDBF-450C-9CB2-BD5A360DCDBD}"/>
    <cellStyle name="40% - Ênfase5 2 2" xfId="2217" xr:uid="{3638B043-7F0A-4CE7-A9FA-6827B5F683F3}"/>
    <cellStyle name="40% - Ênfase5 2 2 10" xfId="56212" xr:uid="{29047FF9-6FF1-4B70-93FE-BBB06DDB40BA}"/>
    <cellStyle name="40% - Ênfase5 2 2 11" xfId="58212" xr:uid="{5BCCE2FC-F426-4C01-B7AB-9A73208B4462}"/>
    <cellStyle name="40% - Ênfase5 2 2 12" xfId="45656" xr:uid="{1457D12C-4476-45C6-BD89-003A42DAD19B}"/>
    <cellStyle name="40% - Ênfase5 2 2 2" xfId="2218" xr:uid="{20359847-DD45-4489-9F6F-A40DD5B9AABE}"/>
    <cellStyle name="40% - Ênfase5 2 2 2 10" xfId="56419" xr:uid="{1D7C13FE-52C3-416F-BD2B-ED19047D94E2}"/>
    <cellStyle name="40% - Ênfase5 2 2 2 11" xfId="57621" xr:uid="{AA88454A-0588-48FA-BD90-983788A90FD3}"/>
    <cellStyle name="40% - Ênfase5 2 2 2 12" xfId="49013" xr:uid="{75DB2BEA-B493-4A51-8C2F-CD92969E3510}"/>
    <cellStyle name="40% - Ênfase5 2 2 2 2" xfId="31693" xr:uid="{A8CCDC7C-062B-4DD6-8E36-9DAF2B70B72F}"/>
    <cellStyle name="40% - Ênfase5 2 2 2 2 2" xfId="49015" xr:uid="{EE328965-E61B-400E-8EB7-EEC7CF1034E0}"/>
    <cellStyle name="40% - Ênfase5 2 2 2 2 2 2" xfId="57281" xr:uid="{0B191A04-20FB-4B41-9E32-19C945826C34}"/>
    <cellStyle name="40% - Ênfase5 2 2 2 2 2 2 2" xfId="57282" xr:uid="{FFA235BF-F065-480E-9C83-BDD6127D7B34}"/>
    <cellStyle name="40% - Ênfase5 2 2 2 2 2 2 3" xfId="57919" xr:uid="{0D1ADE72-E7F7-4DEA-ABF4-C6950C108D20}"/>
    <cellStyle name="40% - Ênfase5 2 2 2 2 2 3" xfId="58028" xr:uid="{FE454764-C0BC-42D5-9698-9859E27F474C}"/>
    <cellStyle name="40% - Ênfase5 2 2 2 2 3" xfId="56434" xr:uid="{E89FDF04-A2E8-4B88-80FE-8866298A6DEC}"/>
    <cellStyle name="40% - Ênfase5 2 2 2 2 4" xfId="57614" xr:uid="{32DDF0F0-7B49-4D95-B62C-1168BA934CDA}"/>
    <cellStyle name="40% - Ênfase5 2 2 2 2 5" xfId="49014" xr:uid="{0FFAEAA0-5602-408C-8351-8BC9F9C566A1}"/>
    <cellStyle name="40% - Ênfase5 2 2 2 3" xfId="31694" xr:uid="{3993C15D-18DD-4BE6-A38E-C0B613407E90}"/>
    <cellStyle name="40% - Ênfase5 2 2 2 3 2" xfId="50423" xr:uid="{A3B14D33-8D83-467B-94E7-52D3060F0C06}"/>
    <cellStyle name="40% - Ênfase5 2 2 2 4" xfId="31695" xr:uid="{C6F3F92D-1805-4673-B2C9-6E6B6226FE16}"/>
    <cellStyle name="40% - Ênfase5 2 2 2 4 2" xfId="50311" xr:uid="{3E085D83-7F47-4370-8594-4AA8BB1DE0A7}"/>
    <cellStyle name="40% - Ênfase5 2 2 2 5" xfId="50517" xr:uid="{CA2EE4AE-5D50-434B-9C61-58BF75CD6D8F}"/>
    <cellStyle name="40% - Ênfase5 2 2 2 6" xfId="48491" xr:uid="{F370C124-0D3F-477A-B767-FF49D2B3A6A9}"/>
    <cellStyle name="40% - Ênfase5 2 2 2 7" xfId="50967" xr:uid="{971A6B30-236A-48F8-8FF3-8F7B224985DF}"/>
    <cellStyle name="40% - Ênfase5 2 2 2 8" xfId="51852" xr:uid="{B5D0E7B5-DD64-49BC-869A-5BB3B7D3E46F}"/>
    <cellStyle name="40% - Ênfase5 2 2 2 9" xfId="52727" xr:uid="{C43519AB-D292-4D61-A134-8263C7E7AB1D}"/>
    <cellStyle name="40% - Ênfase5 2 2 3" xfId="31696" xr:uid="{81B949B9-C12D-4CFD-8609-7E154618C1B0}"/>
    <cellStyle name="40% - Ênfase5 2 2 3 2" xfId="56927" xr:uid="{83F9CCEF-93A6-46D0-A774-5AEC8747D437}"/>
    <cellStyle name="40% - Ênfase5 2 2 3 2 2" xfId="57675" xr:uid="{FF0CC082-029F-4CAD-A454-18EA0C653E57}"/>
    <cellStyle name="40% - Ênfase5 2 2 3 2 3" xfId="58112" xr:uid="{8E29E905-DC22-48FF-B8E1-2A98351C15A3}"/>
    <cellStyle name="40% - Ênfase5 2 2 3 3" xfId="58048" xr:uid="{B6B81E97-EBDD-4355-A4D2-A4A239EFE0FD}"/>
    <cellStyle name="40% - Ênfase5 2 2 3 4" xfId="50422" xr:uid="{43B8119B-DF30-4FBA-915E-4B58158B2C82}"/>
    <cellStyle name="40% - Ênfase5 2 2 4" xfId="31697" xr:uid="{7EB42A7B-E730-4A79-8D31-DB0A49FCB686}"/>
    <cellStyle name="40% - Ênfase5 2 2 4 2" xfId="50313" xr:uid="{D3432F6A-7F20-440A-A76F-8920B4248CEF}"/>
    <cellStyle name="40% - Ênfase5 2 2 5" xfId="31698" xr:uid="{0A2AFF25-67DC-4E44-BC41-3509CD5CF457}"/>
    <cellStyle name="40% - Ênfase5 2 2 5 2" xfId="50501" xr:uid="{0F65E286-D4E4-49B1-8F8E-DF39EB61C04C}"/>
    <cellStyle name="40% - Ênfase5 2 2 6" xfId="50182" xr:uid="{E8E2F6BD-2ED7-4270-B482-7E4199B134BE}"/>
    <cellStyle name="40% - Ênfase5 2 2 7" xfId="50875" xr:uid="{752A31ED-3333-4C63-9FD2-CBA151AA21FB}"/>
    <cellStyle name="40% - Ênfase5 2 2 8" xfId="51760" xr:uid="{4292B482-BFA5-49E3-A86B-D1160739C3C1}"/>
    <cellStyle name="40% - Ênfase5 2 2 9" xfId="52635" xr:uid="{34B21A08-695E-4794-9329-4DDF1513C528}"/>
    <cellStyle name="40% - Ênfase5 2 20" xfId="31699" xr:uid="{98753437-DDD8-4D2D-856B-E29B149D9906}"/>
    <cellStyle name="40% - Ênfase5 2 20 2" xfId="31700" xr:uid="{FB6A240C-0105-40D7-9B5D-278701E1F8A3}"/>
    <cellStyle name="40% - Ênfase5 2 20 3" xfId="31701" xr:uid="{D806DFDC-F8D3-41AD-9EE5-E9EEC2A35B8B}"/>
    <cellStyle name="40% - Ênfase5 2 21" xfId="31702" xr:uid="{1F42F57A-0D6C-4200-8485-A163844B7283}"/>
    <cellStyle name="40% - Ênfase5 2 21 2" xfId="31703" xr:uid="{24970E94-12B0-405B-A922-4AFF91DA5169}"/>
    <cellStyle name="40% - Ênfase5 2 21 3" xfId="31704" xr:uid="{2283E9C0-3518-4D51-9A22-E0BCDBB2DC0C}"/>
    <cellStyle name="40% - Ênfase5 2 22" xfId="31705" xr:uid="{615227E8-5A8C-48A4-81D8-9EACA2EC093A}"/>
    <cellStyle name="40% - Ênfase5 2 22 2" xfId="31706" xr:uid="{28CE18B3-4EDC-478B-9E5D-F359F0B6680D}"/>
    <cellStyle name="40% - Ênfase5 2 22 3" xfId="31707" xr:uid="{9018437B-8D5D-49F9-B738-C95C980FCE5E}"/>
    <cellStyle name="40% - Ênfase5 2 23" xfId="31708" xr:uid="{6E704BF9-9FC2-4C9C-9D4F-E6E5B426D0A2}"/>
    <cellStyle name="40% - Ênfase5 2 24" xfId="31709" xr:uid="{0012BF70-0EFC-45BB-84A6-95A0EB29A6A7}"/>
    <cellStyle name="40% - Ênfase5 2 25" xfId="45193" xr:uid="{06C31568-E614-49D7-9A12-A956AF035728}"/>
    <cellStyle name="40% - Ênfase5 2 3" xfId="2219" xr:uid="{1AF0668C-4ED5-4A49-BB33-8AA35F628512}"/>
    <cellStyle name="40% - Ênfase5 2 3 2" xfId="2220" xr:uid="{457AE8DA-00B1-48FF-835B-010F9A817D83}"/>
    <cellStyle name="40% - Ênfase5 2 3 2 2" xfId="31710" xr:uid="{FEB5B1E2-EA03-4BC9-BD02-028817ED34F5}"/>
    <cellStyle name="40% - Ênfase5 2 3 2 2 2" xfId="57283" xr:uid="{58A9731B-227E-4114-B544-91A323D8A585}"/>
    <cellStyle name="40% - Ênfase5 2 3 2 3" xfId="31711" xr:uid="{22246C68-3016-4BBB-8C55-82B22FE8867D}"/>
    <cellStyle name="40% - Ênfase5 2 3 2 3 2" xfId="57807" xr:uid="{BF8D33E7-648E-4E1A-A91F-2C06F3EA38F8}"/>
    <cellStyle name="40% - Ênfase5 2 3 2 4" xfId="31712" xr:uid="{1F7757B3-4800-424C-850B-2939707E24C4}"/>
    <cellStyle name="40% - Ênfase5 2 3 2 5" xfId="56478" xr:uid="{768A07CB-B1B0-4EFD-8957-8B8E312C7A6B}"/>
    <cellStyle name="40% - Ênfase5 2 3 3" xfId="31713" xr:uid="{CFEDB683-528A-4E75-8CF4-EAA0A2D82D6A}"/>
    <cellStyle name="40% - Ênfase5 2 3 3 2" xfId="56828" xr:uid="{79E42E08-840E-4F63-BE48-D74DB9FD775F}"/>
    <cellStyle name="40% - Ênfase5 2 3 4" xfId="31714" xr:uid="{C94949F0-8F59-43B1-ACEC-3BD8FB0EA922}"/>
    <cellStyle name="40% - Ênfase5 2 3 4 2" xfId="49016" xr:uid="{869FCC35-D696-481D-B907-F6C4E22052A1}"/>
    <cellStyle name="40% - Ênfase5 2 3 5" xfId="31715" xr:uid="{CEB0274D-9380-4948-A207-F42F8A61141F}"/>
    <cellStyle name="40% - Ênfase5 2 3 6" xfId="45657" xr:uid="{808E1702-FD15-44F6-A5AB-35275EEEFA63}"/>
    <cellStyle name="40% - Ênfase5 2 4" xfId="2221" xr:uid="{37973573-0014-4DAA-8846-04E92DDC220D}"/>
    <cellStyle name="40% - Ênfase5 2 4 2" xfId="2222" xr:uid="{9A83CBFA-067F-494D-A1D1-03EEE3C1EE20}"/>
    <cellStyle name="40% - Ênfase5 2 4 2 2" xfId="31716" xr:uid="{EFB2802C-8AF9-4112-A45E-24A8401A602C}"/>
    <cellStyle name="40% - Ênfase5 2 4 2 2 2" xfId="57284" xr:uid="{F804CB00-2E8E-493D-AB61-B9CD2762B43E}"/>
    <cellStyle name="40% - Ênfase5 2 4 2 3" xfId="31717" xr:uid="{86FFAEBC-3C9D-4BFC-A02F-F9A553FCCD45}"/>
    <cellStyle name="40% - Ênfase5 2 4 2 3 2" xfId="57701" xr:uid="{94D6C0D4-CFAD-4088-A3C6-019BE504191F}"/>
    <cellStyle name="40% - Ênfase5 2 4 2 4" xfId="31718" xr:uid="{76426B37-EF35-4A65-8F11-DE2B18058408}"/>
    <cellStyle name="40% - Ênfase5 2 4 2 5" xfId="56551" xr:uid="{9819A25A-28E9-4913-9BDF-6438A33F80D7}"/>
    <cellStyle name="40% - Ênfase5 2 4 3" xfId="31719" xr:uid="{19547C57-FBB9-4090-B616-C4F92FB492B5}"/>
    <cellStyle name="40% - Ênfase5 2 4 3 2" xfId="57858" xr:uid="{3034FE96-7B49-4394-91E4-FAE92BDE8924}"/>
    <cellStyle name="40% - Ênfase5 2 4 4" xfId="31720" xr:uid="{48FFB2EF-DE40-4601-901B-00EE11938AAE}"/>
    <cellStyle name="40% - Ênfase5 2 4 5" xfId="31721" xr:uid="{810D52EC-BD5C-458B-800B-1E88FF20E52A}"/>
    <cellStyle name="40% - Ênfase5 2 4 6" xfId="49017" xr:uid="{9B5A4656-200B-494C-80A6-76D3A0AE91E6}"/>
    <cellStyle name="40% - Ênfase5 2 5" xfId="2223" xr:uid="{F4362BD8-E881-4485-A5B7-C822DE6B7DA5}"/>
    <cellStyle name="40% - Ênfase5 2 5 2" xfId="2224" xr:uid="{0609B564-5170-4E13-B550-16F245FDD106}"/>
    <cellStyle name="40% - Ênfase5 2 5 2 2" xfId="31722" xr:uid="{0E70C721-FE60-41F3-9801-CE2C7FA25997}"/>
    <cellStyle name="40% - Ênfase5 2 5 2 3" xfId="31723" xr:uid="{44640B77-2F00-4AF0-A983-A2136615E28A}"/>
    <cellStyle name="40% - Ênfase5 2 5 2 4" xfId="31724" xr:uid="{5E903DC7-C6CA-4CA0-9BAD-BE4C96318A51}"/>
    <cellStyle name="40% - Ênfase5 2 5 3" xfId="31725" xr:uid="{6C622E8A-F5C7-4CBA-9889-2B1B89C59387}"/>
    <cellStyle name="40% - Ênfase5 2 5 4" xfId="31726" xr:uid="{3CFF6D20-78E9-47A3-967E-E8670BC5C08A}"/>
    <cellStyle name="40% - Ênfase5 2 5 5" xfId="31727" xr:uid="{3D85DD07-D2E8-4619-B8E0-EC2585917A77}"/>
    <cellStyle name="40% - Ênfase5 2 5 6" xfId="49018" xr:uid="{8130563B-6D17-4315-9322-7984D94191A7}"/>
    <cellStyle name="40% - Ênfase5 2 6" xfId="2225" xr:uid="{B521DB91-8640-408F-9D40-35016C4E70A2}"/>
    <cellStyle name="40% - Ênfase5 2 6 2" xfId="2226" xr:uid="{3F84BE61-76AE-4576-A731-C6030E13F900}"/>
    <cellStyle name="40% - Ênfase5 2 6 2 2" xfId="31728" xr:uid="{69E3D9E2-F07F-4835-BD78-E591376792AE}"/>
    <cellStyle name="40% - Ênfase5 2 6 2 3" xfId="31729" xr:uid="{CD0A80B3-039D-4913-9434-CD2AF5B6B079}"/>
    <cellStyle name="40% - Ênfase5 2 6 2 4" xfId="31730" xr:uid="{58F91CCE-A4FB-43CC-AAFD-69495765F4ED}"/>
    <cellStyle name="40% - Ênfase5 2 6 3" xfId="31731" xr:uid="{E42325EA-457D-457D-AE0F-7CB09112E663}"/>
    <cellStyle name="40% - Ênfase5 2 6 4" xfId="31732" xr:uid="{9965632A-0D75-4800-A3B5-C0EAB5AB5989}"/>
    <cellStyle name="40% - Ênfase5 2 6 5" xfId="31733" xr:uid="{118DDF8B-00FD-4377-A89B-277B4EA9E7BC}"/>
    <cellStyle name="40% - Ênfase5 2 6 6" xfId="49019" xr:uid="{3F5A064E-B15E-44A7-87C7-C62DF628A7CB}"/>
    <cellStyle name="40% - Ênfase5 2 7" xfId="2227" xr:uid="{48E6F748-3B5D-4D03-9461-01ED4BA25F2C}"/>
    <cellStyle name="40% - Ênfase5 2 7 2" xfId="31734" xr:uid="{5CD5D392-FBD0-4857-8A45-AD2EC55BE91E}"/>
    <cellStyle name="40% - Ênfase5 2 7 2 2" xfId="31735" xr:uid="{26C699B6-C8A6-4717-A601-27E6214A94C0}"/>
    <cellStyle name="40% - Ênfase5 2 7 2 3" xfId="31736" xr:uid="{F68FB5AB-6867-4E9D-B1E7-BC3E37438EB2}"/>
    <cellStyle name="40% - Ênfase5 2 7 2 4" xfId="31737" xr:uid="{72933534-7DAD-4DC8-AD0D-E445ABC3069A}"/>
    <cellStyle name="40% - Ênfase5 2 7 3" xfId="31738" xr:uid="{C2038E41-F5EE-486C-AC1A-492260130F3E}"/>
    <cellStyle name="40% - Ênfase5 2 7 4" xfId="31739" xr:uid="{561B7542-9418-4AD4-AEE6-0724B0047523}"/>
    <cellStyle name="40% - Ênfase5 2 7 5" xfId="31740" xr:uid="{303797D0-FCDC-4D6A-8CF4-6259121361F6}"/>
    <cellStyle name="40% - Ênfase5 2 7 6" xfId="49020" xr:uid="{619E5900-3342-4E77-BF4A-9A45C581D58F}"/>
    <cellStyle name="40% - Ênfase5 2 8" xfId="31741" xr:uid="{496D21E8-76D0-4018-8F07-32AED867D6C5}"/>
    <cellStyle name="40% - Ênfase5 2 8 2" xfId="31742" xr:uid="{A69F3485-1EE4-48F4-B815-7A8FDB7CDE62}"/>
    <cellStyle name="40% - Ênfase5 2 8 2 2" xfId="31743" xr:uid="{6102CE8C-7A69-4B51-AFE2-6DAEEFAAF8C4}"/>
    <cellStyle name="40% - Ênfase5 2 8 2 3" xfId="31744" xr:uid="{0D31D106-6574-45B5-A3AB-708BE6D945E1}"/>
    <cellStyle name="40% - Ênfase5 2 8 2 4" xfId="31745" xr:uid="{746B9B5C-B33E-414C-9597-4AE5978AAA3D}"/>
    <cellStyle name="40% - Ênfase5 2 8 3" xfId="31746" xr:uid="{4055C3B4-DB3B-4A2D-8084-9BB20F98AA64}"/>
    <cellStyle name="40% - Ênfase5 2 8 4" xfId="31747" xr:uid="{D54E985C-6347-436D-9E23-37BCE60253BC}"/>
    <cellStyle name="40% - Ênfase5 2 8 5" xfId="31748" xr:uid="{2CA9C4B4-1272-404F-A27A-89ED46F6E0A6}"/>
    <cellStyle name="40% - Ênfase5 2 8 6" xfId="50421" xr:uid="{A56FBFE0-EBAD-41FE-A629-2906DC6D8149}"/>
    <cellStyle name="40% - Ênfase5 2 9" xfId="31749" xr:uid="{2981D348-AC14-4FD4-BBC9-3F0D4A2A03B2}"/>
    <cellStyle name="40% - Ênfase5 2 9 2" xfId="31750" xr:uid="{7259498D-DBF3-43C1-8978-5EFE70F35D4E}"/>
    <cellStyle name="40% - Ênfase5 2 9 2 2" xfId="31751" xr:uid="{6CEB2298-011F-4556-B8B2-C0E57A2E2AAA}"/>
    <cellStyle name="40% - Ênfase5 2 9 2 3" xfId="31752" xr:uid="{9952E6CC-7934-49D3-BB97-0AACAD0BF49C}"/>
    <cellStyle name="40% - Ênfase5 2 9 2 4" xfId="31753" xr:uid="{22C02CD2-D852-4192-AE28-33E25F810C02}"/>
    <cellStyle name="40% - Ênfase5 2 9 3" xfId="31754" xr:uid="{5120E1FD-AB9F-46F5-A26D-480F10CC584E}"/>
    <cellStyle name="40% - Ênfase5 2 9 4" xfId="31755" xr:uid="{6C80C679-4FDE-4AFD-AEB5-0711496FD249}"/>
    <cellStyle name="40% - Ênfase5 2 9 5" xfId="31756" xr:uid="{55FA58FD-2C4E-4076-BE9C-BAA2C7A80202}"/>
    <cellStyle name="40% - Ênfase5 2 9 6" xfId="50315" xr:uid="{2C06545D-9D95-4519-B609-A759FD30B2EA}"/>
    <cellStyle name="40% - Ênfase5 20" xfId="2228" xr:uid="{D11F914E-EFBD-439E-BD72-68A0855ACAB1}"/>
    <cellStyle name="40% - Ênfase5 20 10" xfId="31757" xr:uid="{5A4CA13A-99FD-4A81-AA49-CEB05186FDFA}"/>
    <cellStyle name="40% - Ênfase5 20 10 2" xfId="31758" xr:uid="{15908D04-BA46-435D-A313-CF79F188D87F}"/>
    <cellStyle name="40% - Ênfase5 20 10 2 2" xfId="31759" xr:uid="{00D9082E-0371-4F2C-A058-4701D4680382}"/>
    <cellStyle name="40% - Ênfase5 20 10 2 3" xfId="31760" xr:uid="{D990BCC6-D14C-42BC-8096-31A57EBB14AD}"/>
    <cellStyle name="40% - Ênfase5 20 10 2 4" xfId="31761" xr:uid="{00D2895A-32FA-4C5E-A4FF-4B3540A3EA00}"/>
    <cellStyle name="40% - Ênfase5 20 10 3" xfId="31762" xr:uid="{55A8B5CC-6594-4BD5-8BAE-28B575AAD1CD}"/>
    <cellStyle name="40% - Ênfase5 20 10 4" xfId="31763" xr:uid="{EAA731B9-2659-4167-A308-365109E0B823}"/>
    <cellStyle name="40% - Ênfase5 20 10 5" xfId="31764" xr:uid="{93B1D721-8CA3-470E-AFF0-6917D42CA1D2}"/>
    <cellStyle name="40% - Ênfase5 20 11" xfId="31765" xr:uid="{786E4B62-AD6C-40B3-89C0-8093386273FA}"/>
    <cellStyle name="40% - Ênfase5 20 11 2" xfId="31766" xr:uid="{D38BB841-86B9-43A9-A78B-9FF649B2DF58}"/>
    <cellStyle name="40% - Ênfase5 20 11 2 2" xfId="31767" xr:uid="{85B4117D-814C-4398-80B5-C6F7E3DAAF71}"/>
    <cellStyle name="40% - Ênfase5 20 11 2 3" xfId="31768" xr:uid="{64D6A261-F047-41DC-9EA5-D072C1E22D77}"/>
    <cellStyle name="40% - Ênfase5 20 11 2 4" xfId="31769" xr:uid="{67A1FE1A-CC7E-4C8C-90C8-6A9C01951F05}"/>
    <cellStyle name="40% - Ênfase5 20 11 3" xfId="31770" xr:uid="{8EF5364A-E0B4-40D3-95FE-F471119D3DEE}"/>
    <cellStyle name="40% - Ênfase5 20 11 4" xfId="31771" xr:uid="{F465D4F8-3587-42F3-92BC-C8FB82D9ACBB}"/>
    <cellStyle name="40% - Ênfase5 20 11 5" xfId="31772" xr:uid="{0BDA9F0F-534E-4A5B-AB22-A0928E6B6835}"/>
    <cellStyle name="40% - Ênfase5 20 12" xfId="31773" xr:uid="{44072991-362B-4660-ABE6-59FF59814F8B}"/>
    <cellStyle name="40% - Ênfase5 20 12 2" xfId="31774" xr:uid="{AD064408-90D1-405E-A769-9781547AF74C}"/>
    <cellStyle name="40% - Ênfase5 20 12 3" xfId="31775" xr:uid="{6CA739D7-3945-4D23-8F7A-F1E9A2C3DE54}"/>
    <cellStyle name="40% - Ênfase5 20 12 4" xfId="31776" xr:uid="{FC1E8913-06BA-47A2-A08A-9F3BBABE6607}"/>
    <cellStyle name="40% - Ênfase5 20 13" xfId="31777" xr:uid="{AEACC4BB-3113-49DE-84C8-CC7F5709A7D3}"/>
    <cellStyle name="40% - Ênfase5 20 14" xfId="31778" xr:uid="{4FC3FD6A-6191-4A2E-A41F-CF43AE6C17BA}"/>
    <cellStyle name="40% - Ênfase5 20 15" xfId="31779" xr:uid="{0B7BB455-E5F3-4F3A-BBA2-F09CD3505F9D}"/>
    <cellStyle name="40% - Ênfase5 20 2" xfId="2229" xr:uid="{BB744967-BDB8-4A3D-8676-1AF841C35F1D}"/>
    <cellStyle name="40% - Ênfase5 20 2 2" xfId="31780" xr:uid="{6C6EE83D-C3AD-4CF5-B702-CB7AA34CA295}"/>
    <cellStyle name="40% - Ênfase5 20 2 2 2" xfId="31781" xr:uid="{1D2B84B8-97EA-488A-88E9-B6487CA7D27B}"/>
    <cellStyle name="40% - Ênfase5 20 2 2 3" xfId="31782" xr:uid="{455A41B1-7270-4788-8ABF-0461031AC448}"/>
    <cellStyle name="40% - Ênfase5 20 2 2 4" xfId="31783" xr:uid="{E24F28D2-2457-47B1-B508-5F9F6FB5B1F9}"/>
    <cellStyle name="40% - Ênfase5 20 2 3" xfId="31784" xr:uid="{434DE064-E122-4922-B9DA-4508CEBD978C}"/>
    <cellStyle name="40% - Ênfase5 20 2 4" xfId="31785" xr:uid="{016A289F-CFE6-4918-A227-C5D547E655AC}"/>
    <cellStyle name="40% - Ênfase5 20 2 5" xfId="31786" xr:uid="{178F3896-7B10-4445-979A-345B3E0261F9}"/>
    <cellStyle name="40% - Ênfase5 20 2 6" xfId="49021" xr:uid="{20067C7C-3614-4969-96E5-3AC402DAC978}"/>
    <cellStyle name="40% - Ênfase5 20 3" xfId="31787" xr:uid="{1CE90693-952A-4720-9D0F-809AFFEBA141}"/>
    <cellStyle name="40% - Ênfase5 20 3 2" xfId="31788" xr:uid="{8F61CE65-113D-4923-AFB4-E2F2CEDE1F15}"/>
    <cellStyle name="40% - Ênfase5 20 3 2 2" xfId="31789" xr:uid="{CB975715-B485-4F70-ABA5-EE42B1BB5D52}"/>
    <cellStyle name="40% - Ênfase5 20 3 2 3" xfId="31790" xr:uid="{4724A879-9C56-4009-A2A4-03C199A112EA}"/>
    <cellStyle name="40% - Ênfase5 20 3 2 4" xfId="31791" xr:uid="{5EB49E0E-5F3A-4E0E-BE6E-5B86599D6029}"/>
    <cellStyle name="40% - Ênfase5 20 3 3" xfId="31792" xr:uid="{C7D57F6D-6D8F-46DD-8408-D77C835D2827}"/>
    <cellStyle name="40% - Ênfase5 20 3 4" xfId="31793" xr:uid="{1E371553-657B-48FA-8EAF-A6F21390139F}"/>
    <cellStyle name="40% - Ênfase5 20 3 5" xfId="31794" xr:uid="{F21A5F0B-F5FF-4963-B432-DF9438C36A2A}"/>
    <cellStyle name="40% - Ênfase5 20 3 6" xfId="50429" xr:uid="{37529FF5-57D8-4BF2-A99F-2D327CB255FF}"/>
    <cellStyle name="40% - Ênfase5 20 4" xfId="31795" xr:uid="{7BD06597-74FF-4ADE-A67E-463165D65238}"/>
    <cellStyle name="40% - Ênfase5 20 4 2" xfId="31796" xr:uid="{BBECF6AF-B2AD-43AD-ADC2-3F1C9F9A3E4A}"/>
    <cellStyle name="40% - Ênfase5 20 4 2 2" xfId="31797" xr:uid="{BB787BC2-870D-40FF-8CEB-9963A11F8D98}"/>
    <cellStyle name="40% - Ênfase5 20 4 2 3" xfId="31798" xr:uid="{ED6598CE-0F8B-4D55-9CDA-2EAE89465660}"/>
    <cellStyle name="40% - Ênfase5 20 4 2 4" xfId="31799" xr:uid="{7CCB2F9F-9B7D-4637-8174-D77B09ABDF5C}"/>
    <cellStyle name="40% - Ênfase5 20 4 3" xfId="31800" xr:uid="{9FEDE9BA-1030-44AB-83B1-7C70D74D95C1}"/>
    <cellStyle name="40% - Ênfase5 20 4 4" xfId="31801" xr:uid="{8712D489-C752-4F83-84D8-6C78F90A0C72}"/>
    <cellStyle name="40% - Ênfase5 20 4 5" xfId="31802" xr:uid="{11898B4A-466C-4D22-8E77-9AE4E3836D15}"/>
    <cellStyle name="40% - Ênfase5 20 4 6" xfId="50299" xr:uid="{56D02BBD-3953-4C09-A6FE-6948807E9AF1}"/>
    <cellStyle name="40% - Ênfase5 20 5" xfId="31803" xr:uid="{DDCA4E3C-C1F2-45AE-AB9F-CE5F29A077DC}"/>
    <cellStyle name="40% - Ênfase5 20 5 2" xfId="31804" xr:uid="{620CB249-8461-471F-BD3D-35B3F39D1943}"/>
    <cellStyle name="40% - Ênfase5 20 5 2 2" xfId="31805" xr:uid="{CA4FE700-FAA2-416E-884F-66C42D59E217}"/>
    <cellStyle name="40% - Ênfase5 20 5 2 3" xfId="31806" xr:uid="{2F87AD6D-4BD0-4527-B47F-A848F4542A6B}"/>
    <cellStyle name="40% - Ênfase5 20 5 2 4" xfId="31807" xr:uid="{C6C1B201-EDB2-47D5-9971-AA602C124DAE}"/>
    <cellStyle name="40% - Ênfase5 20 5 3" xfId="31808" xr:uid="{38FA0B97-673D-4675-89A0-7B4EFFD55834}"/>
    <cellStyle name="40% - Ênfase5 20 5 4" xfId="31809" xr:uid="{B7F85A84-BFEB-48B4-98FF-F9C823F5487A}"/>
    <cellStyle name="40% - Ênfase5 20 5 5" xfId="31810" xr:uid="{914897B7-302F-4E01-A264-3533DD8C56B5}"/>
    <cellStyle name="40% - Ênfase5 20 5 6" xfId="50549" xr:uid="{8D01DB8A-C62B-4610-BD44-9DBE479B35E5}"/>
    <cellStyle name="40% - Ênfase5 20 6" xfId="31811" xr:uid="{AF2102EC-99B2-469B-BA7B-39F5854A24F3}"/>
    <cellStyle name="40% - Ênfase5 20 6 2" xfId="31812" xr:uid="{23A101AD-5F73-47CC-A0C6-B35EA260E24C}"/>
    <cellStyle name="40% - Ênfase5 20 6 2 2" xfId="31813" xr:uid="{4357DBF7-ED01-4616-8D44-98BB0DB92868}"/>
    <cellStyle name="40% - Ênfase5 20 6 2 3" xfId="31814" xr:uid="{FB585377-F8B2-40BA-BF99-BD098D97CB6A}"/>
    <cellStyle name="40% - Ênfase5 20 6 2 4" xfId="31815" xr:uid="{3F84A1DF-F8AA-4BB0-9DA2-489CC23CCC32}"/>
    <cellStyle name="40% - Ênfase5 20 6 3" xfId="31816" xr:uid="{5EDD308B-B170-41BB-908C-E683F2D6B728}"/>
    <cellStyle name="40% - Ênfase5 20 6 4" xfId="31817" xr:uid="{26B52F10-D745-4E7E-99F4-AF939407926C}"/>
    <cellStyle name="40% - Ênfase5 20 6 5" xfId="31818" xr:uid="{E1338F8C-3920-4DF8-989F-3EDD19D2988C}"/>
    <cellStyle name="40% - Ênfase5 20 6 6" xfId="48650" xr:uid="{3314F8CC-82D5-4925-9E80-E01EA9843CE8}"/>
    <cellStyle name="40% - Ênfase5 20 7" xfId="31819" xr:uid="{5D8036F4-31FB-45DC-AAC6-D1BBD494B6E2}"/>
    <cellStyle name="40% - Ênfase5 20 7 2" xfId="31820" xr:uid="{885AED5D-76E0-478C-BC18-E1A1AC7EB785}"/>
    <cellStyle name="40% - Ênfase5 20 7 2 2" xfId="31821" xr:uid="{98B76BCC-F0BE-4650-8DFF-B49BDAD830FE}"/>
    <cellStyle name="40% - Ênfase5 20 7 2 3" xfId="31822" xr:uid="{509CBD27-1A77-4203-AFE3-536D11C2481C}"/>
    <cellStyle name="40% - Ênfase5 20 7 2 4" xfId="31823" xr:uid="{85BD62E5-ABCF-4B4B-A408-8759E329C2DE}"/>
    <cellStyle name="40% - Ênfase5 20 7 3" xfId="31824" xr:uid="{081E00BB-D180-40CA-8804-3FA84CEB959B}"/>
    <cellStyle name="40% - Ênfase5 20 7 4" xfId="31825" xr:uid="{51098FE2-08DA-4C00-BC65-B875490F7FD8}"/>
    <cellStyle name="40% - Ênfase5 20 7 5" xfId="31826" xr:uid="{09E984BC-355A-4F44-B937-C567B62EC43A}"/>
    <cellStyle name="40% - Ênfase5 20 7 6" xfId="51114" xr:uid="{05CC878E-980B-456C-914D-D9DADE87D540}"/>
    <cellStyle name="40% - Ênfase5 20 8" xfId="31827" xr:uid="{BAE31F06-B72B-4D21-A75D-3C971385EF3B}"/>
    <cellStyle name="40% - Ênfase5 20 8 2" xfId="31828" xr:uid="{BDF81F9D-C5FD-46B8-95CA-E5B6933A164A}"/>
    <cellStyle name="40% - Ênfase5 20 8 2 2" xfId="31829" xr:uid="{CEDE8885-9230-4847-8676-D325053E3BE4}"/>
    <cellStyle name="40% - Ênfase5 20 8 2 3" xfId="31830" xr:uid="{7A1D27D8-3648-431C-90A0-5E7F4DBDD89F}"/>
    <cellStyle name="40% - Ênfase5 20 8 2 4" xfId="31831" xr:uid="{6A3A8786-7344-4BA6-A51E-70550AA5E1F7}"/>
    <cellStyle name="40% - Ênfase5 20 8 3" xfId="31832" xr:uid="{3AB6B6ED-9864-4EE2-8B6F-9A0C41EF543B}"/>
    <cellStyle name="40% - Ênfase5 20 8 4" xfId="31833" xr:uid="{FC4631F9-371C-4931-B3B9-3DEAC32AEEC1}"/>
    <cellStyle name="40% - Ênfase5 20 8 5" xfId="31834" xr:uid="{F2AD3E61-E50C-4845-9011-84D20C5ECB94}"/>
    <cellStyle name="40% - Ênfase5 20 8 6" xfId="51998" xr:uid="{37915119-A3D3-4607-889B-89B2B45C63B3}"/>
    <cellStyle name="40% - Ênfase5 20 9" xfId="31835" xr:uid="{D5C89C6D-38A0-47CB-B209-1BA133D72837}"/>
    <cellStyle name="40% - Ênfase5 20 9 2" xfId="31836" xr:uid="{8BDF0272-D0ED-41C2-A8CE-7A079A864FF7}"/>
    <cellStyle name="40% - Ênfase5 20 9 2 2" xfId="31837" xr:uid="{1FFF1D93-AE1B-4F38-926A-BDF7A0D27A1E}"/>
    <cellStyle name="40% - Ênfase5 20 9 2 3" xfId="31838" xr:uid="{759118C0-BE1B-42EB-9832-93C23B418149}"/>
    <cellStyle name="40% - Ênfase5 20 9 2 4" xfId="31839" xr:uid="{B8C534C3-12A9-45CD-B35E-8B5F2E0DE538}"/>
    <cellStyle name="40% - Ênfase5 20 9 3" xfId="31840" xr:uid="{7D45F0EA-5B2D-4ADA-9C5D-5B3AAEAAB3A2}"/>
    <cellStyle name="40% - Ênfase5 20 9 4" xfId="31841" xr:uid="{88BA0F0E-CCCC-4F9A-9541-800B96F80C74}"/>
    <cellStyle name="40% - Ênfase5 20 9 5" xfId="31842" xr:uid="{117C745D-94FC-4FA6-ADDD-D80D9424234B}"/>
    <cellStyle name="40% - Ênfase5 20 9 6" xfId="52871" xr:uid="{AF0A2160-CF54-49A0-B23D-4114A707E389}"/>
    <cellStyle name="40% - Ênfase5 21" xfId="2230" xr:uid="{02AA2F5A-8349-45D6-B325-AFE6000872F6}"/>
    <cellStyle name="40% - Ênfase5 21 10" xfId="31843" xr:uid="{7888FB26-2E87-433A-94FC-519CF704534D}"/>
    <cellStyle name="40% - Ênfase5 21 10 2" xfId="31844" xr:uid="{A62300E5-8135-4B01-80A1-B93DAD812BE5}"/>
    <cellStyle name="40% - Ênfase5 21 10 2 2" xfId="31845" xr:uid="{0F08F122-44E6-4C0A-80D1-AFCB05D2D18D}"/>
    <cellStyle name="40% - Ênfase5 21 10 2 3" xfId="31846" xr:uid="{552ADC56-AACE-4D6C-9A0D-9926EA06ACB4}"/>
    <cellStyle name="40% - Ênfase5 21 10 2 4" xfId="31847" xr:uid="{8318DBDC-114D-4403-9335-BDF2A4A2CECC}"/>
    <cellStyle name="40% - Ênfase5 21 10 3" xfId="31848" xr:uid="{B8991D84-640D-4E0C-ABC1-51F9C5F4D26C}"/>
    <cellStyle name="40% - Ênfase5 21 10 4" xfId="31849" xr:uid="{F942AE1E-8BF1-405E-9310-278E529D6EE7}"/>
    <cellStyle name="40% - Ênfase5 21 10 5" xfId="31850" xr:uid="{34303034-CE43-47A5-A6FA-D0525D618269}"/>
    <cellStyle name="40% - Ênfase5 21 11" xfId="31851" xr:uid="{F3DF4E27-A652-4B0E-A3B7-A35EB1D9C93C}"/>
    <cellStyle name="40% - Ênfase5 21 11 2" xfId="31852" xr:uid="{649BBB34-1AAA-4FAB-9A95-24479CEB132B}"/>
    <cellStyle name="40% - Ênfase5 21 11 2 2" xfId="31853" xr:uid="{171B186F-CE29-4F0A-AD11-F020A3F5ABF7}"/>
    <cellStyle name="40% - Ênfase5 21 11 2 3" xfId="31854" xr:uid="{D8CD358F-8F07-4ADB-8474-F5E0B0992AEE}"/>
    <cellStyle name="40% - Ênfase5 21 11 2 4" xfId="31855" xr:uid="{A84EF49C-590B-4F03-9B34-75E8800A0007}"/>
    <cellStyle name="40% - Ênfase5 21 11 3" xfId="31856" xr:uid="{56A66BDF-22B2-48DC-BA75-1115F856461A}"/>
    <cellStyle name="40% - Ênfase5 21 11 4" xfId="31857" xr:uid="{D07AF228-A9FD-415B-B3C2-4FFDA703CB54}"/>
    <cellStyle name="40% - Ênfase5 21 11 5" xfId="31858" xr:uid="{F1FD86E2-1738-4DF7-BC1F-F0E4EE17BC21}"/>
    <cellStyle name="40% - Ênfase5 21 12" xfId="31859" xr:uid="{4B71F4B7-B6FD-417E-821F-C51E39548A03}"/>
    <cellStyle name="40% - Ênfase5 21 12 2" xfId="31860" xr:uid="{EC219479-95CA-47F5-9D4E-90A69F60F6DE}"/>
    <cellStyle name="40% - Ênfase5 21 12 3" xfId="31861" xr:uid="{12BC86B7-7368-4D40-90D6-2800A77BB3BA}"/>
    <cellStyle name="40% - Ênfase5 21 12 4" xfId="31862" xr:uid="{DA04DED6-9D8C-4BF1-B5E4-FD831491CE53}"/>
    <cellStyle name="40% - Ênfase5 21 13" xfId="31863" xr:uid="{EFE88AF1-7DD1-4C6D-9411-6E9E613E8B7B}"/>
    <cellStyle name="40% - Ênfase5 21 14" xfId="31864" xr:uid="{B7DB57C9-4A07-46D7-9838-F409AB12C914}"/>
    <cellStyle name="40% - Ênfase5 21 15" xfId="31865" xr:uid="{99D53545-0080-4683-83D1-03FD1B598991}"/>
    <cellStyle name="40% - Ênfase5 21 16" xfId="49023" xr:uid="{E8853B3C-FA2D-4F9B-935A-8DC245D466A7}"/>
    <cellStyle name="40% - Ênfase5 21 2" xfId="2231" xr:uid="{B127A060-5E3D-4997-B019-1EB79011CC08}"/>
    <cellStyle name="40% - Ênfase5 21 2 2" xfId="31866" xr:uid="{B17FD07E-8D77-4E92-A810-A6713DB7184C}"/>
    <cellStyle name="40% - Ênfase5 21 2 2 2" xfId="31867" xr:uid="{5CB619FC-AC69-4D2C-B6C2-0E6396124D9B}"/>
    <cellStyle name="40% - Ênfase5 21 2 2 3" xfId="31868" xr:uid="{22555EF2-FF52-4BE9-BB08-274A699AB14A}"/>
    <cellStyle name="40% - Ênfase5 21 2 2 4" xfId="31869" xr:uid="{592273D1-9C91-4533-954B-BE4FCBA73B86}"/>
    <cellStyle name="40% - Ênfase5 21 2 3" xfId="31870" xr:uid="{3525DA97-B05F-4282-989A-30080268C061}"/>
    <cellStyle name="40% - Ênfase5 21 2 4" xfId="31871" xr:uid="{D0AFE331-9325-4131-A851-08062C734A50}"/>
    <cellStyle name="40% - Ênfase5 21 2 5" xfId="31872" xr:uid="{26F697F9-CBFC-47BB-9984-CF5C96CBD57B}"/>
    <cellStyle name="40% - Ênfase5 21 2 6" xfId="49024" xr:uid="{28EE283D-7356-41AE-B969-42BCE7824578}"/>
    <cellStyle name="40% - Ênfase5 21 3" xfId="31873" xr:uid="{70E83049-87EA-4F9B-B1CB-06DC12A30F0E}"/>
    <cellStyle name="40% - Ênfase5 21 3 2" xfId="31874" xr:uid="{B67BF61C-B87E-4CE1-A5B1-A6A5DC83F356}"/>
    <cellStyle name="40% - Ênfase5 21 3 2 2" xfId="31875" xr:uid="{01A920D0-41CA-4B08-B0D8-76E4AD94277E}"/>
    <cellStyle name="40% - Ênfase5 21 3 2 3" xfId="31876" xr:uid="{AC40486B-0F7E-41B7-AE6E-9C7DA22A2078}"/>
    <cellStyle name="40% - Ênfase5 21 3 2 4" xfId="31877" xr:uid="{2DE18044-F914-4A87-8D03-08AEBB5F9EC5}"/>
    <cellStyle name="40% - Ênfase5 21 3 3" xfId="31878" xr:uid="{31B69D02-7130-493E-B7DE-637858795B0D}"/>
    <cellStyle name="40% - Ênfase5 21 3 4" xfId="31879" xr:uid="{20A58D5A-3DB3-47FC-8365-72DB74A012AC}"/>
    <cellStyle name="40% - Ênfase5 21 3 5" xfId="31880" xr:uid="{2C776080-DD45-4F71-948C-04A7132066EB}"/>
    <cellStyle name="40% - Ênfase5 21 4" xfId="31881" xr:uid="{6BA74311-7A56-4B79-8B00-FCC87AFE38B8}"/>
    <cellStyle name="40% - Ênfase5 21 4 2" xfId="31882" xr:uid="{743EC51A-6C22-4BF3-B86C-D261B68A678F}"/>
    <cellStyle name="40% - Ênfase5 21 4 2 2" xfId="31883" xr:uid="{D8155D41-AAEE-49C6-BB28-E0BC86F732DD}"/>
    <cellStyle name="40% - Ênfase5 21 4 2 3" xfId="31884" xr:uid="{EDE57E7E-3F02-4CB4-BC59-6809A9FD4C78}"/>
    <cellStyle name="40% - Ênfase5 21 4 2 4" xfId="31885" xr:uid="{E64F5D9A-E5C7-45FA-B79B-A60A333B9755}"/>
    <cellStyle name="40% - Ênfase5 21 4 3" xfId="31886" xr:uid="{048EE2B3-7528-47F7-B85C-4ABE74A83447}"/>
    <cellStyle name="40% - Ênfase5 21 4 4" xfId="31887" xr:uid="{D54B5E67-D3EB-49E8-B7F7-620F82D74CB9}"/>
    <cellStyle name="40% - Ênfase5 21 4 5" xfId="31888" xr:uid="{FA926E5A-6BE3-4B25-921C-0AD6EDAFC08E}"/>
    <cellStyle name="40% - Ênfase5 21 5" xfId="31889" xr:uid="{58345465-AC05-4369-B913-02D70E8638E5}"/>
    <cellStyle name="40% - Ênfase5 21 5 2" xfId="31890" xr:uid="{20F33EF4-ECE6-472E-AEAA-C1C33420BEE7}"/>
    <cellStyle name="40% - Ênfase5 21 5 2 2" xfId="31891" xr:uid="{01A0E2AD-97E6-4CE7-AD57-F490642868DE}"/>
    <cellStyle name="40% - Ênfase5 21 5 2 3" xfId="31892" xr:uid="{DC14DE8E-B7DF-4684-A332-B5AA5086AF91}"/>
    <cellStyle name="40% - Ênfase5 21 5 2 4" xfId="31893" xr:uid="{0917D5C5-83FE-4F33-BB00-29B2A2A7DB44}"/>
    <cellStyle name="40% - Ênfase5 21 5 3" xfId="31894" xr:uid="{665D2C7B-9213-41DB-83BA-EFCCADB17FDB}"/>
    <cellStyle name="40% - Ênfase5 21 5 4" xfId="31895" xr:uid="{A6FC3245-0E95-4622-9316-FCF1AD00FB9A}"/>
    <cellStyle name="40% - Ênfase5 21 5 5" xfId="31896" xr:uid="{519B1E03-F004-4089-BEE5-6B8983C607F7}"/>
    <cellStyle name="40% - Ênfase5 21 6" xfId="31897" xr:uid="{49BC0F18-C940-40A2-AE88-9407F18EB669}"/>
    <cellStyle name="40% - Ênfase5 21 6 2" xfId="31898" xr:uid="{DAA1732F-6890-47F0-9057-C4DCDDD931FF}"/>
    <cellStyle name="40% - Ênfase5 21 6 2 2" xfId="31899" xr:uid="{D872E9FC-BB92-4C2B-AC98-ECAAC151A02C}"/>
    <cellStyle name="40% - Ênfase5 21 6 2 3" xfId="31900" xr:uid="{02067A86-B0FC-4408-803E-7D54E84C757B}"/>
    <cellStyle name="40% - Ênfase5 21 6 2 4" xfId="31901" xr:uid="{E8AD3358-09C3-49C3-8986-C78FC892E4C1}"/>
    <cellStyle name="40% - Ênfase5 21 6 3" xfId="31902" xr:uid="{2B3B87FF-DCAC-465A-9CB9-DB2FFDF04455}"/>
    <cellStyle name="40% - Ênfase5 21 6 4" xfId="31903" xr:uid="{39B626C2-17D0-406C-86F7-2C01BD09BCDE}"/>
    <cellStyle name="40% - Ênfase5 21 6 5" xfId="31904" xr:uid="{F7071DCE-6E95-413D-A2DD-6D828D7F7A50}"/>
    <cellStyle name="40% - Ênfase5 21 7" xfId="31905" xr:uid="{1825B5F4-BCF0-4A77-8BAE-4ED35A1D4906}"/>
    <cellStyle name="40% - Ênfase5 21 7 2" xfId="31906" xr:uid="{D14A5C82-EED5-4F44-8DEB-10E7F5971594}"/>
    <cellStyle name="40% - Ênfase5 21 7 2 2" xfId="31907" xr:uid="{464AAE50-D49F-4BF2-B7FC-7D3CB607CB4E}"/>
    <cellStyle name="40% - Ênfase5 21 7 2 3" xfId="31908" xr:uid="{914B8666-E46A-4BA0-AF4D-6EB850743DBE}"/>
    <cellStyle name="40% - Ênfase5 21 7 2 4" xfId="31909" xr:uid="{E55EA0EA-D0B0-47CF-8887-AEE2B9C8F36E}"/>
    <cellStyle name="40% - Ênfase5 21 7 3" xfId="31910" xr:uid="{ACCEDFC9-590B-4A26-AA72-E05AB891514D}"/>
    <cellStyle name="40% - Ênfase5 21 7 4" xfId="31911" xr:uid="{0EF8B3DD-542B-4651-B82C-8EA9970C600E}"/>
    <cellStyle name="40% - Ênfase5 21 7 5" xfId="31912" xr:uid="{B1B0FA9D-FDB8-4DCF-BC67-78EB508FF1C0}"/>
    <cellStyle name="40% - Ênfase5 21 8" xfId="31913" xr:uid="{86D50C88-7B7F-42ED-9304-8E1619FB3B47}"/>
    <cellStyle name="40% - Ênfase5 21 8 2" xfId="31914" xr:uid="{69B4DC5E-C1A4-4037-BEBC-3E3BE0B2C74C}"/>
    <cellStyle name="40% - Ênfase5 21 8 2 2" xfId="31915" xr:uid="{AF2FFF16-F9DD-4E60-AF1D-5ADF44C83AA1}"/>
    <cellStyle name="40% - Ênfase5 21 8 2 3" xfId="31916" xr:uid="{8ED2344E-8F09-46C8-8A0A-F2A0A862D82C}"/>
    <cellStyle name="40% - Ênfase5 21 8 2 4" xfId="31917" xr:uid="{93A4A23A-F4FF-4649-BB1C-81D04BC92375}"/>
    <cellStyle name="40% - Ênfase5 21 8 3" xfId="31918" xr:uid="{3BA83333-51D8-48BF-9A05-83D0A0E13E0F}"/>
    <cellStyle name="40% - Ênfase5 21 8 4" xfId="31919" xr:uid="{62D290DE-ED02-4988-AFD6-E0D14374E7A6}"/>
    <cellStyle name="40% - Ênfase5 21 8 5" xfId="31920" xr:uid="{EDC8F409-3733-4A85-BA29-858FDBA0C36D}"/>
    <cellStyle name="40% - Ênfase5 21 9" xfId="31921" xr:uid="{17A7F7E8-3C4A-4E6B-A93E-D8060D3D62CD}"/>
    <cellStyle name="40% - Ênfase5 21 9 2" xfId="31922" xr:uid="{F391EA24-3833-4D0E-8A99-AB47F7530750}"/>
    <cellStyle name="40% - Ênfase5 21 9 2 2" xfId="31923" xr:uid="{EF021670-6317-4ECA-825F-FDB44C038A42}"/>
    <cellStyle name="40% - Ênfase5 21 9 2 3" xfId="31924" xr:uid="{DBCE102A-A035-4F3D-8A36-F4AF66265627}"/>
    <cellStyle name="40% - Ênfase5 21 9 2 4" xfId="31925" xr:uid="{3034C23A-EE36-4337-8295-A556C4279DA7}"/>
    <cellStyle name="40% - Ênfase5 21 9 3" xfId="31926" xr:uid="{DD6BD111-186A-4390-BDF9-3231F21EFF30}"/>
    <cellStyle name="40% - Ênfase5 21 9 4" xfId="31927" xr:uid="{0617F2AB-0B8C-49F1-ADC7-606C4925B1B6}"/>
    <cellStyle name="40% - Ênfase5 21 9 5" xfId="31928" xr:uid="{CB670CEE-8FE4-480F-8FAA-8335F6115484}"/>
    <cellStyle name="40% - Ênfase5 22" xfId="2232" xr:uid="{3EE8E652-5C84-4F4A-90B1-EB835B0FD4B9}"/>
    <cellStyle name="40% - Ênfase5 22 10" xfId="31929" xr:uid="{1819A509-B8E3-4DB3-9C40-9CDA7CAFBD92}"/>
    <cellStyle name="40% - Ênfase5 22 10 2" xfId="31930" xr:uid="{CCA5FBF2-A462-44C2-A1A9-927B8AD824D0}"/>
    <cellStyle name="40% - Ênfase5 22 10 2 2" xfId="31931" xr:uid="{E2213451-4FCC-487F-A0C0-0D80882DE182}"/>
    <cellStyle name="40% - Ênfase5 22 10 2 3" xfId="31932" xr:uid="{7BBA4DA3-9C57-4EE0-88F0-B639EEAF8DB3}"/>
    <cellStyle name="40% - Ênfase5 22 10 2 4" xfId="31933" xr:uid="{F5EEC845-9343-4ACC-9357-FAB98603F5BE}"/>
    <cellStyle name="40% - Ênfase5 22 10 3" xfId="31934" xr:uid="{3172584C-D6EB-480D-98C4-B0DB13F44C7D}"/>
    <cellStyle name="40% - Ênfase5 22 10 4" xfId="31935" xr:uid="{55082938-73D9-48F4-805C-95A8E7A73A3F}"/>
    <cellStyle name="40% - Ênfase5 22 10 5" xfId="31936" xr:uid="{165B2E3A-8754-4AD6-A61C-5FA667C7E361}"/>
    <cellStyle name="40% - Ênfase5 22 11" xfId="31937" xr:uid="{6B04BB79-09DD-4155-A039-282DC94945C3}"/>
    <cellStyle name="40% - Ênfase5 22 11 2" xfId="31938" xr:uid="{609BDCAA-994D-48E8-99F0-C96EFBA76B9B}"/>
    <cellStyle name="40% - Ênfase5 22 11 2 2" xfId="31939" xr:uid="{CDE4FECF-F413-4DA7-BB27-5E2E7CC84173}"/>
    <cellStyle name="40% - Ênfase5 22 11 2 3" xfId="31940" xr:uid="{6AFEFC8B-6608-452F-A92B-45A61D5944E3}"/>
    <cellStyle name="40% - Ênfase5 22 11 2 4" xfId="31941" xr:uid="{2F6C2AC9-DA72-4C63-A158-F199DB373B41}"/>
    <cellStyle name="40% - Ênfase5 22 11 3" xfId="31942" xr:uid="{EC9D4A7D-6DA2-418F-97FF-D7F9FCE573F6}"/>
    <cellStyle name="40% - Ênfase5 22 11 4" xfId="31943" xr:uid="{39712AB6-684F-4978-9CE4-F244D4B2B640}"/>
    <cellStyle name="40% - Ênfase5 22 11 5" xfId="31944" xr:uid="{FEF74C95-1190-4E58-A8E2-10136188DF09}"/>
    <cellStyle name="40% - Ênfase5 22 12" xfId="31945" xr:uid="{2AFAE619-960A-40E8-BCC2-1BECBF794D57}"/>
    <cellStyle name="40% - Ênfase5 22 12 2" xfId="31946" xr:uid="{3C0E9C2E-1949-46FF-85C3-58262E5E2EEC}"/>
    <cellStyle name="40% - Ênfase5 22 12 3" xfId="31947" xr:uid="{361E96C9-E79F-4BC9-AE63-7A48A2F7E6F7}"/>
    <cellStyle name="40% - Ênfase5 22 12 4" xfId="31948" xr:uid="{9E89C60D-9F64-4254-B809-9879D10B5096}"/>
    <cellStyle name="40% - Ênfase5 22 13" xfId="31949" xr:uid="{0A16EE3E-1E31-4D4E-ABEB-8C80060F6B81}"/>
    <cellStyle name="40% - Ênfase5 22 14" xfId="31950" xr:uid="{C58BEADB-38F2-4E2A-AE4A-7449E16E64F6}"/>
    <cellStyle name="40% - Ênfase5 22 15" xfId="31951" xr:uid="{9DF303DA-948D-40E5-8AD3-9ACE442A5333}"/>
    <cellStyle name="40% - Ênfase5 22 16" xfId="49025" xr:uid="{A273F80B-FE3E-4CF7-B1AA-05CC377D386D}"/>
    <cellStyle name="40% - Ênfase5 22 2" xfId="2233" xr:uid="{0D24304E-62EC-46BE-BF32-D2257946AD45}"/>
    <cellStyle name="40% - Ênfase5 22 2 2" xfId="31952" xr:uid="{47C26A2C-BFD5-4027-93F9-ACD00AB51D43}"/>
    <cellStyle name="40% - Ênfase5 22 2 2 2" xfId="31953" xr:uid="{9483F85E-C32A-4055-924E-93128834FCAD}"/>
    <cellStyle name="40% - Ênfase5 22 2 2 3" xfId="31954" xr:uid="{D1ADD2EC-A7DD-40BF-B55B-1AECE386F100}"/>
    <cellStyle name="40% - Ênfase5 22 2 2 4" xfId="31955" xr:uid="{F179D57D-67B6-42EB-B884-73C40BD64FDA}"/>
    <cellStyle name="40% - Ênfase5 22 2 3" xfId="31956" xr:uid="{5FC7AA32-2ADD-4726-AE28-0B1220AA5F6A}"/>
    <cellStyle name="40% - Ênfase5 22 2 4" xfId="31957" xr:uid="{D0B3C750-0835-418C-A532-5BAC75F54EBB}"/>
    <cellStyle name="40% - Ênfase5 22 2 5" xfId="31958" xr:uid="{CE0BC2A2-827E-448F-9D3D-D6D6632C1B64}"/>
    <cellStyle name="40% - Ênfase5 22 3" xfId="31959" xr:uid="{A617A04A-022F-45DF-9F40-84F325F403E8}"/>
    <cellStyle name="40% - Ênfase5 22 3 2" xfId="31960" xr:uid="{A706E715-9B70-4BF7-8338-4ACD76895E05}"/>
    <cellStyle name="40% - Ênfase5 22 3 2 2" xfId="31961" xr:uid="{5CE1A5EB-5A22-4342-BEDE-4DC59059DD14}"/>
    <cellStyle name="40% - Ênfase5 22 3 2 3" xfId="31962" xr:uid="{B54350D3-BED0-43E7-815E-B512FF0243CE}"/>
    <cellStyle name="40% - Ênfase5 22 3 2 4" xfId="31963" xr:uid="{AEE5A4E8-ADD9-4510-B7CF-76D3DDE6F4E9}"/>
    <cellStyle name="40% - Ênfase5 22 3 3" xfId="31964" xr:uid="{39E98637-15F8-4035-9E4A-6D34E3F9DD3F}"/>
    <cellStyle name="40% - Ênfase5 22 3 4" xfId="31965" xr:uid="{8C01A725-7A6B-4666-8126-3E737C8BC6AD}"/>
    <cellStyle name="40% - Ênfase5 22 3 5" xfId="31966" xr:uid="{8E7B95A7-31A2-48CF-8246-C3C3968FE688}"/>
    <cellStyle name="40% - Ênfase5 22 4" xfId="31967" xr:uid="{C1B7C386-E3C3-4A3C-87C0-9DB30961510B}"/>
    <cellStyle name="40% - Ênfase5 22 4 2" xfId="31968" xr:uid="{556D9F8D-7D70-4908-88F8-3806CE3C9DAF}"/>
    <cellStyle name="40% - Ênfase5 22 4 2 2" xfId="31969" xr:uid="{34542D6C-5354-46E1-B3D1-443BB9E22077}"/>
    <cellStyle name="40% - Ênfase5 22 4 2 3" xfId="31970" xr:uid="{439C8689-3217-4F3D-8B29-EA103A33ABA6}"/>
    <cellStyle name="40% - Ênfase5 22 4 2 4" xfId="31971" xr:uid="{4E7263DF-594C-4269-87E9-DB181EACA8A8}"/>
    <cellStyle name="40% - Ênfase5 22 4 3" xfId="31972" xr:uid="{5D2EE4B5-BB8D-4FC7-9D03-A2BED356ED39}"/>
    <cellStyle name="40% - Ênfase5 22 4 4" xfId="31973" xr:uid="{668E715B-8F9E-4A27-A9DF-5DAAFB0B0061}"/>
    <cellStyle name="40% - Ênfase5 22 4 5" xfId="31974" xr:uid="{8E243215-1056-4723-847C-2185C5960748}"/>
    <cellStyle name="40% - Ênfase5 22 5" xfId="31975" xr:uid="{7ACCC4F3-BF38-44BD-9FC6-D29D6B8F119C}"/>
    <cellStyle name="40% - Ênfase5 22 5 2" xfId="31976" xr:uid="{88B6FDE0-B666-4EDC-A1D4-92E61155E716}"/>
    <cellStyle name="40% - Ênfase5 22 5 2 2" xfId="31977" xr:uid="{18264BF8-6914-4EAC-B463-6C48A56A2A3B}"/>
    <cellStyle name="40% - Ênfase5 22 5 2 3" xfId="31978" xr:uid="{C209750A-AC46-473E-AC96-1A5D56FC0BF3}"/>
    <cellStyle name="40% - Ênfase5 22 5 2 4" xfId="31979" xr:uid="{91D14677-39ED-4E9B-B84B-6C13689B5FAA}"/>
    <cellStyle name="40% - Ênfase5 22 5 3" xfId="31980" xr:uid="{867BC9DC-208A-4BBC-9A90-D526601513FE}"/>
    <cellStyle name="40% - Ênfase5 22 5 4" xfId="31981" xr:uid="{1DC442B1-3A68-4713-B6F1-8921179133D3}"/>
    <cellStyle name="40% - Ênfase5 22 5 5" xfId="31982" xr:uid="{9601F148-4958-4F0E-9802-846EF94DA518}"/>
    <cellStyle name="40% - Ênfase5 22 6" xfId="31983" xr:uid="{42034AB1-EFDA-4CDE-827A-5EBF4C637CFF}"/>
    <cellStyle name="40% - Ênfase5 22 6 2" xfId="31984" xr:uid="{26DE7B80-A8D1-4FB6-968A-83FEAA5C683D}"/>
    <cellStyle name="40% - Ênfase5 22 6 2 2" xfId="31985" xr:uid="{9604778D-AE18-4ADA-A936-C1AC19D1BADB}"/>
    <cellStyle name="40% - Ênfase5 22 6 2 3" xfId="31986" xr:uid="{4194FD0B-BA91-439F-A7DD-72BFA6F5EF10}"/>
    <cellStyle name="40% - Ênfase5 22 6 2 4" xfId="31987" xr:uid="{F26735A2-8119-42C3-8A84-3DB2C06B34FE}"/>
    <cellStyle name="40% - Ênfase5 22 6 3" xfId="31988" xr:uid="{DA8709A2-BBDB-40F2-A9C3-AC692AFE555D}"/>
    <cellStyle name="40% - Ênfase5 22 6 4" xfId="31989" xr:uid="{0E8B976D-8476-4D19-9A66-BE08FB740285}"/>
    <cellStyle name="40% - Ênfase5 22 6 5" xfId="31990" xr:uid="{A4E96108-D193-4245-91E9-F184E4D1AF98}"/>
    <cellStyle name="40% - Ênfase5 22 7" xfId="31991" xr:uid="{5FE00E13-AEAF-4C3B-B2FE-53D980F3DDBD}"/>
    <cellStyle name="40% - Ênfase5 22 7 2" xfId="31992" xr:uid="{3EDDA958-DBA1-4D18-B366-8EDC80F0FEF8}"/>
    <cellStyle name="40% - Ênfase5 22 7 2 2" xfId="31993" xr:uid="{17B14964-760B-4804-9430-1E40B533677B}"/>
    <cellStyle name="40% - Ênfase5 22 7 2 3" xfId="31994" xr:uid="{644A1EE5-7DF1-452C-A0F4-D81B63E046EE}"/>
    <cellStyle name="40% - Ênfase5 22 7 2 4" xfId="31995" xr:uid="{43A6B599-66FB-44D7-906E-26A6823D1B45}"/>
    <cellStyle name="40% - Ênfase5 22 7 3" xfId="31996" xr:uid="{5039383F-8092-40A3-97C4-7947D2ABE674}"/>
    <cellStyle name="40% - Ênfase5 22 7 4" xfId="31997" xr:uid="{6D3A940E-3D11-4D2C-A44F-D850F8843AEE}"/>
    <cellStyle name="40% - Ênfase5 22 7 5" xfId="31998" xr:uid="{A263C801-511B-462C-9DF3-F003D1DCE4AC}"/>
    <cellStyle name="40% - Ênfase5 22 8" xfId="31999" xr:uid="{2CC88C69-C2EA-472B-ACE6-718F542DB635}"/>
    <cellStyle name="40% - Ênfase5 22 8 2" xfId="32000" xr:uid="{0328E4C5-5326-48FF-8A4C-431CC4BAF2D1}"/>
    <cellStyle name="40% - Ênfase5 22 8 2 2" xfId="32001" xr:uid="{08E38706-4E97-483B-9C77-16EE05FB653B}"/>
    <cellStyle name="40% - Ênfase5 22 8 2 3" xfId="32002" xr:uid="{DFF94E0A-9871-4849-ABBC-5F4215B061F2}"/>
    <cellStyle name="40% - Ênfase5 22 8 2 4" xfId="32003" xr:uid="{326CBF53-DF83-42E1-9D13-C42C525DA1E2}"/>
    <cellStyle name="40% - Ênfase5 22 8 3" xfId="32004" xr:uid="{03627A25-9A35-40F2-B757-039018C62A78}"/>
    <cellStyle name="40% - Ênfase5 22 8 4" xfId="32005" xr:uid="{4D94111D-E181-473C-A6B3-B54483EC7283}"/>
    <cellStyle name="40% - Ênfase5 22 8 5" xfId="32006" xr:uid="{5B987678-785D-4227-A6D0-A424F0214248}"/>
    <cellStyle name="40% - Ênfase5 22 9" xfId="32007" xr:uid="{15D13269-DBCD-46F6-93B9-5E9D1E192B49}"/>
    <cellStyle name="40% - Ênfase5 22 9 2" xfId="32008" xr:uid="{E80D0E92-02C2-4B87-8DBB-16211B0543BB}"/>
    <cellStyle name="40% - Ênfase5 22 9 2 2" xfId="32009" xr:uid="{0F0D5CAD-9949-4C55-B3AF-1B8C3BE26BDD}"/>
    <cellStyle name="40% - Ênfase5 22 9 2 3" xfId="32010" xr:uid="{BC1CA456-4E3C-47CB-8CDE-53D33338F291}"/>
    <cellStyle name="40% - Ênfase5 22 9 2 4" xfId="32011" xr:uid="{4881F7A6-4E49-4446-8A34-768DC10EECF8}"/>
    <cellStyle name="40% - Ênfase5 22 9 3" xfId="32012" xr:uid="{B8ED4FBD-E9F9-4334-9D44-6AD936939BB4}"/>
    <cellStyle name="40% - Ênfase5 22 9 4" xfId="32013" xr:uid="{9475ADFB-5877-4847-8A6B-49B12EAB35C7}"/>
    <cellStyle name="40% - Ênfase5 22 9 5" xfId="32014" xr:uid="{91CC7ED7-5543-4CCD-94EB-D1DD089C3DC8}"/>
    <cellStyle name="40% - Ênfase5 23" xfId="2234" xr:uid="{38E808CB-5B99-494D-9F81-4252EDC16CF6}"/>
    <cellStyle name="40% - Ênfase5 23 10" xfId="32015" xr:uid="{B042E747-AB51-4B88-8651-2291B3660196}"/>
    <cellStyle name="40% - Ênfase5 23 10 2" xfId="32016" xr:uid="{0F6B636F-D0A6-4573-85B6-30671F8A4680}"/>
    <cellStyle name="40% - Ênfase5 23 10 2 2" xfId="32017" xr:uid="{1A670171-D907-4B9F-AC62-D51362CCBE63}"/>
    <cellStyle name="40% - Ênfase5 23 10 2 3" xfId="32018" xr:uid="{E3853154-0E60-4A58-9CC0-B95CBD9200C9}"/>
    <cellStyle name="40% - Ênfase5 23 10 2 4" xfId="32019" xr:uid="{E78C4676-45BC-48E6-BAD5-7FA666E33511}"/>
    <cellStyle name="40% - Ênfase5 23 10 3" xfId="32020" xr:uid="{85CD014E-6EE8-4C59-9DF7-1C02BA8E862F}"/>
    <cellStyle name="40% - Ênfase5 23 10 4" xfId="32021" xr:uid="{7908DBE9-0F48-483B-99BA-56FED8D0B0C9}"/>
    <cellStyle name="40% - Ênfase5 23 10 5" xfId="32022" xr:uid="{2D71DCED-EB90-4D58-945C-6F13010C3686}"/>
    <cellStyle name="40% - Ênfase5 23 11" xfId="32023" xr:uid="{35CA1637-906A-4CA5-924D-0F0030D9F7C3}"/>
    <cellStyle name="40% - Ênfase5 23 11 2" xfId="32024" xr:uid="{4F8B0FB5-8D61-4C2B-B88E-EB13DB1E1243}"/>
    <cellStyle name="40% - Ênfase5 23 11 2 2" xfId="32025" xr:uid="{B88D52C1-63B3-4318-B21D-8E86E694FFA4}"/>
    <cellStyle name="40% - Ênfase5 23 11 2 3" xfId="32026" xr:uid="{B14861B2-1088-4A21-833D-A314A4B73E28}"/>
    <cellStyle name="40% - Ênfase5 23 11 2 4" xfId="32027" xr:uid="{F67FC08C-3454-48C6-B79C-FDCD1B74AF98}"/>
    <cellStyle name="40% - Ênfase5 23 11 3" xfId="32028" xr:uid="{83D091E5-3C80-4406-A48B-6078703C5846}"/>
    <cellStyle name="40% - Ênfase5 23 11 4" xfId="32029" xr:uid="{E165EDAC-0CA4-44C7-886E-292671CF987E}"/>
    <cellStyle name="40% - Ênfase5 23 11 5" xfId="32030" xr:uid="{48F300E5-1AEB-48C3-904E-1CBB28DF71A6}"/>
    <cellStyle name="40% - Ênfase5 23 12" xfId="32031" xr:uid="{C0BFB823-A463-43CB-ADCA-59D27EBA97D5}"/>
    <cellStyle name="40% - Ênfase5 23 12 2" xfId="32032" xr:uid="{2F7237E3-BEB1-452E-A78B-A44640282813}"/>
    <cellStyle name="40% - Ênfase5 23 12 3" xfId="32033" xr:uid="{9E6E9C6C-466F-4240-99D3-792A36B560D0}"/>
    <cellStyle name="40% - Ênfase5 23 12 4" xfId="32034" xr:uid="{87D91B39-18B4-45B9-A52C-12E9EF7F7BA0}"/>
    <cellStyle name="40% - Ênfase5 23 13" xfId="32035" xr:uid="{E6EB248C-7FF5-407B-9FDB-AFF7F9ED5683}"/>
    <cellStyle name="40% - Ênfase5 23 14" xfId="32036" xr:uid="{9DC8AF37-B16B-4711-80E5-4A673D5BC3F6}"/>
    <cellStyle name="40% - Ênfase5 23 15" xfId="32037" xr:uid="{43077ED5-9845-4ABE-BC6D-38F19F067531}"/>
    <cellStyle name="40% - Ênfase5 23 16" xfId="49026" xr:uid="{B539A7CB-FABC-485C-A0B2-D0CD830EE4CB}"/>
    <cellStyle name="40% - Ênfase5 23 2" xfId="2235" xr:uid="{0DDBECBC-F926-4954-80E4-1B7177BCD954}"/>
    <cellStyle name="40% - Ênfase5 23 2 2" xfId="32038" xr:uid="{80312907-F9ED-46B3-A107-00F9099FB265}"/>
    <cellStyle name="40% - Ênfase5 23 2 2 2" xfId="32039" xr:uid="{48761C63-0BCA-4187-B4FC-76533198E52D}"/>
    <cellStyle name="40% - Ênfase5 23 2 2 3" xfId="32040" xr:uid="{186C2EB3-AC18-4D7A-AC47-E6C0A64A2412}"/>
    <cellStyle name="40% - Ênfase5 23 2 2 4" xfId="32041" xr:uid="{915DF722-FB44-4A9A-9655-E87F54E262AD}"/>
    <cellStyle name="40% - Ênfase5 23 2 3" xfId="32042" xr:uid="{AE56C43E-A65C-49CB-A8F5-5A4EE6D54F64}"/>
    <cellStyle name="40% - Ênfase5 23 2 4" xfId="32043" xr:uid="{278DCB11-1DBB-4126-B2DE-61B9E307C4E7}"/>
    <cellStyle name="40% - Ênfase5 23 2 5" xfId="32044" xr:uid="{0C9C8EA6-83E2-4C40-9F34-DC730B1C9F5D}"/>
    <cellStyle name="40% - Ênfase5 23 3" xfId="32045" xr:uid="{63ABF579-C111-4444-B829-345F51C070E9}"/>
    <cellStyle name="40% - Ênfase5 23 3 2" xfId="32046" xr:uid="{1C9502EB-3EE4-4253-AEC9-6F400A4C8008}"/>
    <cellStyle name="40% - Ênfase5 23 3 2 2" xfId="32047" xr:uid="{ACEE96A9-F5E3-4969-ACBD-5901E7F75F9D}"/>
    <cellStyle name="40% - Ênfase5 23 3 2 3" xfId="32048" xr:uid="{85083852-2498-4BFB-8B08-0236BDDA5813}"/>
    <cellStyle name="40% - Ênfase5 23 3 2 4" xfId="32049" xr:uid="{377FBD69-6554-47E7-8B49-08CDDFEBD312}"/>
    <cellStyle name="40% - Ênfase5 23 3 3" xfId="32050" xr:uid="{5EA53DE3-EBDD-4EC2-90ED-F4D7DB77FA95}"/>
    <cellStyle name="40% - Ênfase5 23 3 4" xfId="32051" xr:uid="{3C391449-A871-4300-8E72-E9C312E48201}"/>
    <cellStyle name="40% - Ênfase5 23 3 5" xfId="32052" xr:uid="{EC81736F-DFF1-453E-A838-4681A5AE2650}"/>
    <cellStyle name="40% - Ênfase5 23 4" xfId="32053" xr:uid="{9383DC61-945D-4F9D-8A2F-F43DF68DCA32}"/>
    <cellStyle name="40% - Ênfase5 23 4 2" xfId="32054" xr:uid="{13B8020C-8110-4438-A483-F52600B262B2}"/>
    <cellStyle name="40% - Ênfase5 23 4 2 2" xfId="32055" xr:uid="{EBACA0CA-0F0C-45AE-8879-8A8C73F63A47}"/>
    <cellStyle name="40% - Ênfase5 23 4 2 3" xfId="32056" xr:uid="{45D18664-BAAB-478D-99C2-11D63B65E92A}"/>
    <cellStyle name="40% - Ênfase5 23 4 2 4" xfId="32057" xr:uid="{269B08E6-D497-4A87-967C-95372CD8EC89}"/>
    <cellStyle name="40% - Ênfase5 23 4 3" xfId="32058" xr:uid="{D7AB5C33-F3AB-4BAD-87AB-4F83B3209FFE}"/>
    <cellStyle name="40% - Ênfase5 23 4 4" xfId="32059" xr:uid="{0F472280-20EA-4873-8CFB-EAB722FCFB44}"/>
    <cellStyle name="40% - Ênfase5 23 4 5" xfId="32060" xr:uid="{E41CB7C8-01C5-4939-AF51-EEDC5F6687F6}"/>
    <cellStyle name="40% - Ênfase5 23 5" xfId="32061" xr:uid="{731ECDC6-9350-4818-9AFE-856AA7967276}"/>
    <cellStyle name="40% - Ênfase5 23 5 2" xfId="32062" xr:uid="{4B0CC140-1BBF-4A7C-957C-C5CF710258BF}"/>
    <cellStyle name="40% - Ênfase5 23 5 2 2" xfId="32063" xr:uid="{8C9EE0AA-BD3E-49FB-B93D-97F69D2DDE4C}"/>
    <cellStyle name="40% - Ênfase5 23 5 2 3" xfId="32064" xr:uid="{1E5271CC-E130-40F5-AF02-A67479541D93}"/>
    <cellStyle name="40% - Ênfase5 23 5 2 4" xfId="32065" xr:uid="{B40E61F0-3C7E-49F7-AE47-4079EC533952}"/>
    <cellStyle name="40% - Ênfase5 23 5 3" xfId="32066" xr:uid="{12964EA1-DED1-4235-B22E-0017110466FD}"/>
    <cellStyle name="40% - Ênfase5 23 5 4" xfId="32067" xr:uid="{682C2751-AC8B-44B5-B52E-7BA7206118C3}"/>
    <cellStyle name="40% - Ênfase5 23 5 5" xfId="32068" xr:uid="{FC7288BE-D2E7-482A-B711-70692F34EA79}"/>
    <cellStyle name="40% - Ênfase5 23 6" xfId="32069" xr:uid="{B1470B22-E1C0-4A0C-BC34-695745BF3345}"/>
    <cellStyle name="40% - Ênfase5 23 6 2" xfId="32070" xr:uid="{8151BB22-5BA8-47B8-98A3-2207FEB78E93}"/>
    <cellStyle name="40% - Ênfase5 23 6 2 2" xfId="32071" xr:uid="{7A47EBBB-444E-4D5E-86AF-07BE8FCAB114}"/>
    <cellStyle name="40% - Ênfase5 23 6 2 3" xfId="32072" xr:uid="{2D665D0F-AEE6-49B3-803E-1CC6B6046432}"/>
    <cellStyle name="40% - Ênfase5 23 6 2 4" xfId="32073" xr:uid="{8BA50855-C9F3-49F9-B516-13128C51ECA9}"/>
    <cellStyle name="40% - Ênfase5 23 6 3" xfId="32074" xr:uid="{FB0EA0D7-CC07-4B88-9ADB-93E2FF8B7AD4}"/>
    <cellStyle name="40% - Ênfase5 23 6 4" xfId="32075" xr:uid="{907045D4-BF54-4984-A0C9-3A3D7F32AD66}"/>
    <cellStyle name="40% - Ênfase5 23 6 5" xfId="32076" xr:uid="{86608B7D-24DB-4DC9-A349-2EC1B6539D33}"/>
    <cellStyle name="40% - Ênfase5 23 7" xfId="32077" xr:uid="{8A537B87-AB5F-470D-A7E7-2340F9B2B17A}"/>
    <cellStyle name="40% - Ênfase5 23 7 2" xfId="32078" xr:uid="{F66B2F0F-CD70-4D12-B462-F9545EB24CF1}"/>
    <cellStyle name="40% - Ênfase5 23 7 2 2" xfId="32079" xr:uid="{C03AD26F-459C-48F9-AB63-71C9D8554EED}"/>
    <cellStyle name="40% - Ênfase5 23 7 2 3" xfId="32080" xr:uid="{5FB98ADA-DFC1-429E-8DBA-EA1FECA622C8}"/>
    <cellStyle name="40% - Ênfase5 23 7 2 4" xfId="32081" xr:uid="{33AA8DA6-B93C-4CA8-AD3F-70BD77C51FEC}"/>
    <cellStyle name="40% - Ênfase5 23 7 3" xfId="32082" xr:uid="{C2005516-5BBF-4D59-BE89-DEB0B3B99D8B}"/>
    <cellStyle name="40% - Ênfase5 23 7 4" xfId="32083" xr:uid="{423EDD82-9004-4970-A43C-90C11EF2FD96}"/>
    <cellStyle name="40% - Ênfase5 23 7 5" xfId="32084" xr:uid="{126BEFDB-D7C6-4E72-A797-4E68EFA9A429}"/>
    <cellStyle name="40% - Ênfase5 23 8" xfId="32085" xr:uid="{CCDA3545-7C98-4723-9BC1-55D224E84572}"/>
    <cellStyle name="40% - Ênfase5 23 8 2" xfId="32086" xr:uid="{5C112BC9-AC06-4232-9E79-929335392FD5}"/>
    <cellStyle name="40% - Ênfase5 23 8 2 2" xfId="32087" xr:uid="{F1CDDEAA-A1C6-4912-85F4-7DD9594997E0}"/>
    <cellStyle name="40% - Ênfase5 23 8 2 3" xfId="32088" xr:uid="{3D5F2798-C9CB-414F-B7C3-11B40B695A3C}"/>
    <cellStyle name="40% - Ênfase5 23 8 2 4" xfId="32089" xr:uid="{38C19A41-FF79-4F79-8EC0-DC7B532120C2}"/>
    <cellStyle name="40% - Ênfase5 23 8 3" xfId="32090" xr:uid="{9A9652C2-938C-4353-9E4C-F32128682B1D}"/>
    <cellStyle name="40% - Ênfase5 23 8 4" xfId="32091" xr:uid="{CCB9A41E-1BC2-454A-82CD-8D34A8464029}"/>
    <cellStyle name="40% - Ênfase5 23 8 5" xfId="32092" xr:uid="{2E8BCE9C-1F9F-4033-AB76-BCC0FA343D3F}"/>
    <cellStyle name="40% - Ênfase5 23 9" xfId="32093" xr:uid="{8C4D566A-599D-4340-9EB1-5A22D203549F}"/>
    <cellStyle name="40% - Ênfase5 23 9 2" xfId="32094" xr:uid="{BC968844-619D-4F9B-A90D-96CA6930461D}"/>
    <cellStyle name="40% - Ênfase5 23 9 2 2" xfId="32095" xr:uid="{507274D7-FD09-46AF-AC00-DDF33AC5E5C9}"/>
    <cellStyle name="40% - Ênfase5 23 9 2 3" xfId="32096" xr:uid="{2B89FB84-4AAE-455D-B3B3-BA80CB851044}"/>
    <cellStyle name="40% - Ênfase5 23 9 2 4" xfId="32097" xr:uid="{79B6D750-B17A-4CC0-9C6C-BB563BDDAA10}"/>
    <cellStyle name="40% - Ênfase5 23 9 3" xfId="32098" xr:uid="{184611B7-28D7-4A54-B887-E4AD3F2B5CEE}"/>
    <cellStyle name="40% - Ênfase5 23 9 4" xfId="32099" xr:uid="{49DE05F1-924D-4D15-B640-AF5EAD2D4F74}"/>
    <cellStyle name="40% - Ênfase5 23 9 5" xfId="32100" xr:uid="{A56A06B2-A40A-4DCD-82D3-54A1C54FD120}"/>
    <cellStyle name="40% - Ênfase5 24" xfId="2236" xr:uid="{944ED820-F049-4555-BA25-5C3214E9E688}"/>
    <cellStyle name="40% - Ênfase5 24 10" xfId="32101" xr:uid="{2F5C74F4-D27C-4C55-BB01-930E3DF9F8F8}"/>
    <cellStyle name="40% - Ênfase5 24 10 2" xfId="32102" xr:uid="{549FDED4-0A2E-429A-B2E6-73FCF806B446}"/>
    <cellStyle name="40% - Ênfase5 24 10 2 2" xfId="32103" xr:uid="{8F36C1E0-038C-4B35-8DFD-8EC8523D19AA}"/>
    <cellStyle name="40% - Ênfase5 24 10 2 3" xfId="32104" xr:uid="{5EBF4E40-D8F3-4BDF-88D0-0F04ABCFADAD}"/>
    <cellStyle name="40% - Ênfase5 24 10 2 4" xfId="32105" xr:uid="{0444CED4-7444-433B-B910-0F1DD6F13155}"/>
    <cellStyle name="40% - Ênfase5 24 10 3" xfId="32106" xr:uid="{61243F6A-1508-4744-8B21-FF6AE91320E4}"/>
    <cellStyle name="40% - Ênfase5 24 10 4" xfId="32107" xr:uid="{994808D8-00A9-43C0-8671-C2414177B0E6}"/>
    <cellStyle name="40% - Ênfase5 24 10 5" xfId="32108" xr:uid="{F65C48DB-565B-4D58-8BD3-C7E54D3950D9}"/>
    <cellStyle name="40% - Ênfase5 24 11" xfId="32109" xr:uid="{BC3191FF-A1FC-4247-A00F-C6359EDE108F}"/>
    <cellStyle name="40% - Ênfase5 24 11 2" xfId="32110" xr:uid="{EFC542BF-1F7B-4B5D-8895-38E698A74DB3}"/>
    <cellStyle name="40% - Ênfase5 24 11 2 2" xfId="32111" xr:uid="{DABBA9B5-BDA9-45D7-A37A-5997E125B7BD}"/>
    <cellStyle name="40% - Ênfase5 24 11 2 3" xfId="32112" xr:uid="{28A87B99-FE36-4EF6-8E6F-839DE3E286DC}"/>
    <cellStyle name="40% - Ênfase5 24 11 2 4" xfId="32113" xr:uid="{2D967C40-712B-4C6E-B332-55D8C3109FB4}"/>
    <cellStyle name="40% - Ênfase5 24 11 3" xfId="32114" xr:uid="{66073718-8338-4A0F-84B3-50A663CA6A56}"/>
    <cellStyle name="40% - Ênfase5 24 11 4" xfId="32115" xr:uid="{25268F41-593D-4804-98AD-EEA0C4AB5D2D}"/>
    <cellStyle name="40% - Ênfase5 24 11 5" xfId="32116" xr:uid="{83B80A44-036E-47B2-8FAC-59DB28AE92C4}"/>
    <cellStyle name="40% - Ênfase5 24 12" xfId="32117" xr:uid="{D08FAD37-7078-4303-936A-DD779014FEB5}"/>
    <cellStyle name="40% - Ênfase5 24 12 2" xfId="32118" xr:uid="{31061C79-7BC1-472D-A2A8-87D23CCE90FD}"/>
    <cellStyle name="40% - Ênfase5 24 12 3" xfId="32119" xr:uid="{A3AD1B41-5AD6-42B2-86C4-ACC501C2E994}"/>
    <cellStyle name="40% - Ênfase5 24 12 4" xfId="32120" xr:uid="{9A955B10-7BF0-4AAD-A7F7-449930900500}"/>
    <cellStyle name="40% - Ênfase5 24 13" xfId="32121" xr:uid="{918BB5C9-6FAE-4FE5-A853-35571A61C415}"/>
    <cellStyle name="40% - Ênfase5 24 14" xfId="32122" xr:uid="{2F629886-AAD2-4478-8D7F-5C72280AF743}"/>
    <cellStyle name="40% - Ênfase5 24 15" xfId="32123" xr:uid="{E5F85C5C-911D-4998-B8EE-DA3CA8827086}"/>
    <cellStyle name="40% - Ênfase5 24 16" xfId="49027" xr:uid="{90F671BB-0E1C-4E85-AEB3-59A3A3E6DB6B}"/>
    <cellStyle name="40% - Ênfase5 24 2" xfId="2237" xr:uid="{ADE822E3-DD9D-4E42-9C66-A2413E604926}"/>
    <cellStyle name="40% - Ênfase5 24 2 2" xfId="32124" xr:uid="{46354D41-E3C0-409C-93C8-C25670D86415}"/>
    <cellStyle name="40% - Ênfase5 24 2 2 2" xfId="32125" xr:uid="{8C069C76-830B-4CD5-BAD4-1FA958EC3573}"/>
    <cellStyle name="40% - Ênfase5 24 2 2 3" xfId="32126" xr:uid="{0A6FC9F9-0CCE-4FA3-A932-FD72E85F2621}"/>
    <cellStyle name="40% - Ênfase5 24 2 2 4" xfId="32127" xr:uid="{164EFAF6-EA3C-4DD4-A544-F44BF86485C8}"/>
    <cellStyle name="40% - Ênfase5 24 2 3" xfId="32128" xr:uid="{8AB55860-E736-47EE-87D5-FC601F342C49}"/>
    <cellStyle name="40% - Ênfase5 24 2 4" xfId="32129" xr:uid="{DE81EF45-2521-42B4-B119-FFC75A6DC830}"/>
    <cellStyle name="40% - Ênfase5 24 2 5" xfId="32130" xr:uid="{6C789DAC-140E-403A-ADAD-B9D08BE78475}"/>
    <cellStyle name="40% - Ênfase5 24 3" xfId="32131" xr:uid="{D37D9339-79EC-47BD-B698-1C858BBC0B87}"/>
    <cellStyle name="40% - Ênfase5 24 3 2" xfId="32132" xr:uid="{1756CE57-901D-4778-B607-9C9FBCE546D8}"/>
    <cellStyle name="40% - Ênfase5 24 3 2 2" xfId="32133" xr:uid="{8F1D77EE-E287-4F5B-AC4F-3C2F0E87C7D8}"/>
    <cellStyle name="40% - Ênfase5 24 3 2 3" xfId="32134" xr:uid="{2585CE4E-F92C-4B0B-9EDA-6514A2924F7C}"/>
    <cellStyle name="40% - Ênfase5 24 3 2 4" xfId="32135" xr:uid="{04F9EA3C-68D8-42BD-A39F-D35C35C98275}"/>
    <cellStyle name="40% - Ênfase5 24 3 3" xfId="32136" xr:uid="{6E0237BC-7EF1-4DEC-85A2-4180BF22F179}"/>
    <cellStyle name="40% - Ênfase5 24 3 4" xfId="32137" xr:uid="{69F5FC23-5151-4570-8FDB-B5524BE562A6}"/>
    <cellStyle name="40% - Ênfase5 24 3 5" xfId="32138" xr:uid="{15E0366A-B906-4524-9DF7-09AA3D1C9E62}"/>
    <cellStyle name="40% - Ênfase5 24 4" xfId="32139" xr:uid="{DAF2A129-22E5-44AC-BFC2-8F154AA2A256}"/>
    <cellStyle name="40% - Ênfase5 24 4 2" xfId="32140" xr:uid="{1BECBADA-A389-46BC-BA86-A1896E15175E}"/>
    <cellStyle name="40% - Ênfase5 24 4 2 2" xfId="32141" xr:uid="{FDD6DCAE-ED4D-474B-A21C-E7672F37A4D2}"/>
    <cellStyle name="40% - Ênfase5 24 4 2 3" xfId="32142" xr:uid="{A8D909D7-FDFA-4CED-8C22-FAFE3472A35D}"/>
    <cellStyle name="40% - Ênfase5 24 4 2 4" xfId="32143" xr:uid="{B9F5AC32-0CC0-4FAD-97CB-8B14EC4D042D}"/>
    <cellStyle name="40% - Ênfase5 24 4 3" xfId="32144" xr:uid="{716E133D-63DE-4233-B2F6-E0342B15AE33}"/>
    <cellStyle name="40% - Ênfase5 24 4 4" xfId="32145" xr:uid="{97059742-758A-45FD-BB92-17C8C66F424F}"/>
    <cellStyle name="40% - Ênfase5 24 4 5" xfId="32146" xr:uid="{F1D1CC89-69A2-474E-8A61-89E887D24749}"/>
    <cellStyle name="40% - Ênfase5 24 5" xfId="32147" xr:uid="{F0A87C29-3A7B-4CBF-97A9-1DA7CD348AA2}"/>
    <cellStyle name="40% - Ênfase5 24 5 2" xfId="32148" xr:uid="{4B675C1F-A02A-4CBD-8EE8-347E1589557F}"/>
    <cellStyle name="40% - Ênfase5 24 5 2 2" xfId="32149" xr:uid="{C391C5C9-D6BC-4AF8-9E19-B08666780376}"/>
    <cellStyle name="40% - Ênfase5 24 5 2 3" xfId="32150" xr:uid="{83CE141F-D4F6-4D4A-8755-B6FC4346CACB}"/>
    <cellStyle name="40% - Ênfase5 24 5 2 4" xfId="32151" xr:uid="{F7BDA0CD-EA47-46AB-AEBB-B5FE429884CD}"/>
    <cellStyle name="40% - Ênfase5 24 5 3" xfId="32152" xr:uid="{A6CBD304-A83A-467E-935F-2F7C00F12F40}"/>
    <cellStyle name="40% - Ênfase5 24 5 4" xfId="32153" xr:uid="{939F8075-ED48-4C4E-8024-7CB6CFEC91CE}"/>
    <cellStyle name="40% - Ênfase5 24 5 5" xfId="32154" xr:uid="{0700AD0B-FFA8-4F3A-A068-FCBB5CC87F8A}"/>
    <cellStyle name="40% - Ênfase5 24 6" xfId="32155" xr:uid="{DCC6C7F1-BA56-4CC1-B41A-9036EE6ABC5C}"/>
    <cellStyle name="40% - Ênfase5 24 6 2" xfId="32156" xr:uid="{5D3D0D7F-D476-494D-867F-D8C420D538DF}"/>
    <cellStyle name="40% - Ênfase5 24 6 2 2" xfId="32157" xr:uid="{064763F7-116B-4411-B1D0-BF69DD691C73}"/>
    <cellStyle name="40% - Ênfase5 24 6 2 3" xfId="32158" xr:uid="{780BAE87-73BB-47B5-AD3B-B665D923D5CD}"/>
    <cellStyle name="40% - Ênfase5 24 6 2 4" xfId="32159" xr:uid="{33B01E68-244E-40B7-84A0-6FDD64D18997}"/>
    <cellStyle name="40% - Ênfase5 24 6 3" xfId="32160" xr:uid="{A9480275-B2D6-4895-AC12-ABA133A77FBB}"/>
    <cellStyle name="40% - Ênfase5 24 6 4" xfId="32161" xr:uid="{E4282A18-6D08-4157-B0BE-1B49C5E89D79}"/>
    <cellStyle name="40% - Ênfase5 24 6 5" xfId="32162" xr:uid="{F4D115CF-0103-43CC-8B2A-DE751F5FB350}"/>
    <cellStyle name="40% - Ênfase5 24 7" xfId="32163" xr:uid="{742B9469-B173-40F7-A033-812BD1BEC1D8}"/>
    <cellStyle name="40% - Ênfase5 24 7 2" xfId="32164" xr:uid="{9DCB1E1D-724D-4605-AD78-D919F0D829D5}"/>
    <cellStyle name="40% - Ênfase5 24 7 2 2" xfId="32165" xr:uid="{B611A49A-BD7E-480C-B5F0-0FEE94815CB7}"/>
    <cellStyle name="40% - Ênfase5 24 7 2 3" xfId="32166" xr:uid="{B1CEC094-5123-4E02-987A-F23027BE58DD}"/>
    <cellStyle name="40% - Ênfase5 24 7 2 4" xfId="32167" xr:uid="{3789426D-7999-4A7A-8519-57D7CCFF68BF}"/>
    <cellStyle name="40% - Ênfase5 24 7 3" xfId="32168" xr:uid="{3D3FCAEA-E54C-49C1-B403-1F01F6491369}"/>
    <cellStyle name="40% - Ênfase5 24 7 4" xfId="32169" xr:uid="{D15520BE-C7D5-4A98-A297-32B1F4DC6DE1}"/>
    <cellStyle name="40% - Ênfase5 24 7 5" xfId="32170" xr:uid="{01303C31-E33B-479B-AECA-E6D759CF5177}"/>
    <cellStyle name="40% - Ênfase5 24 8" xfId="32171" xr:uid="{15D44055-4896-43C3-B384-2B75F8820A7F}"/>
    <cellStyle name="40% - Ênfase5 24 8 2" xfId="32172" xr:uid="{F67918FD-712C-467F-8DD2-0DF17016CBFF}"/>
    <cellStyle name="40% - Ênfase5 24 8 2 2" xfId="32173" xr:uid="{AC1F2F5A-61EC-4DB7-BB8C-9027127438FA}"/>
    <cellStyle name="40% - Ênfase5 24 8 2 3" xfId="32174" xr:uid="{6448FA1D-0631-4C76-B170-AA4B365B9D22}"/>
    <cellStyle name="40% - Ênfase5 24 8 2 4" xfId="32175" xr:uid="{DBADAB68-AE58-4BF7-B27E-12A67D523A72}"/>
    <cellStyle name="40% - Ênfase5 24 8 3" xfId="32176" xr:uid="{01610967-AA82-40BB-A1FA-CE164082F407}"/>
    <cellStyle name="40% - Ênfase5 24 8 4" xfId="32177" xr:uid="{CCE8D90B-4732-469D-BFB6-28B1C2952C8F}"/>
    <cellStyle name="40% - Ênfase5 24 8 5" xfId="32178" xr:uid="{C425B958-4811-4FB5-8F20-2BA4BD09314E}"/>
    <cellStyle name="40% - Ênfase5 24 9" xfId="32179" xr:uid="{79034C28-4C62-40F2-B397-12C30C8A0181}"/>
    <cellStyle name="40% - Ênfase5 24 9 2" xfId="32180" xr:uid="{26F6D29C-8ADF-4519-84A7-F411D2520A05}"/>
    <cellStyle name="40% - Ênfase5 24 9 2 2" xfId="32181" xr:uid="{7DD81A27-FA5A-4766-A763-F29F03997A41}"/>
    <cellStyle name="40% - Ênfase5 24 9 2 3" xfId="32182" xr:uid="{AAB9B490-44F6-4A56-9318-742D1D800430}"/>
    <cellStyle name="40% - Ênfase5 24 9 2 4" xfId="32183" xr:uid="{B63C59AC-BD44-41E1-8973-2E79D4A57903}"/>
    <cellStyle name="40% - Ênfase5 24 9 3" xfId="32184" xr:uid="{4A675A9E-547B-4F93-8F8C-01A224AC114E}"/>
    <cellStyle name="40% - Ênfase5 24 9 4" xfId="32185" xr:uid="{B309A507-3CD6-45EF-B786-44271AA95242}"/>
    <cellStyle name="40% - Ênfase5 24 9 5" xfId="32186" xr:uid="{66259A4E-AEDB-4C1F-B8AE-1FF775AA8B99}"/>
    <cellStyle name="40% - Ênfase5 25" xfId="2238" xr:uid="{8E631E19-0E0E-4AA8-ACBD-5A080D8AF223}"/>
    <cellStyle name="40% - Ênfase5 25 10" xfId="32187" xr:uid="{5C866FCB-7426-4723-BF09-EE7A8C7A5B9E}"/>
    <cellStyle name="40% - Ênfase5 25 10 2" xfId="32188" xr:uid="{C226B30F-45BF-4CCF-B06D-EC24FAF4743B}"/>
    <cellStyle name="40% - Ênfase5 25 10 2 2" xfId="32189" xr:uid="{1C44F409-7593-41E3-8EF9-355B429B4F1F}"/>
    <cellStyle name="40% - Ênfase5 25 10 2 3" xfId="32190" xr:uid="{B79231C1-C1E0-4457-897D-ED7F75848540}"/>
    <cellStyle name="40% - Ênfase5 25 10 2 4" xfId="32191" xr:uid="{A51D074F-ACC2-401C-ADBB-B24924D08E7E}"/>
    <cellStyle name="40% - Ênfase5 25 10 3" xfId="32192" xr:uid="{A15D1F3D-CF1C-42CB-8A7D-AA45286F4605}"/>
    <cellStyle name="40% - Ênfase5 25 10 4" xfId="32193" xr:uid="{3D32FDF7-4F2D-4D98-B366-3D5833E8058E}"/>
    <cellStyle name="40% - Ênfase5 25 10 5" xfId="32194" xr:uid="{0F9E57AB-3218-4187-851B-55B519D9399D}"/>
    <cellStyle name="40% - Ênfase5 25 11" xfId="32195" xr:uid="{36E846EE-2A0A-4047-8483-61367CA7AF13}"/>
    <cellStyle name="40% - Ênfase5 25 11 2" xfId="32196" xr:uid="{2FE94F48-1635-4200-8FE5-516B78278980}"/>
    <cellStyle name="40% - Ênfase5 25 11 2 2" xfId="32197" xr:uid="{DA61844D-29A8-4913-9853-BC0AD6C48A2C}"/>
    <cellStyle name="40% - Ênfase5 25 11 2 3" xfId="32198" xr:uid="{AC563CEB-82C2-48CB-8F7F-C49BBA9CFF6D}"/>
    <cellStyle name="40% - Ênfase5 25 11 2 4" xfId="32199" xr:uid="{51269D32-A106-4A2C-B7A2-32D96D3972B2}"/>
    <cellStyle name="40% - Ênfase5 25 11 3" xfId="32200" xr:uid="{9242E896-071E-4434-A6B9-167196BE0AEC}"/>
    <cellStyle name="40% - Ênfase5 25 11 4" xfId="32201" xr:uid="{1EBD8A87-4905-4232-BD4E-A2189CBCA959}"/>
    <cellStyle name="40% - Ênfase5 25 11 5" xfId="32202" xr:uid="{3E07A38F-7321-47E6-80B5-1F9DF357194A}"/>
    <cellStyle name="40% - Ênfase5 25 12" xfId="32203" xr:uid="{84E46FBA-C698-4E67-9DCD-E6D64D9D62B2}"/>
    <cellStyle name="40% - Ênfase5 25 12 2" xfId="32204" xr:uid="{D1F4F126-D744-4C56-8B3D-97FD4B522635}"/>
    <cellStyle name="40% - Ênfase5 25 12 3" xfId="32205" xr:uid="{0408F684-C674-49AB-A02E-CE0EC81A6BD7}"/>
    <cellStyle name="40% - Ênfase5 25 12 4" xfId="32206" xr:uid="{F526B873-D24A-4226-991D-2E4CAEE8D655}"/>
    <cellStyle name="40% - Ênfase5 25 13" xfId="32207" xr:uid="{8FA5A047-F976-4AF5-95B1-7D1F96EA150E}"/>
    <cellStyle name="40% - Ênfase5 25 14" xfId="32208" xr:uid="{DEBB3034-FE71-4300-BF7C-2A8417E3D8DE}"/>
    <cellStyle name="40% - Ênfase5 25 15" xfId="32209" xr:uid="{C1EA331C-F28D-4C6B-AA6B-0560AE7EB63E}"/>
    <cellStyle name="40% - Ênfase5 25 16" xfId="49028" xr:uid="{28EA9B0D-4E78-4EBC-BF8C-0C92DEB802C9}"/>
    <cellStyle name="40% - Ênfase5 25 2" xfId="2239" xr:uid="{B318EB7A-CEF9-4C61-99D8-5AE89C2209C8}"/>
    <cellStyle name="40% - Ênfase5 25 2 2" xfId="32210" xr:uid="{1CAC0776-1B28-4836-ABBB-1607E9B46B24}"/>
    <cellStyle name="40% - Ênfase5 25 2 2 2" xfId="32211" xr:uid="{D0F0EE71-5FEC-4684-B3CA-0E6AF314C59E}"/>
    <cellStyle name="40% - Ênfase5 25 2 2 3" xfId="32212" xr:uid="{9AC7DAAB-630E-4D42-9913-1E3D7691634E}"/>
    <cellStyle name="40% - Ênfase5 25 2 2 4" xfId="32213" xr:uid="{4ED97B04-355A-4588-A8AB-FD2D2A198F76}"/>
    <cellStyle name="40% - Ênfase5 25 2 3" xfId="32214" xr:uid="{E2886A0B-5BA6-4A73-B300-7FF6D851E0E0}"/>
    <cellStyle name="40% - Ênfase5 25 2 4" xfId="32215" xr:uid="{7EF0C71D-01F9-41EC-8241-CB569E3495D8}"/>
    <cellStyle name="40% - Ênfase5 25 2 5" xfId="32216" xr:uid="{056E97A9-425B-4D47-8BFF-76FCB20E6A86}"/>
    <cellStyle name="40% - Ênfase5 25 3" xfId="32217" xr:uid="{5C115CF1-E3FF-4E61-B5C2-781657706E36}"/>
    <cellStyle name="40% - Ênfase5 25 3 2" xfId="32218" xr:uid="{AA25D295-CEDA-43F8-AA5F-C3C382CB2EEA}"/>
    <cellStyle name="40% - Ênfase5 25 3 2 2" xfId="32219" xr:uid="{05078FBB-6CE9-4C21-AD23-EB3459633EA1}"/>
    <cellStyle name="40% - Ênfase5 25 3 2 3" xfId="32220" xr:uid="{3ADAB581-8EE1-41B2-BE6A-769E0DF8BA0C}"/>
    <cellStyle name="40% - Ênfase5 25 3 2 4" xfId="32221" xr:uid="{C8D7178F-91AC-4022-8A6D-7704EAD0EC41}"/>
    <cellStyle name="40% - Ênfase5 25 3 3" xfId="32222" xr:uid="{AEE18E72-A962-4466-AF3C-A509CA28B519}"/>
    <cellStyle name="40% - Ênfase5 25 3 4" xfId="32223" xr:uid="{82493D8A-2E89-4A22-955E-5D366D022DFD}"/>
    <cellStyle name="40% - Ênfase5 25 3 5" xfId="32224" xr:uid="{6E82AF41-306B-4584-906F-80C90633E515}"/>
    <cellStyle name="40% - Ênfase5 25 4" xfId="32225" xr:uid="{CBAC3B23-9111-49C2-A8B5-C64F811FAACC}"/>
    <cellStyle name="40% - Ênfase5 25 4 2" xfId="32226" xr:uid="{D3D78B72-0B7C-4103-83DC-802009ECBB47}"/>
    <cellStyle name="40% - Ênfase5 25 4 2 2" xfId="32227" xr:uid="{50EB3F44-8EEB-4311-B6B1-419D3BC8E4EF}"/>
    <cellStyle name="40% - Ênfase5 25 4 2 3" xfId="32228" xr:uid="{3AFE3B55-8CA0-4EA5-9C0B-7DA0BEA048DF}"/>
    <cellStyle name="40% - Ênfase5 25 4 2 4" xfId="32229" xr:uid="{39BFFFBF-B20B-47D3-9FF1-6C9501D104FA}"/>
    <cellStyle name="40% - Ênfase5 25 4 3" xfId="32230" xr:uid="{139EDC9E-2620-4C2C-80FD-D9A9C50558B2}"/>
    <cellStyle name="40% - Ênfase5 25 4 4" xfId="32231" xr:uid="{92016B85-3C13-42A1-A3A2-941FE8EA52E6}"/>
    <cellStyle name="40% - Ênfase5 25 4 5" xfId="32232" xr:uid="{A0317F96-B2B4-4349-A803-69EE0F192506}"/>
    <cellStyle name="40% - Ênfase5 25 5" xfId="32233" xr:uid="{A7CBEDAF-2587-4E1D-BFB0-0D75C21C275C}"/>
    <cellStyle name="40% - Ênfase5 25 5 2" xfId="32234" xr:uid="{ACAA4090-3E7E-4479-BC17-A6B06EB0C11D}"/>
    <cellStyle name="40% - Ênfase5 25 5 2 2" xfId="32235" xr:uid="{7439ABBF-48B0-47BA-B521-82D8F2510CC8}"/>
    <cellStyle name="40% - Ênfase5 25 5 2 3" xfId="32236" xr:uid="{CF771014-E5D2-4A22-A900-208265E0DA81}"/>
    <cellStyle name="40% - Ênfase5 25 5 2 4" xfId="32237" xr:uid="{079EA6FE-1ABB-4801-90B8-0C8A161774E3}"/>
    <cellStyle name="40% - Ênfase5 25 5 3" xfId="32238" xr:uid="{7B14B3C5-BC88-4111-A0E9-A8878DDE650E}"/>
    <cellStyle name="40% - Ênfase5 25 5 4" xfId="32239" xr:uid="{F25160D2-EC24-46F2-838F-7B28C600E8DC}"/>
    <cellStyle name="40% - Ênfase5 25 5 5" xfId="32240" xr:uid="{D7A49212-7A25-4AFB-B1DA-5F83B4319C39}"/>
    <cellStyle name="40% - Ênfase5 25 6" xfId="32241" xr:uid="{94190240-C72B-4CC2-805D-AC19ABF2B3BA}"/>
    <cellStyle name="40% - Ênfase5 25 6 2" xfId="32242" xr:uid="{0A050CBF-E694-4616-8BC7-EAF8022197FC}"/>
    <cellStyle name="40% - Ênfase5 25 6 2 2" xfId="32243" xr:uid="{3F74ECC6-B1AE-4F9E-954C-6632FD5264C5}"/>
    <cellStyle name="40% - Ênfase5 25 6 2 3" xfId="32244" xr:uid="{52E5A090-E849-4881-B95C-E9DAE51066DF}"/>
    <cellStyle name="40% - Ênfase5 25 6 2 4" xfId="32245" xr:uid="{04894D62-B5B1-48FA-B44C-E511327AE70A}"/>
    <cellStyle name="40% - Ênfase5 25 6 3" xfId="32246" xr:uid="{387FCC61-870E-4CC3-9080-82C25D08F4C6}"/>
    <cellStyle name="40% - Ênfase5 25 6 4" xfId="32247" xr:uid="{F160B6AD-260E-47BD-98AF-97444ABD42F6}"/>
    <cellStyle name="40% - Ênfase5 25 6 5" xfId="32248" xr:uid="{5A5B5958-2E24-404C-8A9A-3CA5327301CB}"/>
    <cellStyle name="40% - Ênfase5 25 7" xfId="32249" xr:uid="{BE81F6A3-D8EE-4184-8E67-5720E587810F}"/>
    <cellStyle name="40% - Ênfase5 25 7 2" xfId="32250" xr:uid="{B4C34E05-2C92-449B-B379-24A5CC811491}"/>
    <cellStyle name="40% - Ênfase5 25 7 2 2" xfId="32251" xr:uid="{422EA1EE-9F9A-4EC2-AE1A-8CCFCEE9761C}"/>
    <cellStyle name="40% - Ênfase5 25 7 2 3" xfId="32252" xr:uid="{2FB3AA26-9FBD-4A33-A1C7-06D5B25D8EC0}"/>
    <cellStyle name="40% - Ênfase5 25 7 2 4" xfId="32253" xr:uid="{4BF19E11-7A40-4332-9B59-D52A2594AC1B}"/>
    <cellStyle name="40% - Ênfase5 25 7 3" xfId="32254" xr:uid="{1FB804BF-56D4-4DC8-A3D4-A2D0F85D283C}"/>
    <cellStyle name="40% - Ênfase5 25 7 4" xfId="32255" xr:uid="{9206EEFA-AEA9-421A-8E31-3CBC8BE63948}"/>
    <cellStyle name="40% - Ênfase5 25 7 5" xfId="32256" xr:uid="{F7A79878-4EC0-4437-84D1-D89ECDB2CC4E}"/>
    <cellStyle name="40% - Ênfase5 25 8" xfId="32257" xr:uid="{AA33ABE9-88E5-453D-A2B8-2B9967F97111}"/>
    <cellStyle name="40% - Ênfase5 25 8 2" xfId="32258" xr:uid="{5594A2E2-6FE8-4895-9614-636F2D7527D1}"/>
    <cellStyle name="40% - Ênfase5 25 8 2 2" xfId="32259" xr:uid="{889FFDBC-28C1-4F9E-860D-AB57D18547B5}"/>
    <cellStyle name="40% - Ênfase5 25 8 2 3" xfId="32260" xr:uid="{BB610C99-27F6-4701-AAD2-843F6B84AE4D}"/>
    <cellStyle name="40% - Ênfase5 25 8 2 4" xfId="32261" xr:uid="{A331F543-B490-44FB-B6C8-9338DF75B3EA}"/>
    <cellStyle name="40% - Ênfase5 25 8 3" xfId="32262" xr:uid="{5438D4F6-BEA4-4510-9C35-6DCA6621B0F0}"/>
    <cellStyle name="40% - Ênfase5 25 8 4" xfId="32263" xr:uid="{C89A91F4-74E9-4BEC-84C3-B1EA2036173A}"/>
    <cellStyle name="40% - Ênfase5 25 8 5" xfId="32264" xr:uid="{4BEA301A-8161-4605-9FC7-7FF123B52907}"/>
    <cellStyle name="40% - Ênfase5 25 9" xfId="32265" xr:uid="{B9706BE8-C278-449C-AE8D-9FDB39A11703}"/>
    <cellStyle name="40% - Ênfase5 25 9 2" xfId="32266" xr:uid="{67D17DFC-A338-45E8-9D56-B05CA2AEE4BE}"/>
    <cellStyle name="40% - Ênfase5 25 9 2 2" xfId="32267" xr:uid="{AB5640FE-D93D-44C1-94A9-2112AC8459F8}"/>
    <cellStyle name="40% - Ênfase5 25 9 2 3" xfId="32268" xr:uid="{54C4041B-2B6C-43B6-9CF2-3EEB78A4A5FD}"/>
    <cellStyle name="40% - Ênfase5 25 9 2 4" xfId="32269" xr:uid="{919753FD-5694-4DDE-9852-96B5A96EB34E}"/>
    <cellStyle name="40% - Ênfase5 25 9 3" xfId="32270" xr:uid="{6D56CA61-F87E-4793-AD68-19D3BD4595DE}"/>
    <cellStyle name="40% - Ênfase5 25 9 4" xfId="32271" xr:uid="{1B22C37D-1AE9-4A8C-AF9B-9848AF1889D9}"/>
    <cellStyle name="40% - Ênfase5 25 9 5" xfId="32272" xr:uid="{BC41F0A6-4C17-4A2D-BE01-6081A6551F90}"/>
    <cellStyle name="40% - Ênfase5 26" xfId="2240" xr:uid="{AA2B75BF-9F49-474B-8065-8F6D0E0D808C}"/>
    <cellStyle name="40% - Ênfase5 26 10" xfId="32273" xr:uid="{7B398805-FF56-4DD8-A2B5-AE9947F3FEC9}"/>
    <cellStyle name="40% - Ênfase5 26 10 2" xfId="32274" xr:uid="{B520E35B-ADE7-4E4C-9E55-F166F632611C}"/>
    <cellStyle name="40% - Ênfase5 26 10 2 2" xfId="32275" xr:uid="{4E282427-CA11-44A6-A4DB-0FCE626F4976}"/>
    <cellStyle name="40% - Ênfase5 26 10 2 3" xfId="32276" xr:uid="{26AC2AC7-5A41-4153-9D21-42A8834C58C9}"/>
    <cellStyle name="40% - Ênfase5 26 10 2 4" xfId="32277" xr:uid="{F4256301-DC92-44AD-868C-1005786F91BA}"/>
    <cellStyle name="40% - Ênfase5 26 10 3" xfId="32278" xr:uid="{1165B427-849E-4588-BA12-82211714358B}"/>
    <cellStyle name="40% - Ênfase5 26 10 4" xfId="32279" xr:uid="{31944745-F645-40AE-8A25-21E0FB34F80E}"/>
    <cellStyle name="40% - Ênfase5 26 10 5" xfId="32280" xr:uid="{3571FEF6-B20D-4CE5-9797-DC8E3EE33625}"/>
    <cellStyle name="40% - Ênfase5 26 11" xfId="32281" xr:uid="{BD0F6539-7454-4A16-8C11-182B1B495E7B}"/>
    <cellStyle name="40% - Ênfase5 26 11 2" xfId="32282" xr:uid="{931840FD-0D43-4750-BD8C-406F527A752F}"/>
    <cellStyle name="40% - Ênfase5 26 11 2 2" xfId="32283" xr:uid="{1B8BC69B-5257-4002-96B5-D9F1F3A4C99B}"/>
    <cellStyle name="40% - Ênfase5 26 11 2 3" xfId="32284" xr:uid="{CC327EAD-2C38-4ED3-B1C8-4B938803EEAD}"/>
    <cellStyle name="40% - Ênfase5 26 11 2 4" xfId="32285" xr:uid="{AB46607E-435D-4953-B89D-9393F266402B}"/>
    <cellStyle name="40% - Ênfase5 26 11 3" xfId="32286" xr:uid="{D221E30E-8D05-4F5E-869C-F48A6CD68583}"/>
    <cellStyle name="40% - Ênfase5 26 11 4" xfId="32287" xr:uid="{613CD75C-BBD0-4995-AEFD-FA74B760E1F1}"/>
    <cellStyle name="40% - Ênfase5 26 11 5" xfId="32288" xr:uid="{B900CD76-16A0-4AEC-B373-57D37B99F176}"/>
    <cellStyle name="40% - Ênfase5 26 12" xfId="32289" xr:uid="{B5A4E43F-BDD7-445A-9957-C0D0AAA47086}"/>
    <cellStyle name="40% - Ênfase5 26 12 2" xfId="32290" xr:uid="{94564824-B305-4A1B-B075-E896D8B95ADC}"/>
    <cellStyle name="40% - Ênfase5 26 12 3" xfId="32291" xr:uid="{F3240915-C990-4E6B-B9AE-4A9FB316457F}"/>
    <cellStyle name="40% - Ênfase5 26 12 4" xfId="32292" xr:uid="{24D89A84-A365-4DDA-8AB4-4960FDA38144}"/>
    <cellStyle name="40% - Ênfase5 26 13" xfId="32293" xr:uid="{216348E3-D70C-4A26-A153-37D6E39C74D3}"/>
    <cellStyle name="40% - Ênfase5 26 14" xfId="32294" xr:uid="{F4D60549-6B83-4209-963E-081E2FB0A9F9}"/>
    <cellStyle name="40% - Ênfase5 26 15" xfId="32295" xr:uid="{BA0BC05E-E3CE-4EE9-8D12-848340FFCCD7}"/>
    <cellStyle name="40% - Ênfase5 26 16" xfId="49029" xr:uid="{EF714F0F-6FDA-4349-9511-F46454B63250}"/>
    <cellStyle name="40% - Ênfase5 26 2" xfId="2241" xr:uid="{D62A0421-8EE1-4EFA-95CD-8F7DA2ADA4A1}"/>
    <cellStyle name="40% - Ênfase5 26 2 2" xfId="32296" xr:uid="{963F8BBD-C875-4F05-8C8E-9ABCAF1789F5}"/>
    <cellStyle name="40% - Ênfase5 26 2 2 2" xfId="32297" xr:uid="{E17D4125-2CE2-458F-80D3-0BB3AC77DD7D}"/>
    <cellStyle name="40% - Ênfase5 26 2 2 3" xfId="32298" xr:uid="{5BC3900E-501D-4AB1-9DCD-E8C37A10402B}"/>
    <cellStyle name="40% - Ênfase5 26 2 2 4" xfId="32299" xr:uid="{62AE2654-E733-4A88-80FC-1AAD57335DD1}"/>
    <cellStyle name="40% - Ênfase5 26 2 3" xfId="32300" xr:uid="{839C9C50-501D-4F73-AAE5-F4ED2A706674}"/>
    <cellStyle name="40% - Ênfase5 26 2 4" xfId="32301" xr:uid="{DB758662-1F1C-4705-B8A9-2A4003E87394}"/>
    <cellStyle name="40% - Ênfase5 26 2 5" xfId="32302" xr:uid="{9CE14CBE-0CD2-4B32-B17D-76BFDD1FF1B2}"/>
    <cellStyle name="40% - Ênfase5 26 3" xfId="32303" xr:uid="{F568C7BD-544E-4AB8-9C1A-9C0C6BA33046}"/>
    <cellStyle name="40% - Ênfase5 26 3 2" xfId="32304" xr:uid="{ABA23A9F-E746-484B-9CA2-030D41E0E652}"/>
    <cellStyle name="40% - Ênfase5 26 3 2 2" xfId="32305" xr:uid="{E30080B8-68C2-45FC-9F01-73CFBDDD2D3D}"/>
    <cellStyle name="40% - Ênfase5 26 3 2 3" xfId="32306" xr:uid="{B331817B-B284-4AB1-ABB4-40AB1996AAC8}"/>
    <cellStyle name="40% - Ênfase5 26 3 2 4" xfId="32307" xr:uid="{2EE4B71E-C932-46E0-A5CA-1BE9C1935259}"/>
    <cellStyle name="40% - Ênfase5 26 3 3" xfId="32308" xr:uid="{362212B5-A18D-49F9-9A36-CD2754A195B0}"/>
    <cellStyle name="40% - Ênfase5 26 3 4" xfId="32309" xr:uid="{BACC8984-AFDE-46B7-AF20-A61D9AEA250E}"/>
    <cellStyle name="40% - Ênfase5 26 3 5" xfId="32310" xr:uid="{F476F879-3E5E-4A86-B328-F19765BA5C3A}"/>
    <cellStyle name="40% - Ênfase5 26 4" xfId="32311" xr:uid="{F4B8F1D2-CBEE-44FF-944B-A4D672FB8DA9}"/>
    <cellStyle name="40% - Ênfase5 26 4 2" xfId="32312" xr:uid="{11F25A33-5265-43E3-8EBF-745B8FE5CDF3}"/>
    <cellStyle name="40% - Ênfase5 26 4 2 2" xfId="32313" xr:uid="{263D0978-CCCC-49DD-9AF9-7F0FF85AEF49}"/>
    <cellStyle name="40% - Ênfase5 26 4 2 3" xfId="32314" xr:uid="{3FC42449-6D5A-4719-96DE-096AEA05D839}"/>
    <cellStyle name="40% - Ênfase5 26 4 2 4" xfId="32315" xr:uid="{F69A798F-1E56-46DE-BE3B-1F0947363051}"/>
    <cellStyle name="40% - Ênfase5 26 4 3" xfId="32316" xr:uid="{DC8F1510-5C4A-4585-85AA-48576DD0130B}"/>
    <cellStyle name="40% - Ênfase5 26 4 4" xfId="32317" xr:uid="{9812FECC-3C9F-4E71-AF4B-81F947D8DF4E}"/>
    <cellStyle name="40% - Ênfase5 26 4 5" xfId="32318" xr:uid="{F4891A74-82E6-49BF-94EF-2FF25184DAC3}"/>
    <cellStyle name="40% - Ênfase5 26 5" xfId="32319" xr:uid="{ECE311B1-F1FF-4FE5-B40F-F2B487AB9AAD}"/>
    <cellStyle name="40% - Ênfase5 26 5 2" xfId="32320" xr:uid="{C6DAA063-99C3-4712-95DC-21C155C80A7C}"/>
    <cellStyle name="40% - Ênfase5 26 5 2 2" xfId="32321" xr:uid="{79E5756F-9DBF-4F2D-92B1-9C04F8D718D5}"/>
    <cellStyle name="40% - Ênfase5 26 5 2 3" xfId="32322" xr:uid="{340C30C6-A54E-43F1-9206-8CE836ABE86C}"/>
    <cellStyle name="40% - Ênfase5 26 5 2 4" xfId="32323" xr:uid="{B1517192-5EE0-4F68-8967-650FB436598C}"/>
    <cellStyle name="40% - Ênfase5 26 5 3" xfId="32324" xr:uid="{64E42B77-23D4-4890-9C5D-D1F774DE885E}"/>
    <cellStyle name="40% - Ênfase5 26 5 4" xfId="32325" xr:uid="{D5271965-F8F3-420A-84A7-79490A7BC1B0}"/>
    <cellStyle name="40% - Ênfase5 26 5 5" xfId="32326" xr:uid="{D9356859-5B94-4E20-92B6-63875F04B990}"/>
    <cellStyle name="40% - Ênfase5 26 6" xfId="32327" xr:uid="{9A34F065-F94F-42DE-AE6D-D84693B2E04C}"/>
    <cellStyle name="40% - Ênfase5 26 6 2" xfId="32328" xr:uid="{A829DF95-8901-475B-8644-B973A166F972}"/>
    <cellStyle name="40% - Ênfase5 26 6 2 2" xfId="32329" xr:uid="{58AD90D5-619D-4FB9-A948-F71FB9488B1C}"/>
    <cellStyle name="40% - Ênfase5 26 6 2 3" xfId="32330" xr:uid="{37E9505E-BEB5-4E66-A056-0181903C52D2}"/>
    <cellStyle name="40% - Ênfase5 26 6 2 4" xfId="32331" xr:uid="{AB24EC12-96BF-47D7-8831-3E6BE70EF83A}"/>
    <cellStyle name="40% - Ênfase5 26 6 3" xfId="32332" xr:uid="{B711D2B7-8CFC-4F2E-AB48-09FC0B4FD730}"/>
    <cellStyle name="40% - Ênfase5 26 6 4" xfId="32333" xr:uid="{BF718F6F-4036-4E16-AF3E-D31C2407E7BB}"/>
    <cellStyle name="40% - Ênfase5 26 6 5" xfId="32334" xr:uid="{0497D227-D00A-4348-A529-B1EEAED1072D}"/>
    <cellStyle name="40% - Ênfase5 26 7" xfId="32335" xr:uid="{80767B28-29D9-462E-B2F3-FBAC7442E5BB}"/>
    <cellStyle name="40% - Ênfase5 26 7 2" xfId="32336" xr:uid="{06C9D204-EDB2-4786-80D2-12E23549BB46}"/>
    <cellStyle name="40% - Ênfase5 26 7 2 2" xfId="32337" xr:uid="{A2C724B2-77DD-41DF-838F-D656B6D39BBE}"/>
    <cellStyle name="40% - Ênfase5 26 7 2 3" xfId="32338" xr:uid="{7E575B5D-0E2C-4000-B8A8-0675895F8F73}"/>
    <cellStyle name="40% - Ênfase5 26 7 2 4" xfId="32339" xr:uid="{95CF3D9E-3F28-4026-A368-42A09ABBE0E0}"/>
    <cellStyle name="40% - Ênfase5 26 7 3" xfId="32340" xr:uid="{25735798-3754-4685-A5E1-7AB43C59D411}"/>
    <cellStyle name="40% - Ênfase5 26 7 4" xfId="32341" xr:uid="{05633F69-C24C-4FB8-A3B4-46494187E696}"/>
    <cellStyle name="40% - Ênfase5 26 7 5" xfId="32342" xr:uid="{9436D094-6F2E-403D-AF6E-4D6945E2C31B}"/>
    <cellStyle name="40% - Ênfase5 26 8" xfId="32343" xr:uid="{B8019427-A9FC-4DC7-A760-96E61C2EF4FC}"/>
    <cellStyle name="40% - Ênfase5 26 8 2" xfId="32344" xr:uid="{A62123F2-FB9E-4BF4-9E61-9905BBEE1E10}"/>
    <cellStyle name="40% - Ênfase5 26 8 2 2" xfId="32345" xr:uid="{304BFF85-6393-4D40-953D-DBBA84842661}"/>
    <cellStyle name="40% - Ênfase5 26 8 2 3" xfId="32346" xr:uid="{A715276E-6ADD-4061-B261-A8B266205159}"/>
    <cellStyle name="40% - Ênfase5 26 8 2 4" xfId="32347" xr:uid="{B7CC3679-9DD0-4B3C-9BF6-E36A0C2E0A3F}"/>
    <cellStyle name="40% - Ênfase5 26 8 3" xfId="32348" xr:uid="{8FA4D503-3D2A-4BCA-850C-410B6FACE453}"/>
    <cellStyle name="40% - Ênfase5 26 8 4" xfId="32349" xr:uid="{128971A4-6C0E-4036-9BD3-709DCBC356A9}"/>
    <cellStyle name="40% - Ênfase5 26 8 5" xfId="32350" xr:uid="{D66F457F-9C49-4A19-861C-CC6CA050636A}"/>
    <cellStyle name="40% - Ênfase5 26 9" xfId="32351" xr:uid="{1E853EED-5618-42A7-977B-AD0CCB64FDAA}"/>
    <cellStyle name="40% - Ênfase5 26 9 2" xfId="32352" xr:uid="{84C671DA-ED84-4836-8C6D-F40A2E3E5D5A}"/>
    <cellStyle name="40% - Ênfase5 26 9 2 2" xfId="32353" xr:uid="{0AC22972-B2B1-4595-A309-A7B1D05F57CF}"/>
    <cellStyle name="40% - Ênfase5 26 9 2 3" xfId="32354" xr:uid="{757CE6EA-0D28-432E-9D69-B80FD7E266F6}"/>
    <cellStyle name="40% - Ênfase5 26 9 2 4" xfId="32355" xr:uid="{30439B9B-D046-4CCB-9FF1-6E476F02242E}"/>
    <cellStyle name="40% - Ênfase5 26 9 3" xfId="32356" xr:uid="{EB1B67EB-AF5D-473D-AF75-12761706C920}"/>
    <cellStyle name="40% - Ênfase5 26 9 4" xfId="32357" xr:uid="{6053FD35-77F5-4850-A9FD-BF967F44A828}"/>
    <cellStyle name="40% - Ênfase5 26 9 5" xfId="32358" xr:uid="{17B64A6F-838B-4237-B0DE-252E912619A0}"/>
    <cellStyle name="40% - Ênfase5 27" xfId="2242" xr:uid="{493EC4EF-0018-46C0-91A8-C7E399322F10}"/>
    <cellStyle name="40% - Ênfase5 27 10" xfId="32359" xr:uid="{89AA7628-792A-46AF-809E-604A00A89D26}"/>
    <cellStyle name="40% - Ênfase5 27 10 2" xfId="32360" xr:uid="{CBD52E66-9905-4EF9-B416-8E4CF027A850}"/>
    <cellStyle name="40% - Ênfase5 27 10 2 2" xfId="32361" xr:uid="{8981CA7F-01AD-4F13-91B1-0BD35923CCFC}"/>
    <cellStyle name="40% - Ênfase5 27 10 2 3" xfId="32362" xr:uid="{91C8264A-0DC3-4E0D-BDF0-936095960CC8}"/>
    <cellStyle name="40% - Ênfase5 27 10 2 4" xfId="32363" xr:uid="{BE5CF19D-F1E6-4F72-BBC5-0077CE17C168}"/>
    <cellStyle name="40% - Ênfase5 27 10 3" xfId="32364" xr:uid="{91E2AE20-C9ED-4AF4-AB04-6B794472915C}"/>
    <cellStyle name="40% - Ênfase5 27 10 4" xfId="32365" xr:uid="{A7C36454-CB67-4B72-A056-95B328B381D8}"/>
    <cellStyle name="40% - Ênfase5 27 10 5" xfId="32366" xr:uid="{11383BA8-2CD9-41B8-9551-7F6AADFF88A0}"/>
    <cellStyle name="40% - Ênfase5 27 11" xfId="32367" xr:uid="{A5D1D033-DC5F-4E24-9653-1770BECA9396}"/>
    <cellStyle name="40% - Ênfase5 27 11 2" xfId="32368" xr:uid="{7D50F09A-F99D-4AC0-97EA-4C9BC5F292F8}"/>
    <cellStyle name="40% - Ênfase5 27 11 2 2" xfId="32369" xr:uid="{49329769-93C1-46BC-91F6-0FF590EB0B36}"/>
    <cellStyle name="40% - Ênfase5 27 11 2 3" xfId="32370" xr:uid="{34B35AC7-ED30-48F8-8E33-87875B684363}"/>
    <cellStyle name="40% - Ênfase5 27 11 2 4" xfId="32371" xr:uid="{6B651BD4-71E9-4A0F-BA93-F93FFC9A4C8A}"/>
    <cellStyle name="40% - Ênfase5 27 11 3" xfId="32372" xr:uid="{55299E62-B1CC-42D1-95C8-93ABEF8D778B}"/>
    <cellStyle name="40% - Ênfase5 27 11 4" xfId="32373" xr:uid="{6A124B58-73BC-4AF8-A343-01A13061245F}"/>
    <cellStyle name="40% - Ênfase5 27 11 5" xfId="32374" xr:uid="{59FE9AF8-A97A-492E-B57C-E87F29E79AD4}"/>
    <cellStyle name="40% - Ênfase5 27 12" xfId="32375" xr:uid="{3DA2AF4F-BA8F-4480-BAA3-C8C3688AB329}"/>
    <cellStyle name="40% - Ênfase5 27 12 2" xfId="32376" xr:uid="{92A13652-FB83-446D-97DD-8694F84DD6E3}"/>
    <cellStyle name="40% - Ênfase5 27 12 3" xfId="32377" xr:uid="{D608BB75-BEB8-4DAC-B6B9-1F7BDD6E50D9}"/>
    <cellStyle name="40% - Ênfase5 27 12 4" xfId="32378" xr:uid="{8C132CA6-5888-44F8-B2AF-60BF409AA3E3}"/>
    <cellStyle name="40% - Ênfase5 27 13" xfId="32379" xr:uid="{B0512311-CCCC-4315-9790-F448AE8FFF8B}"/>
    <cellStyle name="40% - Ênfase5 27 14" xfId="32380" xr:uid="{886CF699-B15C-4A50-8027-C83F1A0016CF}"/>
    <cellStyle name="40% - Ênfase5 27 15" xfId="32381" xr:uid="{7CE1FC3F-D883-48D0-A286-3EAD81B3932D}"/>
    <cellStyle name="40% - Ênfase5 27 16" xfId="49030" xr:uid="{B4DC5AD0-A766-49CF-80B0-02D5D75503E9}"/>
    <cellStyle name="40% - Ênfase5 27 2" xfId="2243" xr:uid="{4161B00C-9255-4A9E-BD41-43F038CDD168}"/>
    <cellStyle name="40% - Ênfase5 27 2 2" xfId="32382" xr:uid="{5E381E48-24F2-4C20-93F2-A0FCF21D8699}"/>
    <cellStyle name="40% - Ênfase5 27 2 2 2" xfId="32383" xr:uid="{47349097-758E-4E4A-ACB3-760EF91EB74E}"/>
    <cellStyle name="40% - Ênfase5 27 2 2 3" xfId="32384" xr:uid="{37ADE2FF-82F3-4A17-8EF5-86CFD32C1CE6}"/>
    <cellStyle name="40% - Ênfase5 27 2 2 4" xfId="32385" xr:uid="{C295FF88-0F00-4D91-97C3-44FFF2CB6C79}"/>
    <cellStyle name="40% - Ênfase5 27 2 3" xfId="32386" xr:uid="{25769451-EEC7-4DD4-BD62-F9282E6C6812}"/>
    <cellStyle name="40% - Ênfase5 27 2 4" xfId="32387" xr:uid="{3A91C083-D398-481E-A438-3F03FA4B442A}"/>
    <cellStyle name="40% - Ênfase5 27 2 5" xfId="32388" xr:uid="{7F589B53-DF71-4CEB-B070-DB8AF0D12357}"/>
    <cellStyle name="40% - Ênfase5 27 3" xfId="32389" xr:uid="{5A20BB49-5D95-4792-93C9-02FD58786BC4}"/>
    <cellStyle name="40% - Ênfase5 27 3 2" xfId="32390" xr:uid="{9E2CCC2E-059B-4ED7-9515-30CB777DE4DF}"/>
    <cellStyle name="40% - Ênfase5 27 3 2 2" xfId="32391" xr:uid="{9F43CBB6-89B7-465D-8B2B-D247CC92441E}"/>
    <cellStyle name="40% - Ênfase5 27 3 2 3" xfId="32392" xr:uid="{E4B7529E-DEC4-44CE-ADE8-288E18A865EE}"/>
    <cellStyle name="40% - Ênfase5 27 3 2 4" xfId="32393" xr:uid="{1846F9F7-0935-4B6B-A5CD-556A73BBBB82}"/>
    <cellStyle name="40% - Ênfase5 27 3 3" xfId="32394" xr:uid="{197B5A60-D150-44C6-80AF-A5F551EABC50}"/>
    <cellStyle name="40% - Ênfase5 27 3 4" xfId="32395" xr:uid="{0CABA162-E196-4031-8E85-FABFD31E326D}"/>
    <cellStyle name="40% - Ênfase5 27 3 5" xfId="32396" xr:uid="{56D36009-5BD6-4527-BB64-6C014DA175C1}"/>
    <cellStyle name="40% - Ênfase5 27 4" xfId="32397" xr:uid="{AF80CBBE-CE17-4884-841F-15B30AC51EA0}"/>
    <cellStyle name="40% - Ênfase5 27 4 2" xfId="32398" xr:uid="{FDC37CC2-98E1-4C6C-A6AB-04D73BAA3690}"/>
    <cellStyle name="40% - Ênfase5 27 4 2 2" xfId="32399" xr:uid="{70272982-73AA-4830-B14C-BE40A6FB2667}"/>
    <cellStyle name="40% - Ênfase5 27 4 2 3" xfId="32400" xr:uid="{BBBE7EE4-F742-431F-84E3-73B0A4F33865}"/>
    <cellStyle name="40% - Ênfase5 27 4 2 4" xfId="32401" xr:uid="{399AC32F-763A-4F63-B312-63BB5B35E389}"/>
    <cellStyle name="40% - Ênfase5 27 4 3" xfId="32402" xr:uid="{DB5643C2-A9F7-477B-AA88-F13DF835DC12}"/>
    <cellStyle name="40% - Ênfase5 27 4 4" xfId="32403" xr:uid="{158B4947-20B3-4D53-80C9-767F969B1771}"/>
    <cellStyle name="40% - Ênfase5 27 4 5" xfId="32404" xr:uid="{8A85E506-0D6E-4D8A-B67B-54539A51EF4F}"/>
    <cellStyle name="40% - Ênfase5 27 5" xfId="32405" xr:uid="{0305AF0C-9ECE-4E99-AA4B-4012E47B4E83}"/>
    <cellStyle name="40% - Ênfase5 27 5 2" xfId="32406" xr:uid="{A4201959-AA2B-49B6-85A9-81F23780802A}"/>
    <cellStyle name="40% - Ênfase5 27 5 2 2" xfId="32407" xr:uid="{29E9DF30-C63F-46F9-B77B-C36F91DF3243}"/>
    <cellStyle name="40% - Ênfase5 27 5 2 3" xfId="32408" xr:uid="{FBE24D5B-6936-44AD-86E7-029A829FFD54}"/>
    <cellStyle name="40% - Ênfase5 27 5 2 4" xfId="32409" xr:uid="{429CCEDB-6147-4B17-B290-EFB397F107D8}"/>
    <cellStyle name="40% - Ênfase5 27 5 3" xfId="32410" xr:uid="{C6598018-0793-48BB-AF19-6280A42AD511}"/>
    <cellStyle name="40% - Ênfase5 27 5 4" xfId="32411" xr:uid="{4FE89AC7-6B95-417D-853B-C6EEFBC2DCA9}"/>
    <cellStyle name="40% - Ênfase5 27 5 5" xfId="32412" xr:uid="{E3EA9C50-280E-4C00-BA3E-0AA6A6B14C51}"/>
    <cellStyle name="40% - Ênfase5 27 6" xfId="32413" xr:uid="{15D1B715-9F24-4545-918A-FA92F1842B13}"/>
    <cellStyle name="40% - Ênfase5 27 6 2" xfId="32414" xr:uid="{6E19E75B-0006-49B2-AF92-4CE16D0AC9C0}"/>
    <cellStyle name="40% - Ênfase5 27 6 2 2" xfId="32415" xr:uid="{1B87D527-8B3A-499B-936A-937F89C325C4}"/>
    <cellStyle name="40% - Ênfase5 27 6 2 3" xfId="32416" xr:uid="{70FC465A-2E60-4363-9005-1043A85CE518}"/>
    <cellStyle name="40% - Ênfase5 27 6 2 4" xfId="32417" xr:uid="{656B3B1D-13C8-4829-A480-DF1FD26F3147}"/>
    <cellStyle name="40% - Ênfase5 27 6 3" xfId="32418" xr:uid="{D6E7F564-82DD-44C5-BA5E-59C54BB5A78F}"/>
    <cellStyle name="40% - Ênfase5 27 6 4" xfId="32419" xr:uid="{08117B92-C1CB-4F42-BA46-205C51D95FB4}"/>
    <cellStyle name="40% - Ênfase5 27 6 5" xfId="32420" xr:uid="{02DAA3CE-74C3-4D4E-A512-4DBDF5308CB0}"/>
    <cellStyle name="40% - Ênfase5 27 7" xfId="32421" xr:uid="{68C2037F-A854-40BD-8674-3C438E7D4768}"/>
    <cellStyle name="40% - Ênfase5 27 7 2" xfId="32422" xr:uid="{1AE0716E-4DE3-4058-AD4B-1B13E10C6FDD}"/>
    <cellStyle name="40% - Ênfase5 27 7 2 2" xfId="32423" xr:uid="{B87F5185-3BF7-44C6-8374-948EC926D677}"/>
    <cellStyle name="40% - Ênfase5 27 7 2 3" xfId="32424" xr:uid="{0D771ACD-74B8-4A92-B0AF-0C228D1DA010}"/>
    <cellStyle name="40% - Ênfase5 27 7 2 4" xfId="32425" xr:uid="{7025C36F-397E-4C53-A3FC-7BAA15196579}"/>
    <cellStyle name="40% - Ênfase5 27 7 3" xfId="32426" xr:uid="{281D8511-DC7C-4CD9-B41C-FEE0929B259D}"/>
    <cellStyle name="40% - Ênfase5 27 7 4" xfId="32427" xr:uid="{F9E93C3E-5B2E-49E9-920D-F47A28A1C71F}"/>
    <cellStyle name="40% - Ênfase5 27 7 5" xfId="32428" xr:uid="{CBF3FA81-181A-4492-B23B-C316AB3C8B71}"/>
    <cellStyle name="40% - Ênfase5 27 8" xfId="32429" xr:uid="{54C4246B-D0F4-4C39-A103-1412EE0991DC}"/>
    <cellStyle name="40% - Ênfase5 27 8 2" xfId="32430" xr:uid="{41BEE8AB-A2C6-4EC1-A748-A75D57CC6B5D}"/>
    <cellStyle name="40% - Ênfase5 27 8 2 2" xfId="32431" xr:uid="{F129E203-B826-42AE-8D45-0D4B80A1D9E1}"/>
    <cellStyle name="40% - Ênfase5 27 8 2 3" xfId="32432" xr:uid="{0CBC6524-F595-45A3-9DB9-69E555AB3397}"/>
    <cellStyle name="40% - Ênfase5 27 8 2 4" xfId="32433" xr:uid="{84F6B683-B15C-4DFE-8C4C-672E25445600}"/>
    <cellStyle name="40% - Ênfase5 27 8 3" xfId="32434" xr:uid="{FFCA06F7-22D0-4D31-87F6-F8399749F268}"/>
    <cellStyle name="40% - Ênfase5 27 8 4" xfId="32435" xr:uid="{CF5928FA-03BF-4DA6-8050-13CD967F108D}"/>
    <cellStyle name="40% - Ênfase5 27 8 5" xfId="32436" xr:uid="{4E7A0B7B-FD1E-4A1B-AFDB-76F6509C579D}"/>
    <cellStyle name="40% - Ênfase5 27 9" xfId="32437" xr:uid="{2785B4E0-1313-4FE0-A3A2-95C93D1E167F}"/>
    <cellStyle name="40% - Ênfase5 27 9 2" xfId="32438" xr:uid="{23F5E796-E79B-4227-8933-3C3AD6E0B282}"/>
    <cellStyle name="40% - Ênfase5 27 9 2 2" xfId="32439" xr:uid="{55E00B75-B3A1-4991-ADE4-C475723851E1}"/>
    <cellStyle name="40% - Ênfase5 27 9 2 3" xfId="32440" xr:uid="{B20025B7-215B-4A30-9A0F-E697D85376E8}"/>
    <cellStyle name="40% - Ênfase5 27 9 2 4" xfId="32441" xr:uid="{13BE0E90-45AC-4269-BAD2-9CEDE4DCCD7A}"/>
    <cellStyle name="40% - Ênfase5 27 9 3" xfId="32442" xr:uid="{532CD584-8793-46B7-8FC2-6B9A749BEF4A}"/>
    <cellStyle name="40% - Ênfase5 27 9 4" xfId="32443" xr:uid="{298F42C5-7038-453F-A294-6ED72B7E0A03}"/>
    <cellStyle name="40% - Ênfase5 27 9 5" xfId="32444" xr:uid="{E6FE1BFC-C76E-4FD9-957B-E99F4F1EF54B}"/>
    <cellStyle name="40% - Ênfase5 28" xfId="2244" xr:uid="{F1314F02-53DD-4941-A1AA-8A345B84A77C}"/>
    <cellStyle name="40% - Ênfase5 28 10" xfId="32445" xr:uid="{CE30C1F9-7F39-483E-A8EA-FB25E4162E98}"/>
    <cellStyle name="40% - Ênfase5 28 10 2" xfId="32446" xr:uid="{A9DC8636-FDEE-4B03-9C09-DBE4A64F44EB}"/>
    <cellStyle name="40% - Ênfase5 28 10 2 2" xfId="32447" xr:uid="{83BA50DC-5D02-4029-85B1-BF4D707DC2B4}"/>
    <cellStyle name="40% - Ênfase5 28 10 2 3" xfId="32448" xr:uid="{196597BC-9202-42F6-9A91-A1EFFFC678DE}"/>
    <cellStyle name="40% - Ênfase5 28 10 2 4" xfId="32449" xr:uid="{A6DCAE7B-4E0F-43F5-9E83-5E59393B4109}"/>
    <cellStyle name="40% - Ênfase5 28 10 3" xfId="32450" xr:uid="{3CAC2157-70F3-4F7B-A225-B08DF8D99EA9}"/>
    <cellStyle name="40% - Ênfase5 28 10 4" xfId="32451" xr:uid="{B14F0B42-3F51-451A-8C37-33253EA65122}"/>
    <cellStyle name="40% - Ênfase5 28 10 5" xfId="32452" xr:uid="{CDA804F0-8019-4AF1-ADD1-9C0AF3372411}"/>
    <cellStyle name="40% - Ênfase5 28 11" xfId="32453" xr:uid="{4B5286B8-AD71-428A-B359-7F5101BF4C9C}"/>
    <cellStyle name="40% - Ênfase5 28 11 2" xfId="32454" xr:uid="{E72A0398-8503-42EE-B8AD-EC5272CA7387}"/>
    <cellStyle name="40% - Ênfase5 28 11 2 2" xfId="32455" xr:uid="{64C906BA-D14C-4E20-A827-4F058E6A20DA}"/>
    <cellStyle name="40% - Ênfase5 28 11 2 3" xfId="32456" xr:uid="{6A34345E-6D9E-4CE7-A0FD-3AF1EEF635E9}"/>
    <cellStyle name="40% - Ênfase5 28 11 2 4" xfId="32457" xr:uid="{45CF00EA-A961-4CA1-B5AD-D5166EF907F4}"/>
    <cellStyle name="40% - Ênfase5 28 11 3" xfId="32458" xr:uid="{036684D7-8406-4B08-9002-FB1C7EF50292}"/>
    <cellStyle name="40% - Ênfase5 28 11 4" xfId="32459" xr:uid="{A3AFFC76-81BC-464D-8192-F686A624AFB6}"/>
    <cellStyle name="40% - Ênfase5 28 11 5" xfId="32460" xr:uid="{F802C076-0ED5-4A85-924B-2636A5717064}"/>
    <cellStyle name="40% - Ênfase5 28 12" xfId="32461" xr:uid="{16A8445D-8046-46A8-8480-DF09AAE46159}"/>
    <cellStyle name="40% - Ênfase5 28 12 2" xfId="32462" xr:uid="{F359F68F-347A-44C6-AA6D-1DFE433F327D}"/>
    <cellStyle name="40% - Ênfase5 28 12 3" xfId="32463" xr:uid="{9C3DBEB1-A46F-4941-B578-106E6F77448B}"/>
    <cellStyle name="40% - Ênfase5 28 12 4" xfId="32464" xr:uid="{B2FC2DB5-FC62-4D3D-9188-5FDFD4848003}"/>
    <cellStyle name="40% - Ênfase5 28 13" xfId="32465" xr:uid="{AE6CADAE-3A10-4AA7-B1B5-766A0B30FBDF}"/>
    <cellStyle name="40% - Ênfase5 28 14" xfId="32466" xr:uid="{489C576C-B846-4FC2-9BD2-7901488E734C}"/>
    <cellStyle name="40% - Ênfase5 28 15" xfId="32467" xr:uid="{E40969D4-55A6-4658-8A9D-9875A5B79C60}"/>
    <cellStyle name="40% - Ênfase5 28 2" xfId="2245" xr:uid="{9775E8D7-5A6D-4167-81A5-4F3B544F5838}"/>
    <cellStyle name="40% - Ênfase5 28 2 2" xfId="32468" xr:uid="{361B2B6D-F117-4B1D-B263-83BD4A7E2C3A}"/>
    <cellStyle name="40% - Ênfase5 28 2 2 2" xfId="32469" xr:uid="{20EBABD1-F25E-439C-9049-1D8C8E006FE9}"/>
    <cellStyle name="40% - Ênfase5 28 2 2 3" xfId="32470" xr:uid="{4D043082-3227-4B3C-B872-17A502D1E075}"/>
    <cellStyle name="40% - Ênfase5 28 2 2 4" xfId="32471" xr:uid="{D54DA059-2E8C-4852-AAA9-D7CD9A2C5F02}"/>
    <cellStyle name="40% - Ênfase5 28 2 3" xfId="32472" xr:uid="{3435EA67-7EBB-4CAB-9121-440182C97C29}"/>
    <cellStyle name="40% - Ênfase5 28 2 4" xfId="32473" xr:uid="{D806F6BF-842B-4F1B-8CF8-D45E8E72D848}"/>
    <cellStyle name="40% - Ênfase5 28 2 5" xfId="32474" xr:uid="{60BBE03B-5DD8-4668-A12B-99C8FC6AC7F2}"/>
    <cellStyle name="40% - Ênfase5 28 3" xfId="32475" xr:uid="{948FEDA4-8CA9-48BD-BD56-83C147128CCF}"/>
    <cellStyle name="40% - Ênfase5 28 3 2" xfId="32476" xr:uid="{B502139C-A172-4B88-AC9B-FB094CE1EBC2}"/>
    <cellStyle name="40% - Ênfase5 28 3 2 2" xfId="32477" xr:uid="{135167E0-722F-4BDE-95B8-72349ABD7D7B}"/>
    <cellStyle name="40% - Ênfase5 28 3 2 3" xfId="32478" xr:uid="{61B0257A-952B-494C-814B-9C16E4DE1A44}"/>
    <cellStyle name="40% - Ênfase5 28 3 2 4" xfId="32479" xr:uid="{A6D0FF50-CF4B-4CF0-A372-DA08D8A20F89}"/>
    <cellStyle name="40% - Ênfase5 28 3 3" xfId="32480" xr:uid="{35355FC1-719E-4233-88B1-15DCA44190CF}"/>
    <cellStyle name="40% - Ênfase5 28 3 4" xfId="32481" xr:uid="{59371082-8511-4EC2-95C0-B2C07696E3E8}"/>
    <cellStyle name="40% - Ênfase5 28 3 5" xfId="32482" xr:uid="{2C850197-9C4F-4589-BC8E-5B33001C822B}"/>
    <cellStyle name="40% - Ênfase5 28 4" xfId="32483" xr:uid="{27215459-7F5C-45BB-AB95-BAAD8B546517}"/>
    <cellStyle name="40% - Ênfase5 28 4 2" xfId="32484" xr:uid="{E44227A6-BA87-4BC6-8EAD-9FC2D44C4850}"/>
    <cellStyle name="40% - Ênfase5 28 4 2 2" xfId="32485" xr:uid="{B544A4CB-2350-4B98-96E8-E0CD5123DB76}"/>
    <cellStyle name="40% - Ênfase5 28 4 2 3" xfId="32486" xr:uid="{908E2E68-0151-48B9-8B79-B63ACD5B9741}"/>
    <cellStyle name="40% - Ênfase5 28 4 2 4" xfId="32487" xr:uid="{9FDD73E5-6742-4171-B032-5B085B2AB2AE}"/>
    <cellStyle name="40% - Ênfase5 28 4 3" xfId="32488" xr:uid="{4F1603A3-397B-48E3-BFAF-0C35260BA945}"/>
    <cellStyle name="40% - Ênfase5 28 4 4" xfId="32489" xr:uid="{3F81EA8C-4D86-4229-B94D-EE7FC6CEFAD9}"/>
    <cellStyle name="40% - Ênfase5 28 4 5" xfId="32490" xr:uid="{6049B27E-87B8-41AE-A863-06B43B61F1FD}"/>
    <cellStyle name="40% - Ênfase5 28 5" xfId="32491" xr:uid="{1F3B5DB6-3159-41BE-AD62-7D0D9A429070}"/>
    <cellStyle name="40% - Ênfase5 28 5 2" xfId="32492" xr:uid="{F7F4DD1A-BF32-46A2-8BE5-6F717DE7BE7E}"/>
    <cellStyle name="40% - Ênfase5 28 5 2 2" xfId="32493" xr:uid="{D6794B6D-8B98-440C-89FE-F57FAF180FF5}"/>
    <cellStyle name="40% - Ênfase5 28 5 2 3" xfId="32494" xr:uid="{445C15DA-6DF8-4651-8F8B-065C13720CD7}"/>
    <cellStyle name="40% - Ênfase5 28 5 2 4" xfId="32495" xr:uid="{C9F923C5-4D2D-402D-85F4-CDCE63E10352}"/>
    <cellStyle name="40% - Ênfase5 28 5 3" xfId="32496" xr:uid="{8363E073-C95D-4B77-A67A-0B3143C6ACC5}"/>
    <cellStyle name="40% - Ênfase5 28 5 4" xfId="32497" xr:uid="{3E17768B-21AD-4F5E-B2A6-94A05040D938}"/>
    <cellStyle name="40% - Ênfase5 28 5 5" xfId="32498" xr:uid="{26B1EB7C-F054-4462-89E5-E4E7551DC039}"/>
    <cellStyle name="40% - Ênfase5 28 6" xfId="32499" xr:uid="{A9AF763F-FBED-488F-8D88-1F388B1DD82D}"/>
    <cellStyle name="40% - Ênfase5 28 6 2" xfId="32500" xr:uid="{7454DC45-A1DA-4F76-932B-26FEEA7F891F}"/>
    <cellStyle name="40% - Ênfase5 28 6 2 2" xfId="32501" xr:uid="{60ADCA5B-2732-48CF-A62D-085E227173CC}"/>
    <cellStyle name="40% - Ênfase5 28 6 2 3" xfId="32502" xr:uid="{F3E000DF-A9F3-4224-83F6-1694392EA008}"/>
    <cellStyle name="40% - Ênfase5 28 6 2 4" xfId="32503" xr:uid="{7B0D889F-D484-4F32-A2D0-E93A951CD265}"/>
    <cellStyle name="40% - Ênfase5 28 6 3" xfId="32504" xr:uid="{3006AEC3-8035-475F-9ED4-A9698C12E7CB}"/>
    <cellStyle name="40% - Ênfase5 28 6 4" xfId="32505" xr:uid="{AB0888AB-3B76-4745-8576-13A651C7C0DB}"/>
    <cellStyle name="40% - Ênfase5 28 6 5" xfId="32506" xr:uid="{EF285338-8011-4F7D-8EF3-8EBB1761343A}"/>
    <cellStyle name="40% - Ênfase5 28 7" xfId="32507" xr:uid="{DE57C16D-BB36-4A36-BBBD-D86A7B770A53}"/>
    <cellStyle name="40% - Ênfase5 28 7 2" xfId="32508" xr:uid="{361348F3-5609-4E38-B478-89154E8F08DB}"/>
    <cellStyle name="40% - Ênfase5 28 7 2 2" xfId="32509" xr:uid="{1A03A5D6-A3DA-4864-BC04-4E65850643C8}"/>
    <cellStyle name="40% - Ênfase5 28 7 2 3" xfId="32510" xr:uid="{6F68B964-4202-4478-BD58-7B22D41041A8}"/>
    <cellStyle name="40% - Ênfase5 28 7 2 4" xfId="32511" xr:uid="{DC9D9EA5-67E3-46AC-BEB6-171CBB0FF187}"/>
    <cellStyle name="40% - Ênfase5 28 7 3" xfId="32512" xr:uid="{0856EC15-1D98-41B8-99CD-DEECF47CF50B}"/>
    <cellStyle name="40% - Ênfase5 28 7 4" xfId="32513" xr:uid="{7A6FA739-4DC4-4B2F-8BA3-9822FCD7329A}"/>
    <cellStyle name="40% - Ênfase5 28 7 5" xfId="32514" xr:uid="{BB0D2B41-354B-46FE-AB96-F96BDB91C1C9}"/>
    <cellStyle name="40% - Ênfase5 28 8" xfId="32515" xr:uid="{A384CDD6-B759-4ECB-BD03-8C500CF9EB05}"/>
    <cellStyle name="40% - Ênfase5 28 8 2" xfId="32516" xr:uid="{3A4ADBE7-51A8-437A-A7A0-82CCEC9630BD}"/>
    <cellStyle name="40% - Ênfase5 28 8 2 2" xfId="32517" xr:uid="{8EB04247-05DD-4EA7-A481-076E2D84DEE8}"/>
    <cellStyle name="40% - Ênfase5 28 8 2 3" xfId="32518" xr:uid="{8AE68108-1A8F-4125-BD5A-6AC55A44382F}"/>
    <cellStyle name="40% - Ênfase5 28 8 2 4" xfId="32519" xr:uid="{7D4F0C1F-0E7C-4899-B62D-2EA740232AA3}"/>
    <cellStyle name="40% - Ênfase5 28 8 3" xfId="32520" xr:uid="{3A5F1CCC-DBFE-47B1-8F5B-20B202404417}"/>
    <cellStyle name="40% - Ênfase5 28 8 4" xfId="32521" xr:uid="{0C18A8CF-04B6-41B0-B133-83EADFEC9BD0}"/>
    <cellStyle name="40% - Ênfase5 28 8 5" xfId="32522" xr:uid="{CEF72571-B812-4905-B5ED-D7C903D59F1B}"/>
    <cellStyle name="40% - Ênfase5 28 9" xfId="32523" xr:uid="{77EEF82E-4591-4156-98B5-2FC3E9088EFF}"/>
    <cellStyle name="40% - Ênfase5 28 9 2" xfId="32524" xr:uid="{8953BD67-34C1-4D5E-82FB-962E9BF9358C}"/>
    <cellStyle name="40% - Ênfase5 28 9 2 2" xfId="32525" xr:uid="{946DB297-7F36-40E6-AADF-647BC22FB2B7}"/>
    <cellStyle name="40% - Ênfase5 28 9 2 3" xfId="32526" xr:uid="{44CA4C7B-E1E0-463C-B2BA-71AA676C018E}"/>
    <cellStyle name="40% - Ênfase5 28 9 2 4" xfId="32527" xr:uid="{5B854058-20AC-4C55-BF50-48552EBD77CE}"/>
    <cellStyle name="40% - Ênfase5 28 9 3" xfId="32528" xr:uid="{D3F2FAA1-218D-461B-9CD6-3DB8C82757C9}"/>
    <cellStyle name="40% - Ênfase5 28 9 4" xfId="32529" xr:uid="{263F3B83-6F4A-4E6D-8D90-779342730CF1}"/>
    <cellStyle name="40% - Ênfase5 28 9 5" xfId="32530" xr:uid="{7B18FEA8-053B-426C-80D2-597E7BA5EE3F}"/>
    <cellStyle name="40% - Ênfase5 29" xfId="2246" xr:uid="{8949BDCE-D8C7-4249-B5B7-367B9F4CAD52}"/>
    <cellStyle name="40% - Ênfase5 29 10" xfId="32531" xr:uid="{6C858644-8D31-4C35-B4F2-1A5D62ECF1EE}"/>
    <cellStyle name="40% - Ênfase5 29 10 2" xfId="32532" xr:uid="{54DB5F9D-B017-4879-963A-D33EF5565C8F}"/>
    <cellStyle name="40% - Ênfase5 29 10 2 2" xfId="32533" xr:uid="{3314E06A-AECA-4B2E-A428-3F88F06E7E0E}"/>
    <cellStyle name="40% - Ênfase5 29 10 2 3" xfId="32534" xr:uid="{C8BE2C17-7B9B-4BA0-ACA1-E5AAE7A3C401}"/>
    <cellStyle name="40% - Ênfase5 29 10 2 4" xfId="32535" xr:uid="{BABAD9D7-E26C-4ED7-B809-E9D8D165B2D3}"/>
    <cellStyle name="40% - Ênfase5 29 10 3" xfId="32536" xr:uid="{A832FED1-5CBB-451A-8972-AB0F55C16E62}"/>
    <cellStyle name="40% - Ênfase5 29 10 4" xfId="32537" xr:uid="{DEE9FCD4-C299-44EB-9F43-8D72544BFEED}"/>
    <cellStyle name="40% - Ênfase5 29 10 5" xfId="32538" xr:uid="{60E1381B-6678-4401-9AFC-55D8744425A0}"/>
    <cellStyle name="40% - Ênfase5 29 11" xfId="32539" xr:uid="{09F441B6-E455-4F5A-A3E6-A6EA6EF6C2D7}"/>
    <cellStyle name="40% - Ênfase5 29 11 2" xfId="32540" xr:uid="{22D50458-0898-48EE-A8EB-30D59658C1D2}"/>
    <cellStyle name="40% - Ênfase5 29 11 2 2" xfId="32541" xr:uid="{652FF108-D307-468A-B8D6-0D6744BE7B0A}"/>
    <cellStyle name="40% - Ênfase5 29 11 2 3" xfId="32542" xr:uid="{A19BD17D-1BF0-46FC-BE38-C23998C36BBD}"/>
    <cellStyle name="40% - Ênfase5 29 11 2 4" xfId="32543" xr:uid="{41ADC5DD-0ABE-4F58-AC55-48579B17A915}"/>
    <cellStyle name="40% - Ênfase5 29 11 3" xfId="32544" xr:uid="{04B3E6CB-09F8-403E-91E5-314375433B16}"/>
    <cellStyle name="40% - Ênfase5 29 11 4" xfId="32545" xr:uid="{A8623AC8-1112-4320-8632-66D999C754D0}"/>
    <cellStyle name="40% - Ênfase5 29 11 5" xfId="32546" xr:uid="{C96CEFE0-1706-41D9-BBF5-DC028561E65B}"/>
    <cellStyle name="40% - Ênfase5 29 12" xfId="32547" xr:uid="{70567C75-1724-4612-AF4B-1E9F19A60EEE}"/>
    <cellStyle name="40% - Ênfase5 29 12 2" xfId="32548" xr:uid="{AF3C7505-02A1-4DF7-8408-53B85A441E39}"/>
    <cellStyle name="40% - Ênfase5 29 12 3" xfId="32549" xr:uid="{B0F61160-F951-4CCE-90ED-805893B398C1}"/>
    <cellStyle name="40% - Ênfase5 29 12 4" xfId="32550" xr:uid="{7816485C-C0EC-4B3D-B0A0-C429C48773C1}"/>
    <cellStyle name="40% - Ênfase5 29 13" xfId="32551" xr:uid="{69EF8C3F-7A4C-4DF1-9A1A-B7F1077D66A9}"/>
    <cellStyle name="40% - Ênfase5 29 14" xfId="32552" xr:uid="{EC22AC87-A4A2-484F-98C0-21B093316BEB}"/>
    <cellStyle name="40% - Ênfase5 29 15" xfId="32553" xr:uid="{50D7A805-6099-4223-B7C7-AF3E9C7780D7}"/>
    <cellStyle name="40% - Ênfase5 29 2" xfId="2247" xr:uid="{492186C2-037B-4D99-AFB0-42944C71186B}"/>
    <cellStyle name="40% - Ênfase5 29 2 2" xfId="32554" xr:uid="{6CD2634C-DE6A-4E0C-8521-03658C3E2EFB}"/>
    <cellStyle name="40% - Ênfase5 29 2 2 2" xfId="32555" xr:uid="{CFD49A27-1BB5-41CF-B246-50E9A6339DF0}"/>
    <cellStyle name="40% - Ênfase5 29 2 2 3" xfId="32556" xr:uid="{CC7D1B4D-6EB8-48CC-9FC6-3A4187D9E1D0}"/>
    <cellStyle name="40% - Ênfase5 29 2 2 4" xfId="32557" xr:uid="{A63463D9-B545-446F-ABDC-AAB43EBC8D10}"/>
    <cellStyle name="40% - Ênfase5 29 2 3" xfId="32558" xr:uid="{35EA1EA4-F46C-4E28-B21A-3E14030BF7ED}"/>
    <cellStyle name="40% - Ênfase5 29 2 4" xfId="32559" xr:uid="{4D199C5F-7D66-41BA-9F1D-99D0D350D35A}"/>
    <cellStyle name="40% - Ênfase5 29 2 5" xfId="32560" xr:uid="{60550A9D-EAD4-442C-B683-1A66038F0BAE}"/>
    <cellStyle name="40% - Ênfase5 29 3" xfId="32561" xr:uid="{071815CD-A243-49A7-A513-986D22D1CCC8}"/>
    <cellStyle name="40% - Ênfase5 29 3 2" xfId="32562" xr:uid="{025854BA-5455-4904-84E3-CA6FCA139A41}"/>
    <cellStyle name="40% - Ênfase5 29 3 2 2" xfId="32563" xr:uid="{24EFC106-5CD5-46D6-8C46-248118ADE61E}"/>
    <cellStyle name="40% - Ênfase5 29 3 2 3" xfId="32564" xr:uid="{E4A09810-8301-4F8A-BE73-DD0A5608A3E8}"/>
    <cellStyle name="40% - Ênfase5 29 3 2 4" xfId="32565" xr:uid="{975E47FA-9CD1-4E92-8D06-7C9CBC5A8FF2}"/>
    <cellStyle name="40% - Ênfase5 29 3 3" xfId="32566" xr:uid="{D02AC71E-6BB6-47FC-8B51-472413043694}"/>
    <cellStyle name="40% - Ênfase5 29 3 4" xfId="32567" xr:uid="{D1419965-A6D4-4CF4-9586-5222646454AC}"/>
    <cellStyle name="40% - Ênfase5 29 3 5" xfId="32568" xr:uid="{BD261BC0-E827-488C-8EF3-41D2BAF6CD58}"/>
    <cellStyle name="40% - Ênfase5 29 4" xfId="32569" xr:uid="{0FFEBDA8-4D1A-4665-930D-58D99F440629}"/>
    <cellStyle name="40% - Ênfase5 29 4 2" xfId="32570" xr:uid="{7F068835-8DF0-41D5-B10A-E2A2288D1C14}"/>
    <cellStyle name="40% - Ênfase5 29 4 2 2" xfId="32571" xr:uid="{88C6815E-2F63-4787-8323-A901AD781206}"/>
    <cellStyle name="40% - Ênfase5 29 4 2 3" xfId="32572" xr:uid="{D9D6F129-7F35-49C5-B03B-763122CBDAA3}"/>
    <cellStyle name="40% - Ênfase5 29 4 2 4" xfId="32573" xr:uid="{D931A472-EB1D-4129-AF85-E03F79A0BAB9}"/>
    <cellStyle name="40% - Ênfase5 29 4 3" xfId="32574" xr:uid="{8BEA5C07-D6D8-4260-B190-0A1AFE005D4D}"/>
    <cellStyle name="40% - Ênfase5 29 4 4" xfId="32575" xr:uid="{3A6CC56B-84CD-4354-8163-0FBB3E5D8426}"/>
    <cellStyle name="40% - Ênfase5 29 4 5" xfId="32576" xr:uid="{7A56697A-4082-4439-9555-50B9842046EF}"/>
    <cellStyle name="40% - Ênfase5 29 5" xfId="32577" xr:uid="{A8A8D9CB-D3F7-4720-8450-80828BA88378}"/>
    <cellStyle name="40% - Ênfase5 29 5 2" xfId="32578" xr:uid="{9129CBA1-5B1E-44C8-A4EB-BBC8EED8709B}"/>
    <cellStyle name="40% - Ênfase5 29 5 2 2" xfId="32579" xr:uid="{76BCB5F9-07C1-4A82-80C7-ED66CF1EFBD8}"/>
    <cellStyle name="40% - Ênfase5 29 5 2 3" xfId="32580" xr:uid="{849D3636-901E-4A9B-8ED3-4E5E2012461E}"/>
    <cellStyle name="40% - Ênfase5 29 5 2 4" xfId="32581" xr:uid="{95B28BA9-3286-4753-855E-25C9B98A8573}"/>
    <cellStyle name="40% - Ênfase5 29 5 3" xfId="32582" xr:uid="{2B37CD91-40E6-4345-82DA-A91BAC014A94}"/>
    <cellStyle name="40% - Ênfase5 29 5 4" xfId="32583" xr:uid="{634F067D-3EDB-4EEA-8644-74A11E9D222D}"/>
    <cellStyle name="40% - Ênfase5 29 5 5" xfId="32584" xr:uid="{C67F03D6-AF1C-4369-B1CD-B780A0AA60FE}"/>
    <cellStyle name="40% - Ênfase5 29 6" xfId="32585" xr:uid="{04ED1041-FBE6-405E-B786-0F2847E345D8}"/>
    <cellStyle name="40% - Ênfase5 29 6 2" xfId="32586" xr:uid="{6B803079-F3DE-4745-8FF1-CACA22611BCE}"/>
    <cellStyle name="40% - Ênfase5 29 6 2 2" xfId="32587" xr:uid="{687D7C0D-27A2-42E3-92F5-4FA04C7FECB4}"/>
    <cellStyle name="40% - Ênfase5 29 6 2 3" xfId="32588" xr:uid="{059D4163-7473-4AD2-B717-57BB9A851176}"/>
    <cellStyle name="40% - Ênfase5 29 6 2 4" xfId="32589" xr:uid="{6D582D21-05C8-4EEE-B36F-0AEE015FAB11}"/>
    <cellStyle name="40% - Ênfase5 29 6 3" xfId="32590" xr:uid="{E5E64EB8-58AB-4DC1-B1A2-D06B956553BA}"/>
    <cellStyle name="40% - Ênfase5 29 6 4" xfId="32591" xr:uid="{836EF41E-C4B0-4D08-9CC1-6AB22E861970}"/>
    <cellStyle name="40% - Ênfase5 29 6 5" xfId="32592" xr:uid="{BEE85721-B735-4585-94A8-A86D638C498C}"/>
    <cellStyle name="40% - Ênfase5 29 7" xfId="32593" xr:uid="{C91CBFC7-C24E-43D6-892C-CA4516473063}"/>
    <cellStyle name="40% - Ênfase5 29 7 2" xfId="32594" xr:uid="{D69C602A-0505-4CF6-B2EF-F3C13C5CB9B1}"/>
    <cellStyle name="40% - Ênfase5 29 7 2 2" xfId="32595" xr:uid="{1265031E-8069-4434-990C-D2A4F5D48A8D}"/>
    <cellStyle name="40% - Ênfase5 29 7 2 3" xfId="32596" xr:uid="{71D68B29-DA5F-4B50-B2E6-FC373A35BA62}"/>
    <cellStyle name="40% - Ênfase5 29 7 2 4" xfId="32597" xr:uid="{C6C7E385-C52D-4B38-865E-43F4F2C28FF8}"/>
    <cellStyle name="40% - Ênfase5 29 7 3" xfId="32598" xr:uid="{9ACCA92F-CD1C-493A-B64C-16DD63958F59}"/>
    <cellStyle name="40% - Ênfase5 29 7 4" xfId="32599" xr:uid="{CC11C677-CEDD-4ED8-9C4E-B3C1D37E0683}"/>
    <cellStyle name="40% - Ênfase5 29 7 5" xfId="32600" xr:uid="{3ED998D7-CD77-485F-84AF-6D51D5042938}"/>
    <cellStyle name="40% - Ênfase5 29 8" xfId="32601" xr:uid="{0DB67A5F-47E6-4150-A4E7-CA4F300F0997}"/>
    <cellStyle name="40% - Ênfase5 29 8 2" xfId="32602" xr:uid="{BA2B6811-4257-4630-A89B-18E35598A427}"/>
    <cellStyle name="40% - Ênfase5 29 8 2 2" xfId="32603" xr:uid="{8ACD7453-702A-4EA9-BD57-34EE62B7F9E7}"/>
    <cellStyle name="40% - Ênfase5 29 8 2 3" xfId="32604" xr:uid="{F5A24A65-532A-4782-84A7-79E97FE7BE3C}"/>
    <cellStyle name="40% - Ênfase5 29 8 2 4" xfId="32605" xr:uid="{741A1855-9FD2-4359-8575-71E2F8E6737A}"/>
    <cellStyle name="40% - Ênfase5 29 8 3" xfId="32606" xr:uid="{CA67B9BE-4903-4A43-B240-436A7001B678}"/>
    <cellStyle name="40% - Ênfase5 29 8 4" xfId="32607" xr:uid="{AA404B3F-2C16-4946-81AD-02055A9091D1}"/>
    <cellStyle name="40% - Ênfase5 29 8 5" xfId="32608" xr:uid="{2173CB2C-1D85-410B-A26D-196744EBC8BF}"/>
    <cellStyle name="40% - Ênfase5 29 9" xfId="32609" xr:uid="{1386DADC-A8CD-452C-A633-A0C1C2AC6E32}"/>
    <cellStyle name="40% - Ênfase5 29 9 2" xfId="32610" xr:uid="{24A4965B-2672-4757-AACA-4B7FA9890FA5}"/>
    <cellStyle name="40% - Ênfase5 29 9 2 2" xfId="32611" xr:uid="{AA6E3CF2-2242-4AAF-8B9E-56EAE534D9A7}"/>
    <cellStyle name="40% - Ênfase5 29 9 2 3" xfId="32612" xr:uid="{7B146847-09AD-42AE-B386-67C2F31565F6}"/>
    <cellStyle name="40% - Ênfase5 29 9 2 4" xfId="32613" xr:uid="{A4FDC446-0094-42C7-A27E-9AF4A3731F11}"/>
    <cellStyle name="40% - Ênfase5 29 9 3" xfId="32614" xr:uid="{5BBFC46E-129F-4EA7-A146-CAAF685B3287}"/>
    <cellStyle name="40% - Ênfase5 29 9 4" xfId="32615" xr:uid="{970B9A3F-B9DD-4B41-BB32-36EEEE2242B7}"/>
    <cellStyle name="40% - Ênfase5 29 9 5" xfId="32616" xr:uid="{B5CA41F3-E842-4878-AA7D-22CF843B11F1}"/>
    <cellStyle name="40% - Ênfase5 3" xfId="2248" xr:uid="{A3FB5EAC-D136-47D3-9463-902942E5D681}"/>
    <cellStyle name="40% - Ênfase5 3 10" xfId="32617" xr:uid="{B8003117-D99B-4C91-B542-213A710953B6}"/>
    <cellStyle name="40% - Ênfase5 3 10 2" xfId="32618" xr:uid="{3447168B-54E2-444F-9237-0F4A1BC6FD43}"/>
    <cellStyle name="40% - Ênfase5 3 10 2 2" xfId="32619" xr:uid="{A2FC8647-BB2C-4060-9E10-7D5E1BAA9F80}"/>
    <cellStyle name="40% - Ênfase5 3 10 2 3" xfId="32620" xr:uid="{3C6A67D0-25CD-4CE4-9545-2C0FDA3A366C}"/>
    <cellStyle name="40% - Ênfase5 3 10 2 4" xfId="32621" xr:uid="{0065952E-5C53-478E-942C-597DC0353EB1}"/>
    <cellStyle name="40% - Ênfase5 3 10 3" xfId="32622" xr:uid="{2328703A-CEED-4D49-A20B-19352C5926B2}"/>
    <cellStyle name="40% - Ênfase5 3 10 4" xfId="32623" xr:uid="{4A0A79DD-6F5C-4CC2-B5F0-05CCA8930E5E}"/>
    <cellStyle name="40% - Ênfase5 3 10 5" xfId="32624" xr:uid="{32BD129A-465E-44CD-A2FA-2CF7E1A1E6A6}"/>
    <cellStyle name="40% - Ênfase5 3 10 6" xfId="56252" xr:uid="{E39C0D74-81EF-4E2E-9093-D18EDCE34703}"/>
    <cellStyle name="40% - Ênfase5 3 11" xfId="32625" xr:uid="{F185F13F-5AF0-408E-B313-4350F22E3208}"/>
    <cellStyle name="40% - Ênfase5 3 11 2" xfId="32626" xr:uid="{F20337DE-14BD-4E3B-8F66-4776B708A1D1}"/>
    <cellStyle name="40% - Ênfase5 3 11 2 2" xfId="32627" xr:uid="{C63BD8A1-1F1D-44E3-8280-6D933AC7688D}"/>
    <cellStyle name="40% - Ênfase5 3 11 2 3" xfId="32628" xr:uid="{13CD3EE1-38FE-435D-8513-06A128878C51}"/>
    <cellStyle name="40% - Ênfase5 3 11 2 4" xfId="32629" xr:uid="{D05DD9FA-0CC6-4D54-8736-B3C8B951A55C}"/>
    <cellStyle name="40% - Ênfase5 3 11 3" xfId="32630" xr:uid="{61893AC6-F41E-48B1-B472-D0780297715C}"/>
    <cellStyle name="40% - Ênfase5 3 11 4" xfId="32631" xr:uid="{23DE7A50-C02B-4313-A97D-2FA34AE2BE19}"/>
    <cellStyle name="40% - Ênfase5 3 11 5" xfId="32632" xr:uid="{C545BBF7-756E-4ECC-BE56-D80DF1025F5E}"/>
    <cellStyle name="40% - Ênfase5 3 11 6" xfId="58103" xr:uid="{4CBFEB91-6854-4B5C-9D6A-B0F66D426043}"/>
    <cellStyle name="40% - Ênfase5 3 12" xfId="32633" xr:uid="{3F7DED38-0B80-4F98-98CA-C2F8A3B3AE74}"/>
    <cellStyle name="40% - Ênfase5 3 12 2" xfId="32634" xr:uid="{30DDFE59-BC8B-4B17-BF18-50989387C0D0}"/>
    <cellStyle name="40% - Ênfase5 3 12 2 2" xfId="32635" xr:uid="{AA3E7BFE-F823-4903-A628-5C20F2CD0C10}"/>
    <cellStyle name="40% - Ênfase5 3 12 2 3" xfId="32636" xr:uid="{753EF631-9E1D-479B-8DD9-07BEECC73763}"/>
    <cellStyle name="40% - Ênfase5 3 12 2 4" xfId="32637" xr:uid="{73C19224-8A08-4E8F-BAD1-EAE5453970EE}"/>
    <cellStyle name="40% - Ênfase5 3 12 3" xfId="32638" xr:uid="{EBE6C52E-AE39-4760-B792-A5876BA62BFC}"/>
    <cellStyle name="40% - Ênfase5 3 12 4" xfId="32639" xr:uid="{E4E9BC05-4922-4D24-864A-380033EC8397}"/>
    <cellStyle name="40% - Ênfase5 3 12 5" xfId="32640" xr:uid="{40361548-7C27-40DF-85C2-FE62E54F8B71}"/>
    <cellStyle name="40% - Ênfase5 3 12 6" xfId="47268" xr:uid="{49785E3C-F9AE-4115-939B-15E7176F0ECA}"/>
    <cellStyle name="40% - Ênfase5 3 13" xfId="32641" xr:uid="{0CA307CF-F71E-4478-8BED-D68A39A0444A}"/>
    <cellStyle name="40% - Ênfase5 3 14" xfId="32642" xr:uid="{D94404D0-858E-4C61-8C59-0B9E0832F2AF}"/>
    <cellStyle name="40% - Ênfase5 3 15" xfId="32643" xr:uid="{C83468ED-AA71-41AB-A4C4-37FE909E1EEF}"/>
    <cellStyle name="40% - Ênfase5 3 16" xfId="32644" xr:uid="{2BD85985-6BAC-477D-836D-81F0A24C0002}"/>
    <cellStyle name="40% - Ênfase5 3 17" xfId="45194" xr:uid="{961261CA-BB7C-4378-A3EE-978225DCAD42}"/>
    <cellStyle name="40% - Ênfase5 3 2" xfId="2249" xr:uid="{92DA8C4F-B434-4F78-9900-153C860F3FEC}"/>
    <cellStyle name="40% - Ênfase5 3 2 2" xfId="2250" xr:uid="{8F185F02-2E63-4A63-8973-9E5D83BB9142}"/>
    <cellStyle name="40% - Ênfase5 3 2 2 2" xfId="32645" xr:uid="{0310B139-F966-45C0-9C20-5CB6158B3CB4}"/>
    <cellStyle name="40% - Ênfase5 3 2 2 2 2" xfId="57285" xr:uid="{069C388D-0EAE-4BFF-841D-F015575071BE}"/>
    <cellStyle name="40% - Ênfase5 3 2 2 2 3" xfId="58027" xr:uid="{6B2AE9C0-3196-4738-90CE-BC800FF5A396}"/>
    <cellStyle name="40% - Ênfase5 3 2 2 2 4" xfId="56928" xr:uid="{302F97B2-5655-408C-8EAB-A6B42E45C04F}"/>
    <cellStyle name="40% - Ênfase5 3 2 2 3" xfId="32646" xr:uid="{3909A567-0F21-45A2-BF82-F819D47F1BC9}"/>
    <cellStyle name="40% - Ênfase5 3 2 2 3 2" xfId="57829" xr:uid="{5C04B34B-4145-4CAE-AF12-73F19BEFFC3B}"/>
    <cellStyle name="40% - Ênfase5 3 2 2 4" xfId="32647" xr:uid="{2CC43743-C0E2-4740-A144-49219D00C048}"/>
    <cellStyle name="40% - Ênfase5 3 2 2 5" xfId="49031" xr:uid="{6048F6E3-9F9F-47BA-B6E3-446D38513998}"/>
    <cellStyle name="40% - Ênfase5 3 2 3" xfId="32648" xr:uid="{4F395E62-8D35-418C-8B27-9D0845B1CA02}"/>
    <cellStyle name="40% - Ênfase5 3 2 3 2" xfId="32649" xr:uid="{49AED2E2-00D5-45B5-9345-3549A08F97D2}"/>
    <cellStyle name="40% - Ênfase5 3 2 3 3" xfId="32650" xr:uid="{9FD1B062-6F01-4272-A75A-AFFC2598E96C}"/>
    <cellStyle name="40% - Ênfase5 3 2 3 4" xfId="32651" xr:uid="{95370CA0-6E90-4398-BA44-0CD969C4D97C}"/>
    <cellStyle name="40% - Ênfase5 3 2 3 5" xfId="56552" xr:uid="{0B44956D-7918-4693-AADA-7B4964CA6267}"/>
    <cellStyle name="40% - Ênfase5 3 2 4" xfId="57745" xr:uid="{CD92F436-AB84-4739-BE18-6ADFB621C4FD}"/>
    <cellStyle name="40% - Ênfase5 3 2 5" xfId="45658" xr:uid="{2ABAC933-5879-4776-82E8-872F5C602932}"/>
    <cellStyle name="40% - Ênfase5 3 3" xfId="2251" xr:uid="{C14D2211-2A7D-4100-9CA1-194C92E0DDA4}"/>
    <cellStyle name="40% - Ênfase5 3 3 2" xfId="2252" xr:uid="{97EBFBEA-396C-441C-AB67-5C30F3B121E3}"/>
    <cellStyle name="40% - Ênfase5 3 3 2 2" xfId="32652" xr:uid="{D927520D-4C7A-4DD8-81C9-A6C23083787B}"/>
    <cellStyle name="40% - Ênfase5 3 3 2 3" xfId="32653" xr:uid="{F1A64159-4F5C-402D-BE5D-DF4C7F64B9C5}"/>
    <cellStyle name="40% - Ênfase5 3 3 2 4" xfId="32654" xr:uid="{50D35FA4-4D7F-4CB6-9E4C-A6332B01848D}"/>
    <cellStyle name="40% - Ênfase5 3 3 2 5" xfId="50439" xr:uid="{E73B02A8-DA7E-4F58-8C60-45638009CA94}"/>
    <cellStyle name="40% - Ênfase5 3 3 3" xfId="32655" xr:uid="{716DE2F4-1826-4227-B6D1-64DAB5EBDB5A}"/>
    <cellStyle name="40% - Ênfase5 3 3 4" xfId="32656" xr:uid="{99538CF5-A406-4C2F-83FA-E18C090725F4}"/>
    <cellStyle name="40% - Ênfase5 3 3 5" xfId="32657" xr:uid="{AAE80940-A983-497E-AB7E-D15D8D37A8A1}"/>
    <cellStyle name="40% - Ênfase5 3 3 6" xfId="45659" xr:uid="{9B723B02-24B5-487D-A938-E0AC44E044D7}"/>
    <cellStyle name="40% - Ênfase5 3 4" xfId="2253" xr:uid="{ABD7800C-EBB9-4A68-8A7D-AB75A51926EF}"/>
    <cellStyle name="40% - Ênfase5 3 4 2" xfId="2254" xr:uid="{7E5C4981-048F-4401-9E77-54D3D07085CC}"/>
    <cellStyle name="40% - Ênfase5 3 4 2 2" xfId="32658" xr:uid="{9C09EE4B-4A31-4487-A2CA-C6E9DAE04D78}"/>
    <cellStyle name="40% - Ênfase5 3 4 2 3" xfId="32659" xr:uid="{4878178A-5EAE-4110-ADDF-B791A22C9305}"/>
    <cellStyle name="40% - Ênfase5 3 4 2 4" xfId="32660" xr:uid="{97B554D3-27F1-4C1B-89EA-DBCCE704BF53}"/>
    <cellStyle name="40% - Ênfase5 3 4 3" xfId="32661" xr:uid="{C41FBBCE-AE04-4A4E-8559-50EDB9993A55}"/>
    <cellStyle name="40% - Ênfase5 3 4 4" xfId="32662" xr:uid="{73623220-B456-4AFB-9C56-01F9CB1C450F}"/>
    <cellStyle name="40% - Ênfase5 3 4 5" xfId="32663" xr:uid="{49384ECD-7859-45DD-8742-878E23FA5E9F}"/>
    <cellStyle name="40% - Ênfase5 3 4 6" xfId="50286" xr:uid="{D34B83F6-5887-4629-847B-690D68B57090}"/>
    <cellStyle name="40% - Ênfase5 3 5" xfId="2255" xr:uid="{42631498-FA37-4E5A-BDDB-0D64F6D38CBE}"/>
    <cellStyle name="40% - Ênfase5 3 5 2" xfId="2256" xr:uid="{F3A53C6B-E950-43C4-B7FF-710530902346}"/>
    <cellStyle name="40% - Ênfase5 3 5 2 2" xfId="32664" xr:uid="{9C17E81D-2CE7-4144-ADCC-AE1362334F1F}"/>
    <cellStyle name="40% - Ênfase5 3 5 2 3" xfId="32665" xr:uid="{00D6B14A-47CB-4448-9EC8-24736D1C1A57}"/>
    <cellStyle name="40% - Ênfase5 3 5 2 4" xfId="32666" xr:uid="{EC1C16DC-2799-46B0-8396-F53D7FC0AFB4}"/>
    <cellStyle name="40% - Ênfase5 3 5 3" xfId="32667" xr:uid="{52DE60B2-CE56-461F-9FC5-C8C0E8A37568}"/>
    <cellStyle name="40% - Ênfase5 3 5 4" xfId="32668" xr:uid="{54FE89B5-6356-4E4A-8EC6-E3F34047C446}"/>
    <cellStyle name="40% - Ênfase5 3 5 5" xfId="32669" xr:uid="{4A729FF8-237C-4A5F-9E62-0BCE71220B04}"/>
    <cellStyle name="40% - Ênfase5 3 5 6" xfId="50582" xr:uid="{19E36D9B-31B4-47B6-96E3-BBA229B35285}"/>
    <cellStyle name="40% - Ênfase5 3 6" xfId="2257" xr:uid="{BF8A877A-8C86-48CD-8B33-0F7B34C483AD}"/>
    <cellStyle name="40% - Ênfase5 3 6 2" xfId="2258" xr:uid="{9B34A761-45A0-44F5-BF8C-962944F865CC}"/>
    <cellStyle name="40% - Ênfase5 3 6 2 2" xfId="32670" xr:uid="{9B574D5F-E78C-437A-93D3-A749C861B883}"/>
    <cellStyle name="40% - Ênfase5 3 6 2 3" xfId="32671" xr:uid="{31F32090-FCB9-456F-9F51-6614E2F119E2}"/>
    <cellStyle name="40% - Ênfase5 3 6 2 4" xfId="32672" xr:uid="{B232515F-2628-43AD-8211-0AAC162EE61F}"/>
    <cellStyle name="40% - Ênfase5 3 6 3" xfId="32673" xr:uid="{EFA91AF8-71B7-45F0-9931-5BB663FA725B}"/>
    <cellStyle name="40% - Ênfase5 3 6 4" xfId="32674" xr:uid="{649F7F63-8060-40EF-9B7A-248DC8DD0171}"/>
    <cellStyle name="40% - Ênfase5 3 6 5" xfId="32675" xr:uid="{ED5359B0-709D-449E-8130-8DA0189A37BE}"/>
    <cellStyle name="40% - Ênfase5 3 6 6" xfId="48829" xr:uid="{F94B8FAE-168C-4393-A53B-72C34CE6D756}"/>
    <cellStyle name="40% - Ênfase5 3 7" xfId="2259" xr:uid="{4C763613-33A2-4663-B903-63C27FE2FF79}"/>
    <cellStyle name="40% - Ênfase5 3 7 2" xfId="32676" xr:uid="{3FF45FD8-028C-44B5-A222-8FBF9C40804B}"/>
    <cellStyle name="40% - Ênfase5 3 7 2 2" xfId="32677" xr:uid="{87C70D83-CEFC-4767-8616-6320B67EC1A1}"/>
    <cellStyle name="40% - Ênfase5 3 7 2 3" xfId="32678" xr:uid="{CAC7735A-D376-4081-AAE0-A446B5D5C2C4}"/>
    <cellStyle name="40% - Ênfase5 3 7 2 4" xfId="32679" xr:uid="{E497B7C8-CF2A-4402-AAA4-F429D3527FCE}"/>
    <cellStyle name="40% - Ênfase5 3 7 3" xfId="32680" xr:uid="{720A7439-1288-4FA3-A2AC-3ADF2B443751}"/>
    <cellStyle name="40% - Ênfase5 3 7 4" xfId="32681" xr:uid="{80FE6AE5-2E20-4CAF-AC2E-1BEB652F4D3A}"/>
    <cellStyle name="40% - Ênfase5 3 7 5" xfId="32682" xr:uid="{D7C5DF57-AC88-488E-9DBF-2D2CC39F212D}"/>
    <cellStyle name="40% - Ênfase5 3 7 6" xfId="51220" xr:uid="{040269BA-CA89-4026-9DD5-469DB4D60328}"/>
    <cellStyle name="40% - Ênfase5 3 8" xfId="32683" xr:uid="{1FDB7A4E-3A46-4D32-94DC-E657CCDB767F}"/>
    <cellStyle name="40% - Ênfase5 3 8 2" xfId="32684" xr:uid="{EA8217C9-DE8A-4585-A56E-277EF304D857}"/>
    <cellStyle name="40% - Ênfase5 3 8 2 2" xfId="32685" xr:uid="{E17DCFA8-5A0B-4DDB-A8C1-412F129CE5EB}"/>
    <cellStyle name="40% - Ênfase5 3 8 2 3" xfId="32686" xr:uid="{5D6238E1-1961-4AB9-857D-A6883DBBF88E}"/>
    <cellStyle name="40% - Ênfase5 3 8 2 4" xfId="32687" xr:uid="{69E602FE-27EC-4EA4-9B2D-8069AF1FF8C6}"/>
    <cellStyle name="40% - Ênfase5 3 8 3" xfId="32688" xr:uid="{EFCFFD90-B886-46CF-AFED-52A322A03867}"/>
    <cellStyle name="40% - Ênfase5 3 8 4" xfId="32689" xr:uid="{BD30D84C-8C42-47AC-87F2-C646D7F94772}"/>
    <cellStyle name="40% - Ênfase5 3 8 5" xfId="32690" xr:uid="{83B849CF-8DEE-470D-B44B-346728717520}"/>
    <cellStyle name="40% - Ênfase5 3 8 6" xfId="52102" xr:uid="{2FA64886-ABF8-4528-9BC2-C599424EA09D}"/>
    <cellStyle name="40% - Ênfase5 3 9" xfId="32691" xr:uid="{BDFC67DB-2450-41B2-8801-E7F5F85F8660}"/>
    <cellStyle name="40% - Ênfase5 3 9 2" xfId="32692" xr:uid="{3826787B-DE6C-454E-AF64-54FDFB124CB1}"/>
    <cellStyle name="40% - Ênfase5 3 9 2 2" xfId="32693" xr:uid="{3BF09501-050F-4D16-A7A5-DCFF68C1D402}"/>
    <cellStyle name="40% - Ênfase5 3 9 2 3" xfId="32694" xr:uid="{74F0EA5B-8F2B-4D22-8A2F-46802F94C5C8}"/>
    <cellStyle name="40% - Ênfase5 3 9 2 4" xfId="32695" xr:uid="{EAF477E9-1156-4B87-90DB-B057525347FD}"/>
    <cellStyle name="40% - Ênfase5 3 9 3" xfId="32696" xr:uid="{3593E390-76D3-422D-9537-26ECF993F30A}"/>
    <cellStyle name="40% - Ênfase5 3 9 4" xfId="32697" xr:uid="{9E66ECA8-DAC5-4FD1-9AFD-5AAD25B987B7}"/>
    <cellStyle name="40% - Ênfase5 3 9 5" xfId="32698" xr:uid="{8FA4ACAF-F63E-4F6B-B8C6-01E3EB91EE6F}"/>
    <cellStyle name="40% - Ênfase5 3 9 6" xfId="52970" xr:uid="{64D928A3-3B77-4EF5-A441-A9FE26C8F036}"/>
    <cellStyle name="40% - Ênfase5 30" xfId="2260" xr:uid="{01A91BA3-9A34-407A-903B-B7AFB3CDB2F1}"/>
    <cellStyle name="40% - Ênfase5 30 10" xfId="32699" xr:uid="{97BEF45A-2A25-4041-B42B-6736C9566B84}"/>
    <cellStyle name="40% - Ênfase5 30 10 2" xfId="32700" xr:uid="{7DD3422B-7175-4119-8738-AD6CFFB2C95C}"/>
    <cellStyle name="40% - Ênfase5 30 10 2 2" xfId="32701" xr:uid="{54FF1998-44F1-435B-A483-D9C7B71FBD46}"/>
    <cellStyle name="40% - Ênfase5 30 10 2 3" xfId="32702" xr:uid="{7813D494-C32C-4F33-B5DE-76B3387C6895}"/>
    <cellStyle name="40% - Ênfase5 30 10 2 4" xfId="32703" xr:uid="{650C3346-DD1B-4AA1-BC00-CB6C9738A488}"/>
    <cellStyle name="40% - Ênfase5 30 10 3" xfId="32704" xr:uid="{0C4B5185-14E1-4CB4-AC3F-CDF0781A1856}"/>
    <cellStyle name="40% - Ênfase5 30 10 4" xfId="32705" xr:uid="{57DBEB21-DE3B-4005-9E69-160242980DD8}"/>
    <cellStyle name="40% - Ênfase5 30 10 5" xfId="32706" xr:uid="{694AF8D0-24AC-43CA-9650-EA13750BC057}"/>
    <cellStyle name="40% - Ênfase5 30 11" xfId="32707" xr:uid="{1B049B35-CA5A-4B33-805D-FF37D2F0D4F4}"/>
    <cellStyle name="40% - Ênfase5 30 11 2" xfId="32708" xr:uid="{6282702F-DEBB-4141-9F54-898180B471F2}"/>
    <cellStyle name="40% - Ênfase5 30 11 2 2" xfId="32709" xr:uid="{A3D70064-3A0D-4B3C-B191-245C5A54F86F}"/>
    <cellStyle name="40% - Ênfase5 30 11 2 3" xfId="32710" xr:uid="{A41A644A-9131-43A2-B66C-746FB2E81B32}"/>
    <cellStyle name="40% - Ênfase5 30 11 2 4" xfId="32711" xr:uid="{87905FAC-056D-4851-A796-2E88A8285B07}"/>
    <cellStyle name="40% - Ênfase5 30 11 3" xfId="32712" xr:uid="{85AAC859-E808-425A-8D2B-668D2D6F3C67}"/>
    <cellStyle name="40% - Ênfase5 30 11 4" xfId="32713" xr:uid="{E73CD647-DD92-4CB1-A768-2E19B404571E}"/>
    <cellStyle name="40% - Ênfase5 30 11 5" xfId="32714" xr:uid="{EFA02B75-AE3F-4D5D-8A7F-C57B1D0F955D}"/>
    <cellStyle name="40% - Ênfase5 30 12" xfId="32715" xr:uid="{382B1045-841D-44E6-B524-692AC11D8536}"/>
    <cellStyle name="40% - Ênfase5 30 12 2" xfId="32716" xr:uid="{E9B36179-784F-43B5-BF2A-14E9E4F84398}"/>
    <cellStyle name="40% - Ênfase5 30 12 3" xfId="32717" xr:uid="{F4637C82-2E6F-4A36-92B8-DF903E8FDAC7}"/>
    <cellStyle name="40% - Ênfase5 30 12 4" xfId="32718" xr:uid="{2456C011-BBE9-487F-90C6-105155E071EB}"/>
    <cellStyle name="40% - Ênfase5 30 13" xfId="32719" xr:uid="{DA4232D7-F2F7-4C06-99D5-46293A9F8704}"/>
    <cellStyle name="40% - Ênfase5 30 14" xfId="32720" xr:uid="{60372CE4-0550-48E6-8CCB-AB84E4D9DC1C}"/>
    <cellStyle name="40% - Ênfase5 30 15" xfId="32721" xr:uid="{B0B2256E-4620-491B-AAA7-95BE1B1E19BE}"/>
    <cellStyle name="40% - Ênfase5 30 2" xfId="2261" xr:uid="{C2489F59-5365-44B7-9FA6-22D69D7D7FA3}"/>
    <cellStyle name="40% - Ênfase5 30 2 2" xfId="32722" xr:uid="{42A9DB6D-F12F-4AA1-ABB8-6032135D582A}"/>
    <cellStyle name="40% - Ênfase5 30 2 2 2" xfId="32723" xr:uid="{7637C65D-A85E-40E3-9825-2421E14F671F}"/>
    <cellStyle name="40% - Ênfase5 30 2 2 3" xfId="32724" xr:uid="{9B68FCD1-5D7B-4228-862D-C04376A2BFC1}"/>
    <cellStyle name="40% - Ênfase5 30 2 2 4" xfId="32725" xr:uid="{5152D648-A765-4A4C-83AA-26E4D3F7EA35}"/>
    <cellStyle name="40% - Ênfase5 30 2 3" xfId="32726" xr:uid="{5006DDD5-CE1A-45D5-AF79-66D0599CF837}"/>
    <cellStyle name="40% - Ênfase5 30 2 4" xfId="32727" xr:uid="{4E7792D2-AEEA-4043-A34C-DF1D7D6B2E4B}"/>
    <cellStyle name="40% - Ênfase5 30 2 5" xfId="32728" xr:uid="{331BFBEA-9830-4924-98FE-B4C8C04F1811}"/>
    <cellStyle name="40% - Ênfase5 30 3" xfId="32729" xr:uid="{CAF47DDB-F3C3-498D-A04A-EA9E6A19EAE1}"/>
    <cellStyle name="40% - Ênfase5 30 3 2" xfId="32730" xr:uid="{EF9081C3-B06E-49E9-B6BD-DD9B07E017E5}"/>
    <cellStyle name="40% - Ênfase5 30 3 2 2" xfId="32731" xr:uid="{5F05875E-B72B-4BE9-AD04-07972B0F6D74}"/>
    <cellStyle name="40% - Ênfase5 30 3 2 3" xfId="32732" xr:uid="{00518F45-6535-433D-93BD-5635B880CA85}"/>
    <cellStyle name="40% - Ênfase5 30 3 2 4" xfId="32733" xr:uid="{902D48AE-C9DC-4A7A-97DB-91CCE198CCEF}"/>
    <cellStyle name="40% - Ênfase5 30 3 3" xfId="32734" xr:uid="{517012FB-BBCB-4CE9-97CA-C5CB00EFD931}"/>
    <cellStyle name="40% - Ênfase5 30 3 4" xfId="32735" xr:uid="{6100A682-F341-46E5-AB6E-0AD0D98A56C6}"/>
    <cellStyle name="40% - Ênfase5 30 3 5" xfId="32736" xr:uid="{A2DA5F38-C939-484B-9B04-5F82A18A8A57}"/>
    <cellStyle name="40% - Ênfase5 30 4" xfId="32737" xr:uid="{22C21385-94FD-4D8C-B0C5-1B31BCA88E55}"/>
    <cellStyle name="40% - Ênfase5 30 4 2" xfId="32738" xr:uid="{BB8DCBF1-88F7-448C-9CCF-F1857228453A}"/>
    <cellStyle name="40% - Ênfase5 30 4 2 2" xfId="32739" xr:uid="{DDBF511B-A8AB-4783-856E-75421097016C}"/>
    <cellStyle name="40% - Ênfase5 30 4 2 3" xfId="32740" xr:uid="{57F56EE2-F4A5-4569-8E1B-7F2D02BC1BD7}"/>
    <cellStyle name="40% - Ênfase5 30 4 2 4" xfId="32741" xr:uid="{94E22443-7D2A-47DB-912F-0B50F7574B5D}"/>
    <cellStyle name="40% - Ênfase5 30 4 3" xfId="32742" xr:uid="{3D526A25-AAD4-406D-86D6-09944A23C967}"/>
    <cellStyle name="40% - Ênfase5 30 4 4" xfId="32743" xr:uid="{260F37D2-EBD3-476F-91A6-3FC7E49054EA}"/>
    <cellStyle name="40% - Ênfase5 30 4 5" xfId="32744" xr:uid="{427AE7BE-EAD3-4A6A-8A62-5501B4764399}"/>
    <cellStyle name="40% - Ênfase5 30 5" xfId="32745" xr:uid="{0F4AD279-0F53-46F2-9526-1E677CD2DC98}"/>
    <cellStyle name="40% - Ênfase5 30 5 2" xfId="32746" xr:uid="{318DAEAE-3CE3-492E-A0D8-20FEA9BDD1B0}"/>
    <cellStyle name="40% - Ênfase5 30 5 2 2" xfId="32747" xr:uid="{4ED56BA2-0099-4A2D-A753-212AEC9857B1}"/>
    <cellStyle name="40% - Ênfase5 30 5 2 3" xfId="32748" xr:uid="{39192A90-C4FB-40C6-AC4A-0AB1A429EFBB}"/>
    <cellStyle name="40% - Ênfase5 30 5 2 4" xfId="32749" xr:uid="{243FB4A6-5C04-4BC1-8282-E2E32D30741F}"/>
    <cellStyle name="40% - Ênfase5 30 5 3" xfId="32750" xr:uid="{0424C228-4FBA-4646-9D1A-DE5E0B686994}"/>
    <cellStyle name="40% - Ênfase5 30 5 4" xfId="32751" xr:uid="{E2F04F43-E502-48B9-AB75-8A2863DE5457}"/>
    <cellStyle name="40% - Ênfase5 30 5 5" xfId="32752" xr:uid="{F2B2C9C9-EE4B-42F2-B71F-D989FA7A82F3}"/>
    <cellStyle name="40% - Ênfase5 30 6" xfId="32753" xr:uid="{27C0C216-1FA4-4F83-8D18-702A736ABD06}"/>
    <cellStyle name="40% - Ênfase5 30 6 2" xfId="32754" xr:uid="{02B9D0E1-C539-4C72-B9F0-20123541F7CD}"/>
    <cellStyle name="40% - Ênfase5 30 6 2 2" xfId="32755" xr:uid="{5C458C8D-C04C-44EF-BC27-EC4742FE985D}"/>
    <cellStyle name="40% - Ênfase5 30 6 2 3" xfId="32756" xr:uid="{0C52A513-A8F1-4602-8091-18211B0C2DEE}"/>
    <cellStyle name="40% - Ênfase5 30 6 2 4" xfId="32757" xr:uid="{A5CB08B1-2E38-4042-B1B5-53C1D9BE3CF2}"/>
    <cellStyle name="40% - Ênfase5 30 6 3" xfId="32758" xr:uid="{14F27722-83C1-452D-B4FC-7F4B450DDDC5}"/>
    <cellStyle name="40% - Ênfase5 30 6 4" xfId="32759" xr:uid="{E3ADEE12-340A-485A-9A62-D529C4668689}"/>
    <cellStyle name="40% - Ênfase5 30 6 5" xfId="32760" xr:uid="{96B040DC-3032-4A9B-9475-9E947BB02E90}"/>
    <cellStyle name="40% - Ênfase5 30 7" xfId="32761" xr:uid="{CE9C3D69-309C-49B6-B3F0-F10A0B06F549}"/>
    <cellStyle name="40% - Ênfase5 30 7 2" xfId="32762" xr:uid="{63CC5F42-FA75-465A-976D-50F21E6AEE9F}"/>
    <cellStyle name="40% - Ênfase5 30 7 2 2" xfId="32763" xr:uid="{C43CBA77-A392-4CDE-8CF4-6169257DE455}"/>
    <cellStyle name="40% - Ênfase5 30 7 2 3" xfId="32764" xr:uid="{8A854313-D1B4-468A-91FC-469F2DC2397B}"/>
    <cellStyle name="40% - Ênfase5 30 7 2 4" xfId="32765" xr:uid="{B57A83C6-B3F6-40A4-ABA2-5A7AF99DD0AB}"/>
    <cellStyle name="40% - Ênfase5 30 7 3" xfId="32766" xr:uid="{90CA3D24-5BEB-4CB6-A23B-0BFFDCD91874}"/>
    <cellStyle name="40% - Ênfase5 30 7 4" xfId="32767" xr:uid="{4BE4CEE3-2932-4E7E-92D4-CBF1D9A4261E}"/>
    <cellStyle name="40% - Ênfase5 30 7 5" xfId="32768" xr:uid="{650E0CF5-51CF-44FB-B578-8218ECA7C7EF}"/>
    <cellStyle name="40% - Ênfase5 30 8" xfId="32769" xr:uid="{E86BB5F7-2199-4F63-A46D-C29842FB46F9}"/>
    <cellStyle name="40% - Ênfase5 30 8 2" xfId="32770" xr:uid="{19DDCF3D-3662-46B5-8439-4C4EAA292AA7}"/>
    <cellStyle name="40% - Ênfase5 30 8 2 2" xfId="32771" xr:uid="{7BFA17E6-545E-494D-AF47-22308256527D}"/>
    <cellStyle name="40% - Ênfase5 30 8 2 3" xfId="32772" xr:uid="{F881C118-0A45-4E9F-8451-3A17D590E7B6}"/>
    <cellStyle name="40% - Ênfase5 30 8 2 4" xfId="32773" xr:uid="{3E610E4B-8620-45CA-AD2B-A117658E79DF}"/>
    <cellStyle name="40% - Ênfase5 30 8 3" xfId="32774" xr:uid="{32297F09-6EF0-49F2-982B-6E6F2EA909DC}"/>
    <cellStyle name="40% - Ênfase5 30 8 4" xfId="32775" xr:uid="{DD02111D-5A93-454D-ADED-DA8B69113A2B}"/>
    <cellStyle name="40% - Ênfase5 30 8 5" xfId="32776" xr:uid="{63AA0C5F-682E-4E4D-A582-63A8D08229C9}"/>
    <cellStyle name="40% - Ênfase5 30 9" xfId="32777" xr:uid="{785D98F1-417D-4D1F-A947-7676A7EC17F3}"/>
    <cellStyle name="40% - Ênfase5 30 9 2" xfId="32778" xr:uid="{DAA97FF4-C9D9-4ED6-A881-2A576663BDFB}"/>
    <cellStyle name="40% - Ênfase5 30 9 2 2" xfId="32779" xr:uid="{F1130443-29B2-48AB-BB93-687A21D6A156}"/>
    <cellStyle name="40% - Ênfase5 30 9 2 3" xfId="32780" xr:uid="{57B88494-B8C7-4B11-9568-768CAAA8DE57}"/>
    <cellStyle name="40% - Ênfase5 30 9 2 4" xfId="32781" xr:uid="{EA37F374-2F59-4F55-B7A2-24DCC8A3E026}"/>
    <cellStyle name="40% - Ênfase5 30 9 3" xfId="32782" xr:uid="{CC43D6F7-8F39-4E7D-B84B-9FDA7EA1B34B}"/>
    <cellStyle name="40% - Ênfase5 30 9 4" xfId="32783" xr:uid="{82520A59-8B01-40BB-BFCF-867FCAB35DCA}"/>
    <cellStyle name="40% - Ênfase5 30 9 5" xfId="32784" xr:uid="{E4882646-3459-4D09-B004-A9C18F836A8A}"/>
    <cellStyle name="40% - Ênfase5 31" xfId="2262" xr:uid="{02297917-0B79-48A8-8E5B-2D8CF4DBA500}"/>
    <cellStyle name="40% - Ênfase5 31 10" xfId="32785" xr:uid="{A9AEA972-D014-40F6-A22A-89A5D22D0145}"/>
    <cellStyle name="40% - Ênfase5 31 10 2" xfId="32786" xr:uid="{4B6B8079-B54E-4C30-A04B-440D10BFDB7C}"/>
    <cellStyle name="40% - Ênfase5 31 10 2 2" xfId="32787" xr:uid="{B5439BD0-C5F8-4EEC-AEC7-4B483CCFFE99}"/>
    <cellStyle name="40% - Ênfase5 31 10 2 3" xfId="32788" xr:uid="{3B7D29B6-4EE9-4AEA-9C9F-442E086B1823}"/>
    <cellStyle name="40% - Ênfase5 31 10 2 4" xfId="32789" xr:uid="{19DE99F6-4714-4A6E-BA59-307ED1CD28CA}"/>
    <cellStyle name="40% - Ênfase5 31 10 3" xfId="32790" xr:uid="{7662A79A-424E-407A-9C34-43EB7CEA50F9}"/>
    <cellStyle name="40% - Ênfase5 31 10 4" xfId="32791" xr:uid="{F8112FEA-6FBE-4B70-97A8-34679E03FF0D}"/>
    <cellStyle name="40% - Ênfase5 31 10 5" xfId="32792" xr:uid="{8F0063E6-1FC9-4BF1-B8D5-3D239C50776F}"/>
    <cellStyle name="40% - Ênfase5 31 11" xfId="32793" xr:uid="{1D42D2A8-BF39-49F8-9903-D786E0FE97DA}"/>
    <cellStyle name="40% - Ênfase5 31 11 2" xfId="32794" xr:uid="{35EC12A2-E6E6-433E-9154-A395B78735A2}"/>
    <cellStyle name="40% - Ênfase5 31 11 2 2" xfId="32795" xr:uid="{CFF1E35B-0FAE-4F52-9DA8-094CDCBA508B}"/>
    <cellStyle name="40% - Ênfase5 31 11 2 3" xfId="32796" xr:uid="{726A8CA4-0882-4A74-B83E-9F809E6338CA}"/>
    <cellStyle name="40% - Ênfase5 31 11 2 4" xfId="32797" xr:uid="{EE3C388F-65E8-4EF7-A0A4-999A7AD204B3}"/>
    <cellStyle name="40% - Ênfase5 31 11 3" xfId="32798" xr:uid="{820D3A4A-23FF-486A-B94B-918AC8093772}"/>
    <cellStyle name="40% - Ênfase5 31 11 4" xfId="32799" xr:uid="{8F01E184-C6CE-4321-8A24-0B29506D5A62}"/>
    <cellStyle name="40% - Ênfase5 31 11 5" xfId="32800" xr:uid="{0DA36F2C-45A3-4F51-958D-4180BB278AF8}"/>
    <cellStyle name="40% - Ênfase5 31 12" xfId="32801" xr:uid="{4301A35F-2765-4733-A948-FA16F16B726B}"/>
    <cellStyle name="40% - Ênfase5 31 12 2" xfId="32802" xr:uid="{6FFD98FE-1FA6-4A82-A16B-DA866AFE24B9}"/>
    <cellStyle name="40% - Ênfase5 31 12 3" xfId="32803" xr:uid="{CF54BE61-7BF8-4414-9140-5771D24D041B}"/>
    <cellStyle name="40% - Ênfase5 31 12 4" xfId="32804" xr:uid="{75B5EB37-56E0-4317-8E6F-04B1CCBA57ED}"/>
    <cellStyle name="40% - Ênfase5 31 13" xfId="32805" xr:uid="{4C622D69-9FC2-4C45-B53C-16B0CB3F94DF}"/>
    <cellStyle name="40% - Ênfase5 31 14" xfId="32806" xr:uid="{8672CCEE-55DC-444A-B067-186E0019C943}"/>
    <cellStyle name="40% - Ênfase5 31 15" xfId="32807" xr:uid="{32DC2344-A9D4-46C4-A1B5-526F88722F10}"/>
    <cellStyle name="40% - Ênfase5 31 2" xfId="2263" xr:uid="{3F4BC7EC-3B3D-4BA1-BFA4-7AA3840F5E8E}"/>
    <cellStyle name="40% - Ênfase5 31 2 2" xfId="32808" xr:uid="{8021D618-490F-473E-8234-A7AB726E7BF9}"/>
    <cellStyle name="40% - Ênfase5 31 2 2 2" xfId="32809" xr:uid="{10C7CF77-3B72-42AB-A268-C742610C90C4}"/>
    <cellStyle name="40% - Ênfase5 31 2 2 3" xfId="32810" xr:uid="{3ACE283E-2DDD-4358-AB4A-AE47ECB81498}"/>
    <cellStyle name="40% - Ênfase5 31 2 2 4" xfId="32811" xr:uid="{6E69485A-F3C0-4397-98E7-F97683F07C10}"/>
    <cellStyle name="40% - Ênfase5 31 2 3" xfId="32812" xr:uid="{F263CDB2-A6CC-44BD-A861-2D6A54E4BFBB}"/>
    <cellStyle name="40% - Ênfase5 31 2 4" xfId="32813" xr:uid="{4CC1EBDF-0C1E-460A-8133-94F8C23BD0C4}"/>
    <cellStyle name="40% - Ênfase5 31 2 5" xfId="32814" xr:uid="{B91CA52E-1374-4D37-9964-97CC8813DB67}"/>
    <cellStyle name="40% - Ênfase5 31 3" xfId="32815" xr:uid="{619207C8-CE39-4261-9CB2-842A33F6131A}"/>
    <cellStyle name="40% - Ênfase5 31 3 2" xfId="32816" xr:uid="{D5801E85-D7E8-4F49-846F-BA148078D7D3}"/>
    <cellStyle name="40% - Ênfase5 31 3 2 2" xfId="32817" xr:uid="{639BEF3F-AED1-4319-A62B-C1C9555DB2B7}"/>
    <cellStyle name="40% - Ênfase5 31 3 2 3" xfId="32818" xr:uid="{15B70E30-22E5-4B13-B0CA-3A5C2E9BA0C0}"/>
    <cellStyle name="40% - Ênfase5 31 3 2 4" xfId="32819" xr:uid="{E2FD7EF5-E63C-42FB-97E8-990CFACBBC00}"/>
    <cellStyle name="40% - Ênfase5 31 3 3" xfId="32820" xr:uid="{2FCEED65-4901-441C-ADB2-3838BC05E337}"/>
    <cellStyle name="40% - Ênfase5 31 3 4" xfId="32821" xr:uid="{57A71DED-29D8-485B-A0AD-29598BEE17BA}"/>
    <cellStyle name="40% - Ênfase5 31 3 5" xfId="32822" xr:uid="{ADDCEBA9-5A9F-4E6E-9241-4DAC5872EAD0}"/>
    <cellStyle name="40% - Ênfase5 31 4" xfId="32823" xr:uid="{CCCDD91E-97A8-4543-8A24-897586A5414F}"/>
    <cellStyle name="40% - Ênfase5 31 4 2" xfId="32824" xr:uid="{D5CC3666-81B0-47C4-B665-7B71F68BA879}"/>
    <cellStyle name="40% - Ênfase5 31 4 2 2" xfId="32825" xr:uid="{E7456B20-2E43-48A9-94B2-10F2C8B0DC99}"/>
    <cellStyle name="40% - Ênfase5 31 4 2 3" xfId="32826" xr:uid="{FAF710D0-D48D-4A0B-AF81-19AC9A2B98F2}"/>
    <cellStyle name="40% - Ênfase5 31 4 2 4" xfId="32827" xr:uid="{9AC7BEB4-DCD0-4C35-9BCE-176EB2038BD5}"/>
    <cellStyle name="40% - Ênfase5 31 4 3" xfId="32828" xr:uid="{9B455A74-52EA-440C-84A4-D4C779CFA1DA}"/>
    <cellStyle name="40% - Ênfase5 31 4 4" xfId="32829" xr:uid="{3254F371-69C3-4277-8C1E-2162B7AFF75B}"/>
    <cellStyle name="40% - Ênfase5 31 4 5" xfId="32830" xr:uid="{87459744-E54D-4EBA-A32B-4C78FE255F64}"/>
    <cellStyle name="40% - Ênfase5 31 5" xfId="32831" xr:uid="{11753F85-BF1E-4951-BCFE-C2358606074B}"/>
    <cellStyle name="40% - Ênfase5 31 5 2" xfId="32832" xr:uid="{91EA7ECC-E39F-4509-A6D8-FEE914454B53}"/>
    <cellStyle name="40% - Ênfase5 31 5 2 2" xfId="32833" xr:uid="{FC74BCE3-68B1-4095-8184-B658C30E8F20}"/>
    <cellStyle name="40% - Ênfase5 31 5 2 3" xfId="32834" xr:uid="{8CA7CD57-1C22-4E1F-981B-B931C8226893}"/>
    <cellStyle name="40% - Ênfase5 31 5 2 4" xfId="32835" xr:uid="{DBFCCEB1-4796-43FF-AB8E-DA278003CE83}"/>
    <cellStyle name="40% - Ênfase5 31 5 3" xfId="32836" xr:uid="{AAAB8623-2128-482F-93B7-05B476A23FEA}"/>
    <cellStyle name="40% - Ênfase5 31 5 4" xfId="32837" xr:uid="{3BD7F35D-AAF6-43EA-A805-2251E4240C06}"/>
    <cellStyle name="40% - Ênfase5 31 5 5" xfId="32838" xr:uid="{93C337C7-A1E2-4E4B-8B03-06634080BE16}"/>
    <cellStyle name="40% - Ênfase5 31 6" xfId="32839" xr:uid="{B7589559-BC90-4F39-BD53-EF33B9FEDDA4}"/>
    <cellStyle name="40% - Ênfase5 31 6 2" xfId="32840" xr:uid="{E0395DAF-7C62-450D-AEC7-9D5FADCA7959}"/>
    <cellStyle name="40% - Ênfase5 31 6 2 2" xfId="32841" xr:uid="{1C8CB52A-4EF9-4F0D-A315-736723949A1B}"/>
    <cellStyle name="40% - Ênfase5 31 6 2 3" xfId="32842" xr:uid="{71C2D58C-A0B6-43F2-9ABE-B8EC21ECEA85}"/>
    <cellStyle name="40% - Ênfase5 31 6 2 4" xfId="32843" xr:uid="{59360A3B-E831-4844-BD7B-742D116A0E6F}"/>
    <cellStyle name="40% - Ênfase5 31 6 3" xfId="32844" xr:uid="{AB0536AA-CF3B-4CBF-98C9-B8636D257BDA}"/>
    <cellStyle name="40% - Ênfase5 31 6 4" xfId="32845" xr:uid="{B1FA6B02-D1C2-4C28-AE68-00540D200973}"/>
    <cellStyle name="40% - Ênfase5 31 6 5" xfId="32846" xr:uid="{4B184F73-88AE-4A57-9104-23C68518E09C}"/>
    <cellStyle name="40% - Ênfase5 31 7" xfId="32847" xr:uid="{3EF77D49-7612-4484-A532-5F64AD187AFC}"/>
    <cellStyle name="40% - Ênfase5 31 7 2" xfId="32848" xr:uid="{58297105-EB18-4942-A27C-EF1CA3E23B2A}"/>
    <cellStyle name="40% - Ênfase5 31 7 2 2" xfId="32849" xr:uid="{AE726FB4-A47A-4F59-8B7A-139DC820548B}"/>
    <cellStyle name="40% - Ênfase5 31 7 2 3" xfId="32850" xr:uid="{D31B5BD6-30D0-422F-B9B8-42DF6CBC8CF9}"/>
    <cellStyle name="40% - Ênfase5 31 7 2 4" xfId="32851" xr:uid="{3CECDC25-A97B-4A45-8056-250F983DF4FD}"/>
    <cellStyle name="40% - Ênfase5 31 7 3" xfId="32852" xr:uid="{920BFB1F-DB0C-4582-8FAA-87FDAB347D16}"/>
    <cellStyle name="40% - Ênfase5 31 7 4" xfId="32853" xr:uid="{08298EF2-7357-4792-939F-BEC32AA42F46}"/>
    <cellStyle name="40% - Ênfase5 31 7 5" xfId="32854" xr:uid="{8A8477CF-962D-4C94-A6E1-50804B39CA8A}"/>
    <cellStyle name="40% - Ênfase5 31 8" xfId="32855" xr:uid="{C3B74C6B-444C-4237-A014-0C26E002562C}"/>
    <cellStyle name="40% - Ênfase5 31 8 2" xfId="32856" xr:uid="{41CA9827-EB3E-4152-8992-7FD6E5F52E67}"/>
    <cellStyle name="40% - Ênfase5 31 8 2 2" xfId="32857" xr:uid="{BBFE1808-04F3-42A2-AF76-D81C141A7824}"/>
    <cellStyle name="40% - Ênfase5 31 8 2 3" xfId="32858" xr:uid="{2FF1455D-07D9-45EE-88B4-31C3E8DFF9E1}"/>
    <cellStyle name="40% - Ênfase5 31 8 2 4" xfId="32859" xr:uid="{C018D3A3-A327-43FB-81CF-700583CDACBF}"/>
    <cellStyle name="40% - Ênfase5 31 8 3" xfId="32860" xr:uid="{3333C889-E19B-40CC-8869-77772AE0302B}"/>
    <cellStyle name="40% - Ênfase5 31 8 4" xfId="32861" xr:uid="{52632064-5D54-4FE5-B64C-2098CE90A7D5}"/>
    <cellStyle name="40% - Ênfase5 31 8 5" xfId="32862" xr:uid="{3EDCEB22-4F29-4CBD-A6F3-4F4B1FC31828}"/>
    <cellStyle name="40% - Ênfase5 31 9" xfId="32863" xr:uid="{47D69981-026C-4729-8D65-C5F522CCAFA5}"/>
    <cellStyle name="40% - Ênfase5 31 9 2" xfId="32864" xr:uid="{308ECABE-FED8-44E2-981E-CCFD75F79E65}"/>
    <cellStyle name="40% - Ênfase5 31 9 2 2" xfId="32865" xr:uid="{1CD8292C-A1B3-4922-96D7-CA3CB964CF19}"/>
    <cellStyle name="40% - Ênfase5 31 9 2 3" xfId="32866" xr:uid="{CD00B271-85AA-4BCE-8EF0-33F15FEFB4AB}"/>
    <cellStyle name="40% - Ênfase5 31 9 2 4" xfId="32867" xr:uid="{53726627-3DEF-46F5-AB22-2FD44842409A}"/>
    <cellStyle name="40% - Ênfase5 31 9 3" xfId="32868" xr:uid="{340F83D7-1EA6-48A4-BC1E-09957AF236FA}"/>
    <cellStyle name="40% - Ênfase5 31 9 4" xfId="32869" xr:uid="{A5FED4D7-5244-43C7-9420-15A2D18ED001}"/>
    <cellStyle name="40% - Ênfase5 31 9 5" xfId="32870" xr:uid="{63AC5B1F-325F-4646-97BF-4FBB13A7F612}"/>
    <cellStyle name="40% - Ênfase5 32" xfId="2264" xr:uid="{0E5566E2-1B8E-4665-AF9E-0C4DB420EC69}"/>
    <cellStyle name="40% - Ênfase5 32 10" xfId="32871" xr:uid="{C7F9399F-2752-4896-B715-DF0685C2ED7B}"/>
    <cellStyle name="40% - Ênfase5 32 10 2" xfId="32872" xr:uid="{B11AE346-F515-4EAB-AA3D-DDB8FD7EF66B}"/>
    <cellStyle name="40% - Ênfase5 32 10 2 2" xfId="32873" xr:uid="{5E67CD6D-BB69-44EA-93D4-76FADA85D7B7}"/>
    <cellStyle name="40% - Ênfase5 32 10 2 3" xfId="32874" xr:uid="{362624A2-2102-47AC-8311-B17A1792C607}"/>
    <cellStyle name="40% - Ênfase5 32 10 2 4" xfId="32875" xr:uid="{47532777-AE44-4742-800D-351A3B4F7625}"/>
    <cellStyle name="40% - Ênfase5 32 10 3" xfId="32876" xr:uid="{FDE97B79-580A-478E-9D6F-02EBAE595668}"/>
    <cellStyle name="40% - Ênfase5 32 10 4" xfId="32877" xr:uid="{C5AA7F5A-540C-4DCF-9768-B511915E066D}"/>
    <cellStyle name="40% - Ênfase5 32 10 5" xfId="32878" xr:uid="{39D87C70-8FAA-41E9-A9B8-365263DCC8B6}"/>
    <cellStyle name="40% - Ênfase5 32 11" xfId="32879" xr:uid="{C0AB79DF-83E0-4E99-9DDA-B300C6E5059D}"/>
    <cellStyle name="40% - Ênfase5 32 11 2" xfId="32880" xr:uid="{9C3324AE-1FF5-4083-AE02-0B5F89E7B838}"/>
    <cellStyle name="40% - Ênfase5 32 11 2 2" xfId="32881" xr:uid="{E67E9C94-7A24-4C08-9C62-9B88BD324117}"/>
    <cellStyle name="40% - Ênfase5 32 11 2 3" xfId="32882" xr:uid="{5EAF3DD6-4FC3-4533-A61E-14730F5467A1}"/>
    <cellStyle name="40% - Ênfase5 32 11 2 4" xfId="32883" xr:uid="{09E6DAB1-0B6E-4037-B19F-647948619859}"/>
    <cellStyle name="40% - Ênfase5 32 11 3" xfId="32884" xr:uid="{A8760BF1-4B86-4632-AE7A-558EF7BA9CF4}"/>
    <cellStyle name="40% - Ênfase5 32 11 4" xfId="32885" xr:uid="{8FFFA3D0-AD2B-4A2A-99E0-8E2238591719}"/>
    <cellStyle name="40% - Ênfase5 32 11 5" xfId="32886" xr:uid="{217B0E3F-BED3-4519-AF5C-54CC1A5B30BA}"/>
    <cellStyle name="40% - Ênfase5 32 12" xfId="32887" xr:uid="{EB3DA3FE-8F61-4A1D-9F1C-23C043A7E0AC}"/>
    <cellStyle name="40% - Ênfase5 32 12 2" xfId="32888" xr:uid="{898D3AC9-76E2-4E25-B688-FEF9EB12DB18}"/>
    <cellStyle name="40% - Ênfase5 32 12 3" xfId="32889" xr:uid="{1F4556DF-7D82-4397-8C70-B30B4D9C0CD1}"/>
    <cellStyle name="40% - Ênfase5 32 12 4" xfId="32890" xr:uid="{354945B5-0AA6-4569-8163-739E924DD830}"/>
    <cellStyle name="40% - Ênfase5 32 13" xfId="32891" xr:uid="{FF5DA1DB-829C-4817-A11E-BAED41BE0E80}"/>
    <cellStyle name="40% - Ênfase5 32 14" xfId="32892" xr:uid="{7137296F-9750-4AF8-9A56-473A1B77EC9D}"/>
    <cellStyle name="40% - Ênfase5 32 15" xfId="32893" xr:uid="{138F0B91-31E1-4F5C-8201-86C12FE6AD70}"/>
    <cellStyle name="40% - Ênfase5 32 2" xfId="2265" xr:uid="{0EA32DF7-F8F8-4B15-AB2D-FFC686E44D64}"/>
    <cellStyle name="40% - Ênfase5 32 2 2" xfId="32894" xr:uid="{EF76896C-EABD-401A-8A52-9A6D8562FEC4}"/>
    <cellStyle name="40% - Ênfase5 32 2 2 2" xfId="32895" xr:uid="{A1FCE362-E5D6-4BD9-B453-64094FED0D5D}"/>
    <cellStyle name="40% - Ênfase5 32 2 2 3" xfId="32896" xr:uid="{14EAC6C3-8E87-4B36-AF1D-AD15408139FB}"/>
    <cellStyle name="40% - Ênfase5 32 2 2 4" xfId="32897" xr:uid="{8409C46E-C215-4C1E-B019-E30E60C73C9D}"/>
    <cellStyle name="40% - Ênfase5 32 2 3" xfId="32898" xr:uid="{C3224929-7E7C-4EFB-B61D-E70173E5A846}"/>
    <cellStyle name="40% - Ênfase5 32 2 4" xfId="32899" xr:uid="{C0E6C58F-AC15-4D4A-9DAC-B32949377603}"/>
    <cellStyle name="40% - Ênfase5 32 2 5" xfId="32900" xr:uid="{B58CB6C9-AC99-4836-AF1A-246CA3BFB289}"/>
    <cellStyle name="40% - Ênfase5 32 3" xfId="32901" xr:uid="{7B2DDE10-AE78-4D51-8A48-B4D0D38CC3C5}"/>
    <cellStyle name="40% - Ênfase5 32 3 2" xfId="32902" xr:uid="{0D069A53-69E0-45B8-839B-37BBFE93C167}"/>
    <cellStyle name="40% - Ênfase5 32 3 2 2" xfId="32903" xr:uid="{EEA84B17-4CDD-4979-BBBF-D4751EB230F5}"/>
    <cellStyle name="40% - Ênfase5 32 3 2 3" xfId="32904" xr:uid="{0C10ADFB-808B-4D59-ABCB-EEDAF9E7D0F1}"/>
    <cellStyle name="40% - Ênfase5 32 3 2 4" xfId="32905" xr:uid="{FDCF2BBE-0306-4F37-A380-6CC1E6F81C68}"/>
    <cellStyle name="40% - Ênfase5 32 3 3" xfId="32906" xr:uid="{66C93EEC-C305-4840-9AEF-F19B47B66E5E}"/>
    <cellStyle name="40% - Ênfase5 32 3 4" xfId="32907" xr:uid="{E51C70FB-13CA-471E-88F1-CBAEFB965ABD}"/>
    <cellStyle name="40% - Ênfase5 32 3 5" xfId="32908" xr:uid="{8DF022C1-04F1-4944-B1CC-AA3C790CBCA7}"/>
    <cellStyle name="40% - Ênfase5 32 4" xfId="32909" xr:uid="{CDC350F2-E2F8-4AA6-B2BC-8692011D3D03}"/>
    <cellStyle name="40% - Ênfase5 32 4 2" xfId="32910" xr:uid="{48A20326-B717-4690-A113-16DED27266C5}"/>
    <cellStyle name="40% - Ênfase5 32 4 2 2" xfId="32911" xr:uid="{C0A85D57-5D9D-459F-B703-B88ADE9B28DE}"/>
    <cellStyle name="40% - Ênfase5 32 4 2 3" xfId="32912" xr:uid="{B890F76C-9C89-4F6D-B844-D3975FC98D4C}"/>
    <cellStyle name="40% - Ênfase5 32 4 2 4" xfId="32913" xr:uid="{B1B8F84E-2C42-421E-A684-97B31632C287}"/>
    <cellStyle name="40% - Ênfase5 32 4 3" xfId="32914" xr:uid="{FB6DF2F9-504E-40EB-B6B6-6822A1A712D0}"/>
    <cellStyle name="40% - Ênfase5 32 4 4" xfId="32915" xr:uid="{2207BE93-E320-45C7-8324-D793D7017AEC}"/>
    <cellStyle name="40% - Ênfase5 32 4 5" xfId="32916" xr:uid="{57623198-A117-4402-93D7-CA43577B3C9E}"/>
    <cellStyle name="40% - Ênfase5 32 5" xfId="32917" xr:uid="{F1690834-671A-44C4-BABD-AB981A29B5B7}"/>
    <cellStyle name="40% - Ênfase5 32 5 2" xfId="32918" xr:uid="{9C93C8F2-1CD2-44C0-A1C5-F25C208EA11F}"/>
    <cellStyle name="40% - Ênfase5 32 5 2 2" xfId="32919" xr:uid="{859C159C-1CA9-4E77-AC73-CDEB344E49CB}"/>
    <cellStyle name="40% - Ênfase5 32 5 2 3" xfId="32920" xr:uid="{0287B976-56DA-4245-BFA5-CCA4954FD828}"/>
    <cellStyle name="40% - Ênfase5 32 5 2 4" xfId="32921" xr:uid="{4CA785D1-DD81-4A93-9399-F4D6FBE747C8}"/>
    <cellStyle name="40% - Ênfase5 32 5 3" xfId="32922" xr:uid="{30C540D7-82D4-4EDB-B047-8037E5C73FBB}"/>
    <cellStyle name="40% - Ênfase5 32 5 4" xfId="32923" xr:uid="{633CF310-477A-48F5-A9C7-7F2994C7DEE0}"/>
    <cellStyle name="40% - Ênfase5 32 5 5" xfId="32924" xr:uid="{F83B42EB-3E4C-4B35-8C64-FD967F22494E}"/>
    <cellStyle name="40% - Ênfase5 32 6" xfId="32925" xr:uid="{896AD88C-EAF6-4983-B726-2B51A65B1254}"/>
    <cellStyle name="40% - Ênfase5 32 6 2" xfId="32926" xr:uid="{917E3BDA-C239-4CF2-B21D-A8C36D695A92}"/>
    <cellStyle name="40% - Ênfase5 32 6 2 2" xfId="32927" xr:uid="{1BA7EA11-721A-43A0-8155-7FC4EB56BCB0}"/>
    <cellStyle name="40% - Ênfase5 32 6 2 3" xfId="32928" xr:uid="{50F6970B-9ED4-4F8F-89A4-59588EAAA7BD}"/>
    <cellStyle name="40% - Ênfase5 32 6 2 4" xfId="32929" xr:uid="{47F74F6F-F58C-4AB4-A394-4D4A01BA649F}"/>
    <cellStyle name="40% - Ênfase5 32 6 3" xfId="32930" xr:uid="{5A1907A3-8D5B-4023-ABD9-4DCA030AA8FE}"/>
    <cellStyle name="40% - Ênfase5 32 6 4" xfId="32931" xr:uid="{1184BC52-938F-45B5-B668-D95BE081899C}"/>
    <cellStyle name="40% - Ênfase5 32 6 5" xfId="32932" xr:uid="{5F8A3C59-C27F-4E2C-9E7D-B86A55B99937}"/>
    <cellStyle name="40% - Ênfase5 32 7" xfId="32933" xr:uid="{9943319F-A1DD-43D9-9D26-9756121F1581}"/>
    <cellStyle name="40% - Ênfase5 32 7 2" xfId="32934" xr:uid="{912202BB-1334-430C-B06D-69C4B4968078}"/>
    <cellStyle name="40% - Ênfase5 32 7 2 2" xfId="32935" xr:uid="{8B0D9C6D-BC65-414D-81DF-D817F69F50FA}"/>
    <cellStyle name="40% - Ênfase5 32 7 2 3" xfId="32936" xr:uid="{A67FC80C-A5FA-49E1-B058-C45E1F96DBA2}"/>
    <cellStyle name="40% - Ênfase5 32 7 2 4" xfId="32937" xr:uid="{E717C3ED-7A95-4072-97F2-6FF368AC7C13}"/>
    <cellStyle name="40% - Ênfase5 32 7 3" xfId="32938" xr:uid="{80AAB0FE-885E-47FF-8316-184042A4EC21}"/>
    <cellStyle name="40% - Ênfase5 32 7 4" xfId="32939" xr:uid="{E561646E-E0F7-43B9-A350-40BC7724F2C3}"/>
    <cellStyle name="40% - Ênfase5 32 7 5" xfId="32940" xr:uid="{9883834B-F838-4F6C-9214-EC50446CE87A}"/>
    <cellStyle name="40% - Ênfase5 32 8" xfId="32941" xr:uid="{4B45D9B7-C3FD-412E-B080-2A21AFF4B95C}"/>
    <cellStyle name="40% - Ênfase5 32 8 2" xfId="32942" xr:uid="{6877F4D9-F402-4E6F-8248-82ADF54B2747}"/>
    <cellStyle name="40% - Ênfase5 32 8 2 2" xfId="32943" xr:uid="{72E34109-740C-47D6-B5C4-166447D0310F}"/>
    <cellStyle name="40% - Ênfase5 32 8 2 3" xfId="32944" xr:uid="{75B8FEE6-06D2-45FE-B140-92AA73DBED21}"/>
    <cellStyle name="40% - Ênfase5 32 8 2 4" xfId="32945" xr:uid="{5B48E269-1B77-4EC5-8D3A-FB9B3DC3AD8F}"/>
    <cellStyle name="40% - Ênfase5 32 8 3" xfId="32946" xr:uid="{C6F583E3-D6DE-4CBC-A715-724224FF120C}"/>
    <cellStyle name="40% - Ênfase5 32 8 4" xfId="32947" xr:uid="{451F4238-F5C8-4E67-B794-A09AB37F2FE7}"/>
    <cellStyle name="40% - Ênfase5 32 8 5" xfId="32948" xr:uid="{E2CF9CA9-E66E-4AE6-BF73-83537C90A62E}"/>
    <cellStyle name="40% - Ênfase5 32 9" xfId="32949" xr:uid="{1830F6E1-BE2D-458A-9FB7-65B4A5700A5A}"/>
    <cellStyle name="40% - Ênfase5 32 9 2" xfId="32950" xr:uid="{8A59E3CA-C114-4C38-95F2-DA564A213727}"/>
    <cellStyle name="40% - Ênfase5 32 9 2 2" xfId="32951" xr:uid="{71E13B9F-5994-4816-9284-4044F36B78C1}"/>
    <cellStyle name="40% - Ênfase5 32 9 2 3" xfId="32952" xr:uid="{AF3152D0-BC98-419B-871C-E0D43A2E1542}"/>
    <cellStyle name="40% - Ênfase5 32 9 2 4" xfId="32953" xr:uid="{0AC93511-0812-4C19-B462-3643EF45B663}"/>
    <cellStyle name="40% - Ênfase5 32 9 3" xfId="32954" xr:uid="{18146E11-ACCC-47AD-A282-064481BD239C}"/>
    <cellStyle name="40% - Ênfase5 32 9 4" xfId="32955" xr:uid="{A6A6706F-7A51-42BD-8DD0-7B686FC6F722}"/>
    <cellStyle name="40% - Ênfase5 32 9 5" xfId="32956" xr:uid="{1206F6BB-16C0-4B16-B1FC-1468F747EE47}"/>
    <cellStyle name="40% - Ênfase5 33" xfId="2266" xr:uid="{06984B8A-CE39-41CB-AD25-D1BFC582ECC7}"/>
    <cellStyle name="40% - Ênfase5 33 10" xfId="32957" xr:uid="{65537E90-29F0-4FD7-B058-23BFF4FB875A}"/>
    <cellStyle name="40% - Ênfase5 33 10 2" xfId="32958" xr:uid="{CB8CE625-535A-4175-A191-55DAC6C4DC5D}"/>
    <cellStyle name="40% - Ênfase5 33 10 2 2" xfId="32959" xr:uid="{94331A93-3CE4-4781-ABCF-4084319A9CA7}"/>
    <cellStyle name="40% - Ênfase5 33 10 2 3" xfId="32960" xr:uid="{EC329A11-FE69-427B-ADCD-BD976223B38A}"/>
    <cellStyle name="40% - Ênfase5 33 10 2 4" xfId="32961" xr:uid="{A1AD9824-DDFB-4752-8479-A3517134AC77}"/>
    <cellStyle name="40% - Ênfase5 33 10 3" xfId="32962" xr:uid="{65161071-DD09-45E8-B54F-0362DCE085E1}"/>
    <cellStyle name="40% - Ênfase5 33 10 4" xfId="32963" xr:uid="{C5147D2F-13B3-4BFA-ACC9-8317F7193CD5}"/>
    <cellStyle name="40% - Ênfase5 33 10 5" xfId="32964" xr:uid="{9C6C5B81-F7D1-4267-8535-C74A766FD23D}"/>
    <cellStyle name="40% - Ênfase5 33 11" xfId="32965" xr:uid="{0F49366B-8250-4C4E-AA74-0A317E5F80E2}"/>
    <cellStyle name="40% - Ênfase5 33 11 2" xfId="32966" xr:uid="{849F8D60-8B94-4CEA-995E-28C370302622}"/>
    <cellStyle name="40% - Ênfase5 33 11 2 2" xfId="32967" xr:uid="{CFDD165D-FD79-48A5-A095-7A83E696585A}"/>
    <cellStyle name="40% - Ênfase5 33 11 2 3" xfId="32968" xr:uid="{6AA189AF-826C-4AB1-82D3-56F8C619BCDF}"/>
    <cellStyle name="40% - Ênfase5 33 11 2 4" xfId="32969" xr:uid="{80F2BEE3-BA7E-4B70-BB78-BBADA6116F34}"/>
    <cellStyle name="40% - Ênfase5 33 11 3" xfId="32970" xr:uid="{D917DB2C-A2EB-4149-BB0F-BA6670BC8843}"/>
    <cellStyle name="40% - Ênfase5 33 11 4" xfId="32971" xr:uid="{62D2FD27-69A4-4333-8F29-C0E0378204AC}"/>
    <cellStyle name="40% - Ênfase5 33 11 5" xfId="32972" xr:uid="{FD199A6E-AE30-4AD8-9937-ACF71BAC12C2}"/>
    <cellStyle name="40% - Ênfase5 33 12" xfId="32973" xr:uid="{20EA7FA0-BBA5-4EA3-A63F-8F83506F8E50}"/>
    <cellStyle name="40% - Ênfase5 33 12 2" xfId="32974" xr:uid="{75D853C5-62D6-49ED-A4C5-46879A1A183C}"/>
    <cellStyle name="40% - Ênfase5 33 12 3" xfId="32975" xr:uid="{D08BE5ED-EC8D-481D-A7E0-BE0345BC3F94}"/>
    <cellStyle name="40% - Ênfase5 33 12 4" xfId="32976" xr:uid="{1C53CDD7-FE98-4A6D-90DD-123E2F651705}"/>
    <cellStyle name="40% - Ênfase5 33 13" xfId="32977" xr:uid="{0AF09F68-30B9-4ACD-A273-7B2BB418AF3E}"/>
    <cellStyle name="40% - Ênfase5 33 14" xfId="32978" xr:uid="{829F5A6F-8A12-4DFB-A605-8CE76C79E26D}"/>
    <cellStyle name="40% - Ênfase5 33 15" xfId="32979" xr:uid="{D7DAA5CE-4E6B-454E-86BB-D8D7C589A45E}"/>
    <cellStyle name="40% - Ênfase5 33 2" xfId="2267" xr:uid="{4E974F94-9A04-4B3C-8937-FCC363C5D3C6}"/>
    <cellStyle name="40% - Ênfase5 33 2 2" xfId="32980" xr:uid="{710C0111-A0EB-4FA9-9572-702F2305F182}"/>
    <cellStyle name="40% - Ênfase5 33 2 2 2" xfId="32981" xr:uid="{FEAB62E0-C7B1-4C85-88BF-B08F53DCB231}"/>
    <cellStyle name="40% - Ênfase5 33 2 2 3" xfId="32982" xr:uid="{5B28EA47-E0AB-40C2-8366-05958700A089}"/>
    <cellStyle name="40% - Ênfase5 33 2 2 4" xfId="32983" xr:uid="{42BDB5B6-D7F6-42A1-BDDD-5BBD2F502C99}"/>
    <cellStyle name="40% - Ênfase5 33 2 3" xfId="32984" xr:uid="{CF27B3B5-AFBB-4CB6-B3A3-A3EE78128C38}"/>
    <cellStyle name="40% - Ênfase5 33 2 4" xfId="32985" xr:uid="{CFB541CD-03BA-47C1-AE20-6339B6701446}"/>
    <cellStyle name="40% - Ênfase5 33 2 5" xfId="32986" xr:uid="{C658A2AE-4DD1-4233-BFFA-21513271A1FF}"/>
    <cellStyle name="40% - Ênfase5 33 3" xfId="32987" xr:uid="{3B973A3C-6737-4239-8397-6F4D5094378B}"/>
    <cellStyle name="40% - Ênfase5 33 3 2" xfId="32988" xr:uid="{8C4045E1-B636-43FE-B44D-1E3328AA88D5}"/>
    <cellStyle name="40% - Ênfase5 33 3 2 2" xfId="32989" xr:uid="{FF04FD0A-C4C9-49A3-A167-CE96A7AAC2F5}"/>
    <cellStyle name="40% - Ênfase5 33 3 2 3" xfId="32990" xr:uid="{BBF9BE8D-D5FF-4AED-996D-299CC51A54A4}"/>
    <cellStyle name="40% - Ênfase5 33 3 2 4" xfId="32991" xr:uid="{AB1669A3-F2D8-459E-BF4F-BB238493E887}"/>
    <cellStyle name="40% - Ênfase5 33 3 3" xfId="32992" xr:uid="{BD0705A7-A598-4E3F-9F58-E350AFAB6902}"/>
    <cellStyle name="40% - Ênfase5 33 3 4" xfId="32993" xr:uid="{03BBB39B-70ED-4559-B70B-6FE602D407CE}"/>
    <cellStyle name="40% - Ênfase5 33 3 5" xfId="32994" xr:uid="{FDF6ABBC-2557-4F55-9768-3B193ACEF392}"/>
    <cellStyle name="40% - Ênfase5 33 4" xfId="32995" xr:uid="{5DDF5DE2-187C-49C2-988E-B51FAC56BEC7}"/>
    <cellStyle name="40% - Ênfase5 33 4 2" xfId="32996" xr:uid="{56FFD28B-749A-4350-8ACC-BC29C8F53F46}"/>
    <cellStyle name="40% - Ênfase5 33 4 2 2" xfId="32997" xr:uid="{F0726184-D839-4834-9B8E-124EE9FD8505}"/>
    <cellStyle name="40% - Ênfase5 33 4 2 3" xfId="32998" xr:uid="{5481C9CA-C144-4CBE-BC14-241F8B8E95A1}"/>
    <cellStyle name="40% - Ênfase5 33 4 2 4" xfId="32999" xr:uid="{090501E2-A513-450F-86F6-46353AFE8F12}"/>
    <cellStyle name="40% - Ênfase5 33 4 3" xfId="33000" xr:uid="{7ECA1945-5194-433B-B50B-BEC0A0CA94A6}"/>
    <cellStyle name="40% - Ênfase5 33 4 4" xfId="33001" xr:uid="{8BEC597A-45C7-4257-B13E-2498659BA6C2}"/>
    <cellStyle name="40% - Ênfase5 33 4 5" xfId="33002" xr:uid="{3D9ECB02-F539-45CC-BF0D-837B3534F2ED}"/>
    <cellStyle name="40% - Ênfase5 33 5" xfId="33003" xr:uid="{1DEB33E8-B72B-4A21-A1E9-6549A0681C78}"/>
    <cellStyle name="40% - Ênfase5 33 5 2" xfId="33004" xr:uid="{385B5ABB-16DE-4D13-AC89-2D3B5400809B}"/>
    <cellStyle name="40% - Ênfase5 33 5 2 2" xfId="33005" xr:uid="{CE5F12F8-0949-4449-BEE1-6EE17ABA40E6}"/>
    <cellStyle name="40% - Ênfase5 33 5 2 3" xfId="33006" xr:uid="{9F051E02-6C82-4F81-8EA6-775A4725F8EC}"/>
    <cellStyle name="40% - Ênfase5 33 5 2 4" xfId="33007" xr:uid="{39FFCC8B-DB23-4DDA-96EC-629862F93AF2}"/>
    <cellStyle name="40% - Ênfase5 33 5 3" xfId="33008" xr:uid="{682B2ABE-910C-4465-B783-00AF512CA941}"/>
    <cellStyle name="40% - Ênfase5 33 5 4" xfId="33009" xr:uid="{841F8F30-2CBD-4DFC-9A3C-053EDB6975F9}"/>
    <cellStyle name="40% - Ênfase5 33 5 5" xfId="33010" xr:uid="{BF9D4248-3F22-448D-9CE4-0DCAA69E83D6}"/>
    <cellStyle name="40% - Ênfase5 33 6" xfId="33011" xr:uid="{D14C9F67-39B6-4833-914D-EAE09B541EF1}"/>
    <cellStyle name="40% - Ênfase5 33 6 2" xfId="33012" xr:uid="{D41DDD8C-A428-4308-BCEC-BBE2CC4917B5}"/>
    <cellStyle name="40% - Ênfase5 33 6 2 2" xfId="33013" xr:uid="{1C0FF480-03FD-474D-B886-53ABE09B5F4E}"/>
    <cellStyle name="40% - Ênfase5 33 6 2 3" xfId="33014" xr:uid="{8DA921EE-9302-4F64-9A18-4E27A6F7F743}"/>
    <cellStyle name="40% - Ênfase5 33 6 2 4" xfId="33015" xr:uid="{64D3FC24-7877-46C5-AA68-CF644387703F}"/>
    <cellStyle name="40% - Ênfase5 33 6 3" xfId="33016" xr:uid="{8ACB7CC2-43DC-4B23-A7F0-2DC0AAD283BA}"/>
    <cellStyle name="40% - Ênfase5 33 6 4" xfId="33017" xr:uid="{326E6F98-5575-4450-9A44-283177756B7F}"/>
    <cellStyle name="40% - Ênfase5 33 6 5" xfId="33018" xr:uid="{42C61F28-F4A9-42B0-B095-B8F9DF2FCB58}"/>
    <cellStyle name="40% - Ênfase5 33 7" xfId="33019" xr:uid="{84AF40E5-2D56-4A70-9342-94B08A9B68BA}"/>
    <cellStyle name="40% - Ênfase5 33 7 2" xfId="33020" xr:uid="{30A8BB0C-F31D-49DF-ADD6-925C6174890F}"/>
    <cellStyle name="40% - Ênfase5 33 7 2 2" xfId="33021" xr:uid="{74473FAC-B479-4B83-A3BC-B0ACED105EA6}"/>
    <cellStyle name="40% - Ênfase5 33 7 2 3" xfId="33022" xr:uid="{2A5E7360-4B37-4EDD-A310-9B068DEB1CE3}"/>
    <cellStyle name="40% - Ênfase5 33 7 2 4" xfId="33023" xr:uid="{D3A577C7-CB51-442E-A80D-F011E347A580}"/>
    <cellStyle name="40% - Ênfase5 33 7 3" xfId="33024" xr:uid="{64767B1C-CDAC-4049-AC88-0F319F554A4C}"/>
    <cellStyle name="40% - Ênfase5 33 7 4" xfId="33025" xr:uid="{889F4668-1B4D-4AC5-B472-6A799A029BE7}"/>
    <cellStyle name="40% - Ênfase5 33 7 5" xfId="33026" xr:uid="{38D32B14-186C-43B2-B0BD-C5099F58103C}"/>
    <cellStyle name="40% - Ênfase5 33 8" xfId="33027" xr:uid="{82FF09A8-4E99-424A-8ABC-033E2C30FBE6}"/>
    <cellStyle name="40% - Ênfase5 33 8 2" xfId="33028" xr:uid="{2D444CC3-4EBA-4F3D-90C6-92C5CB43C44B}"/>
    <cellStyle name="40% - Ênfase5 33 8 2 2" xfId="33029" xr:uid="{194104CA-B6EB-4D9D-A9D4-8D1901A96CC0}"/>
    <cellStyle name="40% - Ênfase5 33 8 2 3" xfId="33030" xr:uid="{1CC1A33E-862D-4431-9C66-62F6AB3D8D37}"/>
    <cellStyle name="40% - Ênfase5 33 8 2 4" xfId="33031" xr:uid="{3031DB4B-22E1-4963-8C9E-1E3BBE405E35}"/>
    <cellStyle name="40% - Ênfase5 33 8 3" xfId="33032" xr:uid="{19A6B09B-7439-43B9-AF3C-AEA38950069C}"/>
    <cellStyle name="40% - Ênfase5 33 8 4" xfId="33033" xr:uid="{2AA72030-6AD5-4172-8B21-192B5DF7DEE1}"/>
    <cellStyle name="40% - Ênfase5 33 8 5" xfId="33034" xr:uid="{58EFA8E2-734F-4CFA-BCD2-ED741144AE45}"/>
    <cellStyle name="40% - Ênfase5 33 9" xfId="33035" xr:uid="{DADD6159-6715-4CDF-93B7-5544F2572DDB}"/>
    <cellStyle name="40% - Ênfase5 33 9 2" xfId="33036" xr:uid="{A920B2A9-65FD-4CF9-B5BA-A4C76F371BD4}"/>
    <cellStyle name="40% - Ênfase5 33 9 2 2" xfId="33037" xr:uid="{DB85AD34-8C8E-45A2-9931-ED3F92C2534D}"/>
    <cellStyle name="40% - Ênfase5 33 9 2 3" xfId="33038" xr:uid="{17F84A14-3B96-439E-9476-A7DA896CC274}"/>
    <cellStyle name="40% - Ênfase5 33 9 2 4" xfId="33039" xr:uid="{2F537A87-67A3-4977-9BCE-AFDAB3F12E12}"/>
    <cellStyle name="40% - Ênfase5 33 9 3" xfId="33040" xr:uid="{A2849E70-96CE-4D00-B5C6-3A885E508BC9}"/>
    <cellStyle name="40% - Ênfase5 33 9 4" xfId="33041" xr:uid="{70A601D7-C72D-44BA-8429-F4FC7A9D7D58}"/>
    <cellStyle name="40% - Ênfase5 33 9 5" xfId="33042" xr:uid="{0F542DCE-871F-44AE-89A5-26CD2CF3A7DF}"/>
    <cellStyle name="40% - Ênfase5 34" xfId="2268" xr:uid="{6142DB42-BF14-4E6F-8486-CD1386136139}"/>
    <cellStyle name="40% - Ênfase5 34 2" xfId="2269" xr:uid="{37FDFE27-BE10-4C9E-B7C5-10B30FAB9226}"/>
    <cellStyle name="40% - Ênfase5 34 3" xfId="33043" xr:uid="{E6C38EE1-D1DA-4BB0-9753-4955712839C7}"/>
    <cellStyle name="40% - Ênfase5 34 4" xfId="33044" xr:uid="{5E572C13-E70D-45A0-9BCB-7C3B9FF39912}"/>
    <cellStyle name="40% - Ênfase5 34 5" xfId="33045" xr:uid="{70BE8C4C-73ED-449C-B42B-B801A524AFDE}"/>
    <cellStyle name="40% - Ênfase5 34 6" xfId="33046" xr:uid="{FAA89DE2-7B9A-4760-A32B-9449E0826E32}"/>
    <cellStyle name="40% - Ênfase5 35" xfId="2270" xr:uid="{8415D0F3-87D8-4A75-A3A0-67814F8FA7F3}"/>
    <cellStyle name="40% - Ênfase5 35 2" xfId="2271" xr:uid="{4AB2FCC4-B7CB-4E88-A9BF-48714AF022F8}"/>
    <cellStyle name="40% - Ênfase5 36" xfId="2272" xr:uid="{299D0ED7-0743-406E-8704-677C63E888A0}"/>
    <cellStyle name="40% - Ênfase5 36 2" xfId="2273" xr:uid="{26E80176-7B78-4008-9995-242BFA1BCF69}"/>
    <cellStyle name="40% - Ênfase5 37" xfId="2274" xr:uid="{567BF200-A61E-4283-ADD3-6FEAD536844B}"/>
    <cellStyle name="40% - Ênfase5 37 2" xfId="2275" xr:uid="{F3650F99-9B2D-43B7-B94F-F807D522A742}"/>
    <cellStyle name="40% - Ênfase5 38" xfId="2276" xr:uid="{19A2CD1C-7F0D-4A86-911E-25C3D17884A9}"/>
    <cellStyle name="40% - Ênfase5 38 2" xfId="2277" xr:uid="{D92EBF22-ADB2-44AA-A564-7C1DF7A11614}"/>
    <cellStyle name="40% - Ênfase5 39" xfId="2278" xr:uid="{310F6DA0-E5E4-40DE-87F1-CFE109AC5F3A}"/>
    <cellStyle name="40% - Ênfase5 39 2" xfId="2279" xr:uid="{F56ECB68-8706-4098-9545-E7136D0420ED}"/>
    <cellStyle name="40% - Ênfase5 4" xfId="2280" xr:uid="{283FB539-07B5-43D7-9DB1-C0C8D4B28A3B}"/>
    <cellStyle name="40% - Ênfase5 4 10" xfId="33047" xr:uid="{5CA43FFB-6278-4B8F-9E82-AA16B81FDE0C}"/>
    <cellStyle name="40% - Ênfase5 4 10 2" xfId="33048" xr:uid="{8186A9FA-C83A-4CBD-8B7F-4067259AE03B}"/>
    <cellStyle name="40% - Ênfase5 4 10 2 2" xfId="33049" xr:uid="{0C7B517D-E3D7-4A90-B3D7-A22AAC49C60D}"/>
    <cellStyle name="40% - Ênfase5 4 10 2 3" xfId="33050" xr:uid="{336FCC97-71DA-426D-A815-432A939DABA5}"/>
    <cellStyle name="40% - Ênfase5 4 10 2 4" xfId="33051" xr:uid="{A79E9594-400D-40AF-93A0-FD478371E188}"/>
    <cellStyle name="40% - Ênfase5 4 10 3" xfId="33052" xr:uid="{B26D9A28-0E6E-4C80-A11B-B172A9FAB607}"/>
    <cellStyle name="40% - Ênfase5 4 10 4" xfId="33053" xr:uid="{2B9C9987-3F11-482D-98D6-4466EC9F7D9C}"/>
    <cellStyle name="40% - Ênfase5 4 10 5" xfId="33054" xr:uid="{A95788EC-9229-4018-BA05-C31EF39BEE44}"/>
    <cellStyle name="40% - Ênfase5 4 10 6" xfId="56293" xr:uid="{C9E48D5F-0BF8-454E-B731-E1013191C719}"/>
    <cellStyle name="40% - Ênfase5 4 11" xfId="33055" xr:uid="{AE95E424-64DC-4EB5-BEEC-6091FC4F8700}"/>
    <cellStyle name="40% - Ênfase5 4 11 2" xfId="33056" xr:uid="{957118ED-A717-4B52-96CC-A20EAAEFE344}"/>
    <cellStyle name="40% - Ênfase5 4 11 2 2" xfId="33057" xr:uid="{1DA5597B-ECD8-4BBD-BB45-07D1FBA59A50}"/>
    <cellStyle name="40% - Ênfase5 4 11 2 3" xfId="33058" xr:uid="{74DF7375-5D9B-4DFE-B7F0-EC0750C8E1E1}"/>
    <cellStyle name="40% - Ênfase5 4 11 2 4" xfId="33059" xr:uid="{72CBDB4D-97F5-4840-BAC4-461B50BCE2A6}"/>
    <cellStyle name="40% - Ênfase5 4 11 3" xfId="33060" xr:uid="{2D8ADDB1-7851-4A64-A990-FC74E07541A0}"/>
    <cellStyle name="40% - Ênfase5 4 11 4" xfId="33061" xr:uid="{0C010254-117C-41AB-B975-6A7445490BDE}"/>
    <cellStyle name="40% - Ênfase5 4 11 5" xfId="33062" xr:uid="{760BC517-3C33-40DA-A3AC-2D2B8CDFB9E5}"/>
    <cellStyle name="40% - Ênfase5 4 11 6" xfId="57987" xr:uid="{808D9760-071A-46D9-8D1F-1B89D2F84593}"/>
    <cellStyle name="40% - Ênfase5 4 12" xfId="33063" xr:uid="{B2BFD7A5-BC55-4577-BB68-43C8F717A08B}"/>
    <cellStyle name="40% - Ênfase5 4 12 2" xfId="33064" xr:uid="{A328EB28-1148-46EB-87FC-396EE4D2F23A}"/>
    <cellStyle name="40% - Ênfase5 4 12 3" xfId="33065" xr:uid="{A95AC4F6-0B42-4B6D-919B-76C2E002057D}"/>
    <cellStyle name="40% - Ênfase5 4 12 4" xfId="33066" xr:uid="{ABFAACDE-ED22-4E04-BCFE-58F5D20BBC41}"/>
    <cellStyle name="40% - Ênfase5 4 12 5" xfId="47269" xr:uid="{E3EFBB33-F08C-45B1-B5FB-4B04D55971AF}"/>
    <cellStyle name="40% - Ênfase5 4 13" xfId="33067" xr:uid="{86796E6B-7E76-48C8-8BD4-E43BF108D796}"/>
    <cellStyle name="40% - Ênfase5 4 14" xfId="33068" xr:uid="{37EBAE68-0FFE-447D-94AD-81B0B9EC8FB1}"/>
    <cellStyle name="40% - Ênfase5 4 15" xfId="33069" xr:uid="{338138C7-E35C-47D3-BDD5-4B6794585EF7}"/>
    <cellStyle name="40% - Ênfase5 4 16" xfId="45195" xr:uid="{17B8A209-BC03-4B9B-9038-3124D487098C}"/>
    <cellStyle name="40% - Ênfase5 4 2" xfId="2281" xr:uid="{730291AD-04A1-4855-9268-491D220C1FC4}"/>
    <cellStyle name="40% - Ênfase5 4 2 2" xfId="2282" xr:uid="{C729FCE2-41C0-4E3D-A302-03A49A17988B}"/>
    <cellStyle name="40% - Ênfase5 4 2 2 2" xfId="33070" xr:uid="{94B10140-51D0-44FF-B624-70F28919C4FF}"/>
    <cellStyle name="40% - Ênfase5 4 2 2 2 2" xfId="57286" xr:uid="{266F92BB-6622-4275-90EA-350BE117E6AA}"/>
    <cellStyle name="40% - Ênfase5 4 2 2 2 3" xfId="57806" xr:uid="{77C3AB2A-A3AA-4AE1-88FC-4DD6685812B1}"/>
    <cellStyle name="40% - Ênfase5 4 2 2 2 4" xfId="56929" xr:uid="{31A61C7A-0665-437B-A5A9-CD115ED497A0}"/>
    <cellStyle name="40% - Ênfase5 4 2 2 3" xfId="33071" xr:uid="{99C8A2D7-9305-482E-9B83-BFA705F1F411}"/>
    <cellStyle name="40% - Ênfase5 4 2 2 3 2" xfId="57722" xr:uid="{8BC4FD47-3D98-49D7-8987-A7362D1F5FCC}"/>
    <cellStyle name="40% - Ênfase5 4 2 2 4" xfId="33072" xr:uid="{D33FF7D8-693D-495A-8232-662175D9B442}"/>
    <cellStyle name="40% - Ênfase5 4 2 2 5" xfId="49033" xr:uid="{343830F8-643A-4F16-B96B-0A2D6F240D19}"/>
    <cellStyle name="40% - Ênfase5 4 2 3" xfId="33073" xr:uid="{EAAD1269-C30A-4155-879D-A161EC0FC171}"/>
    <cellStyle name="40% - Ênfase5 4 2 3 2" xfId="56553" xr:uid="{3B6F4A18-C53A-4804-9CCE-B6ACCF11EC11}"/>
    <cellStyle name="40% - Ênfase5 4 2 4" xfId="33074" xr:uid="{512C9A18-BB64-41AE-9C65-375FA4AB92D5}"/>
    <cellStyle name="40% - Ênfase5 4 2 4 2" xfId="57587" xr:uid="{164CF5F8-16CC-492F-90B7-CAA5B0349DCB}"/>
    <cellStyle name="40% - Ênfase5 4 2 5" xfId="33075" xr:uid="{61B75EA2-27B5-4A69-9A41-57EF70B33165}"/>
    <cellStyle name="40% - Ênfase5 4 2 6" xfId="45660" xr:uid="{BE070AF8-9681-4C21-A5DE-E0813249F225}"/>
    <cellStyle name="40% - Ênfase5 4 3" xfId="2283" xr:uid="{7AE6E64C-F56A-4380-93A7-10E05205A9E6}"/>
    <cellStyle name="40% - Ênfase5 4 3 2" xfId="2284" xr:uid="{6E24536E-6FA6-4D28-B32E-52F548A8C9C2}"/>
    <cellStyle name="40% - Ênfase5 4 3 2 2" xfId="33076" xr:uid="{36BB13B5-9E4C-4098-9C1E-140EA4F04B5D}"/>
    <cellStyle name="40% - Ênfase5 4 3 2 3" xfId="33077" xr:uid="{9D16535E-60B4-4506-A941-93FFD4D0387E}"/>
    <cellStyle name="40% - Ênfase5 4 3 2 4" xfId="33078" xr:uid="{AF3CD291-E2A5-4655-8396-694B47B85312}"/>
    <cellStyle name="40% - Ênfase5 4 3 2 5" xfId="50441" xr:uid="{F73474A8-7F9D-4F7E-90A8-1568917360B7}"/>
    <cellStyle name="40% - Ênfase5 4 3 3" xfId="33079" xr:uid="{7D4E1293-B30D-437A-BB3F-16305F7334FB}"/>
    <cellStyle name="40% - Ênfase5 4 3 4" xfId="33080" xr:uid="{EEA7CF09-E245-4EFA-8536-E0A7665D6223}"/>
    <cellStyle name="40% - Ênfase5 4 3 5" xfId="33081" xr:uid="{7C61B31E-4FC0-4DCE-B889-E4762C8CBB27}"/>
    <cellStyle name="40% - Ênfase5 4 3 6" xfId="45661" xr:uid="{894BB9C8-0F92-4220-81EE-C708C77F74B3}"/>
    <cellStyle name="40% - Ênfase5 4 4" xfId="2285" xr:uid="{5AB7CA3D-6E4D-4FB8-9F9B-26F82046BE9E}"/>
    <cellStyle name="40% - Ênfase5 4 4 2" xfId="2286" xr:uid="{0AFB34D2-7ED7-4EFD-9BFC-CDA6511B08FD}"/>
    <cellStyle name="40% - Ênfase5 4 4 2 2" xfId="33082" xr:uid="{48C1369A-2D31-48E8-89EE-C63BE228EAE2}"/>
    <cellStyle name="40% - Ênfase5 4 4 2 3" xfId="33083" xr:uid="{4067D0A9-4915-4700-A2DD-8297717B5F26}"/>
    <cellStyle name="40% - Ênfase5 4 4 2 4" xfId="33084" xr:uid="{F9F37701-5C63-422C-9098-F01B88992FA9}"/>
    <cellStyle name="40% - Ênfase5 4 4 3" xfId="33085" xr:uid="{8676C3B7-F619-417C-BADB-6E4F24E9359F}"/>
    <cellStyle name="40% - Ênfase5 4 4 4" xfId="33086" xr:uid="{7D9DC2EB-75DD-47B7-AFD2-8B3B5540049A}"/>
    <cellStyle name="40% - Ênfase5 4 4 5" xfId="33087" xr:uid="{2E40F816-06D0-444A-9AFC-1817ABD531CA}"/>
    <cellStyle name="40% - Ênfase5 4 4 6" xfId="50283" xr:uid="{AE566B8B-5A75-45BA-AB0B-697F16FD25A9}"/>
    <cellStyle name="40% - Ênfase5 4 5" xfId="2287" xr:uid="{5092323D-928E-49BE-B958-6CA68B6414AE}"/>
    <cellStyle name="40% - Ênfase5 4 5 2" xfId="2288" xr:uid="{76EA2CC2-CB0D-449C-8515-EC1808392A72}"/>
    <cellStyle name="40% - Ênfase5 4 5 2 2" xfId="33088" xr:uid="{FC325C39-ED40-4FA4-A52A-773E55E135C1}"/>
    <cellStyle name="40% - Ênfase5 4 5 2 3" xfId="33089" xr:uid="{06811139-7676-4E73-BEEA-9939A16C2D78}"/>
    <cellStyle name="40% - Ênfase5 4 5 2 4" xfId="33090" xr:uid="{9801C3E4-9175-4236-892E-93C551C740DE}"/>
    <cellStyle name="40% - Ênfase5 4 5 3" xfId="33091" xr:uid="{ABF28C31-68F7-4010-A0D8-FB568F4C0B24}"/>
    <cellStyle name="40% - Ênfase5 4 5 4" xfId="33092" xr:uid="{E1E981F2-6B02-4618-8927-8E132D041C58}"/>
    <cellStyle name="40% - Ênfase5 4 5 5" xfId="33093" xr:uid="{A8F0106C-8DA1-4E24-A6DD-13BC2F71A7C5}"/>
    <cellStyle name="40% - Ênfase5 4 5 6" xfId="50585" xr:uid="{19B8487A-9689-4800-A676-8BCB78E3E225}"/>
    <cellStyle name="40% - Ênfase5 4 6" xfId="2289" xr:uid="{1B46DE7C-C5D1-4122-82C2-5EADC8F1D614}"/>
    <cellStyle name="40% - Ênfase5 4 6 2" xfId="2290" xr:uid="{89FE4373-76D2-400A-ABC6-0A8DB77E6807}"/>
    <cellStyle name="40% - Ênfase5 4 6 2 2" xfId="33094" xr:uid="{B7A6B5F4-A28F-47B1-9AB4-BECBA457BFBF}"/>
    <cellStyle name="40% - Ênfase5 4 6 2 3" xfId="33095" xr:uid="{4DABDB8A-77E4-4556-AE15-9189DED1BFF3}"/>
    <cellStyle name="40% - Ênfase5 4 6 2 4" xfId="33096" xr:uid="{967DA776-7171-4E46-B0CA-655F6F23955D}"/>
    <cellStyle name="40% - Ênfase5 4 6 3" xfId="33097" xr:uid="{C7BD0421-97C6-4929-BE3F-FE5F2A5D2024}"/>
    <cellStyle name="40% - Ênfase5 4 6 4" xfId="33098" xr:uid="{03923EEA-46AA-433F-B2B7-168F5C6409ED}"/>
    <cellStyle name="40% - Ênfase5 4 6 5" xfId="33099" xr:uid="{5825F3D5-51A8-4799-BF8D-34005F4A12E0}"/>
    <cellStyle name="40% - Ênfase5 4 6 6" xfId="48839" xr:uid="{FA1BCADF-746F-4719-B460-ECB3D414B493}"/>
    <cellStyle name="40% - Ênfase5 4 7" xfId="2291" xr:uid="{4262B4CE-A3EE-4C7E-89CA-A9EE14E6EC6E}"/>
    <cellStyle name="40% - Ênfase5 4 7 2" xfId="33100" xr:uid="{6FEA3128-5D7A-4E3C-A199-4106CF6AD682}"/>
    <cellStyle name="40% - Ênfase5 4 7 2 2" xfId="33101" xr:uid="{2FB8848B-AD23-4145-8692-B27C7C5C81D1}"/>
    <cellStyle name="40% - Ênfase5 4 7 2 3" xfId="33102" xr:uid="{DBFE6A6D-0EB4-437C-B92B-951D69AA9A14}"/>
    <cellStyle name="40% - Ênfase5 4 7 2 4" xfId="33103" xr:uid="{EF5DCB1C-02DD-4F32-9310-85073698B013}"/>
    <cellStyle name="40% - Ênfase5 4 7 3" xfId="33104" xr:uid="{8E431E5C-5D95-4B4E-B362-A8BFA13367D4}"/>
    <cellStyle name="40% - Ênfase5 4 7 4" xfId="33105" xr:uid="{4AD49731-92D5-45D7-8BC5-8506DF6957F6}"/>
    <cellStyle name="40% - Ênfase5 4 7 5" xfId="33106" xr:uid="{57AA6748-08CC-4786-8502-121E757484A6}"/>
    <cellStyle name="40% - Ênfase5 4 7 6" xfId="51238" xr:uid="{9C3DCB7B-CACE-4F2E-A7C6-B0149190C901}"/>
    <cellStyle name="40% - Ênfase5 4 8" xfId="33107" xr:uid="{1886A42C-93E9-4F66-B505-58601E024529}"/>
    <cellStyle name="40% - Ênfase5 4 8 2" xfId="33108" xr:uid="{3D647B61-B91D-468D-8F0C-31B15AF8558C}"/>
    <cellStyle name="40% - Ênfase5 4 8 2 2" xfId="33109" xr:uid="{FBA1418C-EFE9-42D2-8716-E881A39E9A9A}"/>
    <cellStyle name="40% - Ênfase5 4 8 2 3" xfId="33110" xr:uid="{B46CE12E-8EDF-4FB5-97A5-410E88C6B977}"/>
    <cellStyle name="40% - Ênfase5 4 8 2 4" xfId="33111" xr:uid="{4011EA3A-AF41-4FB2-BC51-581AFCE0C228}"/>
    <cellStyle name="40% - Ênfase5 4 8 3" xfId="33112" xr:uid="{537A6543-BB30-4844-9985-44D775ADD53E}"/>
    <cellStyle name="40% - Ênfase5 4 8 4" xfId="33113" xr:uid="{D161DDE4-3CD9-4EA8-B424-6619B4F2B0AC}"/>
    <cellStyle name="40% - Ênfase5 4 8 5" xfId="33114" xr:uid="{4E7DEFED-0803-4C57-826F-D279D04BFE34}"/>
    <cellStyle name="40% - Ênfase5 4 8 6" xfId="52120" xr:uid="{1DE963C5-62EF-4CDB-B961-268E6F6D392C}"/>
    <cellStyle name="40% - Ênfase5 4 9" xfId="33115" xr:uid="{C9618986-B663-484C-880C-008BAADA11A0}"/>
    <cellStyle name="40% - Ênfase5 4 9 2" xfId="33116" xr:uid="{230CFF56-6A89-42B3-A0C4-F0FF5A14A9FA}"/>
    <cellStyle name="40% - Ênfase5 4 9 2 2" xfId="33117" xr:uid="{BC21C57D-0C1E-4D03-AB95-229E15A31B5A}"/>
    <cellStyle name="40% - Ênfase5 4 9 2 3" xfId="33118" xr:uid="{27D5C623-3FC0-443D-AD48-6E1E8ACC930E}"/>
    <cellStyle name="40% - Ênfase5 4 9 2 4" xfId="33119" xr:uid="{2D0B991B-22F6-4301-9D0B-FB3A49675B96}"/>
    <cellStyle name="40% - Ênfase5 4 9 3" xfId="33120" xr:uid="{9F36A22E-66F2-4C2C-A2EF-2778B8A5D5CC}"/>
    <cellStyle name="40% - Ênfase5 4 9 4" xfId="33121" xr:uid="{6D218D2D-E8F2-4BD9-B627-569B062D1DBB}"/>
    <cellStyle name="40% - Ênfase5 4 9 5" xfId="33122" xr:uid="{F5225A5B-BB67-4BAE-993B-02C3D64DF048}"/>
    <cellStyle name="40% - Ênfase5 4 9 6" xfId="52988" xr:uid="{B1B1F958-1B6A-492B-B8B5-7AABC558DB5D}"/>
    <cellStyle name="40% - Ênfase5 40" xfId="2292" xr:uid="{5F823AFC-530F-442D-AB84-E84AEDBD33A3}"/>
    <cellStyle name="40% - Ênfase5 40 2" xfId="2293" xr:uid="{6CC39F18-0562-49BB-84EA-F5B310283D30}"/>
    <cellStyle name="40% - Ênfase5 41" xfId="2294" xr:uid="{1D9FF8B3-2A52-439B-95BE-40EE001913C6}"/>
    <cellStyle name="40% - Ênfase5 41 2" xfId="2295" xr:uid="{8AB17700-8D89-4A6F-9C13-E6953F963D19}"/>
    <cellStyle name="40% - Ênfase5 42" xfId="2296" xr:uid="{55C9717D-FE90-4551-943E-BAA594C9C2ED}"/>
    <cellStyle name="40% - Ênfase5 42 2" xfId="2297" xr:uid="{F1883E5E-BD83-41AE-951E-E996BFDA3346}"/>
    <cellStyle name="40% - Ênfase5 43" xfId="2298" xr:uid="{480E1B45-6D63-4938-8691-3F1EC8ABC7AA}"/>
    <cellStyle name="40% - Ênfase5 43 2" xfId="2299" xr:uid="{E4F1928A-46ED-4451-BA2E-BA7D749BE632}"/>
    <cellStyle name="40% - Ênfase5 44" xfId="2300" xr:uid="{AC60F8EA-7C37-4BEF-8811-3AC09B7E41F3}"/>
    <cellStyle name="40% - Ênfase5 44 2" xfId="2301" xr:uid="{A3C696C3-E310-4F11-8CF1-821219EB2ADC}"/>
    <cellStyle name="40% - Ênfase5 44 3" xfId="33123" xr:uid="{4C51A1C4-BC56-4AF1-A36A-50642EFB7B78}"/>
    <cellStyle name="40% - Ênfase5 44 4" xfId="33124" xr:uid="{91B7B2FA-787B-4379-94D1-E5064B2AAC72}"/>
    <cellStyle name="40% - Ênfase5 45" xfId="2302" xr:uid="{7CCD104A-628A-4662-8C62-99E3A8960B0D}"/>
    <cellStyle name="40% - Ênfase5 45 2" xfId="2303" xr:uid="{BB571A43-D9C8-4C29-9AF9-4689E9851537}"/>
    <cellStyle name="40% - Ênfase5 46" xfId="2304" xr:uid="{2ECB78FC-AF66-4CE3-B2B4-1B6B4EB150C3}"/>
    <cellStyle name="40% - Ênfase5 46 2" xfId="2305" xr:uid="{69A0F3C1-5DB6-48AB-B042-5A4D41634618}"/>
    <cellStyle name="40% - Ênfase5 47" xfId="2306" xr:uid="{345AF96B-66E5-4884-8439-26E6D454F83F}"/>
    <cellStyle name="40% - Ênfase5 47 2" xfId="2307" xr:uid="{F09B61D2-70EF-48BC-B2D1-A85239C797F6}"/>
    <cellStyle name="40% - Ênfase5 48" xfId="2308" xr:uid="{A72845E1-0F6A-4A4B-A84D-5E095ABC178F}"/>
    <cellStyle name="40% - Ênfase5 48 2" xfId="2309" xr:uid="{BD048C40-E8AC-4FD5-ACC1-CB285050A3D6}"/>
    <cellStyle name="40% - Ênfase5 49" xfId="2310" xr:uid="{DEFDF626-86A0-44D2-98C3-BDF34C667F04}"/>
    <cellStyle name="40% - Ênfase5 49 2" xfId="2311" xr:uid="{CCBFA475-668C-42BD-BEFB-BDDEC831A2B8}"/>
    <cellStyle name="40% - Ênfase5 5" xfId="2312" xr:uid="{02CD225F-B359-4D0B-8051-8C0BEE897030}"/>
    <cellStyle name="40% - Ênfase5 5 10" xfId="33125" xr:uid="{94C1441D-EE79-423E-AA5E-B020AFF0F1C6}"/>
    <cellStyle name="40% - Ênfase5 5 10 2" xfId="33126" xr:uid="{97A51976-7164-4595-9C0E-6313879C1F37}"/>
    <cellStyle name="40% - Ênfase5 5 10 2 2" xfId="33127" xr:uid="{64F84D86-E016-42F0-B4F2-510C5926E4AE}"/>
    <cellStyle name="40% - Ênfase5 5 10 2 3" xfId="33128" xr:uid="{A25FBFC5-B69C-4BB4-95C3-BA5820AC7F90}"/>
    <cellStyle name="40% - Ênfase5 5 10 2 4" xfId="33129" xr:uid="{7968399E-5776-4DBF-91D0-B690BC8F69F9}"/>
    <cellStyle name="40% - Ênfase5 5 10 3" xfId="33130" xr:uid="{11039FF5-BFC4-4FE3-88DA-3A16336A8869}"/>
    <cellStyle name="40% - Ênfase5 5 10 4" xfId="33131" xr:uid="{6868ECFF-E0E6-465E-B365-102B0B938E82}"/>
    <cellStyle name="40% - Ênfase5 5 10 5" xfId="33132" xr:uid="{47880E80-2588-45CC-8E47-64101969718A}"/>
    <cellStyle name="40% - Ênfase5 5 10 6" xfId="56334" xr:uid="{52D0C57D-056B-4E23-A2B4-CAB01249A428}"/>
    <cellStyle name="40% - Ênfase5 5 11" xfId="33133" xr:uid="{69CCA495-24F6-4D8D-851D-498C3EFFEB4D}"/>
    <cellStyle name="40% - Ênfase5 5 11 2" xfId="33134" xr:uid="{64E0FB72-0CFD-4977-9666-C3A062231942}"/>
    <cellStyle name="40% - Ênfase5 5 11 2 2" xfId="33135" xr:uid="{9984CCAC-8151-4084-A67F-A683BDA8799B}"/>
    <cellStyle name="40% - Ênfase5 5 11 2 3" xfId="33136" xr:uid="{B23A644E-EF09-47A8-8F9E-F9509894D65D}"/>
    <cellStyle name="40% - Ênfase5 5 11 2 4" xfId="33137" xr:uid="{DD70E060-99FF-483D-A832-EC8F0D9F4BB4}"/>
    <cellStyle name="40% - Ênfase5 5 11 3" xfId="33138" xr:uid="{E954BCD0-E191-4B5A-9241-B6C7257494F7}"/>
    <cellStyle name="40% - Ênfase5 5 11 4" xfId="33139" xr:uid="{962E839E-1B8D-447A-9C4A-CC4E7A257ED9}"/>
    <cellStyle name="40% - Ênfase5 5 11 5" xfId="33140" xr:uid="{36B2C45A-6B62-48E8-86B0-6CAA010741FA}"/>
    <cellStyle name="40% - Ênfase5 5 11 6" xfId="58306" xr:uid="{FD4BD50A-1D41-43B6-A795-EB3F6E50F06A}"/>
    <cellStyle name="40% - Ênfase5 5 12" xfId="33141" xr:uid="{DC2F039E-D6A4-4D5E-8D66-135AC7AD0BB6}"/>
    <cellStyle name="40% - Ênfase5 5 12 2" xfId="33142" xr:uid="{37E15CC5-8449-4B60-A51F-0A6B419D742C}"/>
    <cellStyle name="40% - Ênfase5 5 12 3" xfId="33143" xr:uid="{13071E3C-12E5-43AD-B521-C80107DE528D}"/>
    <cellStyle name="40% - Ênfase5 5 12 4" xfId="33144" xr:uid="{5F212943-F7D7-4A28-A7B4-D5B030DD4EB7}"/>
    <cellStyle name="40% - Ênfase5 5 12 5" xfId="47270" xr:uid="{FAC38D6D-34BE-40FA-8BBE-C4DF14470EF1}"/>
    <cellStyle name="40% - Ênfase5 5 13" xfId="33145" xr:uid="{402C197C-AFC4-40BF-B717-D58BDC9C7A68}"/>
    <cellStyle name="40% - Ênfase5 5 14" xfId="33146" xr:uid="{7BBE22B9-D0E0-48A1-83E9-D3519CD735F1}"/>
    <cellStyle name="40% - Ênfase5 5 15" xfId="33147" xr:uid="{217CFC8C-6929-407C-83EA-A39DCACF0CE4}"/>
    <cellStyle name="40% - Ênfase5 5 16" xfId="45196" xr:uid="{F7E34CE0-777E-4494-9061-4E8522FC9012}"/>
    <cellStyle name="40% - Ênfase5 5 2" xfId="2313" xr:uid="{B749800E-4FAF-4CA5-8255-A3388559B623}"/>
    <cellStyle name="40% - Ênfase5 5 2 2" xfId="2314" xr:uid="{224A2435-600F-4587-A1B9-6979C76D2BF3}"/>
    <cellStyle name="40% - Ênfase5 5 2 2 2" xfId="33148" xr:uid="{4066C46C-8CF8-4F12-872F-42B2BB9EC679}"/>
    <cellStyle name="40% - Ênfase5 5 2 2 2 2" xfId="57287" xr:uid="{C8D36050-959F-4D4B-BBE8-20596B2E25A5}"/>
    <cellStyle name="40% - Ênfase5 5 2 2 2 3" xfId="57700" xr:uid="{04D4F3C6-CDE4-477B-B249-83ACE62A3DA0}"/>
    <cellStyle name="40% - Ênfase5 5 2 2 2 4" xfId="56930" xr:uid="{6A427ECC-82E4-4CAC-B66F-15931C0008F2}"/>
    <cellStyle name="40% - Ênfase5 5 2 2 3" xfId="33149" xr:uid="{3E4C6C25-19D5-4C48-AE21-4F1953D95945}"/>
    <cellStyle name="40% - Ênfase5 5 2 2 3 2" xfId="57525" xr:uid="{B2B10F5A-4C30-44B4-9476-6D75579F8B88}"/>
    <cellStyle name="40% - Ênfase5 5 2 2 4" xfId="33150" xr:uid="{AC46078D-BAD1-46F1-98EC-ED2866974F2C}"/>
    <cellStyle name="40% - Ênfase5 5 2 2 5" xfId="49035" xr:uid="{3C7B2064-D257-48A0-A63D-7D14D4F7230E}"/>
    <cellStyle name="40% - Ênfase5 5 2 3" xfId="33151" xr:uid="{42751977-2EFA-4743-8726-7665604780EA}"/>
    <cellStyle name="40% - Ênfase5 5 2 3 2" xfId="56554" xr:uid="{D4F2975A-BFF2-4B80-95E1-01799195BB53}"/>
    <cellStyle name="40% - Ênfase5 5 2 4" xfId="33152" xr:uid="{06584805-8B05-4E0C-9ECE-082262A6DD47}"/>
    <cellStyle name="40% - Ênfase5 5 2 4 2" xfId="57138" xr:uid="{53C22C88-06E4-418E-B00A-CB95AA1C79C7}"/>
    <cellStyle name="40% - Ênfase5 5 2 5" xfId="33153" xr:uid="{DDCB2743-6159-410C-B6A2-F5F1932802A2}"/>
    <cellStyle name="40% - Ênfase5 5 2 6" xfId="48007" xr:uid="{A850EECB-5ABA-48F4-9B63-CE627A5823B0}"/>
    <cellStyle name="40% - Ênfase5 5 3" xfId="2315" xr:uid="{5204FEAD-4841-42DD-B613-52D8152F538B}"/>
    <cellStyle name="40% - Ênfase5 5 3 2" xfId="2316" xr:uid="{F4357A6B-1B70-4092-A774-B77A99734D81}"/>
    <cellStyle name="40% - Ênfase5 5 3 2 2" xfId="33154" xr:uid="{785EAA4B-2218-41F4-AAFA-D717F9F138EB}"/>
    <cellStyle name="40% - Ênfase5 5 3 2 3" xfId="33155" xr:uid="{DA773D01-A683-4EF9-82F1-1BD59029F81F}"/>
    <cellStyle name="40% - Ênfase5 5 3 2 4" xfId="33156" xr:uid="{C50D0B3A-9031-49E3-95A4-CA973F194182}"/>
    <cellStyle name="40% - Ênfase5 5 3 3" xfId="33157" xr:uid="{5F80C77F-776A-48E8-826A-2BA68E80E1AA}"/>
    <cellStyle name="40% - Ênfase5 5 3 4" xfId="33158" xr:uid="{A654D382-0D54-4679-9676-64AE4C8EDD0A}"/>
    <cellStyle name="40% - Ênfase5 5 3 5" xfId="33159" xr:uid="{3D96FB61-D3AC-488D-9B8D-182AD5B35051}"/>
    <cellStyle name="40% - Ênfase5 5 3 6" xfId="50443" xr:uid="{FCEDC2E0-77C7-4FB3-BC41-6F3D1F19CC48}"/>
    <cellStyle name="40% - Ênfase5 5 4" xfId="2317" xr:uid="{5665E026-4372-4728-B0B6-0E7060602039}"/>
    <cellStyle name="40% - Ênfase5 5 4 2" xfId="2318" xr:uid="{22D77CA3-E685-4378-A577-D1049BF6DDE3}"/>
    <cellStyle name="40% - Ênfase5 5 4 2 2" xfId="33160" xr:uid="{DE7D0F2F-E2CA-40FC-9D62-3DBBEFE37149}"/>
    <cellStyle name="40% - Ênfase5 5 4 2 3" xfId="33161" xr:uid="{FD2DEF65-D0D4-4203-88BA-4AACDCA01C4F}"/>
    <cellStyle name="40% - Ênfase5 5 4 2 4" xfId="33162" xr:uid="{352C2A82-6D56-433E-AAFD-E5E97E4170E5}"/>
    <cellStyle name="40% - Ênfase5 5 4 3" xfId="33163" xr:uid="{F17F3FB9-3A7C-4054-B3E2-3EC91368C10D}"/>
    <cellStyle name="40% - Ênfase5 5 4 4" xfId="33164" xr:uid="{C1DA87C9-B08E-4E53-85D9-944A9F3D07AA}"/>
    <cellStyle name="40% - Ênfase5 5 4 5" xfId="33165" xr:uid="{EEB9FBDC-A3CA-43BF-9410-2572243D7F15}"/>
    <cellStyle name="40% - Ênfase5 5 4 6" xfId="50281" xr:uid="{D5F64582-D56E-4666-A00B-F27217A7C2C3}"/>
    <cellStyle name="40% - Ênfase5 5 5" xfId="2319" xr:uid="{A6182754-2F93-4E7B-9A86-3A6905D5653F}"/>
    <cellStyle name="40% - Ênfase5 5 5 2" xfId="2320" xr:uid="{C77B969F-DA88-4C84-9936-846B83FCD01A}"/>
    <cellStyle name="40% - Ênfase5 5 5 2 2" xfId="33166" xr:uid="{1961E29E-72F9-4658-B2A6-802DD0E35E19}"/>
    <cellStyle name="40% - Ênfase5 5 5 2 3" xfId="33167" xr:uid="{AEF4E784-20E6-460E-9933-C8B2632EA7DF}"/>
    <cellStyle name="40% - Ênfase5 5 5 2 4" xfId="33168" xr:uid="{22BEB7C8-61FA-4B5E-8CBA-426FA84F388D}"/>
    <cellStyle name="40% - Ênfase5 5 5 3" xfId="33169" xr:uid="{C7CC209F-064E-427B-87C5-1585DD80B29E}"/>
    <cellStyle name="40% - Ênfase5 5 5 4" xfId="33170" xr:uid="{E3B301F4-AAC2-4657-B0EF-74DD7E471F87}"/>
    <cellStyle name="40% - Ênfase5 5 5 5" xfId="33171" xr:uid="{00EBF3D7-661F-4417-B19D-27C5CBCE132E}"/>
    <cellStyle name="40% - Ênfase5 5 5 6" xfId="50588" xr:uid="{F8217E0F-5270-47FA-9536-C09E6099471F}"/>
    <cellStyle name="40% - Ênfase5 5 6" xfId="2321" xr:uid="{09F3643B-765B-49C5-A399-E988241AEB5B}"/>
    <cellStyle name="40% - Ênfase5 5 6 2" xfId="2322" xr:uid="{5F8AD382-EC7A-4F80-BF75-C509EBDF1064}"/>
    <cellStyle name="40% - Ênfase5 5 6 2 2" xfId="33172" xr:uid="{64405B4E-ECBC-4870-B46F-5CC4012B4420}"/>
    <cellStyle name="40% - Ênfase5 5 6 2 3" xfId="33173" xr:uid="{2C014514-48AB-44A0-84B5-20F06376DBB7}"/>
    <cellStyle name="40% - Ênfase5 5 6 2 4" xfId="33174" xr:uid="{C8EB6F9D-A487-4DAF-BBB7-AAA4AF1620BB}"/>
    <cellStyle name="40% - Ênfase5 5 6 3" xfId="33175" xr:uid="{9AC98A2B-8975-4D65-BAED-792A311C18A6}"/>
    <cellStyle name="40% - Ênfase5 5 6 4" xfId="33176" xr:uid="{B9C5316A-8CB9-4A10-B871-FE9F2008CCFD}"/>
    <cellStyle name="40% - Ênfase5 5 6 5" xfId="33177" xr:uid="{A834E605-5A38-4689-A92F-5267D2D94F97}"/>
    <cellStyle name="40% - Ênfase5 5 6 6" xfId="48845" xr:uid="{819B30C0-8425-4A17-AF00-FD2EB6B921DA}"/>
    <cellStyle name="40% - Ênfase5 5 7" xfId="2323" xr:uid="{03F33AD2-3362-4379-97B5-A6944902C245}"/>
    <cellStyle name="40% - Ênfase5 5 7 2" xfId="33178" xr:uid="{69B1EE0A-8E5A-4D0A-B607-449DD537215A}"/>
    <cellStyle name="40% - Ênfase5 5 7 2 2" xfId="33179" xr:uid="{6A39C480-81EF-4416-A0F0-7FC603342354}"/>
    <cellStyle name="40% - Ênfase5 5 7 2 3" xfId="33180" xr:uid="{97DD097B-EF6E-4EC7-82DC-6544C231E0D7}"/>
    <cellStyle name="40% - Ênfase5 5 7 2 4" xfId="33181" xr:uid="{98C223CC-9E54-44FC-AAC6-5F469829542A}"/>
    <cellStyle name="40% - Ênfase5 5 7 3" xfId="33182" xr:uid="{3CD7A495-5491-4AE3-8B21-C9A9536F9600}"/>
    <cellStyle name="40% - Ênfase5 5 7 4" xfId="33183" xr:uid="{6AA975CF-AC9A-4485-949F-74D1D302B915}"/>
    <cellStyle name="40% - Ênfase5 5 7 5" xfId="33184" xr:uid="{F2659005-902E-4246-8CED-3C0E4CAE15B8}"/>
    <cellStyle name="40% - Ênfase5 5 7 6" xfId="51242" xr:uid="{B0727497-083E-4A6C-9448-AE857EE02C08}"/>
    <cellStyle name="40% - Ênfase5 5 8" xfId="33185" xr:uid="{2546DD53-9ACC-42DB-8A97-003BD6A3E809}"/>
    <cellStyle name="40% - Ênfase5 5 8 2" xfId="33186" xr:uid="{8A47CA19-4A58-4305-83F9-8F9B7D6D04F5}"/>
    <cellStyle name="40% - Ênfase5 5 8 2 2" xfId="33187" xr:uid="{ECEB87F7-B624-48AB-AFE8-AA014F33BAE7}"/>
    <cellStyle name="40% - Ênfase5 5 8 2 3" xfId="33188" xr:uid="{50C863C2-5CE8-4432-986E-9B4140F50202}"/>
    <cellStyle name="40% - Ênfase5 5 8 2 4" xfId="33189" xr:uid="{8A448D29-5474-4B36-8A20-39FDAB35EA12}"/>
    <cellStyle name="40% - Ênfase5 5 8 3" xfId="33190" xr:uid="{58CDDDD6-9011-4DC5-84FF-924676C01E1E}"/>
    <cellStyle name="40% - Ênfase5 5 8 4" xfId="33191" xr:uid="{D1CA9923-70E9-4D4D-BE09-F7079245C812}"/>
    <cellStyle name="40% - Ênfase5 5 8 5" xfId="33192" xr:uid="{DBAA1A30-BE0B-477D-A31B-9FDF87EAC7FF}"/>
    <cellStyle name="40% - Ênfase5 5 8 6" xfId="52124" xr:uid="{B342F8A8-CCA3-4E23-86CB-5CB9CB05438A}"/>
    <cellStyle name="40% - Ênfase5 5 9" xfId="33193" xr:uid="{3FC71EA3-07E7-42E1-8712-74E924A5AEFE}"/>
    <cellStyle name="40% - Ênfase5 5 9 2" xfId="33194" xr:uid="{8016D37F-C3AC-48D2-B62E-76411F7C0978}"/>
    <cellStyle name="40% - Ênfase5 5 9 2 2" xfId="33195" xr:uid="{23091D1F-475E-48AD-AA54-EE7A3A8BE589}"/>
    <cellStyle name="40% - Ênfase5 5 9 2 3" xfId="33196" xr:uid="{E583D59F-E96A-4CEA-A185-5BD204A874FA}"/>
    <cellStyle name="40% - Ênfase5 5 9 2 4" xfId="33197" xr:uid="{3F8D3A4E-CC40-4BE9-9160-D0AB2D19C15E}"/>
    <cellStyle name="40% - Ênfase5 5 9 3" xfId="33198" xr:uid="{2C465E9A-D691-4D95-89D0-57E013CCECC5}"/>
    <cellStyle name="40% - Ênfase5 5 9 4" xfId="33199" xr:uid="{DF73AC18-D696-4BA4-83FF-8CE75AA4E01C}"/>
    <cellStyle name="40% - Ênfase5 5 9 5" xfId="33200" xr:uid="{AF3B472E-A0B3-4924-AC38-F1268BE08F54}"/>
    <cellStyle name="40% - Ênfase5 5 9 6" xfId="52991" xr:uid="{4B58B2DE-C408-43BC-9525-669317F6D75D}"/>
    <cellStyle name="40% - Ênfase5 50" xfId="2324" xr:uid="{524C555B-CB4D-4186-BB94-47961B9F6BEA}"/>
    <cellStyle name="40% - Ênfase5 50 2" xfId="2325" xr:uid="{619AD03E-524D-4208-92EE-A2742ABEA546}"/>
    <cellStyle name="40% - Ênfase5 51" xfId="2326" xr:uid="{3375CBD9-BE12-49B7-B159-CD9FB2A4C699}"/>
    <cellStyle name="40% - Ênfase5 51 2" xfId="2327" xr:uid="{1AE6F8F2-571A-4868-A0E7-E73BB7DEF8B9}"/>
    <cellStyle name="40% - Ênfase5 52" xfId="2328" xr:uid="{E2DD8AB0-E365-452F-92B5-B5FC8C76BACA}"/>
    <cellStyle name="40% - Ênfase5 52 2" xfId="2329" xr:uid="{DE274DA2-2E16-43B0-BD02-9B2B3A8942AB}"/>
    <cellStyle name="40% - Ênfase5 53" xfId="2330" xr:uid="{FD780391-7F8F-4EC4-9725-C805B5BAC059}"/>
    <cellStyle name="40% - Ênfase5 53 2" xfId="2331" xr:uid="{D7717D30-E68A-4189-A0E4-9A12E66AE114}"/>
    <cellStyle name="40% - Ênfase5 54" xfId="2332" xr:uid="{AD9BC42F-6597-4E34-A511-EABF406339F7}"/>
    <cellStyle name="40% - Ênfase5 54 2" xfId="2333" xr:uid="{20A1B5C8-FE35-4D17-9BD9-E63A63607EDA}"/>
    <cellStyle name="40% - Ênfase5 55" xfId="2334" xr:uid="{668D9B1E-6AB6-4E14-A404-EEF48D74E4F2}"/>
    <cellStyle name="40% - Ênfase5 55 2" xfId="2335" xr:uid="{4C8219C8-5686-4AD5-B010-70BB6A35C61B}"/>
    <cellStyle name="40% - Ênfase5 56" xfId="2336" xr:uid="{F1412440-77C7-4147-9382-292768427D1F}"/>
    <cellStyle name="40% - Ênfase5 56 2" xfId="2337" xr:uid="{6C2FDBE9-7250-42C9-95FD-28EB01473DE1}"/>
    <cellStyle name="40% - Ênfase5 57" xfId="2338" xr:uid="{2D9798AB-4710-4CF5-A28C-304725838108}"/>
    <cellStyle name="40% - Ênfase5 57 2" xfId="2339" xr:uid="{4F1E9CA9-420D-4514-A9F1-44867A9BEB07}"/>
    <cellStyle name="40% - Ênfase5 58" xfId="2340" xr:uid="{866819CD-7B05-40B1-AA87-92E80ED873C3}"/>
    <cellStyle name="40% - Ênfase5 58 2" xfId="2341" xr:uid="{F4783CA6-387B-4289-AADB-370AEA6D5EA7}"/>
    <cellStyle name="40% - Ênfase5 59" xfId="2342" xr:uid="{763E18F8-1E95-4A9D-92EF-7B6882153630}"/>
    <cellStyle name="40% - Ênfase5 59 2" xfId="2343" xr:uid="{7AFE42F8-36B9-4D5B-B8C2-4FCC86DFEE24}"/>
    <cellStyle name="40% - Ênfase5 6" xfId="2344" xr:uid="{CAFB7A6B-A8D8-4943-9796-E470B29061D0}"/>
    <cellStyle name="40% - Ênfase5 6 10" xfId="33201" xr:uid="{8F825100-64F5-4157-A270-839DCDAC24B8}"/>
    <cellStyle name="40% - Ênfase5 6 10 2" xfId="33202" xr:uid="{C6A88885-B530-4B21-8482-DBC30655D015}"/>
    <cellStyle name="40% - Ênfase5 6 10 2 2" xfId="33203" xr:uid="{03E91121-D395-44A0-ACFD-F04C831DDD14}"/>
    <cellStyle name="40% - Ênfase5 6 10 2 3" xfId="33204" xr:uid="{2CBB499E-052B-4C37-A264-F57675277FD0}"/>
    <cellStyle name="40% - Ênfase5 6 10 2 4" xfId="33205" xr:uid="{CAEA9746-D487-4388-B0F7-6109E6573212}"/>
    <cellStyle name="40% - Ênfase5 6 10 3" xfId="33206" xr:uid="{D2AFA3D6-E208-4988-8624-24A3132BD7D8}"/>
    <cellStyle name="40% - Ênfase5 6 10 4" xfId="33207" xr:uid="{D13DB61E-31A1-4E98-96E6-103CB2846967}"/>
    <cellStyle name="40% - Ênfase5 6 10 5" xfId="33208" xr:uid="{FA39C912-C49C-4C40-87FE-BAE5AED0C4A6}"/>
    <cellStyle name="40% - Ênfase5 6 10 6" xfId="56374" xr:uid="{01E1430D-8006-4D26-9B6E-677AF6A7B907}"/>
    <cellStyle name="40% - Ênfase5 6 11" xfId="33209" xr:uid="{8E6B988E-2F7C-4040-BE0C-3B763E5D6038}"/>
    <cellStyle name="40% - Ênfase5 6 11 2" xfId="33210" xr:uid="{709E49A9-4182-4425-82C4-0384877F6DC4}"/>
    <cellStyle name="40% - Ênfase5 6 11 2 2" xfId="33211" xr:uid="{A091F2B1-BA36-41F0-9385-5E51C38E8C3A}"/>
    <cellStyle name="40% - Ênfase5 6 11 2 3" xfId="33212" xr:uid="{FA5E908F-872B-4B25-8081-4057543D4800}"/>
    <cellStyle name="40% - Ênfase5 6 11 2 4" xfId="33213" xr:uid="{6FD67037-436A-4CBB-9D66-CE3B3208BFA2}"/>
    <cellStyle name="40% - Ênfase5 6 11 3" xfId="33214" xr:uid="{B8D324DF-4072-419E-9D4D-2006FE7D1A20}"/>
    <cellStyle name="40% - Ênfase5 6 11 4" xfId="33215" xr:uid="{49364432-4472-4E68-98C1-D1D16A0F1553}"/>
    <cellStyle name="40% - Ênfase5 6 11 5" xfId="33216" xr:uid="{A7A9671A-E216-4468-A189-1CD1B9D01A76}"/>
    <cellStyle name="40% - Ênfase5 6 11 6" xfId="57629" xr:uid="{F7DC02DF-4D8E-4BF8-93FA-B1439CD157A4}"/>
    <cellStyle name="40% - Ênfase5 6 12" xfId="33217" xr:uid="{AFE29D6A-275C-4872-8796-F08733ABE811}"/>
    <cellStyle name="40% - Ênfase5 6 12 2" xfId="33218" xr:uid="{42D5F238-27F9-4E7C-AD15-E8A7DABD2ACC}"/>
    <cellStyle name="40% - Ênfase5 6 12 3" xfId="33219" xr:uid="{F7C309AF-82F1-47E0-B25B-186D30C272F1}"/>
    <cellStyle name="40% - Ênfase5 6 12 4" xfId="33220" xr:uid="{1C1EE878-2FA2-4ABC-A8F9-730C8DBEDE2E}"/>
    <cellStyle name="40% - Ênfase5 6 12 5" xfId="47271" xr:uid="{65076424-F36F-4634-AABE-C9C1C536B2E2}"/>
    <cellStyle name="40% - Ênfase5 6 13" xfId="33221" xr:uid="{F3F4DA82-CBCF-40F5-87E0-0E045767174B}"/>
    <cellStyle name="40% - Ênfase5 6 14" xfId="33222" xr:uid="{1E52197F-5B39-4CD2-AB48-6DE55DBEFCE4}"/>
    <cellStyle name="40% - Ênfase5 6 15" xfId="33223" xr:uid="{B5520C10-C4A2-48D9-AEBB-EC4544859A50}"/>
    <cellStyle name="40% - Ênfase5 6 16" xfId="45197" xr:uid="{D5C5F94E-322A-41DC-88FC-E79F79F6F96B}"/>
    <cellStyle name="40% - Ênfase5 6 2" xfId="2345" xr:uid="{08461E00-4584-4020-8D1C-F5459EB928DD}"/>
    <cellStyle name="40% - Ênfase5 6 2 2" xfId="2346" xr:uid="{91D8CE0D-18D3-49FB-8BB6-767741B6EB4C}"/>
    <cellStyle name="40% - Ênfase5 6 2 2 2" xfId="33224" xr:uid="{9DEE8E1D-DFFF-42AB-B3DF-1570C7E8699B}"/>
    <cellStyle name="40% - Ênfase5 6 2 2 2 2" xfId="57289" xr:uid="{B2BF5557-BCCD-4E3F-B6AE-41ED6EFE0A20}"/>
    <cellStyle name="40% - Ênfase5 6 2 2 2 3" xfId="57044" xr:uid="{F3FC41A1-24E2-4FA1-8A16-C7B94952177F}"/>
    <cellStyle name="40% - Ênfase5 6 2 2 2 4" xfId="56931" xr:uid="{8ACC4011-9D67-49F2-86D2-CDB1CAFEBF5B}"/>
    <cellStyle name="40% - Ênfase5 6 2 2 3" xfId="33225" xr:uid="{34D6B358-69B8-4CD6-BDC7-11DBCB873381}"/>
    <cellStyle name="40% - Ênfase5 6 2 2 3 2" xfId="57101" xr:uid="{C28FFFE2-21D3-4002-8134-79EB3ACE732D}"/>
    <cellStyle name="40% - Ênfase5 6 2 2 4" xfId="33226" xr:uid="{FD5F464B-422B-4731-AE10-FCCF65030D46}"/>
    <cellStyle name="40% - Ênfase5 6 2 2 5" xfId="49037" xr:uid="{C22A8973-AA1E-472A-A4B0-BE9E3FDF430B}"/>
    <cellStyle name="40% - Ênfase5 6 2 3" xfId="33227" xr:uid="{59E63476-7C2F-4876-96EC-25A162EF366C}"/>
    <cellStyle name="40% - Ênfase5 6 2 3 2" xfId="56555" xr:uid="{956A1B9E-2B97-4830-97A6-C66BFD4BCF5E}"/>
    <cellStyle name="40% - Ênfase5 6 2 4" xfId="33228" xr:uid="{8F6F79AF-4EB2-48EF-A535-303584811E11}"/>
    <cellStyle name="40% - Ênfase5 6 2 4 2" xfId="58402" xr:uid="{54D3B976-5851-4677-9E62-14465470C0E0}"/>
    <cellStyle name="40% - Ênfase5 6 2 5" xfId="33229" xr:uid="{53CEBF0F-A2CC-4043-A432-73703583E01F}"/>
    <cellStyle name="40% - Ênfase5 6 2 6" xfId="48008" xr:uid="{E146A3E1-FAB0-469D-B2D9-2E989D99740E}"/>
    <cellStyle name="40% - Ênfase5 6 3" xfId="2347" xr:uid="{98775958-D24F-4B2E-B232-C245FF98C9B1}"/>
    <cellStyle name="40% - Ênfase5 6 3 2" xfId="2348" xr:uid="{4DA6E48D-C000-43D7-BF46-4CDE42796595}"/>
    <cellStyle name="40% - Ênfase5 6 3 2 2" xfId="33230" xr:uid="{B5804EE8-4D8B-49A3-9800-4254BE06FCAF}"/>
    <cellStyle name="40% - Ênfase5 6 3 2 3" xfId="33231" xr:uid="{29406F3F-784F-4C53-9CC1-EC50EB241603}"/>
    <cellStyle name="40% - Ênfase5 6 3 2 4" xfId="33232" xr:uid="{69A52B06-0B5F-44AD-A86A-CF58B7D61C01}"/>
    <cellStyle name="40% - Ênfase5 6 3 3" xfId="33233" xr:uid="{53C9AEB4-0332-49E5-B8D4-92703994526D}"/>
    <cellStyle name="40% - Ênfase5 6 3 4" xfId="33234" xr:uid="{1ABD76C7-435E-49AE-97EC-5C046293BD8A}"/>
    <cellStyle name="40% - Ênfase5 6 3 5" xfId="33235" xr:uid="{C62BD414-807D-49E2-B39C-2B140EA03CA4}"/>
    <cellStyle name="40% - Ênfase5 6 3 6" xfId="50445" xr:uid="{7D85AB8A-23F8-4193-9B59-5033A9C603AA}"/>
    <cellStyle name="40% - Ênfase5 6 4" xfId="2349" xr:uid="{79B81552-B1EC-4271-8F1F-BE736E760AFE}"/>
    <cellStyle name="40% - Ênfase5 6 4 2" xfId="2350" xr:uid="{3CA9622F-28EA-4CA6-A306-D94AC270B20C}"/>
    <cellStyle name="40% - Ênfase5 6 4 2 2" xfId="33236" xr:uid="{48EBE362-87E6-4A56-AAEE-190D73FB3375}"/>
    <cellStyle name="40% - Ênfase5 6 4 2 3" xfId="33237" xr:uid="{257A87EF-3CF8-4577-BC09-29BF0C38D795}"/>
    <cellStyle name="40% - Ênfase5 6 4 2 4" xfId="33238" xr:uid="{5318A2D6-95E1-4402-B03F-F39D605DAECE}"/>
    <cellStyle name="40% - Ênfase5 6 4 3" xfId="33239" xr:uid="{6116C40B-5DCF-43B3-AC90-FE88B6AC1FB3}"/>
    <cellStyle name="40% - Ênfase5 6 4 4" xfId="33240" xr:uid="{E73A942F-29BA-4D29-87BD-AF55E75A6CE5}"/>
    <cellStyle name="40% - Ênfase5 6 4 5" xfId="33241" xr:uid="{133DF193-0374-4228-BBA0-A60CF847C32C}"/>
    <cellStyle name="40% - Ênfase5 6 4 6" xfId="50279" xr:uid="{0F2F9490-B4CD-4770-93D4-50254FFDE4F5}"/>
    <cellStyle name="40% - Ênfase5 6 5" xfId="2351" xr:uid="{C2505D31-8401-4620-96C1-EE8A54209E62}"/>
    <cellStyle name="40% - Ênfase5 6 5 2" xfId="2352" xr:uid="{1EFEB5BE-BCDF-447E-B1B9-332DFE413368}"/>
    <cellStyle name="40% - Ênfase5 6 5 2 2" xfId="33242" xr:uid="{FB0C364C-266E-4F99-A778-112274D3E32A}"/>
    <cellStyle name="40% - Ênfase5 6 5 2 3" xfId="33243" xr:uid="{38F56AD1-3EF0-4053-AD52-58476C6E0FD6}"/>
    <cellStyle name="40% - Ênfase5 6 5 2 4" xfId="33244" xr:uid="{BA58720F-DE3A-4BC7-8C1B-A412BE001E5B}"/>
    <cellStyle name="40% - Ênfase5 6 5 3" xfId="33245" xr:uid="{6C515825-4174-4570-BD7C-D557D881DCFD}"/>
    <cellStyle name="40% - Ênfase5 6 5 4" xfId="33246" xr:uid="{39E79056-A6D4-428F-A700-D1D2A2C6F0AA}"/>
    <cellStyle name="40% - Ênfase5 6 5 5" xfId="33247" xr:uid="{18422D27-C3C7-4D3F-B3AA-866D53052640}"/>
    <cellStyle name="40% - Ênfase5 6 5 6" xfId="50590" xr:uid="{2A7C4D5C-7781-4E5D-A1D2-73B8FE028788}"/>
    <cellStyle name="40% - Ênfase5 6 6" xfId="2353" xr:uid="{FDD8A5A7-8804-45B7-B927-6F1C2ECBD60A}"/>
    <cellStyle name="40% - Ênfase5 6 6 2" xfId="2354" xr:uid="{D88010C0-B767-4A10-B70F-97BFEC1F0B26}"/>
    <cellStyle name="40% - Ênfase5 6 6 2 2" xfId="33248" xr:uid="{C0E64794-3388-4F69-9194-16F299B987ED}"/>
    <cellStyle name="40% - Ênfase5 6 6 2 3" xfId="33249" xr:uid="{B6D46914-F89F-4ACD-B0F0-3DAC9B86655C}"/>
    <cellStyle name="40% - Ênfase5 6 6 2 4" xfId="33250" xr:uid="{4E70DF03-62BC-4B40-9681-4E23E4F68065}"/>
    <cellStyle name="40% - Ênfase5 6 6 3" xfId="33251" xr:uid="{960C1330-FC26-4BD3-B882-8488B2D6C701}"/>
    <cellStyle name="40% - Ênfase5 6 6 4" xfId="33252" xr:uid="{44B36359-6CAE-4BF9-9511-CEB7259BCD9A}"/>
    <cellStyle name="40% - Ênfase5 6 6 5" xfId="33253" xr:uid="{1EDC1E76-DCD3-41AD-89D5-42EBD61EF7FF}"/>
    <cellStyle name="40% - Ênfase5 6 6 6" xfId="48849" xr:uid="{532F3A8F-3831-4EC5-B2E7-AC16D92F66FA}"/>
    <cellStyle name="40% - Ênfase5 6 7" xfId="2355" xr:uid="{1107DD04-33ED-4D66-A592-486D2E498974}"/>
    <cellStyle name="40% - Ênfase5 6 7 2" xfId="33254" xr:uid="{EC79F53E-6A8E-4145-ADCD-24E5D537C7D2}"/>
    <cellStyle name="40% - Ênfase5 6 7 2 2" xfId="33255" xr:uid="{8096EEBF-2A12-48B3-89E6-5BD533CEAB00}"/>
    <cellStyle name="40% - Ênfase5 6 7 2 3" xfId="33256" xr:uid="{48CCAD67-F768-45BF-8E04-A4BE29C40CFC}"/>
    <cellStyle name="40% - Ênfase5 6 7 2 4" xfId="33257" xr:uid="{4F0B2B62-AB8B-4CCB-9CC8-90694752D153}"/>
    <cellStyle name="40% - Ênfase5 6 7 3" xfId="33258" xr:uid="{A918A500-1B10-4DD0-A888-A56E671C188F}"/>
    <cellStyle name="40% - Ênfase5 6 7 4" xfId="33259" xr:uid="{FC9878E5-7A5E-4DD2-B664-B7BAE82D5BB9}"/>
    <cellStyle name="40% - Ênfase5 6 7 5" xfId="33260" xr:uid="{A785BE4B-96D6-4414-B8F2-CDA2FFCE44D6}"/>
    <cellStyle name="40% - Ênfase5 6 7 6" xfId="51243" xr:uid="{885BB1AB-F0D2-4A0E-A5B8-52F53B8D678F}"/>
    <cellStyle name="40% - Ênfase5 6 8" xfId="33261" xr:uid="{42E5FDDC-A8C3-4531-9C64-6FB52927DF8B}"/>
    <cellStyle name="40% - Ênfase5 6 8 2" xfId="33262" xr:uid="{AF9A9FBA-40E9-445A-B5DC-1799C6B27EF2}"/>
    <cellStyle name="40% - Ênfase5 6 8 2 2" xfId="33263" xr:uid="{1C84CD6F-B6E6-4B63-A22C-D556FF7181E3}"/>
    <cellStyle name="40% - Ênfase5 6 8 2 3" xfId="33264" xr:uid="{084CA61B-2549-424A-B361-DEE9C1FF87AC}"/>
    <cellStyle name="40% - Ênfase5 6 8 2 4" xfId="33265" xr:uid="{D104E8CE-1039-4568-9CEE-272768FC6FD5}"/>
    <cellStyle name="40% - Ênfase5 6 8 3" xfId="33266" xr:uid="{6EB31872-1580-4B0E-BA02-0D7402505F85}"/>
    <cellStyle name="40% - Ênfase5 6 8 4" xfId="33267" xr:uid="{1AB9495A-A5AF-4CB4-BF21-96CD041D07A6}"/>
    <cellStyle name="40% - Ênfase5 6 8 5" xfId="33268" xr:uid="{9557076D-693C-43B1-8529-47EC67DA23A1}"/>
    <cellStyle name="40% - Ênfase5 6 8 6" xfId="52125" xr:uid="{FAD18552-1838-4E66-B403-65753030BCD2}"/>
    <cellStyle name="40% - Ênfase5 6 9" xfId="33269" xr:uid="{68E74E00-ADA0-40E6-91B1-FA145256115C}"/>
    <cellStyle name="40% - Ênfase5 6 9 2" xfId="33270" xr:uid="{DA7C733D-69C7-45E7-AE13-FEF51887E5CB}"/>
    <cellStyle name="40% - Ênfase5 6 9 2 2" xfId="33271" xr:uid="{14C5BFE9-D47B-43CB-B1DB-4096C1A21FFB}"/>
    <cellStyle name="40% - Ênfase5 6 9 2 3" xfId="33272" xr:uid="{0AB83EB2-AE82-45CA-B53C-23DB9A448130}"/>
    <cellStyle name="40% - Ênfase5 6 9 2 4" xfId="33273" xr:uid="{FA3356BE-7085-400B-A0C5-0F02C49D1413}"/>
    <cellStyle name="40% - Ênfase5 6 9 3" xfId="33274" xr:uid="{5BDEF23E-404E-4647-9C8E-C9AFEFAB970D}"/>
    <cellStyle name="40% - Ênfase5 6 9 4" xfId="33275" xr:uid="{7C81B105-4978-4A64-9CD4-3514160BEC00}"/>
    <cellStyle name="40% - Ênfase5 6 9 5" xfId="33276" xr:uid="{15F4673D-0813-4DB1-BF40-540793567E71}"/>
    <cellStyle name="40% - Ênfase5 6 9 6" xfId="52992" xr:uid="{18AED9B0-53E0-44F7-94F2-37E81DBEEF39}"/>
    <cellStyle name="40% - Ênfase5 60" xfId="2356" xr:uid="{59226C20-7E46-42C3-BDA1-22D0D75361D3}"/>
    <cellStyle name="40% - Ênfase5 60 2" xfId="2357" xr:uid="{BEDB1727-E554-4F97-A070-6DF6A8AE1789}"/>
    <cellStyle name="40% - Ênfase5 61" xfId="2358" xr:uid="{36F249B3-7F58-4766-B27C-A80F1BE5A933}"/>
    <cellStyle name="40% - Ênfase5 61 2" xfId="2359" xr:uid="{95BE6981-3C8D-4EA8-8141-2A12F6CD6A96}"/>
    <cellStyle name="40% - Ênfase5 62" xfId="2360" xr:uid="{C045661B-D214-4150-BC13-49E008DF53E2}"/>
    <cellStyle name="40% - Ênfase5 62 2" xfId="2361" xr:uid="{A389CD24-60C4-429C-A134-7567D9D19BAA}"/>
    <cellStyle name="40% - Ênfase5 63" xfId="2362" xr:uid="{B44117B6-42FF-451F-B700-F60768A79831}"/>
    <cellStyle name="40% - Ênfase5 63 2" xfId="2363" xr:uid="{A2162DC0-8854-4917-B2BA-559CA4EBD904}"/>
    <cellStyle name="40% - Ênfase5 64" xfId="2364" xr:uid="{1BBF884B-C8E1-4196-BD36-934D66F16480}"/>
    <cellStyle name="40% - Ênfase5 65" xfId="33277" xr:uid="{4CAEDDF2-1720-4F6E-85F2-3E6B1A2C9184}"/>
    <cellStyle name="40% - Ênfase5 66" xfId="33278" xr:uid="{5B9821E8-687A-4893-94A5-4A14609B1886}"/>
    <cellStyle name="40% - Ênfase5 67" xfId="33279" xr:uid="{CA8CF414-7939-4B19-8652-FB5792C6DE46}"/>
    <cellStyle name="40% - Ênfase5 68" xfId="33280" xr:uid="{92E3DF29-7004-4068-A29A-8CF45936B73E}"/>
    <cellStyle name="40% - Ênfase5 69" xfId="33281" xr:uid="{4E7068CE-6D9E-4C54-B6DE-E0A81799AA3B}"/>
    <cellStyle name="40% - Ênfase5 7" xfId="2365" xr:uid="{E1B4C1ED-EFD8-449C-B64E-808744530D74}"/>
    <cellStyle name="40% - Ênfase5 7 10" xfId="33282" xr:uid="{DA45DCCE-FF42-43F0-BF70-DDD6B602E884}"/>
    <cellStyle name="40% - Ênfase5 7 10 2" xfId="33283" xr:uid="{57700D50-CB61-4926-B13F-1BFB26CAFF4E}"/>
    <cellStyle name="40% - Ênfase5 7 10 2 2" xfId="33284" xr:uid="{1A628173-119E-4AB1-969F-5701CF8F1682}"/>
    <cellStyle name="40% - Ênfase5 7 10 2 3" xfId="33285" xr:uid="{5DDEC536-6BF0-41A6-8F5E-F414E6DA5F9C}"/>
    <cellStyle name="40% - Ênfase5 7 10 2 4" xfId="33286" xr:uid="{7F01A5A3-A4E2-4942-93A2-310FE61C0F88}"/>
    <cellStyle name="40% - Ênfase5 7 10 3" xfId="33287" xr:uid="{83426451-6299-4A34-A3C4-B36CB8C9B48D}"/>
    <cellStyle name="40% - Ênfase5 7 10 4" xfId="33288" xr:uid="{A010AC0A-7688-4F9B-AAF0-25D891E84CD5}"/>
    <cellStyle name="40% - Ênfase5 7 10 5" xfId="33289" xr:uid="{3A2AB03C-E665-4A35-8137-FE171964D4A7}"/>
    <cellStyle name="40% - Ênfase5 7 11" xfId="33290" xr:uid="{BDADC74C-A690-489C-BAD7-CAFE8838DB70}"/>
    <cellStyle name="40% - Ênfase5 7 11 2" xfId="33291" xr:uid="{9E0A98C5-CC24-4B71-97D2-56DE3D75DF88}"/>
    <cellStyle name="40% - Ênfase5 7 11 2 2" xfId="33292" xr:uid="{0FBDAF9D-BD96-489C-8266-77C8EBA7ECC7}"/>
    <cellStyle name="40% - Ênfase5 7 11 2 3" xfId="33293" xr:uid="{E1E54CC2-3A53-4CE8-9C6A-909B0A5E2E34}"/>
    <cellStyle name="40% - Ênfase5 7 11 2 4" xfId="33294" xr:uid="{05660E46-0A1F-4F0E-86F2-87F295B87951}"/>
    <cellStyle name="40% - Ênfase5 7 11 3" xfId="33295" xr:uid="{A3950249-EE1F-4195-BA36-5B4736700655}"/>
    <cellStyle name="40% - Ênfase5 7 11 4" xfId="33296" xr:uid="{6323D036-F94E-4D6D-8464-B1B858A6F8C5}"/>
    <cellStyle name="40% - Ênfase5 7 11 5" xfId="33297" xr:uid="{58F02422-9349-4E23-BE53-E2A06289FF59}"/>
    <cellStyle name="40% - Ênfase5 7 12" xfId="33298" xr:uid="{833B844B-261D-4F1F-A366-541697E77927}"/>
    <cellStyle name="40% - Ênfase5 7 12 2" xfId="33299" xr:uid="{4CEE8E9C-9531-4D1F-B28B-D288D2A8C012}"/>
    <cellStyle name="40% - Ênfase5 7 12 3" xfId="33300" xr:uid="{5D46E5BC-D545-4218-849A-F033A5F89875}"/>
    <cellStyle name="40% - Ênfase5 7 12 4" xfId="33301" xr:uid="{C91D453D-09CA-48BD-B6B3-F849116DBF80}"/>
    <cellStyle name="40% - Ênfase5 7 12 5" xfId="47272" xr:uid="{4E41DD74-AC71-4581-BCD1-904F56D0D775}"/>
    <cellStyle name="40% - Ênfase5 7 13" xfId="33302" xr:uid="{D81DD372-E884-4CEC-A487-78EA04283CBC}"/>
    <cellStyle name="40% - Ênfase5 7 14" xfId="33303" xr:uid="{653561EA-1A49-48B2-954D-A5A41F2DE4A1}"/>
    <cellStyle name="40% - Ênfase5 7 15" xfId="33304" xr:uid="{B606D0A4-9DF2-40FF-B850-768629FD34F9}"/>
    <cellStyle name="40% - Ênfase5 7 16" xfId="45198" xr:uid="{DA41C637-2C71-4ED8-A204-A7E1950711F9}"/>
    <cellStyle name="40% - Ênfase5 7 2" xfId="2366" xr:uid="{BECBC21C-0EDC-425B-A8A5-A28C5ED8CA3D}"/>
    <cellStyle name="40% - Ênfase5 7 2 2" xfId="2367" xr:uid="{B4362B92-A023-4D56-A71C-0DC0EB785739}"/>
    <cellStyle name="40% - Ênfase5 7 2 2 2" xfId="33305" xr:uid="{07D60334-3C8F-4FB3-8B21-E0DBF700ED1B}"/>
    <cellStyle name="40% - Ênfase5 7 2 2 2 2" xfId="57290" xr:uid="{0BA9FAF7-5EA2-4C0A-8A4F-01A550273636}"/>
    <cellStyle name="40% - Ênfase5 7 2 2 2 3" xfId="56665" xr:uid="{17FD7D81-3187-440A-8F53-AAC7EC24B5B1}"/>
    <cellStyle name="40% - Ênfase5 7 2 2 2 4" xfId="56932" xr:uid="{AFFC746D-AC61-42B1-A87E-15C42659ABB9}"/>
    <cellStyle name="40% - Ênfase5 7 2 2 3" xfId="33306" xr:uid="{32F80D5D-3BCA-4412-82A2-B3EF473A9CFE}"/>
    <cellStyle name="40% - Ênfase5 7 2 2 3 2" xfId="56778" xr:uid="{6A214E68-D58F-40EF-9A5C-F9390D3DB022}"/>
    <cellStyle name="40% - Ênfase5 7 2 2 4" xfId="33307" xr:uid="{A015B7E5-ABC6-494E-B2C6-E8A51158659A}"/>
    <cellStyle name="40% - Ênfase5 7 2 2 5" xfId="49039" xr:uid="{94CF4B31-259D-4707-96D0-2C0BE474FF26}"/>
    <cellStyle name="40% - Ênfase5 7 2 3" xfId="33308" xr:uid="{A3AEEFEE-7027-4EE8-8539-1E734E2F4BB2}"/>
    <cellStyle name="40% - Ênfase5 7 2 3 2" xfId="56556" xr:uid="{59873521-F127-467D-A2D4-DBB338337C29}"/>
    <cellStyle name="40% - Ênfase5 7 2 4" xfId="33309" xr:uid="{0CCBE5AE-1685-45D9-B820-1461C1D3F027}"/>
    <cellStyle name="40% - Ênfase5 7 2 4 2" xfId="58289" xr:uid="{A29D0295-B8BF-4C90-BEA5-08BF4446E26D}"/>
    <cellStyle name="40% - Ênfase5 7 2 5" xfId="33310" xr:uid="{CF75A1EB-7701-46DE-B644-27A6EFD293B8}"/>
    <cellStyle name="40% - Ênfase5 7 2 6" xfId="48009" xr:uid="{EB8A4B68-D6D2-4DA3-92A4-8F4865FE8515}"/>
    <cellStyle name="40% - Ênfase5 7 3" xfId="2368" xr:uid="{FA88FE2F-A4C8-4B38-A408-30B7EC18A36E}"/>
    <cellStyle name="40% - Ênfase5 7 3 2" xfId="2369" xr:uid="{8F0E36C3-EB06-4828-812E-388A9DC24BEC}"/>
    <cellStyle name="40% - Ênfase5 7 3 2 2" xfId="33311" xr:uid="{BF18057D-444D-4BA8-8A78-6FF751BCF6AE}"/>
    <cellStyle name="40% - Ênfase5 7 3 2 3" xfId="33312" xr:uid="{2FB762C6-CB53-4FF5-9C33-A56C4F295ADD}"/>
    <cellStyle name="40% - Ênfase5 7 3 2 4" xfId="33313" xr:uid="{3A8C2381-9D50-43D4-91A5-491DB186DC2A}"/>
    <cellStyle name="40% - Ênfase5 7 3 3" xfId="33314" xr:uid="{891D6879-5D00-4C9C-A1EE-226CC625B571}"/>
    <cellStyle name="40% - Ênfase5 7 3 4" xfId="33315" xr:uid="{47967813-D9F9-4923-AD19-AEDD37D1B580}"/>
    <cellStyle name="40% - Ênfase5 7 3 5" xfId="33316" xr:uid="{6FAA982A-D295-4502-9C3D-356ADEBFF9F2}"/>
    <cellStyle name="40% - Ênfase5 7 3 6" xfId="50447" xr:uid="{0F656C4F-990C-41DF-83C8-EE82A15EDC14}"/>
    <cellStyle name="40% - Ênfase5 7 4" xfId="2370" xr:uid="{7F9C885D-294A-498D-A4B5-1576390698DD}"/>
    <cellStyle name="40% - Ênfase5 7 4 2" xfId="2371" xr:uid="{E79F8548-2F62-4539-A4E7-08A0A67E2287}"/>
    <cellStyle name="40% - Ênfase5 7 4 2 2" xfId="33317" xr:uid="{7868D02C-57C9-4E86-AD9F-9F6A224CD490}"/>
    <cellStyle name="40% - Ênfase5 7 4 2 3" xfId="33318" xr:uid="{818FD9AF-9D7A-4EE5-9497-B2CF549A1BA2}"/>
    <cellStyle name="40% - Ênfase5 7 4 2 4" xfId="33319" xr:uid="{C9B53D47-2E76-4A9C-91D3-40EB7FEE3EB9}"/>
    <cellStyle name="40% - Ênfase5 7 4 3" xfId="33320" xr:uid="{27612EEB-BA8F-4728-AF4F-BD6522D16D1C}"/>
    <cellStyle name="40% - Ênfase5 7 4 4" xfId="33321" xr:uid="{B1753FB6-FA5D-4512-AFFC-D1FE35E29C26}"/>
    <cellStyle name="40% - Ênfase5 7 4 5" xfId="33322" xr:uid="{26F33501-EBDE-478E-9CC1-870884E8A24C}"/>
    <cellStyle name="40% - Ênfase5 7 4 6" xfId="50273" xr:uid="{3435563C-1996-4F9C-B4AF-FFD8EB23CDAC}"/>
    <cellStyle name="40% - Ênfase5 7 5" xfId="2372" xr:uid="{3B5923A8-DEC2-451C-BD2E-1A340CF49125}"/>
    <cellStyle name="40% - Ênfase5 7 5 2" xfId="2373" xr:uid="{E755038E-2E91-46C7-A53F-6A09AEF23935}"/>
    <cellStyle name="40% - Ênfase5 7 5 2 2" xfId="33323" xr:uid="{79FCE802-DB48-4DC8-A20F-B4D352DFBACE}"/>
    <cellStyle name="40% - Ênfase5 7 5 2 3" xfId="33324" xr:uid="{CF3D1CA1-4FAC-4446-A024-0D164B30D3CE}"/>
    <cellStyle name="40% - Ênfase5 7 5 2 4" xfId="33325" xr:uid="{D1224CA2-50F3-488A-9B96-FF32BFAE30C1}"/>
    <cellStyle name="40% - Ênfase5 7 5 3" xfId="33326" xr:uid="{09C82596-0515-44E0-BD83-9454FE3B655E}"/>
    <cellStyle name="40% - Ênfase5 7 5 4" xfId="33327" xr:uid="{C8D23C7C-EE13-46E4-8C44-75F5F6A1A028}"/>
    <cellStyle name="40% - Ênfase5 7 5 5" xfId="33328" xr:uid="{750AD1FD-8488-4661-9691-090F184164A1}"/>
    <cellStyle name="40% - Ênfase5 7 5 6" xfId="50616" xr:uid="{FF3D15F2-3C04-4A57-BB30-37E4F7AA8243}"/>
    <cellStyle name="40% - Ênfase5 7 6" xfId="2374" xr:uid="{92C54221-DD88-4714-A1FB-4A402A7E3375}"/>
    <cellStyle name="40% - Ênfase5 7 6 2" xfId="2375" xr:uid="{C4CFFE22-8B8C-4371-AFA2-B586447A207A}"/>
    <cellStyle name="40% - Ênfase5 7 6 2 2" xfId="33329" xr:uid="{DBEDBD1B-569E-4860-92C2-41255811B3A8}"/>
    <cellStyle name="40% - Ênfase5 7 6 2 3" xfId="33330" xr:uid="{78EF48B1-5E25-493A-A7E7-60B4BA82DD82}"/>
    <cellStyle name="40% - Ênfase5 7 6 2 4" xfId="33331" xr:uid="{FC890FBF-94C4-493C-BFB8-B1BA0F0F4078}"/>
    <cellStyle name="40% - Ênfase5 7 6 3" xfId="33332" xr:uid="{54F786B4-6EE5-4BD2-BDC7-E5E736A8A472}"/>
    <cellStyle name="40% - Ênfase5 7 6 4" xfId="33333" xr:uid="{47CD87F0-CF95-4B74-884D-7BEB76DC060A}"/>
    <cellStyle name="40% - Ênfase5 7 6 5" xfId="33334" xr:uid="{34C1B12B-917F-49E8-A007-A2D78F979EA0}"/>
    <cellStyle name="40% - Ênfase5 7 6 6" xfId="48991" xr:uid="{665BF6C1-B9AF-4D67-8492-0BA33EFF1509}"/>
    <cellStyle name="40% - Ênfase5 7 7" xfId="2376" xr:uid="{DC0B7D8A-45D5-4243-9362-5BA91E378997}"/>
    <cellStyle name="40% - Ênfase5 7 7 2" xfId="33335" xr:uid="{75218B13-44AE-40F7-912A-955B8FDFE1F7}"/>
    <cellStyle name="40% - Ênfase5 7 7 2 2" xfId="33336" xr:uid="{A8F4676C-53B0-4144-AEA4-ECDB09BEE98E}"/>
    <cellStyle name="40% - Ênfase5 7 7 2 3" xfId="33337" xr:uid="{C3274C49-8C4D-492C-8AA0-2146BC89E34B}"/>
    <cellStyle name="40% - Ênfase5 7 7 2 4" xfId="33338" xr:uid="{B062AEDA-BCE5-4009-8B5B-9C08E6B28EDA}"/>
    <cellStyle name="40% - Ênfase5 7 7 3" xfId="33339" xr:uid="{81B65E9C-D8CC-4EB6-8E0A-CCE3490B3664}"/>
    <cellStyle name="40% - Ênfase5 7 7 4" xfId="33340" xr:uid="{684142D4-CC55-4F39-8477-70CEAA47977A}"/>
    <cellStyle name="40% - Ênfase5 7 7 5" xfId="33341" xr:uid="{B6761679-4ECB-4E9B-902F-9FD0F228D726}"/>
    <cellStyle name="40% - Ênfase5 7 7 6" xfId="51308" xr:uid="{9ECB6510-4A1D-4E8C-A168-F853927B887A}"/>
    <cellStyle name="40% - Ênfase5 7 8" xfId="33342" xr:uid="{5DF84023-405C-49C5-ABE2-E843B006F087}"/>
    <cellStyle name="40% - Ênfase5 7 8 2" xfId="33343" xr:uid="{689A7252-1F75-4BCC-BD46-F4756097C9E3}"/>
    <cellStyle name="40% - Ênfase5 7 8 2 2" xfId="33344" xr:uid="{DE4CC344-E0D2-4E2A-B02B-C36C6E7FBC5B}"/>
    <cellStyle name="40% - Ênfase5 7 8 2 3" xfId="33345" xr:uid="{D1D18CE0-1342-474B-B11D-85B077E17481}"/>
    <cellStyle name="40% - Ênfase5 7 8 2 4" xfId="33346" xr:uid="{DB771A97-D477-4FAD-82DC-316636057D42}"/>
    <cellStyle name="40% - Ênfase5 7 8 3" xfId="33347" xr:uid="{678BA7E0-F70E-4F19-A0E8-4CBA93B06657}"/>
    <cellStyle name="40% - Ênfase5 7 8 4" xfId="33348" xr:uid="{420A80C2-CF4A-4821-904F-0F26E3862AAC}"/>
    <cellStyle name="40% - Ênfase5 7 8 5" xfId="33349" xr:uid="{0FD6B4B2-ED44-4D05-A1DA-CAC9FA782DE7}"/>
    <cellStyle name="40% - Ênfase5 7 8 6" xfId="52190" xr:uid="{D997B0C0-1D07-4F4E-B49A-E5B891FF2978}"/>
    <cellStyle name="40% - Ênfase5 7 9" xfId="33350" xr:uid="{071BDC40-DF16-46A0-B028-F7306D1C8164}"/>
    <cellStyle name="40% - Ênfase5 7 9 2" xfId="33351" xr:uid="{B1592501-A1CE-4930-B346-55EEFD4C22FA}"/>
    <cellStyle name="40% - Ênfase5 7 9 2 2" xfId="33352" xr:uid="{B4E5F65A-7570-4129-BA9B-254F5CAE2659}"/>
    <cellStyle name="40% - Ênfase5 7 9 2 3" xfId="33353" xr:uid="{4FDFB5FC-4F67-4263-B193-FA355D0FF6DD}"/>
    <cellStyle name="40% - Ênfase5 7 9 2 4" xfId="33354" xr:uid="{F366A17D-7D3D-450C-A190-A504AF3B4A57}"/>
    <cellStyle name="40% - Ênfase5 7 9 3" xfId="33355" xr:uid="{121058B1-924B-4307-973B-2F60F06FE80E}"/>
    <cellStyle name="40% - Ênfase5 7 9 4" xfId="33356" xr:uid="{2AC42531-CBBB-4E07-8EEE-E9A4702A5100}"/>
    <cellStyle name="40% - Ênfase5 7 9 5" xfId="33357" xr:uid="{8073EDC2-E6D8-49D6-AE99-0F83A0E93580}"/>
    <cellStyle name="40% - Ênfase5 7 9 6" xfId="53056" xr:uid="{C619457B-FEC8-47A7-9DD6-3E15F85676ED}"/>
    <cellStyle name="40% - Ênfase5 70" xfId="33358" xr:uid="{341F5908-85A0-478F-A5FB-7DA9AC104713}"/>
    <cellStyle name="40% - Ênfase5 71" xfId="33359" xr:uid="{FC394A4E-DD1C-40B7-9170-510FA7263BFB}"/>
    <cellStyle name="40% - Ênfase5 72" xfId="33360" xr:uid="{D6C69132-891C-4ED1-951C-4581BF9EB9DC}"/>
    <cellStyle name="40% - Ênfase5 73" xfId="33361" xr:uid="{0E332565-9B38-4729-A201-CBC139F2DDDE}"/>
    <cellStyle name="40% - Ênfase5 74" xfId="33362" xr:uid="{6F86EFC2-40A2-4DD9-BC42-477D36A9D6D2}"/>
    <cellStyle name="40% - Ênfase5 75" xfId="33363" xr:uid="{1566B350-D3C5-4D42-9980-FF30C474A538}"/>
    <cellStyle name="40% - Ênfase5 76" xfId="33364" xr:uid="{07430065-8237-4B1C-8EED-13B4AE7D38D5}"/>
    <cellStyle name="40% - Ênfase5 77" xfId="33365" xr:uid="{03D40536-8B11-489B-B340-55EC5F5D1434}"/>
    <cellStyle name="40% - Ênfase5 78" xfId="33366" xr:uid="{74AB135B-479A-4C5F-A89D-5CB3E3E2198E}"/>
    <cellStyle name="40% - Ênfase5 79" xfId="33367" xr:uid="{73599626-A217-485A-90E8-807A814819A3}"/>
    <cellStyle name="40% - Ênfase5 8" xfId="2377" xr:uid="{DBC30D0B-2513-4370-82D6-B5B040F120D0}"/>
    <cellStyle name="40% - Ênfase5 8 10" xfId="33368" xr:uid="{E22DD29B-013B-4B8D-A257-8BBC3253B052}"/>
    <cellStyle name="40% - Ênfase5 8 10 2" xfId="33369" xr:uid="{4B638A8F-CD5A-45EF-A31C-7836B996744A}"/>
    <cellStyle name="40% - Ênfase5 8 10 2 2" xfId="33370" xr:uid="{59B88521-DE68-4A2B-8193-C025ABC6F8BD}"/>
    <cellStyle name="40% - Ênfase5 8 10 2 3" xfId="33371" xr:uid="{2C5A1151-8BF3-4E6E-958A-0DD47ECDC175}"/>
    <cellStyle name="40% - Ênfase5 8 10 2 4" xfId="33372" xr:uid="{6731F9AF-94FA-4AE7-B730-1B36E03A2C96}"/>
    <cellStyle name="40% - Ênfase5 8 10 3" xfId="33373" xr:uid="{D5181398-265D-4254-A2EB-7674F9D40A6D}"/>
    <cellStyle name="40% - Ênfase5 8 10 4" xfId="33374" xr:uid="{0FBFE4DD-D487-462E-8A15-B9D6BF437421}"/>
    <cellStyle name="40% - Ênfase5 8 10 5" xfId="33375" xr:uid="{0E5EE91C-B57F-4B20-BF26-A97DA6A8072B}"/>
    <cellStyle name="40% - Ênfase5 8 11" xfId="33376" xr:uid="{67FA6594-60B6-44CD-AAE6-160CFBE736F9}"/>
    <cellStyle name="40% - Ênfase5 8 11 2" xfId="33377" xr:uid="{31392790-28CB-4719-948E-EE200F99BB61}"/>
    <cellStyle name="40% - Ênfase5 8 11 2 2" xfId="33378" xr:uid="{E6D02FA6-90ED-43C7-8E15-656389825A18}"/>
    <cellStyle name="40% - Ênfase5 8 11 2 3" xfId="33379" xr:uid="{0E146DD0-1623-4A51-82FF-3019BFFBDB91}"/>
    <cellStyle name="40% - Ênfase5 8 11 2 4" xfId="33380" xr:uid="{525525DE-CED9-45AB-87E9-FA12680B2FB9}"/>
    <cellStyle name="40% - Ênfase5 8 11 3" xfId="33381" xr:uid="{35A45316-765C-4C5C-BB72-691BB341A893}"/>
    <cellStyle name="40% - Ênfase5 8 11 4" xfId="33382" xr:uid="{5C268D61-5725-4A63-9F1F-1F4FB582F641}"/>
    <cellStyle name="40% - Ênfase5 8 11 5" xfId="33383" xr:uid="{EDE2A9D7-D636-4B9F-98E2-699B4186167C}"/>
    <cellStyle name="40% - Ênfase5 8 12" xfId="33384" xr:uid="{09C5F0AC-8B57-4605-8351-085B1243FA46}"/>
    <cellStyle name="40% - Ênfase5 8 12 2" xfId="33385" xr:uid="{2BBE852F-4B6F-498F-B8F8-5413091956FE}"/>
    <cellStyle name="40% - Ênfase5 8 12 3" xfId="33386" xr:uid="{1A627E9C-7F89-4357-BBB4-CFC8FE15EDE2}"/>
    <cellStyle name="40% - Ênfase5 8 12 4" xfId="33387" xr:uid="{02E217A3-7A41-4E9D-8AEB-4A1CCCBC957C}"/>
    <cellStyle name="40% - Ênfase5 8 12 5" xfId="47273" xr:uid="{3139688C-F7E5-481A-89C2-545C99C55E33}"/>
    <cellStyle name="40% - Ênfase5 8 13" xfId="33388" xr:uid="{79EBFA02-28FF-4C40-B41E-1C208AF8874E}"/>
    <cellStyle name="40% - Ênfase5 8 14" xfId="33389" xr:uid="{FA6CF811-E259-451E-A87B-0E4A1D2C0840}"/>
    <cellStyle name="40% - Ênfase5 8 15" xfId="33390" xr:uid="{BF48F3EE-5F1B-4E69-957B-185746626034}"/>
    <cellStyle name="40% - Ênfase5 8 16" xfId="45662" xr:uid="{2A05CA3F-5A65-495A-88A8-134A2D53A4CB}"/>
    <cellStyle name="40% - Ênfase5 8 2" xfId="2378" xr:uid="{8C5F0585-6633-45CC-819C-02AD3E8A4DAC}"/>
    <cellStyle name="40% - Ênfase5 8 2 2" xfId="2379" xr:uid="{5ECF3C48-D084-4C55-8D11-A90AB49868EE}"/>
    <cellStyle name="40% - Ênfase5 8 2 2 2" xfId="33391" xr:uid="{16B2E391-19AB-41E8-B323-23D605A4C172}"/>
    <cellStyle name="40% - Ênfase5 8 2 2 2 2" xfId="57291" xr:uid="{EC04EA37-A27D-471F-85E6-B3163C88D522}"/>
    <cellStyle name="40% - Ênfase5 8 2 2 2 3" xfId="58240" xr:uid="{7C5634C6-9403-4071-8274-860C5B06F821}"/>
    <cellStyle name="40% - Ênfase5 8 2 2 2 4" xfId="56933" xr:uid="{58604154-45AC-472E-9F29-F2CAD3CDD787}"/>
    <cellStyle name="40% - Ênfase5 8 2 2 3" xfId="33392" xr:uid="{09F4A146-0738-4133-97DB-E954BBC02235}"/>
    <cellStyle name="40% - Ênfase5 8 2 2 3 2" xfId="56777" xr:uid="{1BFAA71A-BCF3-47FB-8247-4CF91A02A248}"/>
    <cellStyle name="40% - Ênfase5 8 2 2 4" xfId="33393" xr:uid="{FAAFE322-FAFF-420C-BCAD-9C1897B28D6D}"/>
    <cellStyle name="40% - Ênfase5 8 2 2 5" xfId="49041" xr:uid="{1268A335-F429-4A93-AF96-E8E3AF0D8947}"/>
    <cellStyle name="40% - Ênfase5 8 2 3" xfId="33394" xr:uid="{6A02AA29-B57D-4C53-AD02-71E806B51C79}"/>
    <cellStyle name="40% - Ênfase5 8 2 3 2" xfId="56557" xr:uid="{7D9F7450-F34D-4AD0-827D-D685465BCBFD}"/>
    <cellStyle name="40% - Ênfase5 8 2 4" xfId="33395" xr:uid="{EA75C31E-6DAF-4377-BCB8-1E5002B16F3C}"/>
    <cellStyle name="40% - Ênfase5 8 2 4 2" xfId="58185" xr:uid="{DE618CF2-DD8B-4AE9-BCAB-E50A1CC85523}"/>
    <cellStyle name="40% - Ênfase5 8 2 5" xfId="33396" xr:uid="{3CCBCD75-CD07-4707-8011-7823E804A7BB}"/>
    <cellStyle name="40% - Ênfase5 8 2 6" xfId="48010" xr:uid="{B277003B-94CD-401F-90E5-F2B7A339586B}"/>
    <cellStyle name="40% - Ênfase5 8 3" xfId="2380" xr:uid="{B4F8238B-699B-448E-9433-F7CF99ECA141}"/>
    <cellStyle name="40% - Ênfase5 8 3 2" xfId="2381" xr:uid="{B8F9168B-9776-46CF-A631-9C123694E26E}"/>
    <cellStyle name="40% - Ênfase5 8 3 2 2" xfId="33397" xr:uid="{85ACC682-7B2D-417C-A561-AC824FC6918F}"/>
    <cellStyle name="40% - Ênfase5 8 3 2 3" xfId="33398" xr:uid="{D01B9998-88B2-4289-8A31-585B191AC231}"/>
    <cellStyle name="40% - Ênfase5 8 3 2 4" xfId="33399" xr:uid="{6A07F4A5-CE32-4B2C-9242-19583D788521}"/>
    <cellStyle name="40% - Ênfase5 8 3 3" xfId="33400" xr:uid="{308DDDAD-A7FF-4667-B300-EE89192D7589}"/>
    <cellStyle name="40% - Ênfase5 8 3 4" xfId="33401" xr:uid="{7584D2A3-757C-4AE0-8720-80996CD76454}"/>
    <cellStyle name="40% - Ênfase5 8 3 5" xfId="33402" xr:uid="{C75D72C9-5C91-4BDF-84DF-6EFC490ADF96}"/>
    <cellStyle name="40% - Ênfase5 8 3 6" xfId="50449" xr:uid="{1F7799C5-24E2-4285-A033-488F0B15D03E}"/>
    <cellStyle name="40% - Ênfase5 8 4" xfId="2382" xr:uid="{5B3ACBFF-0C51-4B35-BC08-8716E489EEA3}"/>
    <cellStyle name="40% - Ênfase5 8 4 2" xfId="2383" xr:uid="{8988BCB7-7580-4AB0-80F4-ABF5EAC35EB0}"/>
    <cellStyle name="40% - Ênfase5 8 4 2 2" xfId="33403" xr:uid="{2C472184-0F0E-4930-9E9F-69E6F458D512}"/>
    <cellStyle name="40% - Ênfase5 8 4 2 3" xfId="33404" xr:uid="{01A23F32-4671-47AA-B846-B2660B68FDAA}"/>
    <cellStyle name="40% - Ênfase5 8 4 2 4" xfId="33405" xr:uid="{4A2BAC0C-F905-4981-B96F-7B2188E08E79}"/>
    <cellStyle name="40% - Ênfase5 8 4 3" xfId="33406" xr:uid="{358EF501-DD3D-4358-943B-0FA354ADA933}"/>
    <cellStyle name="40% - Ênfase5 8 4 4" xfId="33407" xr:uid="{738EC294-281C-46FB-9BBF-851D2B363E6F}"/>
    <cellStyle name="40% - Ênfase5 8 4 5" xfId="33408" xr:uid="{8A2ED03A-1E29-4F4A-A098-A3A640C27CFB}"/>
    <cellStyle name="40% - Ênfase5 8 4 6" xfId="50269" xr:uid="{A1B9466C-DD79-4F82-B213-7B69841A314D}"/>
    <cellStyle name="40% - Ênfase5 8 5" xfId="2384" xr:uid="{4112E78C-A4DA-4509-8BC6-D2920557C3CD}"/>
    <cellStyle name="40% - Ênfase5 8 5 2" xfId="2385" xr:uid="{F2056EA4-507E-420F-812F-09795F0D3969}"/>
    <cellStyle name="40% - Ênfase5 8 5 2 2" xfId="33409" xr:uid="{AA0C3C1C-BD68-4950-9F64-5D264618D741}"/>
    <cellStyle name="40% - Ênfase5 8 5 2 3" xfId="33410" xr:uid="{F6B9A080-7A54-499C-8C91-0D4DDFD25FF3}"/>
    <cellStyle name="40% - Ênfase5 8 5 2 4" xfId="33411" xr:uid="{83A03170-91D9-404B-BC4B-8857CEBE33C7}"/>
    <cellStyle name="40% - Ênfase5 8 5 3" xfId="33412" xr:uid="{59EE7572-964F-48C9-BABB-E8B0928ED280}"/>
    <cellStyle name="40% - Ênfase5 8 5 4" xfId="33413" xr:uid="{C7FE5994-5D1E-4894-B995-20A462A844AA}"/>
    <cellStyle name="40% - Ênfase5 8 5 5" xfId="33414" xr:uid="{965E76FB-2511-43B3-85C6-3BC80B883C18}"/>
    <cellStyle name="40% - Ênfase5 8 5 6" xfId="50621" xr:uid="{6D7DF585-F6B4-4698-B02C-592A267A8AD3}"/>
    <cellStyle name="40% - Ênfase5 8 6" xfId="2386" xr:uid="{637972CE-9FC7-4805-90D0-AB4305115230}"/>
    <cellStyle name="40% - Ênfase5 8 6 2" xfId="2387" xr:uid="{3AADBFD8-5F28-4C11-81DE-03C8A6D6A2F2}"/>
    <cellStyle name="40% - Ênfase5 8 6 2 2" xfId="33415" xr:uid="{D4365D17-96B0-41ED-BA49-40D34B4CF45F}"/>
    <cellStyle name="40% - Ênfase5 8 6 2 3" xfId="33416" xr:uid="{0D0BCA49-0D52-4C90-9378-8E6299DC9393}"/>
    <cellStyle name="40% - Ênfase5 8 6 2 4" xfId="33417" xr:uid="{08886B5E-2E82-43EB-A557-F5C079D7638C}"/>
    <cellStyle name="40% - Ênfase5 8 6 3" xfId="33418" xr:uid="{2EBEADC9-21A5-4AD7-A8E5-D74ECC929735}"/>
    <cellStyle name="40% - Ênfase5 8 6 4" xfId="33419" xr:uid="{54D4AD7D-5809-4072-BDFB-E6A5E8D0A299}"/>
    <cellStyle name="40% - Ênfase5 8 6 5" xfId="33420" xr:uid="{41877286-21F8-4D0C-A422-961E0BCF19AD}"/>
    <cellStyle name="40% - Ênfase5 8 6 6" xfId="49001" xr:uid="{E4945859-1EB3-4F4B-9A39-A810061CA955}"/>
    <cellStyle name="40% - Ênfase5 8 7" xfId="2388" xr:uid="{A47E1196-309F-4BE6-A7E5-EAA63044E3BB}"/>
    <cellStyle name="40% - Ênfase5 8 7 2" xfId="33421" xr:uid="{B23B5910-FE35-4418-979D-AC611628493F}"/>
    <cellStyle name="40% - Ênfase5 8 7 2 2" xfId="33422" xr:uid="{A52C4AC2-A88F-44FD-BFF7-1ED6B29A16EF}"/>
    <cellStyle name="40% - Ênfase5 8 7 2 3" xfId="33423" xr:uid="{28C678DA-18E6-4C2B-B9A1-12953934B1DA}"/>
    <cellStyle name="40% - Ênfase5 8 7 2 4" xfId="33424" xr:uid="{0A793796-C65A-4BFB-B6DE-EBB2B51E0C7A}"/>
    <cellStyle name="40% - Ênfase5 8 7 3" xfId="33425" xr:uid="{A81A53C4-0AAD-4817-A057-CE797592653C}"/>
    <cellStyle name="40% - Ênfase5 8 7 4" xfId="33426" xr:uid="{958D21BB-8A0D-44DF-9753-0553BA7C2892}"/>
    <cellStyle name="40% - Ênfase5 8 7 5" xfId="33427" xr:uid="{28675903-4429-4942-8119-B4274550AD89}"/>
    <cellStyle name="40% - Ênfase5 8 7 6" xfId="51330" xr:uid="{D4D35DF6-4162-477B-93D9-32E6E4E77B5A}"/>
    <cellStyle name="40% - Ênfase5 8 8" xfId="33428" xr:uid="{9746EC4D-C4BF-434E-B27E-9AF4F484A7F5}"/>
    <cellStyle name="40% - Ênfase5 8 8 2" xfId="33429" xr:uid="{5BB48018-F03A-452F-B4E4-5A41E9283D36}"/>
    <cellStyle name="40% - Ênfase5 8 8 2 2" xfId="33430" xr:uid="{6DDCDD32-BAD6-44A3-A2B7-D182D8A84CBC}"/>
    <cellStyle name="40% - Ênfase5 8 8 2 3" xfId="33431" xr:uid="{9D89452B-AFDD-43FF-B0E3-5DC8A1B8533C}"/>
    <cellStyle name="40% - Ênfase5 8 8 2 4" xfId="33432" xr:uid="{2D016600-E03E-4838-96DD-3639E2E3A6A2}"/>
    <cellStyle name="40% - Ênfase5 8 8 3" xfId="33433" xr:uid="{5BCA2317-9584-4783-B4BF-C3514CCD79DE}"/>
    <cellStyle name="40% - Ênfase5 8 8 4" xfId="33434" xr:uid="{8510959D-4AB7-4EC6-B4F7-499E39AED04E}"/>
    <cellStyle name="40% - Ênfase5 8 8 5" xfId="33435" xr:uid="{619581FB-AF40-44ED-ACF8-D7B3B7E277B6}"/>
    <cellStyle name="40% - Ênfase5 8 8 6" xfId="52211" xr:uid="{C658D5B8-08CC-4B0A-83F8-E1FAC747595F}"/>
    <cellStyle name="40% - Ênfase5 8 9" xfId="33436" xr:uid="{51C4D053-D774-46E0-9776-6828C2DAF080}"/>
    <cellStyle name="40% - Ênfase5 8 9 2" xfId="33437" xr:uid="{37034D8A-CF43-462D-848B-500EAB046DC4}"/>
    <cellStyle name="40% - Ênfase5 8 9 2 2" xfId="33438" xr:uid="{DF022CAD-B3A1-40E2-BBE4-4F110D1A9C2D}"/>
    <cellStyle name="40% - Ênfase5 8 9 2 3" xfId="33439" xr:uid="{4B6E5945-3D71-4593-A623-847ED0CEAB9B}"/>
    <cellStyle name="40% - Ênfase5 8 9 2 4" xfId="33440" xr:uid="{C19E0E9C-F0E4-408A-A0FE-8CABB5C85650}"/>
    <cellStyle name="40% - Ênfase5 8 9 3" xfId="33441" xr:uid="{35687F04-F084-41EA-8133-532D5F0EF6DD}"/>
    <cellStyle name="40% - Ênfase5 8 9 4" xfId="33442" xr:uid="{F144FB50-7017-4663-B641-22B22033BABB}"/>
    <cellStyle name="40% - Ênfase5 8 9 5" xfId="33443" xr:uid="{5CA8BF28-D078-4149-866C-B960C938B612}"/>
    <cellStyle name="40% - Ênfase5 8 9 6" xfId="53077" xr:uid="{B797DC55-1259-496D-81B4-95451C197873}"/>
    <cellStyle name="40% - Ênfase5 80" xfId="33444" xr:uid="{B2B1956D-A857-4B5A-988E-4B508456B7A3}"/>
    <cellStyle name="40% - Ênfase5 81" xfId="33445" xr:uid="{147F89DF-8448-4640-8C42-8B24F3BA545F}"/>
    <cellStyle name="40% - Ênfase5 82" xfId="33446" xr:uid="{8604627B-71F4-4778-8855-F437A1891D35}"/>
    <cellStyle name="40% - Ênfase5 83" xfId="33447" xr:uid="{53DBC970-E8EA-4AD5-A5DB-314E59075C5D}"/>
    <cellStyle name="40% - Ênfase5 84" xfId="33448" xr:uid="{FAE75602-7336-493C-B901-EBE6C080524C}"/>
    <cellStyle name="40% - Ênfase5 85" xfId="33449" xr:uid="{19DBAACA-A053-4FFE-ACF7-EDA4054007A2}"/>
    <cellStyle name="40% - Ênfase5 86" xfId="33450" xr:uid="{A77F7C2F-8DB8-46AF-91E6-F0291E0FF00F}"/>
    <cellStyle name="40% - Ênfase5 87" xfId="33451" xr:uid="{07AB25A4-3B5D-4F7E-A996-416733FA7628}"/>
    <cellStyle name="40% - Ênfase5 88" xfId="33452" xr:uid="{F04CBC4F-9D64-47AB-99FE-4DE56570E661}"/>
    <cellStyle name="40% - Ênfase5 89" xfId="33453" xr:uid="{A62D0264-71B4-4204-A3BE-AEC5880A06FF}"/>
    <cellStyle name="40% - Ênfase5 9" xfId="2389" xr:uid="{B3830AA0-1713-4F3B-AC09-4DAECE6A7505}"/>
    <cellStyle name="40% - Ênfase5 9 10" xfId="33454" xr:uid="{527D80AA-6752-4602-9370-5A3D9BA7EF76}"/>
    <cellStyle name="40% - Ênfase5 9 10 2" xfId="33455" xr:uid="{4CD7D9A7-1E80-440B-95CF-E6010E6D55E3}"/>
    <cellStyle name="40% - Ênfase5 9 10 2 2" xfId="33456" xr:uid="{5F5471D1-6ECC-4911-BAE1-3E53B31D175C}"/>
    <cellStyle name="40% - Ênfase5 9 10 2 3" xfId="33457" xr:uid="{9518CEAF-F523-49D6-AF48-3BD8FD3B0D46}"/>
    <cellStyle name="40% - Ênfase5 9 10 2 4" xfId="33458" xr:uid="{B44157E3-655B-4979-8164-30DFF67549C2}"/>
    <cellStyle name="40% - Ênfase5 9 10 3" xfId="33459" xr:uid="{50B1D2A5-C432-4C4C-9443-5AEB44D9C24A}"/>
    <cellStyle name="40% - Ênfase5 9 10 4" xfId="33460" xr:uid="{38FEF9F0-4E2E-4765-9B55-F2DDCBFC9680}"/>
    <cellStyle name="40% - Ênfase5 9 10 5" xfId="33461" xr:uid="{566470E9-5350-47BC-8D24-92886DEC0BAD}"/>
    <cellStyle name="40% - Ênfase5 9 10 6" xfId="47274" xr:uid="{1D1647B9-DB80-4F0B-B12C-59482D35CD8F}"/>
    <cellStyle name="40% - Ênfase5 9 11" xfId="33462" xr:uid="{A56A3A46-D607-4230-857E-05C8410F6877}"/>
    <cellStyle name="40% - Ênfase5 9 11 2" xfId="33463" xr:uid="{4FE88C08-6EB3-48EF-8369-7603FC59F46A}"/>
    <cellStyle name="40% - Ênfase5 9 11 2 2" xfId="33464" xr:uid="{B4A0845A-5BE8-494A-879E-803A440D28DF}"/>
    <cellStyle name="40% - Ênfase5 9 11 2 3" xfId="33465" xr:uid="{EF4BC9A5-416D-4E34-8496-50E7D516AB3D}"/>
    <cellStyle name="40% - Ênfase5 9 11 2 4" xfId="33466" xr:uid="{AA177825-257C-487B-BF94-AD5BB9AC56DB}"/>
    <cellStyle name="40% - Ênfase5 9 11 3" xfId="33467" xr:uid="{A2B9FC55-8D3B-45CC-8D27-3758AF3F18E0}"/>
    <cellStyle name="40% - Ênfase5 9 11 4" xfId="33468" xr:uid="{77206CDB-B7FD-46F9-9300-92063E50E629}"/>
    <cellStyle name="40% - Ênfase5 9 11 5" xfId="33469" xr:uid="{31602054-8D6B-4CA0-8B44-B4D1124545C2}"/>
    <cellStyle name="40% - Ênfase5 9 12" xfId="33470" xr:uid="{AA088A9E-922C-4F43-84F8-467C7E69DBC6}"/>
    <cellStyle name="40% - Ênfase5 9 12 2" xfId="33471" xr:uid="{0DF04D36-8FBD-4311-8C66-653282F80E56}"/>
    <cellStyle name="40% - Ênfase5 9 12 3" xfId="33472" xr:uid="{C8F47A00-46CD-4B22-88CF-3F8C1A6935F0}"/>
    <cellStyle name="40% - Ênfase5 9 12 4" xfId="33473" xr:uid="{57F1B2D2-E75F-40C4-953E-EEC91F461819}"/>
    <cellStyle name="40% - Ênfase5 9 13" xfId="33474" xr:uid="{61D7FA9C-0E1D-4ABB-BAA9-62D0AB91C875}"/>
    <cellStyle name="40% - Ênfase5 9 14" xfId="33475" xr:uid="{9066163C-D99A-4A53-8B38-DAB3BE893553}"/>
    <cellStyle name="40% - Ênfase5 9 15" xfId="33476" xr:uid="{29CD63BA-71B6-49BF-A666-4877318C67A1}"/>
    <cellStyle name="40% - Ênfase5 9 16" xfId="45663" xr:uid="{7DD6D8CA-5302-43DC-B154-8EF7A64D3C34}"/>
    <cellStyle name="40% - Ênfase5 9 2" xfId="2390" xr:uid="{33AACF30-5FEC-4CAF-8F96-33E6FDC8C582}"/>
    <cellStyle name="40% - Ênfase5 9 2 2" xfId="33477" xr:uid="{002531D0-DB07-40B8-85D6-DCC8D71B6DE7}"/>
    <cellStyle name="40% - Ênfase5 9 2 2 2" xfId="33478" xr:uid="{92491DDE-AAF8-418A-8784-C017A79083D9}"/>
    <cellStyle name="40% - Ênfase5 9 2 2 3" xfId="33479" xr:uid="{9C760D64-C785-43A0-8632-151CE3A81DE4}"/>
    <cellStyle name="40% - Ênfase5 9 2 2 4" xfId="33480" xr:uid="{E0FCB730-2F56-4230-8C5B-D5F13C04B709}"/>
    <cellStyle name="40% - Ênfase5 9 2 2 5" xfId="49043" xr:uid="{59E141BE-2462-4B0C-9BC0-1E5FD6D3A5F9}"/>
    <cellStyle name="40% - Ênfase5 9 2 3" xfId="33481" xr:uid="{75281023-2946-4945-85F4-0C5909D5A205}"/>
    <cellStyle name="40% - Ênfase5 9 2 4" xfId="33482" xr:uid="{7095E97C-3691-4403-823A-36906AFDECBA}"/>
    <cellStyle name="40% - Ênfase5 9 2 5" xfId="33483" xr:uid="{098106B5-EC3A-42B8-9014-39E6011AF6A1}"/>
    <cellStyle name="40% - Ênfase5 9 2 6" xfId="48011" xr:uid="{D9B0B3A5-FA5B-4503-84C5-913E0238B742}"/>
    <cellStyle name="40% - Ênfase5 9 3" xfId="33484" xr:uid="{36A27B54-DE0B-4E9D-B4CF-861836695CE7}"/>
    <cellStyle name="40% - Ênfase5 9 3 2" xfId="33485" xr:uid="{4F7E4052-5E64-4C26-8EBF-1E0933B27999}"/>
    <cellStyle name="40% - Ênfase5 9 3 2 2" xfId="33486" xr:uid="{0D62848A-7399-40A8-AC53-F8928D15839D}"/>
    <cellStyle name="40% - Ênfase5 9 3 2 3" xfId="33487" xr:uid="{A1650981-7C46-4334-81E3-D9BA8B3D0945}"/>
    <cellStyle name="40% - Ênfase5 9 3 2 4" xfId="33488" xr:uid="{E0638461-DA17-464D-A9BE-D3F4E18143D6}"/>
    <cellStyle name="40% - Ênfase5 9 3 3" xfId="33489" xr:uid="{7C46C64E-6DD0-42D9-BA8F-1790E7FA7999}"/>
    <cellStyle name="40% - Ênfase5 9 3 4" xfId="33490" xr:uid="{CDFA05E2-B495-477D-8105-06D9911E0970}"/>
    <cellStyle name="40% - Ênfase5 9 3 5" xfId="33491" xr:uid="{D7D25DD6-B995-4B88-9572-DD173487F0BE}"/>
    <cellStyle name="40% - Ênfase5 9 3 6" xfId="50451" xr:uid="{39FA115C-1C42-4E16-ADA1-57D0E3B2F4E5}"/>
    <cellStyle name="40% - Ênfase5 9 4" xfId="33492" xr:uid="{2704E412-81DD-41CB-9290-15E57CCF8D3F}"/>
    <cellStyle name="40% - Ênfase5 9 4 2" xfId="33493" xr:uid="{0ACCCA6A-B72B-40A5-ABE3-D702ED485CD7}"/>
    <cellStyle name="40% - Ênfase5 9 4 2 2" xfId="33494" xr:uid="{F5882C44-EDD7-4B51-A594-10C427E62D32}"/>
    <cellStyle name="40% - Ênfase5 9 4 2 3" xfId="33495" xr:uid="{A3D7EB34-7268-4531-B195-295BD215EF2D}"/>
    <cellStyle name="40% - Ênfase5 9 4 2 4" xfId="33496" xr:uid="{BEDF0662-5C4D-49BA-9A8D-316E128F304D}"/>
    <cellStyle name="40% - Ênfase5 9 4 3" xfId="33497" xr:uid="{04625DB0-2717-41A6-8C53-09F11F261664}"/>
    <cellStyle name="40% - Ênfase5 9 4 4" xfId="33498" xr:uid="{44BF3984-CD6F-42E2-948A-DB17480E95EB}"/>
    <cellStyle name="40% - Ênfase5 9 4 5" xfId="33499" xr:uid="{F31F97EF-18D1-4FBF-B07E-F20DA5B19BC8}"/>
    <cellStyle name="40% - Ênfase5 9 4 6" xfId="50265" xr:uid="{B75B3991-B140-44EA-B30F-89F882DF62B7}"/>
    <cellStyle name="40% - Ênfase5 9 5" xfId="33500" xr:uid="{2CCD9394-F7C2-4ED7-BE71-7509B66CBD7B}"/>
    <cellStyle name="40% - Ênfase5 9 5 2" xfId="33501" xr:uid="{CB686ABA-6749-4C0B-8577-6E2123E12A6A}"/>
    <cellStyle name="40% - Ênfase5 9 5 2 2" xfId="33502" xr:uid="{AD48B0B2-E934-41A5-BA4C-D3170DA60C4A}"/>
    <cellStyle name="40% - Ênfase5 9 5 2 3" xfId="33503" xr:uid="{7D2B58B4-7926-4017-889F-4B8AC8B15505}"/>
    <cellStyle name="40% - Ênfase5 9 5 2 4" xfId="33504" xr:uid="{0FA4BDDB-2206-4A57-AE9E-FE1878825EA6}"/>
    <cellStyle name="40% - Ênfase5 9 5 3" xfId="33505" xr:uid="{3ABB7DDE-9204-4FCD-AFCA-D437DB7A3F89}"/>
    <cellStyle name="40% - Ênfase5 9 5 4" xfId="33506" xr:uid="{CCCFF758-D803-4C2C-BD99-AB33F4EDE017}"/>
    <cellStyle name="40% - Ênfase5 9 5 5" xfId="33507" xr:uid="{DBCA7EF2-A1FC-425E-B918-12AEF2E14703}"/>
    <cellStyle name="40% - Ênfase5 9 5 6" xfId="50625" xr:uid="{20835DB4-EE95-404B-899B-128798D79A06}"/>
    <cellStyle name="40% - Ênfase5 9 6" xfId="33508" xr:uid="{BB3678DC-DB7B-42AE-B656-9C902FD3B89E}"/>
    <cellStyle name="40% - Ênfase5 9 6 2" xfId="33509" xr:uid="{078B8360-BA31-4EF5-A73B-3CAB2B56B387}"/>
    <cellStyle name="40% - Ênfase5 9 6 2 2" xfId="33510" xr:uid="{807C77D0-21BD-468B-ABA2-F6715D54F07F}"/>
    <cellStyle name="40% - Ênfase5 9 6 2 3" xfId="33511" xr:uid="{EFD64580-C5FD-42FC-AEAA-CA9626C93B23}"/>
    <cellStyle name="40% - Ênfase5 9 6 2 4" xfId="33512" xr:uid="{66BD7607-891A-46DC-B995-3DBEACBFE5AA}"/>
    <cellStyle name="40% - Ênfase5 9 6 3" xfId="33513" xr:uid="{244BD4CD-D095-4620-9A63-DE27BE677CB5}"/>
    <cellStyle name="40% - Ênfase5 9 6 4" xfId="33514" xr:uid="{7F19E8CF-7D35-49E1-8528-5279A60D743C}"/>
    <cellStyle name="40% - Ênfase5 9 6 5" xfId="33515" xr:uid="{E74617FE-FF7D-40E1-AB92-A52948F94917}"/>
    <cellStyle name="40% - Ênfase5 9 6 6" xfId="49010" xr:uid="{4A86ECFC-980B-4281-86F7-3A97D153EDD7}"/>
    <cellStyle name="40% - Ênfase5 9 7" xfId="33516" xr:uid="{0B9643A1-7935-42DA-87ED-16826F567B4F}"/>
    <cellStyle name="40% - Ênfase5 9 7 2" xfId="33517" xr:uid="{C04488C9-7098-46E6-8E45-3DDD838C8C38}"/>
    <cellStyle name="40% - Ênfase5 9 7 2 2" xfId="33518" xr:uid="{A6AB07AA-558A-4EA9-BA3A-BDFFE1D8BE28}"/>
    <cellStyle name="40% - Ênfase5 9 7 2 3" xfId="33519" xr:uid="{2BB864CA-0B14-4AED-B44D-8112313D9D29}"/>
    <cellStyle name="40% - Ênfase5 9 7 2 4" xfId="33520" xr:uid="{9ACA6380-38BA-4AD9-B867-B9815BCF88B1}"/>
    <cellStyle name="40% - Ênfase5 9 7 3" xfId="33521" xr:uid="{C91D836C-B5CC-4F6C-836F-821BBD28A04F}"/>
    <cellStyle name="40% - Ênfase5 9 7 4" xfId="33522" xr:uid="{9165306E-DF6A-4CA4-8287-7B6A8162B055}"/>
    <cellStyle name="40% - Ênfase5 9 7 5" xfId="33523" xr:uid="{FA9DA0DF-96E3-4E8B-AC43-8149B865CC48}"/>
    <cellStyle name="40% - Ênfase5 9 7 6" xfId="51335" xr:uid="{5C151FF7-DF9C-4231-9C10-0EF4E65FA910}"/>
    <cellStyle name="40% - Ênfase5 9 8" xfId="33524" xr:uid="{4070042F-B2A7-48E4-A06D-1769468A04D4}"/>
    <cellStyle name="40% - Ênfase5 9 8 2" xfId="33525" xr:uid="{2392D4A6-E9B8-45E1-95D6-852CA2E55992}"/>
    <cellStyle name="40% - Ênfase5 9 8 2 2" xfId="33526" xr:uid="{38DCC4BE-66CD-4C04-B8DC-6A7D6F77A4DD}"/>
    <cellStyle name="40% - Ênfase5 9 8 2 3" xfId="33527" xr:uid="{8DF5D145-28CD-48B5-809F-48D840ED6FDA}"/>
    <cellStyle name="40% - Ênfase5 9 8 2 4" xfId="33528" xr:uid="{2D9E114D-1CB9-4028-AD79-B422744266DD}"/>
    <cellStyle name="40% - Ênfase5 9 8 3" xfId="33529" xr:uid="{B5B08009-D98C-4E26-A862-FE7A8B4D0A70}"/>
    <cellStyle name="40% - Ênfase5 9 8 4" xfId="33530" xr:uid="{3701DABB-D764-46BF-A1AE-B3A0C191CB6B}"/>
    <cellStyle name="40% - Ênfase5 9 8 5" xfId="33531" xr:uid="{78BCED0C-02EC-4E61-BDCD-34E25A7CE7B0}"/>
    <cellStyle name="40% - Ênfase5 9 8 6" xfId="52216" xr:uid="{4749E2B6-FA49-4158-9A2E-35F0BDDA9290}"/>
    <cellStyle name="40% - Ênfase5 9 9" xfId="33532" xr:uid="{F1819A27-D1C7-4B89-8F80-D85ED821B932}"/>
    <cellStyle name="40% - Ênfase5 9 9 2" xfId="33533" xr:uid="{EE7576E9-7A97-4CF2-892C-692566FEF81B}"/>
    <cellStyle name="40% - Ênfase5 9 9 2 2" xfId="33534" xr:uid="{08317ECE-8500-4CB9-A272-87A9EDBAF46B}"/>
    <cellStyle name="40% - Ênfase5 9 9 2 3" xfId="33535" xr:uid="{EAE9007C-6DA4-4C61-9FD4-7EFD31F01F4B}"/>
    <cellStyle name="40% - Ênfase5 9 9 2 4" xfId="33536" xr:uid="{16D6A67B-5EA2-4817-B035-4249E9A0DD8D}"/>
    <cellStyle name="40% - Ênfase5 9 9 3" xfId="33537" xr:uid="{2080340B-43E8-48F3-9B47-39E677587CD0}"/>
    <cellStyle name="40% - Ênfase5 9 9 4" xfId="33538" xr:uid="{A45AE4DA-E075-4576-927A-AE139C73DBE3}"/>
    <cellStyle name="40% - Ênfase5 9 9 5" xfId="33539" xr:uid="{E995D2EF-E2AC-4FF2-84C3-628680B48435}"/>
    <cellStyle name="40% - Ênfase5 9 9 6" xfId="53082" xr:uid="{9EECD0F2-8068-4793-A658-B8E4BA42DB7B}"/>
    <cellStyle name="40% - Ênfase5 90" xfId="33540" xr:uid="{34471BE7-BA34-4028-BBB7-951FA96554D7}"/>
    <cellStyle name="40% - Ênfase5 91" xfId="33541" xr:uid="{AA05F906-F137-48B6-B53F-5D8AD3589BDE}"/>
    <cellStyle name="40% - Ênfase5 92" xfId="33542" xr:uid="{CFF9C9E2-2335-4006-8406-3C6F28D32F57}"/>
    <cellStyle name="40% - Ênfase5 93" xfId="33543" xr:uid="{5EBE1A47-683A-4756-83A2-44F742A91981}"/>
    <cellStyle name="40% - Ênfase5 94" xfId="33544" xr:uid="{76BA23B3-9E55-415C-B143-11C633021E38}"/>
    <cellStyle name="40% - Ênfase5 95" xfId="33545" xr:uid="{32368893-FC20-45E2-BC1C-27AAC79F35B5}"/>
    <cellStyle name="40% - Ênfase5 96" xfId="33546" xr:uid="{39EC88B6-8E04-4A6E-880C-48F224D4838E}"/>
    <cellStyle name="40% - Ênfase5 97" xfId="33547" xr:uid="{21C7FD32-9D69-4B35-9921-E69389408BCC}"/>
    <cellStyle name="40% - Ênfase5 98" xfId="33548" xr:uid="{03FF829B-5127-4F7C-9F8D-3F9F5DBC298A}"/>
    <cellStyle name="40% - Ênfase5 99" xfId="33549" xr:uid="{81D2718D-4E74-4984-81BC-98E739298228}"/>
    <cellStyle name="40% - Ênfase6 10" xfId="2391" xr:uid="{0FFB8959-CFCD-4163-BF57-904E4152E44E}"/>
    <cellStyle name="40% - Ênfase6 10 10" xfId="33550" xr:uid="{F654EDF5-EAE7-4BFC-B6B5-9829A03FE080}"/>
    <cellStyle name="40% - Ênfase6 10 10 2" xfId="33551" xr:uid="{4F4CAB77-12AA-4304-820D-8C63093D1BCC}"/>
    <cellStyle name="40% - Ênfase6 10 10 2 2" xfId="33552" xr:uid="{EB921B79-8C42-458B-AFC8-ADEFD61CB9F2}"/>
    <cellStyle name="40% - Ênfase6 10 10 2 3" xfId="33553" xr:uid="{BF641B54-53CE-47CD-9BD2-22B375E89862}"/>
    <cellStyle name="40% - Ênfase6 10 10 2 4" xfId="33554" xr:uid="{95387D27-C5FB-44E4-821B-1FAAB2EC90E6}"/>
    <cellStyle name="40% - Ênfase6 10 10 3" xfId="33555" xr:uid="{7991FD9E-5475-423D-BB24-FDDF8CE823DE}"/>
    <cellStyle name="40% - Ênfase6 10 10 4" xfId="33556" xr:uid="{F322C9D8-2C35-4AFC-BF65-0A2EBBC6E411}"/>
    <cellStyle name="40% - Ênfase6 10 10 5" xfId="33557" xr:uid="{753FF724-EBFA-41FC-9C63-EA445A1D640C}"/>
    <cellStyle name="40% - Ênfase6 10 10 6" xfId="47275" xr:uid="{BC03153F-D96D-4387-8D90-333F1229B9EE}"/>
    <cellStyle name="40% - Ênfase6 10 11" xfId="33558" xr:uid="{2DD8A332-162D-4E61-AFDA-1A4E48E3920B}"/>
    <cellStyle name="40% - Ênfase6 10 11 2" xfId="33559" xr:uid="{CEEC1F50-857B-4118-B312-010812B7E00A}"/>
    <cellStyle name="40% - Ênfase6 10 11 2 2" xfId="33560" xr:uid="{D4357A5A-BF9B-4631-872D-2DEDF77A0CC3}"/>
    <cellStyle name="40% - Ênfase6 10 11 2 3" xfId="33561" xr:uid="{05464E47-4309-4C2C-9F1E-F3CD175EF7BF}"/>
    <cellStyle name="40% - Ênfase6 10 11 2 4" xfId="33562" xr:uid="{1F6693A9-9B4E-407F-837B-D0C55F54A930}"/>
    <cellStyle name="40% - Ênfase6 10 11 3" xfId="33563" xr:uid="{789364C9-E16B-4598-B6F0-2BA1C36443FC}"/>
    <cellStyle name="40% - Ênfase6 10 11 4" xfId="33564" xr:uid="{BF9CA14B-F9F5-4BC6-B797-E9B4F226AD13}"/>
    <cellStyle name="40% - Ênfase6 10 11 5" xfId="33565" xr:uid="{FA3157D1-B25F-4603-9D4D-B5331B8E9D7A}"/>
    <cellStyle name="40% - Ênfase6 10 12" xfId="33566" xr:uid="{6319EC8A-04EA-4B62-B43F-AA7232EF9E28}"/>
    <cellStyle name="40% - Ênfase6 10 12 2" xfId="33567" xr:uid="{FDA59882-1E20-4746-9951-77F50D4129C6}"/>
    <cellStyle name="40% - Ênfase6 10 12 3" xfId="33568" xr:uid="{693203A0-FD7F-4BCC-8F20-FAAAC2B20A3C}"/>
    <cellStyle name="40% - Ênfase6 10 12 4" xfId="33569" xr:uid="{37313082-BA55-4952-BEBC-E4A3B5F62645}"/>
    <cellStyle name="40% - Ênfase6 10 13" xfId="33570" xr:uid="{447F5577-0CDA-445B-84FB-CD65E8E0C073}"/>
    <cellStyle name="40% - Ênfase6 10 14" xfId="33571" xr:uid="{A40905E5-0640-49D5-BA10-45276E9927D6}"/>
    <cellStyle name="40% - Ênfase6 10 15" xfId="33572" xr:uid="{AFAF574B-6845-4FF1-B097-7ABADFFD51DA}"/>
    <cellStyle name="40% - Ênfase6 10 16" xfId="45664" xr:uid="{236E2B25-CC9F-4AFC-922E-927E85DDEA46}"/>
    <cellStyle name="40% - Ênfase6 10 2" xfId="2392" xr:uid="{875C1C28-C8E1-462E-8E0B-91D3AC65D863}"/>
    <cellStyle name="40% - Ênfase6 10 2 2" xfId="33573" xr:uid="{448780D4-DBCF-4284-8A72-9935CF4A3FB9}"/>
    <cellStyle name="40% - Ênfase6 10 2 2 2" xfId="33574" xr:uid="{B922E7C9-9152-443D-BE6A-54A38E14DE0E}"/>
    <cellStyle name="40% - Ênfase6 10 2 2 3" xfId="33575" xr:uid="{83640B06-7C8F-42C5-99ED-A68F9671C864}"/>
    <cellStyle name="40% - Ênfase6 10 2 2 4" xfId="33576" xr:uid="{47601E41-6F63-4E83-AFAC-8D303D59F2B5}"/>
    <cellStyle name="40% - Ênfase6 10 2 2 5" xfId="49045" xr:uid="{C2FB48B2-9DB5-4693-8229-6CCBE7C5E7C9}"/>
    <cellStyle name="40% - Ênfase6 10 2 3" xfId="33577" xr:uid="{0A79D82C-D732-47D2-B1FD-6B63D16053FA}"/>
    <cellStyle name="40% - Ênfase6 10 2 4" xfId="33578" xr:uid="{352B5CAB-7872-4E09-A54D-541AC6FEBBEF}"/>
    <cellStyle name="40% - Ênfase6 10 2 5" xfId="33579" xr:uid="{6E44E9D7-243D-41FE-B3F7-CB488EE17D7B}"/>
    <cellStyle name="40% - Ênfase6 10 2 6" xfId="48012" xr:uid="{EE691AA3-E742-44B0-8435-460C147B163F}"/>
    <cellStyle name="40% - Ênfase6 10 3" xfId="33580" xr:uid="{2961F79A-7D3A-46E1-8F16-D367D1131A4C}"/>
    <cellStyle name="40% - Ênfase6 10 3 2" xfId="33581" xr:uid="{6F3F70A8-3030-4A01-A477-22001550199F}"/>
    <cellStyle name="40% - Ênfase6 10 3 2 2" xfId="33582" xr:uid="{3F3FCE3F-4068-41EA-B5AA-1DF9E9015317}"/>
    <cellStyle name="40% - Ênfase6 10 3 2 3" xfId="33583" xr:uid="{3DC7126C-7CC4-445E-A9C3-90EC4B6E3E47}"/>
    <cellStyle name="40% - Ênfase6 10 3 2 4" xfId="33584" xr:uid="{975FD5D3-3EE5-4D01-A424-18203E1750A4}"/>
    <cellStyle name="40% - Ênfase6 10 3 3" xfId="33585" xr:uid="{8DB8DB27-453E-4B7E-B9FF-9826F5BC4FF3}"/>
    <cellStyle name="40% - Ênfase6 10 3 4" xfId="33586" xr:uid="{CA65FDC1-BFCB-409E-8BF9-5D8D9CE45C0F}"/>
    <cellStyle name="40% - Ênfase6 10 3 5" xfId="33587" xr:uid="{1C95E627-DB71-49AB-B020-E3C23E39E337}"/>
    <cellStyle name="40% - Ênfase6 10 3 6" xfId="50453" xr:uid="{F8238CE1-D237-4962-8DF1-0226BF99F30D}"/>
    <cellStyle name="40% - Ênfase6 10 4" xfId="33588" xr:uid="{0AF4607A-9CC8-4090-9FBC-3D4705CBC339}"/>
    <cellStyle name="40% - Ênfase6 10 4 2" xfId="33589" xr:uid="{7DDF63B5-B2D8-4E37-B855-D68E12378C84}"/>
    <cellStyle name="40% - Ênfase6 10 4 2 2" xfId="33590" xr:uid="{83D9CB4A-BC24-419A-8F0D-3C52D6B8054B}"/>
    <cellStyle name="40% - Ênfase6 10 4 2 3" xfId="33591" xr:uid="{7DF8E5AC-41EB-45F4-B22B-15E7F1C0C2CF}"/>
    <cellStyle name="40% - Ênfase6 10 4 2 4" xfId="33592" xr:uid="{E06977E8-BF2F-450B-8ED1-FCC40A350BAF}"/>
    <cellStyle name="40% - Ênfase6 10 4 3" xfId="33593" xr:uid="{8B546016-229D-491E-8F70-9625CADA8ACA}"/>
    <cellStyle name="40% - Ênfase6 10 4 4" xfId="33594" xr:uid="{09BAC1DE-671A-4EAC-9137-C58F38E2A762}"/>
    <cellStyle name="40% - Ênfase6 10 4 5" xfId="33595" xr:uid="{6DB90C83-6408-4E2D-BCA5-375D2A3F1877}"/>
    <cellStyle name="40% - Ênfase6 10 4 6" xfId="50261" xr:uid="{AA33864F-DF65-4BED-83BA-B4BA3301CACA}"/>
    <cellStyle name="40% - Ênfase6 10 5" xfId="33596" xr:uid="{E405AF63-AFC1-4E13-8929-AB438CCE79FF}"/>
    <cellStyle name="40% - Ênfase6 10 5 2" xfId="33597" xr:uid="{2027BBB9-7B0F-4664-B6D8-E9E80B1CCFA9}"/>
    <cellStyle name="40% - Ênfase6 10 5 2 2" xfId="33598" xr:uid="{87880A22-71B1-47B2-818A-081ADEF3365B}"/>
    <cellStyle name="40% - Ênfase6 10 5 2 3" xfId="33599" xr:uid="{5FBD7825-9E68-49CE-B750-EF014FD87BA4}"/>
    <cellStyle name="40% - Ênfase6 10 5 2 4" xfId="33600" xr:uid="{6399EFF3-7F48-491E-B76B-191C36107D42}"/>
    <cellStyle name="40% - Ênfase6 10 5 3" xfId="33601" xr:uid="{D86B37DD-3DA1-4C3D-B91D-8AD56177335F}"/>
    <cellStyle name="40% - Ênfase6 10 5 4" xfId="33602" xr:uid="{5FD369D4-13FC-4B0E-A1D7-5872FDE06A3A}"/>
    <cellStyle name="40% - Ênfase6 10 5 5" xfId="33603" xr:uid="{5B8B5A5A-3A57-47E1-A690-1B2AA21B4218}"/>
    <cellStyle name="40% - Ênfase6 10 5 6" xfId="50649" xr:uid="{25D3AC9C-8075-40E6-8CC8-68ADFDEA7E34}"/>
    <cellStyle name="40% - Ênfase6 10 6" xfId="33604" xr:uid="{7CDF4BA3-E38F-4118-BAAC-AA7DE46F07C1}"/>
    <cellStyle name="40% - Ênfase6 10 6 2" xfId="33605" xr:uid="{19D9D182-8090-4020-BAD3-9FD4ABB8B37F}"/>
    <cellStyle name="40% - Ênfase6 10 6 2 2" xfId="33606" xr:uid="{D286B8B1-CE55-4CF0-A9A8-67B5AF4AD8CF}"/>
    <cellStyle name="40% - Ênfase6 10 6 2 3" xfId="33607" xr:uid="{D340B662-2D4F-478F-9380-D242E1ACCDC4}"/>
    <cellStyle name="40% - Ênfase6 10 6 2 4" xfId="33608" xr:uid="{319CCD8E-C7A7-4C7A-BBC2-7BFC9EDBBBFB}"/>
    <cellStyle name="40% - Ênfase6 10 6 3" xfId="33609" xr:uid="{148CA82F-5377-48FB-9300-DE34088A8604}"/>
    <cellStyle name="40% - Ênfase6 10 6 4" xfId="33610" xr:uid="{7F0B9D24-D5F1-4B6A-A6A3-CFB8F696F215}"/>
    <cellStyle name="40% - Ênfase6 10 6 5" xfId="33611" xr:uid="{D58696F9-5206-4A45-A7A5-D73129BFE8E0}"/>
    <cellStyle name="40% - Ênfase6 10 6 6" xfId="49812" xr:uid="{372D5732-A536-4F91-9717-AE48298DCFEB}"/>
    <cellStyle name="40% - Ênfase6 10 7" xfId="33612" xr:uid="{1FD42F39-C048-482F-8DA0-0BBD68236C71}"/>
    <cellStyle name="40% - Ênfase6 10 7 2" xfId="33613" xr:uid="{59C87A9D-BBB4-4466-AC91-98C44631F6EB}"/>
    <cellStyle name="40% - Ênfase6 10 7 2 2" xfId="33614" xr:uid="{CB4DB5A7-527C-45A1-94E9-23CF71A369CD}"/>
    <cellStyle name="40% - Ênfase6 10 7 2 3" xfId="33615" xr:uid="{60948A8F-77AD-44CD-B0C7-61F3DF7F0546}"/>
    <cellStyle name="40% - Ênfase6 10 7 2 4" xfId="33616" xr:uid="{5F2E65A2-016A-409A-8D78-1F37A53DEDF5}"/>
    <cellStyle name="40% - Ênfase6 10 7 3" xfId="33617" xr:uid="{6642A6F9-5111-4CA4-B29F-CE15C142B462}"/>
    <cellStyle name="40% - Ênfase6 10 7 4" xfId="33618" xr:uid="{C586459C-9E3B-4D2D-A685-3BEAE80ED5CD}"/>
    <cellStyle name="40% - Ênfase6 10 7 5" xfId="33619" xr:uid="{E24C2A1E-27FD-46E3-AB4F-CDDF1E665192}"/>
    <cellStyle name="40% - Ênfase6 10 7 6" xfId="51442" xr:uid="{DBB03707-13C8-46C1-9A12-58B5218ADF4F}"/>
    <cellStyle name="40% - Ênfase6 10 8" xfId="33620" xr:uid="{6896189E-FC08-49CB-957F-312828096099}"/>
    <cellStyle name="40% - Ênfase6 10 8 2" xfId="33621" xr:uid="{D5B7F328-6623-4212-9EC2-977F463946C4}"/>
    <cellStyle name="40% - Ênfase6 10 8 2 2" xfId="33622" xr:uid="{A8CB76E2-A066-4AB4-9670-F2710B8111B6}"/>
    <cellStyle name="40% - Ênfase6 10 8 2 3" xfId="33623" xr:uid="{13DDBA12-B7D6-4F95-8860-07812CD3625E}"/>
    <cellStyle name="40% - Ênfase6 10 8 2 4" xfId="33624" xr:uid="{29E8BCC9-81C0-4069-A503-31D69129C1F9}"/>
    <cellStyle name="40% - Ênfase6 10 8 3" xfId="33625" xr:uid="{C4EE2E05-250A-426D-A0AF-519C3FA09EA9}"/>
    <cellStyle name="40% - Ênfase6 10 8 4" xfId="33626" xr:uid="{EBFCFA33-B56C-4E71-80FD-0303D43EC490}"/>
    <cellStyle name="40% - Ênfase6 10 8 5" xfId="33627" xr:uid="{7980E1BC-B332-406C-A545-4AE97E52DF5F}"/>
    <cellStyle name="40% - Ênfase6 10 8 6" xfId="52322" xr:uid="{6FBBF969-A967-43AA-8DA8-D83B3455664E}"/>
    <cellStyle name="40% - Ênfase6 10 9" xfId="33628" xr:uid="{E9D61F0F-B311-436B-8EE2-A4B21AAB1C7A}"/>
    <cellStyle name="40% - Ênfase6 10 9 2" xfId="33629" xr:uid="{4B146D0C-5254-4847-9D50-2E21C8B25F83}"/>
    <cellStyle name="40% - Ênfase6 10 9 2 2" xfId="33630" xr:uid="{AE3788FB-2F53-49EB-9570-C1BC9FB5A4D0}"/>
    <cellStyle name="40% - Ênfase6 10 9 2 3" xfId="33631" xr:uid="{14202326-3186-4DC2-8C74-31ACB3C36119}"/>
    <cellStyle name="40% - Ênfase6 10 9 2 4" xfId="33632" xr:uid="{696986A5-1956-4601-B460-3FF2B15B7CEE}"/>
    <cellStyle name="40% - Ênfase6 10 9 3" xfId="33633" xr:uid="{1E5CBEEC-191B-4C99-8810-48E3869DE334}"/>
    <cellStyle name="40% - Ênfase6 10 9 4" xfId="33634" xr:uid="{55557213-B69F-44EA-97BA-AD79E106ED5E}"/>
    <cellStyle name="40% - Ênfase6 10 9 5" xfId="33635" xr:uid="{2A62C6D8-ACEF-4A69-84F8-ED2997D42F49}"/>
    <cellStyle name="40% - Ênfase6 10 9 6" xfId="53188" xr:uid="{F6285527-6201-4891-874C-7D277C6BCD3A}"/>
    <cellStyle name="40% - Ênfase6 100" xfId="33636" xr:uid="{FA629647-C2E0-4D44-A6AD-08A546B01011}"/>
    <cellStyle name="40% - Ênfase6 101" xfId="33637" xr:uid="{4251A43B-0CF4-4D78-81FD-E1C46DA296EE}"/>
    <cellStyle name="40% - Ênfase6 102" xfId="33638" xr:uid="{46289682-C687-4A56-ABA8-64104081D82C}"/>
    <cellStyle name="40% - Ênfase6 103" xfId="33639" xr:uid="{038E9137-D016-462A-873A-B9331C998320}"/>
    <cellStyle name="40% - Ênfase6 104" xfId="33640" xr:uid="{01BB7544-5671-40A0-9E7B-D84B0C38C0BE}"/>
    <cellStyle name="40% - Ênfase6 105" xfId="33641" xr:uid="{7BF2909D-C544-40DF-A733-DCDE837892DB}"/>
    <cellStyle name="40% - Ênfase6 106" xfId="33642" xr:uid="{12C65C8F-26B4-4581-A5F6-D1745FF0F58E}"/>
    <cellStyle name="40% - Ênfase6 107" xfId="33643" xr:uid="{D519EDBA-4DAA-4C40-8EEC-E630152F400F}"/>
    <cellStyle name="40% - Ênfase6 108" xfId="33644" xr:uid="{8A7F3F14-76B3-4DA7-8580-D66D63EF566E}"/>
    <cellStyle name="40% - Ênfase6 109" xfId="33645" xr:uid="{EF27D6E2-8331-4C6C-AA78-ADEB8CBCB419}"/>
    <cellStyle name="40% - Ênfase6 11" xfId="2393" xr:uid="{09BC7ECB-E84C-4512-98AD-52EA79B453D6}"/>
    <cellStyle name="40% - Ênfase6 11 10" xfId="33646" xr:uid="{C828B5EC-7809-433C-A235-CB3812BF1E72}"/>
    <cellStyle name="40% - Ênfase6 11 10 2" xfId="33647" xr:uid="{4525EE85-EBE0-4A3B-BBA6-BA9A865274B6}"/>
    <cellStyle name="40% - Ênfase6 11 10 2 2" xfId="33648" xr:uid="{AE792A8F-2E94-4DB2-A661-1644E4D34106}"/>
    <cellStyle name="40% - Ênfase6 11 10 2 3" xfId="33649" xr:uid="{78439AA2-0232-4EF0-AC55-78F57445CA91}"/>
    <cellStyle name="40% - Ênfase6 11 10 2 4" xfId="33650" xr:uid="{178F6918-9C6F-4B86-B018-DC75C488F185}"/>
    <cellStyle name="40% - Ênfase6 11 10 3" xfId="33651" xr:uid="{CF2A256B-0646-453F-BA10-1917D82E2B3C}"/>
    <cellStyle name="40% - Ênfase6 11 10 4" xfId="33652" xr:uid="{3D6D31AB-1292-4860-86A0-675DBD337D05}"/>
    <cellStyle name="40% - Ênfase6 11 10 5" xfId="33653" xr:uid="{77E67C62-EF1D-42E1-8512-07B8FEBC739A}"/>
    <cellStyle name="40% - Ênfase6 11 10 6" xfId="47276" xr:uid="{DF325D85-69A7-4A24-9B10-13F5C37170ED}"/>
    <cellStyle name="40% - Ênfase6 11 11" xfId="33654" xr:uid="{CC219FFC-DDF9-4B03-BA37-991268A18415}"/>
    <cellStyle name="40% - Ênfase6 11 11 2" xfId="33655" xr:uid="{928E65C1-7816-46BC-AF78-4AA8D46DFC0F}"/>
    <cellStyle name="40% - Ênfase6 11 11 2 2" xfId="33656" xr:uid="{90421DB1-31C9-42E1-B47E-ABBDF4F1AAF3}"/>
    <cellStyle name="40% - Ênfase6 11 11 2 3" xfId="33657" xr:uid="{DE1DBA79-CB66-48DD-8DCC-E3715A2D7A9E}"/>
    <cellStyle name="40% - Ênfase6 11 11 2 4" xfId="33658" xr:uid="{931F6EF1-0DEA-4D18-A394-F0B60AB68F6D}"/>
    <cellStyle name="40% - Ênfase6 11 11 3" xfId="33659" xr:uid="{83E53F99-A65E-4948-BA8A-B33DBB8C736A}"/>
    <cellStyle name="40% - Ênfase6 11 11 4" xfId="33660" xr:uid="{324ED770-41E8-4E8C-A3CB-375C098D5FA4}"/>
    <cellStyle name="40% - Ênfase6 11 11 5" xfId="33661" xr:uid="{411B94F7-9285-43C4-B1FE-C1E467BF6654}"/>
    <cellStyle name="40% - Ênfase6 11 12" xfId="33662" xr:uid="{E987E1B2-AD6C-4F96-B971-36D5BAFFA3E2}"/>
    <cellStyle name="40% - Ênfase6 11 12 2" xfId="33663" xr:uid="{F873E38A-2FED-4980-83CB-AE1E7CF9B7CC}"/>
    <cellStyle name="40% - Ênfase6 11 12 3" xfId="33664" xr:uid="{6B06AA41-73FE-4728-B97C-2E8144D30331}"/>
    <cellStyle name="40% - Ênfase6 11 12 4" xfId="33665" xr:uid="{DC13817D-72B8-41E7-BE5D-F8D73EBA38B0}"/>
    <cellStyle name="40% - Ênfase6 11 13" xfId="33666" xr:uid="{20A71621-C555-4C86-A93A-B0E20F182007}"/>
    <cellStyle name="40% - Ênfase6 11 14" xfId="33667" xr:uid="{2A7B64D5-DE43-4D55-8843-8C1532DCF5B7}"/>
    <cellStyle name="40% - Ênfase6 11 15" xfId="33668" xr:uid="{566AAF68-C795-42FF-99BD-C7ED6BC00F8A}"/>
    <cellStyle name="40% - Ênfase6 11 16" xfId="45665" xr:uid="{5DCD2C83-9FD7-4546-B138-061AA3DC6980}"/>
    <cellStyle name="40% - Ênfase6 11 2" xfId="2394" xr:uid="{A6E1B6F1-7905-407C-82BA-44AFB5CF12DC}"/>
    <cellStyle name="40% - Ênfase6 11 2 2" xfId="33669" xr:uid="{0EC9A9B9-BE94-46D5-A6D6-93176CEFDEC3}"/>
    <cellStyle name="40% - Ênfase6 11 2 2 2" xfId="33670" xr:uid="{83F13122-8F13-4C54-8738-3C062D9226FA}"/>
    <cellStyle name="40% - Ênfase6 11 2 2 3" xfId="33671" xr:uid="{0701A4BC-5E49-4CB4-9FB4-2B096BB468B3}"/>
    <cellStyle name="40% - Ênfase6 11 2 2 4" xfId="33672" xr:uid="{027A9D70-A855-4C32-8C2B-D5C19A57BE98}"/>
    <cellStyle name="40% - Ênfase6 11 2 2 5" xfId="49047" xr:uid="{FE4C65AF-19B5-45D7-8380-D83904F1B686}"/>
    <cellStyle name="40% - Ênfase6 11 2 3" xfId="33673" xr:uid="{5331B596-CCE3-42DB-8D83-81C1B6EEB900}"/>
    <cellStyle name="40% - Ênfase6 11 2 4" xfId="33674" xr:uid="{C9CF2DB2-C0CF-4027-9051-BEA7AE0D4098}"/>
    <cellStyle name="40% - Ênfase6 11 2 5" xfId="33675" xr:uid="{0EDA0012-3451-432C-A524-5069C6876D97}"/>
    <cellStyle name="40% - Ênfase6 11 2 6" xfId="48013" xr:uid="{D83A72E9-9C10-4BE3-AA54-1816BF1C4F46}"/>
    <cellStyle name="40% - Ênfase6 11 3" xfId="33676" xr:uid="{B6D38087-D423-47E2-A4B7-3AB01C037C65}"/>
    <cellStyle name="40% - Ênfase6 11 3 2" xfId="33677" xr:uid="{8945EA35-73EE-4C67-AE7C-FAF5F22C117B}"/>
    <cellStyle name="40% - Ênfase6 11 3 2 2" xfId="33678" xr:uid="{51576993-2B3E-412D-B7BF-4857D615D1EF}"/>
    <cellStyle name="40% - Ênfase6 11 3 2 3" xfId="33679" xr:uid="{11BC861F-A26A-405F-9E27-5A02B10E7F5F}"/>
    <cellStyle name="40% - Ênfase6 11 3 2 4" xfId="33680" xr:uid="{FF952793-5980-402F-839C-3A304D8418AE}"/>
    <cellStyle name="40% - Ênfase6 11 3 3" xfId="33681" xr:uid="{B27670E0-B087-4485-A620-75C27AEC1DFD}"/>
    <cellStyle name="40% - Ênfase6 11 3 4" xfId="33682" xr:uid="{D588ABBF-AE43-4454-87EC-6BDA5E3CF9B7}"/>
    <cellStyle name="40% - Ênfase6 11 3 5" xfId="33683" xr:uid="{55670DD5-95EE-436A-977A-D7E2D010B856}"/>
    <cellStyle name="40% - Ênfase6 11 3 6" xfId="50455" xr:uid="{ECFFCD92-AF2A-441E-B89B-413FC7A86350}"/>
    <cellStyle name="40% - Ênfase6 11 4" xfId="33684" xr:uid="{465FB808-A088-4E70-BB88-EE7958522E9C}"/>
    <cellStyle name="40% - Ênfase6 11 4 2" xfId="33685" xr:uid="{5379C151-B05E-4158-9434-4FF8E9CA8D4C}"/>
    <cellStyle name="40% - Ênfase6 11 4 2 2" xfId="33686" xr:uid="{0523F0D8-3C38-45B9-9E1E-B7F9E2346F10}"/>
    <cellStyle name="40% - Ênfase6 11 4 2 3" xfId="33687" xr:uid="{26AE453E-494C-427F-AD89-4CB688363ABF}"/>
    <cellStyle name="40% - Ênfase6 11 4 2 4" xfId="33688" xr:uid="{8B73C77F-CBAF-4EE7-97D1-0A515513D45F}"/>
    <cellStyle name="40% - Ênfase6 11 4 3" xfId="33689" xr:uid="{77BD39F8-A6E1-40EF-BC9A-61AEE15F932C}"/>
    <cellStyle name="40% - Ênfase6 11 4 4" xfId="33690" xr:uid="{CADEC689-8CB9-45DD-8A04-8F7B00837D7F}"/>
    <cellStyle name="40% - Ênfase6 11 4 5" xfId="33691" xr:uid="{96EEC44D-DBD1-48D7-A084-F09801BA6C41}"/>
    <cellStyle name="40% - Ênfase6 11 4 6" xfId="50257" xr:uid="{FDD28B26-656E-43C8-B1CE-2842D4C8FB53}"/>
    <cellStyle name="40% - Ênfase6 11 5" xfId="33692" xr:uid="{91883770-BD96-45BE-8C46-AFACEF2FD395}"/>
    <cellStyle name="40% - Ênfase6 11 5 2" xfId="33693" xr:uid="{98F7488C-C808-493C-B7DC-AC2F2A01E564}"/>
    <cellStyle name="40% - Ênfase6 11 5 2 2" xfId="33694" xr:uid="{D6519084-6AE0-480F-83DF-52643775DD16}"/>
    <cellStyle name="40% - Ênfase6 11 5 2 3" xfId="33695" xr:uid="{8A2C19FD-3A0B-41D2-8D1B-B61A65F06561}"/>
    <cellStyle name="40% - Ênfase6 11 5 2 4" xfId="33696" xr:uid="{60D556DA-CAA9-4F91-99FE-4DADBAF4A4FB}"/>
    <cellStyle name="40% - Ênfase6 11 5 3" xfId="33697" xr:uid="{9C169F09-3F4E-46F4-83F8-27647C6C104D}"/>
    <cellStyle name="40% - Ênfase6 11 5 4" xfId="33698" xr:uid="{6425A2BB-0E9A-4001-A658-9026CCDD88A3}"/>
    <cellStyle name="40% - Ênfase6 11 5 5" xfId="33699" xr:uid="{6A430180-541D-449D-9B7A-8C3E4AB2530E}"/>
    <cellStyle name="40% - Ênfase6 11 5 6" xfId="50654" xr:uid="{1B44AB91-A749-4619-B59D-226CEB290E0F}"/>
    <cellStyle name="40% - Ênfase6 11 6" xfId="33700" xr:uid="{712A98AB-213E-4DC3-A71A-4813846E6912}"/>
    <cellStyle name="40% - Ênfase6 11 6 2" xfId="33701" xr:uid="{1E4A4F2D-3E67-4499-9E37-FDFAF91A18C2}"/>
    <cellStyle name="40% - Ênfase6 11 6 2 2" xfId="33702" xr:uid="{7F988EC5-3B4E-4373-9E26-F367A4503F44}"/>
    <cellStyle name="40% - Ênfase6 11 6 2 3" xfId="33703" xr:uid="{95F78425-1D13-4AE0-9B26-7C97CC3F6AB3}"/>
    <cellStyle name="40% - Ênfase6 11 6 2 4" xfId="33704" xr:uid="{767EBEC0-C818-46C0-9CAB-726D985DA991}"/>
    <cellStyle name="40% - Ênfase6 11 6 3" xfId="33705" xr:uid="{FA1B7A15-6578-4BB2-B8B7-C5162D1779DC}"/>
    <cellStyle name="40% - Ênfase6 11 6 4" xfId="33706" xr:uid="{054F939B-4E4D-4C46-B02C-04D729A8065C}"/>
    <cellStyle name="40% - Ênfase6 11 6 5" xfId="33707" xr:uid="{9FC703C5-2441-40B0-A8D0-B85E8F236851}"/>
    <cellStyle name="40% - Ênfase6 11 6 6" xfId="49822" xr:uid="{ED322046-8BEF-4A54-BC00-1118E098642B}"/>
    <cellStyle name="40% - Ênfase6 11 7" xfId="33708" xr:uid="{C6520F30-80F8-4CA4-AA05-20FF2D42EB39}"/>
    <cellStyle name="40% - Ênfase6 11 7 2" xfId="33709" xr:uid="{C3A6E47D-F74D-4565-8C57-B4E647998D93}"/>
    <cellStyle name="40% - Ênfase6 11 7 2 2" xfId="33710" xr:uid="{EBAE4FDF-D831-4042-A88A-293DAB974769}"/>
    <cellStyle name="40% - Ênfase6 11 7 2 3" xfId="33711" xr:uid="{D5F1C403-E1B5-4541-AD67-97A482AD032E}"/>
    <cellStyle name="40% - Ênfase6 11 7 2 4" xfId="33712" xr:uid="{EDC4EC9B-C6D0-407F-A536-447772178BFA}"/>
    <cellStyle name="40% - Ênfase6 11 7 3" xfId="33713" xr:uid="{9164E734-0A96-4991-8DE9-8EA4D86C91C5}"/>
    <cellStyle name="40% - Ênfase6 11 7 4" xfId="33714" xr:uid="{9B758F0A-8B1C-4CCC-8E18-04A35967FE0B}"/>
    <cellStyle name="40% - Ênfase6 11 7 5" xfId="33715" xr:uid="{3AD9C145-0056-45DA-BE67-86ABA82DB6B3}"/>
    <cellStyle name="40% - Ênfase6 11 7 6" xfId="51466" xr:uid="{61925D6D-B8F1-44A7-B684-D7B20199FE57}"/>
    <cellStyle name="40% - Ênfase6 11 8" xfId="33716" xr:uid="{36F887EC-6D4A-4350-84CA-9A39AC5E603C}"/>
    <cellStyle name="40% - Ênfase6 11 8 2" xfId="33717" xr:uid="{8B94D0C8-2E31-4B2C-8773-A63EA83DBCEC}"/>
    <cellStyle name="40% - Ênfase6 11 8 2 2" xfId="33718" xr:uid="{C7151C0F-3924-4AF8-BBCA-262905E1ED44}"/>
    <cellStyle name="40% - Ênfase6 11 8 2 3" xfId="33719" xr:uid="{7A519E4D-CA7E-474A-AA30-59352D248BF7}"/>
    <cellStyle name="40% - Ênfase6 11 8 2 4" xfId="33720" xr:uid="{3A6A7DE6-D3BD-4968-8ACE-2C218A0268FA}"/>
    <cellStyle name="40% - Ênfase6 11 8 3" xfId="33721" xr:uid="{305BE1C9-65FB-4591-8D16-54F5BEBEAADA}"/>
    <cellStyle name="40% - Ênfase6 11 8 4" xfId="33722" xr:uid="{5EC02C09-09ED-4B1E-994D-D399EE9864F8}"/>
    <cellStyle name="40% - Ênfase6 11 8 5" xfId="33723" xr:uid="{5BADEC43-0A12-4182-822B-3BB629925264}"/>
    <cellStyle name="40% - Ênfase6 11 8 6" xfId="52346" xr:uid="{50016F02-9A9E-4F32-BFC1-26E15362C267}"/>
    <cellStyle name="40% - Ênfase6 11 9" xfId="33724" xr:uid="{E530B754-5F29-4891-A798-5917B7B2EE8C}"/>
    <cellStyle name="40% - Ênfase6 11 9 2" xfId="33725" xr:uid="{8D9ABC58-5E0C-4C68-86F8-4D14E7BECBBC}"/>
    <cellStyle name="40% - Ênfase6 11 9 2 2" xfId="33726" xr:uid="{4B755D70-585B-405D-951D-536E296908F5}"/>
    <cellStyle name="40% - Ênfase6 11 9 2 3" xfId="33727" xr:uid="{4AC400FB-B345-484F-A43A-5872AC9F584C}"/>
    <cellStyle name="40% - Ênfase6 11 9 2 4" xfId="33728" xr:uid="{47E83DD3-5979-4CA7-87E9-118D1E92B09F}"/>
    <cellStyle name="40% - Ênfase6 11 9 3" xfId="33729" xr:uid="{BAB06741-7376-4E92-9E4B-FF20052EA7F3}"/>
    <cellStyle name="40% - Ênfase6 11 9 4" xfId="33730" xr:uid="{BB3FD810-6D91-41C0-B816-CEB9CE83BC21}"/>
    <cellStyle name="40% - Ênfase6 11 9 5" xfId="33731" xr:uid="{5FCB5054-CEA2-42A1-BCBE-86AB55D76974}"/>
    <cellStyle name="40% - Ênfase6 11 9 6" xfId="53212" xr:uid="{90408AA8-02F4-4E5F-8B95-82F2614239EB}"/>
    <cellStyle name="40% - Ênfase6 110" xfId="33732" xr:uid="{DB09ED94-DA4C-4B04-B6AB-BF09552B69F3}"/>
    <cellStyle name="40% - Ênfase6 111" xfId="33733" xr:uid="{9C4332EE-3906-4F84-B76E-FD73820CDEE5}"/>
    <cellStyle name="40% - Ênfase6 112" xfId="33734" xr:uid="{0CC557F5-832E-4C36-9C50-19A0F63E0D2B}"/>
    <cellStyle name="40% - Ênfase6 113" xfId="33735" xr:uid="{278A7EB2-5F8C-430D-8A06-35F72A6770D4}"/>
    <cellStyle name="40% - Ênfase6 114" xfId="33736" xr:uid="{F196B594-AD8A-42F9-8372-8755E4386EB3}"/>
    <cellStyle name="40% - Ênfase6 115" xfId="33737" xr:uid="{789092DB-62E8-48E4-ACF4-EBB470C947C8}"/>
    <cellStyle name="40% - Ênfase6 116" xfId="33738" xr:uid="{37533445-1CF7-407C-90AE-89B85D94E5B1}"/>
    <cellStyle name="40% - Ênfase6 117" xfId="33739" xr:uid="{1EC3B911-6549-49DB-B1B5-DBD0C542EB58}"/>
    <cellStyle name="40% - Ênfase6 118" xfId="33740" xr:uid="{0262D5FD-DB86-402E-89EF-5A66B794704A}"/>
    <cellStyle name="40% - Ênfase6 119" xfId="33741" xr:uid="{F8ACF077-199F-4DD0-A5A8-37BFD1899118}"/>
    <cellStyle name="40% - Ênfase6 12" xfId="2395" xr:uid="{15B326D2-C7FC-4161-BFFE-919C91CC0185}"/>
    <cellStyle name="40% - Ênfase6 12 10" xfId="33742" xr:uid="{3B5B2266-52E5-45CE-8297-7B53AD3679A3}"/>
    <cellStyle name="40% - Ênfase6 12 10 2" xfId="33743" xr:uid="{4E43D82B-8C83-4230-9916-E11591A106D8}"/>
    <cellStyle name="40% - Ênfase6 12 10 2 2" xfId="33744" xr:uid="{409F2303-9785-4D1A-9DE4-30F498FF5B56}"/>
    <cellStyle name="40% - Ênfase6 12 10 2 3" xfId="33745" xr:uid="{70D8F7B3-EC74-4C86-A175-545438A15133}"/>
    <cellStyle name="40% - Ênfase6 12 10 2 4" xfId="33746" xr:uid="{6FD714AD-89BD-4202-A993-37C9CA37EA15}"/>
    <cellStyle name="40% - Ênfase6 12 10 3" xfId="33747" xr:uid="{18A22612-E231-4451-9170-C56D98176450}"/>
    <cellStyle name="40% - Ênfase6 12 10 4" xfId="33748" xr:uid="{B3EC1A31-6248-4BF3-890A-E7B8C43031A1}"/>
    <cellStyle name="40% - Ênfase6 12 10 5" xfId="33749" xr:uid="{EFE34CCA-091A-49FB-A3C2-D3C7478505A4}"/>
    <cellStyle name="40% - Ênfase6 12 10 6" xfId="47277" xr:uid="{E9D4D8D3-B624-431D-9411-7B1BFCACEFBA}"/>
    <cellStyle name="40% - Ênfase6 12 11" xfId="33750" xr:uid="{F4CF14DC-20EE-40BE-85C9-CFEEA5DCAFA2}"/>
    <cellStyle name="40% - Ênfase6 12 11 2" xfId="33751" xr:uid="{C778C0A7-B882-4BF7-AC4F-19F330625265}"/>
    <cellStyle name="40% - Ênfase6 12 11 2 2" xfId="33752" xr:uid="{4AC17E89-3749-4761-A2D3-344012211F18}"/>
    <cellStyle name="40% - Ênfase6 12 11 2 3" xfId="33753" xr:uid="{BD6C6D73-B461-4449-A185-2C09FEF79858}"/>
    <cellStyle name="40% - Ênfase6 12 11 2 4" xfId="33754" xr:uid="{44E042CF-07D9-47A0-8E24-963C6D1B4A5C}"/>
    <cellStyle name="40% - Ênfase6 12 11 3" xfId="33755" xr:uid="{EADA196A-0A56-4EA3-8D96-BEAB6CF70A9A}"/>
    <cellStyle name="40% - Ênfase6 12 11 4" xfId="33756" xr:uid="{E4D10969-F4E8-46C3-903F-76A3D490B6EB}"/>
    <cellStyle name="40% - Ênfase6 12 11 5" xfId="33757" xr:uid="{486B211E-A5D8-4EF5-8E2B-B010720B35C9}"/>
    <cellStyle name="40% - Ênfase6 12 12" xfId="33758" xr:uid="{9466148E-8FE9-4D8C-99DE-332F26D4A6A0}"/>
    <cellStyle name="40% - Ênfase6 12 12 2" xfId="33759" xr:uid="{456AD1EF-933A-4254-A355-316A1DCE1153}"/>
    <cellStyle name="40% - Ênfase6 12 12 3" xfId="33760" xr:uid="{8E249DD5-8D59-4DFC-B28B-75D1EDF2ACA0}"/>
    <cellStyle name="40% - Ênfase6 12 12 4" xfId="33761" xr:uid="{DE20AB43-59D9-40B6-B906-A1AD3BB1E121}"/>
    <cellStyle name="40% - Ênfase6 12 13" xfId="33762" xr:uid="{8BE2A374-5582-4093-9BD5-79AB07ACEC70}"/>
    <cellStyle name="40% - Ênfase6 12 14" xfId="33763" xr:uid="{8389B413-22AA-47F8-820E-122B4FC42333}"/>
    <cellStyle name="40% - Ênfase6 12 15" xfId="33764" xr:uid="{33FB4E59-942C-47A8-A007-973169DA51AF}"/>
    <cellStyle name="40% - Ênfase6 12 16" xfId="45666" xr:uid="{4795B369-516C-4FB2-A3BD-628FC6C26A92}"/>
    <cellStyle name="40% - Ênfase6 12 2" xfId="2396" xr:uid="{EDA1D5E8-58E5-4765-9379-B8242AAEDCDB}"/>
    <cellStyle name="40% - Ênfase6 12 2 2" xfId="33765" xr:uid="{1679E9E0-448C-442A-B447-A5AB6A8CAC21}"/>
    <cellStyle name="40% - Ênfase6 12 2 2 2" xfId="33766" xr:uid="{B2BC48F4-9ECC-4FAB-8975-AA5855196019}"/>
    <cellStyle name="40% - Ênfase6 12 2 2 3" xfId="33767" xr:uid="{D067CACC-5FC8-4C93-B6C7-9312E684CEEA}"/>
    <cellStyle name="40% - Ênfase6 12 2 2 4" xfId="33768" xr:uid="{4C0161FE-8E05-4E6E-BBA7-9174703065BE}"/>
    <cellStyle name="40% - Ênfase6 12 2 2 5" xfId="49049" xr:uid="{252C9F01-E7D5-4B12-ABE3-F7A1258DDF0D}"/>
    <cellStyle name="40% - Ênfase6 12 2 3" xfId="33769" xr:uid="{6B0906E6-8632-4EAC-9237-D5D5C88A0505}"/>
    <cellStyle name="40% - Ênfase6 12 2 4" xfId="33770" xr:uid="{888398E6-3B04-48E3-A5E7-D7AF566B6BF2}"/>
    <cellStyle name="40% - Ênfase6 12 2 5" xfId="33771" xr:uid="{7030E7DA-76C5-4817-A654-82E7EBCB973D}"/>
    <cellStyle name="40% - Ênfase6 12 2 6" xfId="48014" xr:uid="{DDDE528B-7C15-4C9B-B531-40C504D4CF1B}"/>
    <cellStyle name="40% - Ênfase6 12 3" xfId="33772" xr:uid="{AC3D8A4F-3135-4EA8-8BC2-6C56BF7D5DAF}"/>
    <cellStyle name="40% - Ênfase6 12 3 2" xfId="33773" xr:uid="{027C0F89-4429-49BF-AFC6-ABDDC53FB84A}"/>
    <cellStyle name="40% - Ênfase6 12 3 2 2" xfId="33774" xr:uid="{E9D1D3AF-D802-4E7B-9ED5-201BC9FA3043}"/>
    <cellStyle name="40% - Ênfase6 12 3 2 3" xfId="33775" xr:uid="{AA9D1BB0-42C7-4F7F-AC4B-BB1AF03F6DD4}"/>
    <cellStyle name="40% - Ênfase6 12 3 2 4" xfId="33776" xr:uid="{65FF5F48-9305-457D-B2F5-7B20B3065EEB}"/>
    <cellStyle name="40% - Ênfase6 12 3 3" xfId="33777" xr:uid="{0A01F6F3-63C0-4839-ACD3-9320EE660512}"/>
    <cellStyle name="40% - Ênfase6 12 3 4" xfId="33778" xr:uid="{6E96CEE3-00CD-42D3-B447-F2719B29CBC9}"/>
    <cellStyle name="40% - Ênfase6 12 3 5" xfId="33779" xr:uid="{B8CCC815-BD6D-41D6-9B84-14D1FD23AF7A}"/>
    <cellStyle name="40% - Ênfase6 12 3 6" xfId="50457" xr:uid="{AC0D69D1-0FBC-46E6-8EF4-6B930747EFB5}"/>
    <cellStyle name="40% - Ênfase6 12 4" xfId="33780" xr:uid="{776A6ACF-2368-431E-B0F3-02CA3136CC35}"/>
    <cellStyle name="40% - Ênfase6 12 4 2" xfId="33781" xr:uid="{801CAC3A-BF35-4675-A58A-C3C94CFFA44A}"/>
    <cellStyle name="40% - Ênfase6 12 4 2 2" xfId="33782" xr:uid="{C85A68DA-A66D-428C-835C-D496478B9E2D}"/>
    <cellStyle name="40% - Ênfase6 12 4 2 3" xfId="33783" xr:uid="{8BF55E32-9776-4A6B-BFFD-D7C7A27B617B}"/>
    <cellStyle name="40% - Ênfase6 12 4 2 4" xfId="33784" xr:uid="{9F308127-808C-4D45-95E6-ACCA7B0760D9}"/>
    <cellStyle name="40% - Ênfase6 12 4 3" xfId="33785" xr:uid="{6971F7A1-2848-4FC9-B126-D0889F9A5090}"/>
    <cellStyle name="40% - Ênfase6 12 4 4" xfId="33786" xr:uid="{96C253B4-F1E7-43D9-8542-EE51A74C2290}"/>
    <cellStyle name="40% - Ênfase6 12 4 5" xfId="33787" xr:uid="{096F27D9-35B1-4BF7-88ED-02D6AE02643A}"/>
    <cellStyle name="40% - Ênfase6 12 4 6" xfId="50253" xr:uid="{1C012748-2B31-4DC3-8E58-A7E26C0DCB3F}"/>
    <cellStyle name="40% - Ênfase6 12 5" xfId="33788" xr:uid="{FB821E3E-0936-4D8E-B766-344946DDD115}"/>
    <cellStyle name="40% - Ênfase6 12 5 2" xfId="33789" xr:uid="{F6EDD5BF-D43F-4ED6-A9D4-D6F5FE17B1B8}"/>
    <cellStyle name="40% - Ênfase6 12 5 2 2" xfId="33790" xr:uid="{4D2B7F66-0AB7-46EC-86ED-CBA5EEF28F92}"/>
    <cellStyle name="40% - Ênfase6 12 5 2 3" xfId="33791" xr:uid="{34E0C980-6897-402C-B456-8CB576E3BC53}"/>
    <cellStyle name="40% - Ênfase6 12 5 2 4" xfId="33792" xr:uid="{5E6134B7-BD36-4D9B-8B2F-75FBAC448FCD}"/>
    <cellStyle name="40% - Ênfase6 12 5 3" xfId="33793" xr:uid="{901ABBC9-9AD0-474D-81CE-6F6909F191B3}"/>
    <cellStyle name="40% - Ênfase6 12 5 4" xfId="33794" xr:uid="{B2B2B5F2-2A7E-4EDA-977B-CF23D8794A6C}"/>
    <cellStyle name="40% - Ênfase6 12 5 5" xfId="33795" xr:uid="{9EE5FE81-ED00-4304-820D-E3F6F5AF62AA}"/>
    <cellStyle name="40% - Ênfase6 12 5 6" xfId="50658" xr:uid="{72A1E6D8-E285-4986-9361-90D8C46412BB}"/>
    <cellStyle name="40% - Ênfase6 12 6" xfId="33796" xr:uid="{5C5C8E02-9714-402F-BD20-65EF4ADCDDF1}"/>
    <cellStyle name="40% - Ênfase6 12 6 2" xfId="33797" xr:uid="{9BFB06C3-427D-4DE3-A1D8-73C6113C0D57}"/>
    <cellStyle name="40% - Ênfase6 12 6 2 2" xfId="33798" xr:uid="{27A8ED62-5E76-43FB-96B4-C99FEEEDF53E}"/>
    <cellStyle name="40% - Ênfase6 12 6 2 3" xfId="33799" xr:uid="{0DF433CF-AD1D-45DB-BAD2-EE378D2F2E14}"/>
    <cellStyle name="40% - Ênfase6 12 6 2 4" xfId="33800" xr:uid="{96BAACEA-B99F-4EAF-8F55-BC4C91DD7219}"/>
    <cellStyle name="40% - Ênfase6 12 6 3" xfId="33801" xr:uid="{7E532A3C-DA2B-4186-93E4-00554313C39D}"/>
    <cellStyle name="40% - Ênfase6 12 6 4" xfId="33802" xr:uid="{0E78FBEA-CB56-4D8F-8536-DDD3AC4D27A2}"/>
    <cellStyle name="40% - Ênfase6 12 6 5" xfId="33803" xr:uid="{FBF06D8C-2AF7-48A6-AB06-98D459EF211A}"/>
    <cellStyle name="40% - Ênfase6 12 6 6" xfId="49860" xr:uid="{50ADCDB1-CE81-4136-BC9E-0F7668D90DF8}"/>
    <cellStyle name="40% - Ênfase6 12 7" xfId="33804" xr:uid="{9D712B7A-A920-40E0-AF7F-24ECB177449E}"/>
    <cellStyle name="40% - Ênfase6 12 7 2" xfId="33805" xr:uid="{B38CD059-A509-4206-A041-79C331C20141}"/>
    <cellStyle name="40% - Ênfase6 12 7 2 2" xfId="33806" xr:uid="{1C3877A9-D655-4ADF-A242-672CC48AAD16}"/>
    <cellStyle name="40% - Ênfase6 12 7 2 3" xfId="33807" xr:uid="{471C68DD-1D13-492A-AC75-55DA826E4231}"/>
    <cellStyle name="40% - Ênfase6 12 7 2 4" xfId="33808" xr:uid="{61E551CA-7C8B-4669-B069-7B01AFACF576}"/>
    <cellStyle name="40% - Ênfase6 12 7 3" xfId="33809" xr:uid="{D0145AD0-A653-4572-A5E8-E7AA6CA6737E}"/>
    <cellStyle name="40% - Ênfase6 12 7 4" xfId="33810" xr:uid="{ACA44B89-58E0-4501-BE1B-21C42838377D}"/>
    <cellStyle name="40% - Ênfase6 12 7 5" xfId="33811" xr:uid="{BC6DC64C-0A46-45E8-A4A2-8E79B1784CC1}"/>
    <cellStyle name="40% - Ênfase6 12 7 6" xfId="51472" xr:uid="{C1B25948-4E71-4313-B064-42EADA91B5E6}"/>
    <cellStyle name="40% - Ênfase6 12 8" xfId="33812" xr:uid="{A4C900D0-8A09-41D1-AC4F-22747C47A246}"/>
    <cellStyle name="40% - Ênfase6 12 8 2" xfId="33813" xr:uid="{6BF73892-67C5-4929-AB64-B9D241C4926B}"/>
    <cellStyle name="40% - Ênfase6 12 8 2 2" xfId="33814" xr:uid="{F22FF366-7236-488C-ADDD-A237F9C45282}"/>
    <cellStyle name="40% - Ênfase6 12 8 2 3" xfId="33815" xr:uid="{5B474D7B-E0A0-4590-BD82-73B2779E26EC}"/>
    <cellStyle name="40% - Ênfase6 12 8 2 4" xfId="33816" xr:uid="{E0E7AD5C-30E6-489D-B940-240C9FE7D5E6}"/>
    <cellStyle name="40% - Ênfase6 12 8 3" xfId="33817" xr:uid="{EC7C05A3-0187-486F-BB8F-897FDE25C48E}"/>
    <cellStyle name="40% - Ênfase6 12 8 4" xfId="33818" xr:uid="{97E5118A-7FFB-4D51-8876-6FC85BE5390E}"/>
    <cellStyle name="40% - Ênfase6 12 8 5" xfId="33819" xr:uid="{47954C31-8A28-4244-92C8-47074534E1FF}"/>
    <cellStyle name="40% - Ênfase6 12 8 6" xfId="52351" xr:uid="{FFB8FF5D-370F-44EA-AAAC-E9AA636B6E98}"/>
    <cellStyle name="40% - Ênfase6 12 9" xfId="33820" xr:uid="{1350DDA3-1528-4CE7-92AA-38517E3BA0E6}"/>
    <cellStyle name="40% - Ênfase6 12 9 2" xfId="33821" xr:uid="{9194E87A-739C-4B6E-90B3-E8DB96A8F07F}"/>
    <cellStyle name="40% - Ênfase6 12 9 2 2" xfId="33822" xr:uid="{8D744651-3A9D-415A-860A-FE3F09A67DC4}"/>
    <cellStyle name="40% - Ênfase6 12 9 2 3" xfId="33823" xr:uid="{756F03EE-7A75-4920-A0ED-CF56E5780B1F}"/>
    <cellStyle name="40% - Ênfase6 12 9 2 4" xfId="33824" xr:uid="{2E2C2097-084D-4AB8-ADA0-314E6197D2DF}"/>
    <cellStyle name="40% - Ênfase6 12 9 3" xfId="33825" xr:uid="{40C20CC4-A749-48CD-89C3-EA05BB408924}"/>
    <cellStyle name="40% - Ênfase6 12 9 4" xfId="33826" xr:uid="{99DF3DF4-5E18-450C-B123-67107AE10EFC}"/>
    <cellStyle name="40% - Ênfase6 12 9 5" xfId="33827" xr:uid="{70E4866A-F77E-40B0-B37C-B266EF130B8B}"/>
    <cellStyle name="40% - Ênfase6 12 9 6" xfId="53217" xr:uid="{ECF9748A-C5FD-43CA-98C7-89C4A22DF973}"/>
    <cellStyle name="40% - Ênfase6 120" xfId="33828" xr:uid="{26606A35-317C-459B-A153-C3354F8F16F6}"/>
    <cellStyle name="40% - Ênfase6 121" xfId="33829" xr:uid="{11603FD8-AB31-4FB7-A1BE-77382BCCD8BF}"/>
    <cellStyle name="40% - Ênfase6 13" xfId="2397" xr:uid="{067A32F4-A185-4BBC-92C9-2CDC0EF826F4}"/>
    <cellStyle name="40% - Ênfase6 13 10" xfId="33830" xr:uid="{7302F40D-8D51-4F1E-A1C1-A07A8912FC42}"/>
    <cellStyle name="40% - Ênfase6 13 10 2" xfId="33831" xr:uid="{B1225F9A-1C62-4172-8FAD-EEA5208C1379}"/>
    <cellStyle name="40% - Ênfase6 13 10 2 2" xfId="33832" xr:uid="{B0CCFBAA-0232-4291-B809-8858093A8BE0}"/>
    <cellStyle name="40% - Ênfase6 13 10 2 3" xfId="33833" xr:uid="{0FEBD6C8-2816-4DD9-ADE4-5FBAB2EFBA6B}"/>
    <cellStyle name="40% - Ênfase6 13 10 2 4" xfId="33834" xr:uid="{1572D9D6-DACD-4514-82CC-A4EEE0F6AE2D}"/>
    <cellStyle name="40% - Ênfase6 13 10 3" xfId="33835" xr:uid="{A86A0020-4C30-4168-AB34-D25E083631AC}"/>
    <cellStyle name="40% - Ênfase6 13 10 4" xfId="33836" xr:uid="{8F36DE0F-FF90-421F-91FE-B60B6FB9CABE}"/>
    <cellStyle name="40% - Ênfase6 13 10 5" xfId="33837" xr:uid="{8ED657BD-6D40-489F-81DC-DD13D0C20754}"/>
    <cellStyle name="40% - Ênfase6 13 10 6" xfId="47278" xr:uid="{352F5093-3738-4674-B990-D5E2F99141BD}"/>
    <cellStyle name="40% - Ênfase6 13 11" xfId="33838" xr:uid="{CC11FDE3-8C0B-4ED1-9EF7-8314A7B309CA}"/>
    <cellStyle name="40% - Ênfase6 13 11 2" xfId="33839" xr:uid="{DEB62833-494C-4CD3-9977-A8C0A823D6FB}"/>
    <cellStyle name="40% - Ênfase6 13 11 2 2" xfId="33840" xr:uid="{77B2EA5C-569A-48A3-AA81-D0E1979E6E76}"/>
    <cellStyle name="40% - Ênfase6 13 11 2 3" xfId="33841" xr:uid="{4C40ACC5-56DB-4B65-ABCC-0645ED73237A}"/>
    <cellStyle name="40% - Ênfase6 13 11 2 4" xfId="33842" xr:uid="{FEC915BE-8719-4BFC-BB67-CD737193AA9D}"/>
    <cellStyle name="40% - Ênfase6 13 11 3" xfId="33843" xr:uid="{045A3F06-1B16-4C65-8F5B-760EC599EC29}"/>
    <cellStyle name="40% - Ênfase6 13 11 4" xfId="33844" xr:uid="{7BF6A882-4096-40C7-8D7B-360C50CBA782}"/>
    <cellStyle name="40% - Ênfase6 13 11 5" xfId="33845" xr:uid="{4A853B7C-776F-45EE-A3E3-5CE0CD9B4202}"/>
    <cellStyle name="40% - Ênfase6 13 12" xfId="33846" xr:uid="{826514F7-0C94-4AAA-B683-986A69A00E37}"/>
    <cellStyle name="40% - Ênfase6 13 12 2" xfId="33847" xr:uid="{EA20B304-780E-416C-9A3C-2D9CA9EAB185}"/>
    <cellStyle name="40% - Ênfase6 13 12 3" xfId="33848" xr:uid="{F58F1B08-FE4B-41FA-82F7-9677008ADA42}"/>
    <cellStyle name="40% - Ênfase6 13 12 4" xfId="33849" xr:uid="{33B111A8-09EB-4B06-9690-708AA686CB84}"/>
    <cellStyle name="40% - Ênfase6 13 13" xfId="33850" xr:uid="{CE4BB90F-A6EE-437C-9FA9-8EB65511E5FE}"/>
    <cellStyle name="40% - Ênfase6 13 14" xfId="33851" xr:uid="{84FDC3BD-F45A-45F5-A4EB-9FC21E7E9915}"/>
    <cellStyle name="40% - Ênfase6 13 15" xfId="33852" xr:uid="{AF110D5C-EEAF-43E0-B35C-416AF5CEA03A}"/>
    <cellStyle name="40% - Ênfase6 13 16" xfId="45667" xr:uid="{E14690CD-62AE-4121-A170-3A60007432AF}"/>
    <cellStyle name="40% - Ênfase6 13 2" xfId="2398" xr:uid="{15B7A683-E112-4130-9FA9-204A593A81DB}"/>
    <cellStyle name="40% - Ênfase6 13 2 2" xfId="33853" xr:uid="{5886D079-9356-405C-B651-2F6C50AB4270}"/>
    <cellStyle name="40% - Ênfase6 13 2 2 2" xfId="33854" xr:uid="{05415761-570E-4310-940B-63FE7C6BE59F}"/>
    <cellStyle name="40% - Ênfase6 13 2 2 3" xfId="33855" xr:uid="{13EA7E15-DA60-4CE7-AB60-0000B64F899A}"/>
    <cellStyle name="40% - Ênfase6 13 2 2 4" xfId="33856" xr:uid="{77A91ABB-9E94-4572-A756-98413CE10EEE}"/>
    <cellStyle name="40% - Ênfase6 13 2 2 5" xfId="49051" xr:uid="{480A56CE-3A5B-4EF2-A32D-648D163E6BA2}"/>
    <cellStyle name="40% - Ênfase6 13 2 3" xfId="33857" xr:uid="{7EE56560-C1B4-4389-BC89-84D7816BD70F}"/>
    <cellStyle name="40% - Ênfase6 13 2 4" xfId="33858" xr:uid="{878ECFFF-B802-4531-B597-15D3B45A248B}"/>
    <cellStyle name="40% - Ênfase6 13 2 5" xfId="33859" xr:uid="{C1AF9149-3353-46AB-B625-7C24B13B9495}"/>
    <cellStyle name="40% - Ênfase6 13 2 6" xfId="48015" xr:uid="{A4B621BA-5B88-446A-A483-F2EA472628BB}"/>
    <cellStyle name="40% - Ênfase6 13 3" xfId="33860" xr:uid="{3188D180-CE0B-4E3C-99BB-4B9758E30C3A}"/>
    <cellStyle name="40% - Ênfase6 13 3 2" xfId="33861" xr:uid="{3FBC1CF6-0B2A-4719-AF60-17CACF325C63}"/>
    <cellStyle name="40% - Ênfase6 13 3 2 2" xfId="33862" xr:uid="{693AB734-A1E9-4D95-BC1F-E9C78776513A}"/>
    <cellStyle name="40% - Ênfase6 13 3 2 3" xfId="33863" xr:uid="{65A78460-EDE0-445E-B73D-DB70A8686483}"/>
    <cellStyle name="40% - Ênfase6 13 3 2 4" xfId="33864" xr:uid="{3DDADCE7-429E-4B07-B1B9-B8B0B72B0A92}"/>
    <cellStyle name="40% - Ênfase6 13 3 3" xfId="33865" xr:uid="{D1C5A265-B8E1-4D15-A0A3-DDA548CE8322}"/>
    <cellStyle name="40% - Ênfase6 13 3 4" xfId="33866" xr:uid="{9F9BE64F-8E2E-41EA-9117-F4053E1C0AE8}"/>
    <cellStyle name="40% - Ênfase6 13 3 5" xfId="33867" xr:uid="{F2635E95-5D04-4A6D-A90B-A051E164C350}"/>
    <cellStyle name="40% - Ênfase6 13 3 6" xfId="50459" xr:uid="{7AC05D93-B758-4598-BAD1-FAAC87FD0F5A}"/>
    <cellStyle name="40% - Ênfase6 13 4" xfId="33868" xr:uid="{B09C399B-836B-43E7-AE06-CF84B8377C15}"/>
    <cellStyle name="40% - Ênfase6 13 4 2" xfId="33869" xr:uid="{9420610D-EA04-4209-9327-E1D31FCB4B0A}"/>
    <cellStyle name="40% - Ênfase6 13 4 2 2" xfId="33870" xr:uid="{0B33F69E-AE07-41D8-8457-6E80E6C7F8C4}"/>
    <cellStyle name="40% - Ênfase6 13 4 2 3" xfId="33871" xr:uid="{DC387B6C-D5DD-49FE-B3BD-073FC72F1694}"/>
    <cellStyle name="40% - Ênfase6 13 4 2 4" xfId="33872" xr:uid="{962ACBE0-A6C1-4CF8-939B-528F2B519192}"/>
    <cellStyle name="40% - Ênfase6 13 4 3" xfId="33873" xr:uid="{A6BDD69F-8E66-4255-B0F8-08DAF78AEABD}"/>
    <cellStyle name="40% - Ênfase6 13 4 4" xfId="33874" xr:uid="{1F706A5F-37D4-429A-8E6F-3E1E86B73E72}"/>
    <cellStyle name="40% - Ênfase6 13 4 5" xfId="33875" xr:uid="{5694E616-262E-4025-8CF4-533543C4F903}"/>
    <cellStyle name="40% - Ênfase6 13 4 6" xfId="50249" xr:uid="{E760C79C-2556-4BA0-B590-BA788F1F3BD4}"/>
    <cellStyle name="40% - Ênfase6 13 5" xfId="33876" xr:uid="{53C85A76-51E1-4B72-A13A-2BCCC5FFBFFE}"/>
    <cellStyle name="40% - Ênfase6 13 5 2" xfId="33877" xr:uid="{CB4D54D5-74A5-4AB3-89C9-8BC837A05341}"/>
    <cellStyle name="40% - Ênfase6 13 5 2 2" xfId="33878" xr:uid="{379D2C5E-D09D-4A3D-9E55-C4A03FDFABB0}"/>
    <cellStyle name="40% - Ênfase6 13 5 2 3" xfId="33879" xr:uid="{C2D73B31-4D90-4C03-A987-D7B46B15E4A3}"/>
    <cellStyle name="40% - Ênfase6 13 5 2 4" xfId="33880" xr:uid="{C581A018-E36F-40AE-B519-4BF038A17545}"/>
    <cellStyle name="40% - Ênfase6 13 5 3" xfId="33881" xr:uid="{5967A316-D3D4-4582-BC0C-2ED30C99D457}"/>
    <cellStyle name="40% - Ênfase6 13 5 4" xfId="33882" xr:uid="{41A886B5-0379-47CE-859C-B9949595575D}"/>
    <cellStyle name="40% - Ênfase6 13 5 5" xfId="33883" xr:uid="{F0EF98C0-E1CF-4220-8FC7-D6FD83FC3C65}"/>
    <cellStyle name="40% - Ênfase6 13 5 6" xfId="50681" xr:uid="{9352FAD3-E63A-4603-BF91-76FC5987743A}"/>
    <cellStyle name="40% - Ênfase6 13 6" xfId="33884" xr:uid="{16EA2B0E-D5FA-48F7-B09A-0B4AFC5DB618}"/>
    <cellStyle name="40% - Ênfase6 13 6 2" xfId="33885" xr:uid="{F6EA61BB-D06A-4B96-82A3-2BA0B995EB05}"/>
    <cellStyle name="40% - Ênfase6 13 6 2 2" xfId="33886" xr:uid="{E8F05CD0-8E9F-4B6B-A5F2-F29B11201112}"/>
    <cellStyle name="40% - Ênfase6 13 6 2 3" xfId="33887" xr:uid="{EC5D0327-0AC2-4E37-83E8-FC2827EA6230}"/>
    <cellStyle name="40% - Ênfase6 13 6 2 4" xfId="33888" xr:uid="{905CC1C0-D9F5-49A8-BA16-8794EE1FE4E9}"/>
    <cellStyle name="40% - Ênfase6 13 6 3" xfId="33889" xr:uid="{8E470545-1CDE-402C-97E5-B6E9156A1768}"/>
    <cellStyle name="40% - Ênfase6 13 6 4" xfId="33890" xr:uid="{41794FBF-7A72-49EB-9895-CFAF01BE2B23}"/>
    <cellStyle name="40% - Ênfase6 13 6 5" xfId="33891" xr:uid="{5D1D687B-8D15-4827-854F-738F23A129C5}"/>
    <cellStyle name="40% - Ênfase6 13 6 6" xfId="51568" xr:uid="{7C815418-B5E4-4174-B5DF-88437211CB8B}"/>
    <cellStyle name="40% - Ênfase6 13 7" xfId="33892" xr:uid="{FD71F2C2-9C82-4717-9AC0-ED41A0257692}"/>
    <cellStyle name="40% - Ênfase6 13 7 2" xfId="33893" xr:uid="{6E205A2C-4A0E-4C37-808A-090DADD87777}"/>
    <cellStyle name="40% - Ênfase6 13 7 2 2" xfId="33894" xr:uid="{AD749C87-4D8F-4C66-BA36-45EB53A87301}"/>
    <cellStyle name="40% - Ênfase6 13 7 2 3" xfId="33895" xr:uid="{E4FF39B5-5D76-4340-BD82-F09BDE7A320B}"/>
    <cellStyle name="40% - Ênfase6 13 7 2 4" xfId="33896" xr:uid="{06642296-8163-4606-AF94-076D4525EBCE}"/>
    <cellStyle name="40% - Ênfase6 13 7 3" xfId="33897" xr:uid="{606909EC-FADD-4E3E-BE22-A01173905AC7}"/>
    <cellStyle name="40% - Ênfase6 13 7 4" xfId="33898" xr:uid="{86233BD3-567D-404B-BAB7-C8BCFE279F97}"/>
    <cellStyle name="40% - Ênfase6 13 7 5" xfId="33899" xr:uid="{44291FCE-58DB-4F8E-B3A4-F751BFAAEE8F}"/>
    <cellStyle name="40% - Ênfase6 13 7 6" xfId="52447" xr:uid="{8E497CC9-EFF2-44DA-9512-D11E9671B076}"/>
    <cellStyle name="40% - Ênfase6 13 8" xfId="33900" xr:uid="{D25D2285-2EFE-40C4-A40E-616D45781504}"/>
    <cellStyle name="40% - Ênfase6 13 8 2" xfId="33901" xr:uid="{4F49B521-D246-4747-BA19-DCDCD79F78C7}"/>
    <cellStyle name="40% - Ênfase6 13 8 2 2" xfId="33902" xr:uid="{4FFE84AE-5EA2-4B08-9F69-257330430A35}"/>
    <cellStyle name="40% - Ênfase6 13 8 2 3" xfId="33903" xr:uid="{66351BFC-F79E-4293-9209-DD112F8271E3}"/>
    <cellStyle name="40% - Ênfase6 13 8 2 4" xfId="33904" xr:uid="{461E0F26-BBCE-4EFF-BBA9-FC7BD19439FD}"/>
    <cellStyle name="40% - Ênfase6 13 8 3" xfId="33905" xr:uid="{B49DCE4E-B783-49BE-AAF6-29575EFB3209}"/>
    <cellStyle name="40% - Ênfase6 13 8 4" xfId="33906" xr:uid="{5901525E-E015-4580-A3D9-3D061C1C2C2E}"/>
    <cellStyle name="40% - Ênfase6 13 8 5" xfId="33907" xr:uid="{CE715B1C-AA5A-4742-9E28-4251C43EF2E7}"/>
    <cellStyle name="40% - Ênfase6 13 8 6" xfId="53313" xr:uid="{82217FE9-850C-443C-8519-AF2537AB166A}"/>
    <cellStyle name="40% - Ênfase6 13 9" xfId="33908" xr:uid="{F7FC6C61-DB41-4E96-81FA-843A26F91D6E}"/>
    <cellStyle name="40% - Ênfase6 13 9 2" xfId="33909" xr:uid="{D4F2AC17-69E4-4583-A8D2-55D4C9358AF8}"/>
    <cellStyle name="40% - Ênfase6 13 9 2 2" xfId="33910" xr:uid="{7078DABB-6155-4DF0-8F45-DA8D5D6A6AC7}"/>
    <cellStyle name="40% - Ênfase6 13 9 2 3" xfId="33911" xr:uid="{2058C178-6E59-4782-AD7E-836E8C266D51}"/>
    <cellStyle name="40% - Ênfase6 13 9 2 4" xfId="33912" xr:uid="{831213AF-F21F-4A16-94DB-1E6EF749BEB6}"/>
    <cellStyle name="40% - Ênfase6 13 9 3" xfId="33913" xr:uid="{5CF5A974-259C-46C8-A09A-10D115B77E3B}"/>
    <cellStyle name="40% - Ênfase6 13 9 4" xfId="33914" xr:uid="{5BC3CB95-6034-4DF5-9EEE-837A677B5B4C}"/>
    <cellStyle name="40% - Ênfase6 13 9 5" xfId="33915" xr:uid="{B258313E-9427-43D2-B707-DBEA6DA63867}"/>
    <cellStyle name="40% - Ênfase6 13 9 6" xfId="54157" xr:uid="{90B1DE7D-E6B2-4488-A472-DF45FB79DE46}"/>
    <cellStyle name="40% - Ênfase6 14" xfId="2399" xr:uid="{EFC48604-0545-47D4-9661-5C9CCCC0E9B8}"/>
    <cellStyle name="40% - Ênfase6 14 10" xfId="33916" xr:uid="{3A4F304E-F32D-4528-BDEE-79C1A2BB92D3}"/>
    <cellStyle name="40% - Ênfase6 14 10 2" xfId="33917" xr:uid="{3D797D18-2DBB-4923-928A-435519D2B2CF}"/>
    <cellStyle name="40% - Ênfase6 14 10 2 2" xfId="33918" xr:uid="{069C5B5D-C63B-4A7A-884A-B833037E79E9}"/>
    <cellStyle name="40% - Ênfase6 14 10 2 3" xfId="33919" xr:uid="{5980B21C-0159-4B78-8CE7-9ED0548686B3}"/>
    <cellStyle name="40% - Ênfase6 14 10 2 4" xfId="33920" xr:uid="{4031685B-F3A0-4138-B5A1-62F7DC4E9B63}"/>
    <cellStyle name="40% - Ênfase6 14 10 3" xfId="33921" xr:uid="{AA0922FF-0B56-47EE-B320-3BC860F8B2DB}"/>
    <cellStyle name="40% - Ênfase6 14 10 4" xfId="33922" xr:uid="{82CE6823-3B44-4DAA-8471-AC04688010F1}"/>
    <cellStyle name="40% - Ênfase6 14 10 5" xfId="33923" xr:uid="{CF2DEB47-BD68-4580-85CC-C27406B0424C}"/>
    <cellStyle name="40% - Ênfase6 14 10 6" xfId="47279" xr:uid="{1BE6092A-6FB0-4B98-ACBF-86A242304DC3}"/>
    <cellStyle name="40% - Ênfase6 14 11" xfId="33924" xr:uid="{C7F4B3C9-682E-479D-A3A1-725350017C74}"/>
    <cellStyle name="40% - Ênfase6 14 11 2" xfId="33925" xr:uid="{A14251EB-7911-43AE-BBB4-1F4BD3996A81}"/>
    <cellStyle name="40% - Ênfase6 14 11 2 2" xfId="33926" xr:uid="{FAD5CAD4-61FD-4DA7-93E8-32ECB76FF2B5}"/>
    <cellStyle name="40% - Ênfase6 14 11 2 3" xfId="33927" xr:uid="{00AB7406-5EC0-479B-9136-C01B6BA6E493}"/>
    <cellStyle name="40% - Ênfase6 14 11 2 4" xfId="33928" xr:uid="{3545D5D6-E02B-446D-AF9D-4A080231520C}"/>
    <cellStyle name="40% - Ênfase6 14 11 3" xfId="33929" xr:uid="{341C13C1-FDDC-4A86-80FF-2D2CA202131C}"/>
    <cellStyle name="40% - Ênfase6 14 11 4" xfId="33930" xr:uid="{A08A321B-1730-466B-9A1C-22C5B677DF48}"/>
    <cellStyle name="40% - Ênfase6 14 11 5" xfId="33931" xr:uid="{B662B776-5399-4221-94DC-95205B5FE7AD}"/>
    <cellStyle name="40% - Ênfase6 14 12" xfId="33932" xr:uid="{C2287CEF-534D-4F17-AB83-D1D8AE139367}"/>
    <cellStyle name="40% - Ênfase6 14 12 2" xfId="33933" xr:uid="{5B8FA01F-281A-4BD7-93D8-7DA1BD628843}"/>
    <cellStyle name="40% - Ênfase6 14 12 3" xfId="33934" xr:uid="{92A92A96-CE8B-4933-AA66-743946FEAA74}"/>
    <cellStyle name="40% - Ênfase6 14 12 4" xfId="33935" xr:uid="{C1EF01AE-924F-4648-9295-04873F233452}"/>
    <cellStyle name="40% - Ênfase6 14 13" xfId="33936" xr:uid="{2EAC1CE9-83E0-4ADB-B896-5E6C88DA14C8}"/>
    <cellStyle name="40% - Ênfase6 14 14" xfId="33937" xr:uid="{F7F38767-996F-49ED-85BD-186F8B6052A7}"/>
    <cellStyle name="40% - Ênfase6 14 15" xfId="33938" xr:uid="{E7F26299-CFCE-4503-BD90-782A0229E71C}"/>
    <cellStyle name="40% - Ênfase6 14 16" xfId="45668" xr:uid="{6FB04A2A-383C-440D-AC92-D5C7EC6CE2C2}"/>
    <cellStyle name="40% - Ênfase6 14 2" xfId="2400" xr:uid="{F921BE0F-C880-4BC3-9F61-C2F0CC5B3F79}"/>
    <cellStyle name="40% - Ênfase6 14 2 2" xfId="33939" xr:uid="{B59AC871-BE76-4B3B-83B5-60BFF7D77B42}"/>
    <cellStyle name="40% - Ênfase6 14 2 2 2" xfId="33940" xr:uid="{CC8414B6-D2FB-46D2-B174-5629A529162C}"/>
    <cellStyle name="40% - Ênfase6 14 2 2 3" xfId="33941" xr:uid="{476BBE4B-16C7-4CCC-97D0-475B593A2864}"/>
    <cellStyle name="40% - Ênfase6 14 2 2 4" xfId="33942" xr:uid="{BD1D0FB5-01A4-4E03-9324-E671DF408933}"/>
    <cellStyle name="40% - Ênfase6 14 2 2 5" xfId="49053" xr:uid="{868A7A0C-741F-4127-8D5C-9EEE183F56A6}"/>
    <cellStyle name="40% - Ênfase6 14 2 3" xfId="33943" xr:uid="{330F603F-C747-480A-BA7B-D2E0B4F29A83}"/>
    <cellStyle name="40% - Ênfase6 14 2 4" xfId="33944" xr:uid="{C52C7369-45CE-443F-BB27-DB272ABEBE6B}"/>
    <cellStyle name="40% - Ênfase6 14 2 5" xfId="33945" xr:uid="{FD7995FB-2F1D-4930-9CF1-A511790FE9DB}"/>
    <cellStyle name="40% - Ênfase6 14 2 6" xfId="48016" xr:uid="{F61AE860-0149-4E37-BDF6-3A3630653FF2}"/>
    <cellStyle name="40% - Ênfase6 14 3" xfId="33946" xr:uid="{A3492695-9577-414E-84DF-F5FE63E08D69}"/>
    <cellStyle name="40% - Ênfase6 14 3 2" xfId="33947" xr:uid="{5C135550-CA45-4DF1-BAB2-CDEB879DED36}"/>
    <cellStyle name="40% - Ênfase6 14 3 2 2" xfId="33948" xr:uid="{84CEC257-89F7-477B-A58E-4F14E2B877A1}"/>
    <cellStyle name="40% - Ênfase6 14 3 2 3" xfId="33949" xr:uid="{68755F67-75C7-4A63-B3B3-E6417608C2B9}"/>
    <cellStyle name="40% - Ênfase6 14 3 2 4" xfId="33950" xr:uid="{3477F9FC-B0A7-453C-A9F4-A8992D242695}"/>
    <cellStyle name="40% - Ênfase6 14 3 3" xfId="33951" xr:uid="{BCC47353-9531-40B9-8D0E-90CBFA223C9A}"/>
    <cellStyle name="40% - Ênfase6 14 3 4" xfId="33952" xr:uid="{7FB55FF3-95CF-4F34-82CB-EE0B7B1A44F7}"/>
    <cellStyle name="40% - Ênfase6 14 3 5" xfId="33953" xr:uid="{2A38B770-14B3-44A5-AD37-69901DA6E96D}"/>
    <cellStyle name="40% - Ênfase6 14 3 6" xfId="50461" xr:uid="{90D28FDF-E98E-48D4-9FFC-BB4D1E945D97}"/>
    <cellStyle name="40% - Ênfase6 14 4" xfId="33954" xr:uid="{3C0DED3D-F4D8-467A-8D14-B9BCB6781853}"/>
    <cellStyle name="40% - Ênfase6 14 4 2" xfId="33955" xr:uid="{C25E1CD6-66C4-47D5-859D-1B3FDC6A72F8}"/>
    <cellStyle name="40% - Ênfase6 14 4 2 2" xfId="33956" xr:uid="{7C3D5382-8839-4775-A4C2-47AFD3358838}"/>
    <cellStyle name="40% - Ênfase6 14 4 2 3" xfId="33957" xr:uid="{6B3507D1-0234-474E-B178-283856898FD3}"/>
    <cellStyle name="40% - Ênfase6 14 4 2 4" xfId="33958" xr:uid="{B7993D58-E217-44BB-9112-36E16BC48E67}"/>
    <cellStyle name="40% - Ênfase6 14 4 3" xfId="33959" xr:uid="{D14CBDC5-9912-4128-95F5-88EF6E5448EC}"/>
    <cellStyle name="40% - Ênfase6 14 4 4" xfId="33960" xr:uid="{237E1A3E-4B7C-4894-AE49-E400A523850F}"/>
    <cellStyle name="40% - Ênfase6 14 4 5" xfId="33961" xr:uid="{FB4332DC-7197-478C-BFF1-7B191414EFFB}"/>
    <cellStyle name="40% - Ênfase6 14 4 6" xfId="50245" xr:uid="{388EF344-F6D0-42F3-B33B-4FFB678564C2}"/>
    <cellStyle name="40% - Ênfase6 14 5" xfId="33962" xr:uid="{02941DA8-91D9-4093-A4A2-6405299B6ECA}"/>
    <cellStyle name="40% - Ênfase6 14 5 2" xfId="33963" xr:uid="{8A1C368B-0900-4096-95AF-1E5AC7AF2510}"/>
    <cellStyle name="40% - Ênfase6 14 5 2 2" xfId="33964" xr:uid="{02CE50F6-8F40-4391-90C0-81A2FB9CCA7F}"/>
    <cellStyle name="40% - Ênfase6 14 5 2 3" xfId="33965" xr:uid="{22D37AAD-6326-431E-BBC5-693C4DC0EB73}"/>
    <cellStyle name="40% - Ênfase6 14 5 2 4" xfId="33966" xr:uid="{A1AEB36D-C293-487C-8323-01CF9C52A2A7}"/>
    <cellStyle name="40% - Ênfase6 14 5 3" xfId="33967" xr:uid="{FE40E59E-29F7-47C7-9060-D83CF1E1105C}"/>
    <cellStyle name="40% - Ênfase6 14 5 4" xfId="33968" xr:uid="{EF6541F1-077E-4649-9A4C-3CE80A6C6059}"/>
    <cellStyle name="40% - Ênfase6 14 5 5" xfId="33969" xr:uid="{18ADB618-766C-4844-ACAA-C531EF0367A7}"/>
    <cellStyle name="40% - Ênfase6 14 5 6" xfId="50686" xr:uid="{299E8713-209D-46DA-9306-00FFC287F9D0}"/>
    <cellStyle name="40% - Ênfase6 14 6" xfId="33970" xr:uid="{F128284B-2AA5-4DB6-ACA1-ABA8B362CD1A}"/>
    <cellStyle name="40% - Ênfase6 14 6 2" xfId="33971" xr:uid="{1931A201-496F-4FE0-A9D5-25A0F6DEC70F}"/>
    <cellStyle name="40% - Ênfase6 14 6 2 2" xfId="33972" xr:uid="{52FF23BF-4634-4B93-AB91-7F2B83EE69EF}"/>
    <cellStyle name="40% - Ênfase6 14 6 2 3" xfId="33973" xr:uid="{FAFD7695-BE88-4DF7-82DD-CE05495793D5}"/>
    <cellStyle name="40% - Ênfase6 14 6 2 4" xfId="33974" xr:uid="{DB811033-E35E-48B1-86B0-9DC6A42E3569}"/>
    <cellStyle name="40% - Ênfase6 14 6 3" xfId="33975" xr:uid="{4D6D2CDA-E363-41B9-AB07-FBE8D75E853B}"/>
    <cellStyle name="40% - Ênfase6 14 6 4" xfId="33976" xr:uid="{CAB2D552-375F-4EA6-BBB5-26E3C07E8E7B}"/>
    <cellStyle name="40% - Ênfase6 14 6 5" xfId="33977" xr:uid="{3D08A633-505E-4F5F-8311-B396B2FB1B1B}"/>
    <cellStyle name="40% - Ênfase6 14 6 6" xfId="51573" xr:uid="{A0DA7557-1DA3-42EB-ADD7-0F5B207C6380}"/>
    <cellStyle name="40% - Ênfase6 14 7" xfId="33978" xr:uid="{C0B94579-FD74-46CB-BC93-0013736A5CCA}"/>
    <cellStyle name="40% - Ênfase6 14 7 2" xfId="33979" xr:uid="{CB5642EA-B827-42AB-AACA-1827C2DDB93C}"/>
    <cellStyle name="40% - Ênfase6 14 7 2 2" xfId="33980" xr:uid="{E7B07047-7184-4C9E-B97F-16606659A9E4}"/>
    <cellStyle name="40% - Ênfase6 14 7 2 3" xfId="33981" xr:uid="{B8798BA4-6886-49C3-9EF6-48334F2C5EA5}"/>
    <cellStyle name="40% - Ênfase6 14 7 2 4" xfId="33982" xr:uid="{499C99CE-B506-49CF-B704-E2B466F3B602}"/>
    <cellStyle name="40% - Ênfase6 14 7 3" xfId="33983" xr:uid="{45EFAEF2-4357-4558-B3ED-5BE123907703}"/>
    <cellStyle name="40% - Ênfase6 14 7 4" xfId="33984" xr:uid="{C5B49998-FC18-44B5-A22C-7FDD5E4BD5EA}"/>
    <cellStyle name="40% - Ênfase6 14 7 5" xfId="33985" xr:uid="{22B66C07-6281-49E2-9BFB-814A610DEE6A}"/>
    <cellStyle name="40% - Ênfase6 14 7 6" xfId="52452" xr:uid="{97223D06-F183-4953-979C-10D6CAFC3E2A}"/>
    <cellStyle name="40% - Ênfase6 14 8" xfId="33986" xr:uid="{1E29EF37-1A09-426C-8A99-71974013CBFC}"/>
    <cellStyle name="40% - Ênfase6 14 8 2" xfId="33987" xr:uid="{4EB926CC-F275-44DB-BA38-39CD89F46B98}"/>
    <cellStyle name="40% - Ênfase6 14 8 2 2" xfId="33988" xr:uid="{6DE2B53B-A09E-4191-8B3B-46A4C029870F}"/>
    <cellStyle name="40% - Ênfase6 14 8 2 3" xfId="33989" xr:uid="{94A670C0-F696-4BFF-9A75-8FBDAA00A818}"/>
    <cellStyle name="40% - Ênfase6 14 8 2 4" xfId="33990" xr:uid="{41F98819-46E3-4934-8D1F-6948D492DEA1}"/>
    <cellStyle name="40% - Ênfase6 14 8 3" xfId="33991" xr:uid="{C9316E95-E088-40E7-86C0-1D30F50CD25C}"/>
    <cellStyle name="40% - Ênfase6 14 8 4" xfId="33992" xr:uid="{90E095A5-9354-4024-9A7E-E549BE718A0F}"/>
    <cellStyle name="40% - Ênfase6 14 8 5" xfId="33993" xr:uid="{9AAFE85B-EBF0-4B2C-9E8C-C4B893626FFF}"/>
    <cellStyle name="40% - Ênfase6 14 8 6" xfId="53317" xr:uid="{64B9BBC4-47C6-4BC6-99A6-BF188F4DD942}"/>
    <cellStyle name="40% - Ênfase6 14 9" xfId="33994" xr:uid="{FE435769-D681-463C-A215-AAC1D9062A5A}"/>
    <cellStyle name="40% - Ênfase6 14 9 2" xfId="33995" xr:uid="{3472723C-77C3-40B2-B979-4ED38222B84F}"/>
    <cellStyle name="40% - Ênfase6 14 9 2 2" xfId="33996" xr:uid="{AF3AEA61-63D0-4F06-B499-6FCBEDD1E2D7}"/>
    <cellStyle name="40% - Ênfase6 14 9 2 3" xfId="33997" xr:uid="{E6358C3E-A311-4DD5-8CB5-622D0C2765CF}"/>
    <cellStyle name="40% - Ênfase6 14 9 2 4" xfId="33998" xr:uid="{D7F1588B-E72C-44C0-A975-5EFB09994135}"/>
    <cellStyle name="40% - Ênfase6 14 9 3" xfId="33999" xr:uid="{CCEC39A7-E9C3-4D21-B736-23B1E4E75EEA}"/>
    <cellStyle name="40% - Ênfase6 14 9 4" xfId="34000" xr:uid="{BD84B24F-9909-4A75-88E2-E5186A10D8F2}"/>
    <cellStyle name="40% - Ênfase6 14 9 5" xfId="34001" xr:uid="{0869C56A-69FB-45F5-B1FE-04D3314D73B1}"/>
    <cellStyle name="40% - Ênfase6 14 9 6" xfId="54161" xr:uid="{E76253E4-F44C-460D-8854-4B9B4DE624A0}"/>
    <cellStyle name="40% - Ênfase6 15" xfId="2401" xr:uid="{876F9A25-E6AA-4206-A58B-A1B983783BC7}"/>
    <cellStyle name="40% - Ênfase6 15 10" xfId="34002" xr:uid="{E5075CBF-FA2C-4405-991E-C281C5CA33AE}"/>
    <cellStyle name="40% - Ênfase6 15 10 2" xfId="34003" xr:uid="{1172B65C-4B68-4429-A72B-64FE432E5202}"/>
    <cellStyle name="40% - Ênfase6 15 10 2 2" xfId="34004" xr:uid="{92742F7F-F88B-4EA7-A9E4-1FA5B3EF56E3}"/>
    <cellStyle name="40% - Ênfase6 15 10 2 3" xfId="34005" xr:uid="{56978299-EB44-4E16-B4E3-226C8CF922A9}"/>
    <cellStyle name="40% - Ênfase6 15 10 2 4" xfId="34006" xr:uid="{A88A112D-448C-4265-93B2-ACD0D5852068}"/>
    <cellStyle name="40% - Ênfase6 15 10 3" xfId="34007" xr:uid="{AAB6A77D-F2B6-4AC0-B3AA-90BE3126DB08}"/>
    <cellStyle name="40% - Ênfase6 15 10 4" xfId="34008" xr:uid="{A47C6655-9014-408B-AC58-AD16C48E9024}"/>
    <cellStyle name="40% - Ênfase6 15 10 5" xfId="34009" xr:uid="{8B8C4167-9C1E-47DE-BE69-2AB055D1ED49}"/>
    <cellStyle name="40% - Ênfase6 15 10 6" xfId="47280" xr:uid="{1B531E70-6E25-43A2-87C4-7B6F0AE89FA3}"/>
    <cellStyle name="40% - Ênfase6 15 11" xfId="34010" xr:uid="{C4D32432-5DDB-47F9-BE2F-5E1D0B244A86}"/>
    <cellStyle name="40% - Ênfase6 15 11 2" xfId="34011" xr:uid="{4F77BBCA-A375-4816-A258-785281533AF1}"/>
    <cellStyle name="40% - Ênfase6 15 11 2 2" xfId="34012" xr:uid="{7D785F83-0035-42CE-8D8F-D55960C54D4C}"/>
    <cellStyle name="40% - Ênfase6 15 11 2 3" xfId="34013" xr:uid="{693AF0C2-129F-40AE-80E3-D816F8289D4B}"/>
    <cellStyle name="40% - Ênfase6 15 11 2 4" xfId="34014" xr:uid="{F0E84694-703E-49A6-B2E3-89666F937530}"/>
    <cellStyle name="40% - Ênfase6 15 11 3" xfId="34015" xr:uid="{EC796E98-73D0-4F31-8E13-845EF7FAD131}"/>
    <cellStyle name="40% - Ênfase6 15 11 4" xfId="34016" xr:uid="{5C4EAD04-061B-4E87-8824-BC4FC99DAFA1}"/>
    <cellStyle name="40% - Ênfase6 15 11 5" xfId="34017" xr:uid="{34CCBF0D-244F-44B1-AFA7-E658291FE889}"/>
    <cellStyle name="40% - Ênfase6 15 12" xfId="34018" xr:uid="{B3F4852E-3809-4D65-916F-B36CADC32912}"/>
    <cellStyle name="40% - Ênfase6 15 12 2" xfId="34019" xr:uid="{ADE05D21-33FA-44F0-A0CE-BC691C3E4893}"/>
    <cellStyle name="40% - Ênfase6 15 12 3" xfId="34020" xr:uid="{6A359ABA-C551-460D-9995-7F0FAE072F2E}"/>
    <cellStyle name="40% - Ênfase6 15 12 4" xfId="34021" xr:uid="{AE7721CF-A8C0-496A-B49F-06693F458F84}"/>
    <cellStyle name="40% - Ênfase6 15 13" xfId="34022" xr:uid="{9586B0FE-0F53-4BD9-A39F-D63E468B6824}"/>
    <cellStyle name="40% - Ênfase6 15 14" xfId="34023" xr:uid="{6FD790EA-425A-49F9-AF58-93C7DC579C86}"/>
    <cellStyle name="40% - Ênfase6 15 15" xfId="34024" xr:uid="{2B88AD12-F214-46A9-93BC-D4D82041F5B8}"/>
    <cellStyle name="40% - Ênfase6 15 16" xfId="45669" xr:uid="{9F6C7027-09AA-49DE-A1EB-DEB9F9EB9FE7}"/>
    <cellStyle name="40% - Ênfase6 15 2" xfId="2402" xr:uid="{3D2F1A7A-11D1-476F-87CC-E1F3C1CA01F1}"/>
    <cellStyle name="40% - Ênfase6 15 2 2" xfId="34025" xr:uid="{FAE904F8-9CCD-4F60-A9F3-421CA427106D}"/>
    <cellStyle name="40% - Ênfase6 15 2 2 2" xfId="34026" xr:uid="{04C31A7D-C80E-4753-A2C6-09FA456D5EA6}"/>
    <cellStyle name="40% - Ênfase6 15 2 2 3" xfId="34027" xr:uid="{605E3486-833B-45FA-B207-639004C5A229}"/>
    <cellStyle name="40% - Ênfase6 15 2 2 4" xfId="34028" xr:uid="{186EA1E1-CB62-4A0B-A748-525DE93D381D}"/>
    <cellStyle name="40% - Ênfase6 15 2 2 5" xfId="49055" xr:uid="{0A46D46A-DE29-4651-9867-8DD0EF4A82FA}"/>
    <cellStyle name="40% - Ênfase6 15 2 3" xfId="34029" xr:uid="{A8B1FEB3-A319-48DF-BACB-BA47D79B1DAE}"/>
    <cellStyle name="40% - Ênfase6 15 2 4" xfId="34030" xr:uid="{B7704365-1789-4673-8A0A-DD53F9F931D8}"/>
    <cellStyle name="40% - Ênfase6 15 2 5" xfId="34031" xr:uid="{CA1DCCF5-C8C1-4230-85D3-485E22CE09B3}"/>
    <cellStyle name="40% - Ênfase6 15 2 6" xfId="48017" xr:uid="{2C61DEF1-9D36-498B-80BC-B10D5E59864D}"/>
    <cellStyle name="40% - Ênfase6 15 3" xfId="34032" xr:uid="{F16C1357-CD0E-4721-81CE-2B521092E911}"/>
    <cellStyle name="40% - Ênfase6 15 3 2" xfId="34033" xr:uid="{E6E3E9CC-48DB-4CF7-BBCB-9E14F15BE74E}"/>
    <cellStyle name="40% - Ênfase6 15 3 2 2" xfId="34034" xr:uid="{A725D6FB-8FFA-4B35-BDC9-EA1100423BB4}"/>
    <cellStyle name="40% - Ênfase6 15 3 2 3" xfId="34035" xr:uid="{785D5756-B207-4A35-90FD-03E6AC2B8DFD}"/>
    <cellStyle name="40% - Ênfase6 15 3 2 4" xfId="34036" xr:uid="{D69EB4A5-665F-4EC7-A116-D47042A17C06}"/>
    <cellStyle name="40% - Ênfase6 15 3 3" xfId="34037" xr:uid="{B2B3ACD8-CDD9-41F1-8FE7-0E323FA1E378}"/>
    <cellStyle name="40% - Ênfase6 15 3 4" xfId="34038" xr:uid="{9B17A501-A3CD-49AA-9504-AA978B67FEF2}"/>
    <cellStyle name="40% - Ênfase6 15 3 5" xfId="34039" xr:uid="{67C7BE6E-F83E-44EB-A993-B81FE8C1BC18}"/>
    <cellStyle name="40% - Ênfase6 15 3 6" xfId="50463" xr:uid="{63095B6F-8D66-4A3D-8722-BD0C065DB771}"/>
    <cellStyle name="40% - Ênfase6 15 4" xfId="34040" xr:uid="{266737B0-01DC-47A0-9954-5CA660399725}"/>
    <cellStyle name="40% - Ênfase6 15 4 2" xfId="34041" xr:uid="{2C376FD5-296D-44FE-8148-3C8E43610CD0}"/>
    <cellStyle name="40% - Ênfase6 15 4 2 2" xfId="34042" xr:uid="{3AFD8AC9-6C61-42EC-81CF-59CAA0303BBD}"/>
    <cellStyle name="40% - Ênfase6 15 4 2 3" xfId="34043" xr:uid="{0316F944-D5A3-4211-96F8-A486EFFD9205}"/>
    <cellStyle name="40% - Ênfase6 15 4 2 4" xfId="34044" xr:uid="{2B55A6E3-B7FC-4BF4-AF8F-8CF303938671}"/>
    <cellStyle name="40% - Ênfase6 15 4 3" xfId="34045" xr:uid="{ABC2B48E-8CCE-4237-B0CE-1B9FE3790995}"/>
    <cellStyle name="40% - Ênfase6 15 4 4" xfId="34046" xr:uid="{B5B8E499-E85C-4F7F-A1F8-5AB48167B812}"/>
    <cellStyle name="40% - Ênfase6 15 4 5" xfId="34047" xr:uid="{6CBB651A-1AC3-46C1-8FCC-4DCBBFE0A919}"/>
    <cellStyle name="40% - Ênfase6 15 4 6" xfId="50241" xr:uid="{DD830452-98EA-4447-83A9-BCA7C5A5291A}"/>
    <cellStyle name="40% - Ênfase6 15 5" xfId="34048" xr:uid="{B02C16D8-9A19-437D-A47F-FFD1E43737E4}"/>
    <cellStyle name="40% - Ênfase6 15 5 2" xfId="34049" xr:uid="{D40AE885-BFC4-4C1A-B176-8F9CE9B4DC22}"/>
    <cellStyle name="40% - Ênfase6 15 5 2 2" xfId="34050" xr:uid="{9EA7FCFA-E674-4F03-995C-68DE604200AD}"/>
    <cellStyle name="40% - Ênfase6 15 5 2 3" xfId="34051" xr:uid="{777128B9-58E4-4F9F-8CC5-70F1C979B0E0}"/>
    <cellStyle name="40% - Ênfase6 15 5 2 4" xfId="34052" xr:uid="{81EF1AE0-F025-4FFF-A2A0-9BC2C5619215}"/>
    <cellStyle name="40% - Ênfase6 15 5 3" xfId="34053" xr:uid="{C7BCB49B-1537-416A-B5E3-0C008A2F4F63}"/>
    <cellStyle name="40% - Ênfase6 15 5 4" xfId="34054" xr:uid="{3F82F608-55DB-4ECB-AE52-E6F42CAA18A6}"/>
    <cellStyle name="40% - Ênfase6 15 5 5" xfId="34055" xr:uid="{06E6BEEB-0EB6-4F7C-B5C5-4A7E92C7531A}"/>
    <cellStyle name="40% - Ênfase6 15 5 6" xfId="50690" xr:uid="{D12D694C-8176-41FF-9A11-207D50AE7ECE}"/>
    <cellStyle name="40% - Ênfase6 15 6" xfId="34056" xr:uid="{B1A1701A-B8A9-40D1-BBD4-1D084D22A935}"/>
    <cellStyle name="40% - Ênfase6 15 6 2" xfId="34057" xr:uid="{BCF705FB-C267-44B9-9934-FB3D2CBF6211}"/>
    <cellStyle name="40% - Ênfase6 15 6 2 2" xfId="34058" xr:uid="{C23981A8-2E03-4940-88D0-08D4B6C9F273}"/>
    <cellStyle name="40% - Ênfase6 15 6 2 3" xfId="34059" xr:uid="{46D6EB91-0838-4A46-B4DF-294666F4420A}"/>
    <cellStyle name="40% - Ênfase6 15 6 2 4" xfId="34060" xr:uid="{7EC00286-1FD7-4F89-9408-80B2F9B21DC0}"/>
    <cellStyle name="40% - Ênfase6 15 6 3" xfId="34061" xr:uid="{84D31281-80EF-4BF1-99C2-34BA66C1B928}"/>
    <cellStyle name="40% - Ênfase6 15 6 4" xfId="34062" xr:uid="{0D12AFAE-C4D9-4C35-B516-DB3FC611269E}"/>
    <cellStyle name="40% - Ênfase6 15 6 5" xfId="34063" xr:uid="{9DDE31A5-A944-4848-9F61-388558B80DC3}"/>
    <cellStyle name="40% - Ênfase6 15 6 6" xfId="51577" xr:uid="{3E163518-902A-41DA-91AE-3435B1EEE0BA}"/>
    <cellStyle name="40% - Ênfase6 15 7" xfId="34064" xr:uid="{BB53210E-C9F3-4FF3-9964-D29229C7D15D}"/>
    <cellStyle name="40% - Ênfase6 15 7 2" xfId="34065" xr:uid="{889F6768-1BCB-4FDF-8650-075357428860}"/>
    <cellStyle name="40% - Ênfase6 15 7 2 2" xfId="34066" xr:uid="{F9782CF0-80B6-4910-84A8-901DF22CAB96}"/>
    <cellStyle name="40% - Ênfase6 15 7 2 3" xfId="34067" xr:uid="{5E42FB89-EDCA-4661-8F37-11C367B3625C}"/>
    <cellStyle name="40% - Ênfase6 15 7 2 4" xfId="34068" xr:uid="{4A8729B0-A9BB-4A00-989C-547232E71838}"/>
    <cellStyle name="40% - Ênfase6 15 7 3" xfId="34069" xr:uid="{581CEBA1-E1A5-464F-BD92-C8F7B3E6C157}"/>
    <cellStyle name="40% - Ênfase6 15 7 4" xfId="34070" xr:uid="{8746859B-9FC6-475C-BB5D-FA5B23C0DB4D}"/>
    <cellStyle name="40% - Ênfase6 15 7 5" xfId="34071" xr:uid="{8F809A51-6641-46B1-9DA0-4F2AFCA83F17}"/>
    <cellStyle name="40% - Ênfase6 15 7 6" xfId="52455" xr:uid="{C1E44316-6278-4ABE-89FF-4971FB4272CD}"/>
    <cellStyle name="40% - Ênfase6 15 8" xfId="34072" xr:uid="{91292C8A-9F37-44DA-8356-5E2989BFE913}"/>
    <cellStyle name="40% - Ênfase6 15 8 2" xfId="34073" xr:uid="{254F77DA-4E88-4AD5-A6F8-0D309127DE2B}"/>
    <cellStyle name="40% - Ênfase6 15 8 2 2" xfId="34074" xr:uid="{1DC0D537-A2CA-4772-B519-D29812E01F05}"/>
    <cellStyle name="40% - Ênfase6 15 8 2 3" xfId="34075" xr:uid="{D1F16CF3-F1EE-4FBE-9A01-ED22A16ACF44}"/>
    <cellStyle name="40% - Ênfase6 15 8 2 4" xfId="34076" xr:uid="{EB51E50A-0CDD-4414-A3E8-121CCEF1633A}"/>
    <cellStyle name="40% - Ênfase6 15 8 3" xfId="34077" xr:uid="{A6B020E5-04EF-4558-8D4C-6D2845772E52}"/>
    <cellStyle name="40% - Ênfase6 15 8 4" xfId="34078" xr:uid="{D8802A7E-9B1B-43BD-A23E-D5F1A4A7D175}"/>
    <cellStyle name="40% - Ênfase6 15 8 5" xfId="34079" xr:uid="{29314D3D-DD95-4365-BD1E-1106FCBB9490}"/>
    <cellStyle name="40% - Ênfase6 15 8 6" xfId="53320" xr:uid="{A8B204D2-09B0-40BB-BBA5-3B3C9E5FB795}"/>
    <cellStyle name="40% - Ênfase6 15 9" xfId="34080" xr:uid="{012FB774-D1E5-47A8-A1A3-B2E23F68F8AD}"/>
    <cellStyle name="40% - Ênfase6 15 9 2" xfId="34081" xr:uid="{73458DDA-435B-48B5-8ADE-77BAC75B89EF}"/>
    <cellStyle name="40% - Ênfase6 15 9 2 2" xfId="34082" xr:uid="{27DFB989-A7FC-4B7C-8EEF-091D436D5920}"/>
    <cellStyle name="40% - Ênfase6 15 9 2 3" xfId="34083" xr:uid="{3C11707D-1DAE-4E30-B742-67D1E0CDD7BB}"/>
    <cellStyle name="40% - Ênfase6 15 9 2 4" xfId="34084" xr:uid="{9A0C32BF-9628-4EA0-BE2B-FCB87CA2E6A9}"/>
    <cellStyle name="40% - Ênfase6 15 9 3" xfId="34085" xr:uid="{5C9B51E9-77E2-4726-B71D-2051128412DA}"/>
    <cellStyle name="40% - Ênfase6 15 9 4" xfId="34086" xr:uid="{03085758-CD5A-47F0-8589-A59C37581327}"/>
    <cellStyle name="40% - Ênfase6 15 9 5" xfId="34087" xr:uid="{3810FF00-81DA-47AF-9451-9FC2555C9AF3}"/>
    <cellStyle name="40% - Ênfase6 15 9 6" xfId="54164" xr:uid="{52285AFA-2520-40DD-8C1D-921408A32624}"/>
    <cellStyle name="40% - Ênfase6 16" xfId="2403" xr:uid="{FE7DC33F-1965-483A-BC99-FBD72E86C1A5}"/>
    <cellStyle name="40% - Ênfase6 16 10" xfId="34088" xr:uid="{EAEE1984-C3A7-4F38-B1FD-B552EC5DE77F}"/>
    <cellStyle name="40% - Ênfase6 16 10 2" xfId="34089" xr:uid="{049B4618-BAEF-4D45-B239-E7AAEDBB77FE}"/>
    <cellStyle name="40% - Ênfase6 16 10 2 2" xfId="34090" xr:uid="{2221D714-F8D5-4CB2-90E3-D0698553C9B1}"/>
    <cellStyle name="40% - Ênfase6 16 10 2 3" xfId="34091" xr:uid="{66643568-6475-4F1D-B1BC-077557AED5F6}"/>
    <cellStyle name="40% - Ênfase6 16 10 2 4" xfId="34092" xr:uid="{7F12B2EE-A150-46EC-AC1C-7E97826492C9}"/>
    <cellStyle name="40% - Ênfase6 16 10 3" xfId="34093" xr:uid="{C7E72168-2993-446C-A4E3-328B8F1A7B02}"/>
    <cellStyle name="40% - Ênfase6 16 10 4" xfId="34094" xr:uid="{54FBDA17-6ACC-4160-ADD4-BB7B6B2D0B27}"/>
    <cellStyle name="40% - Ênfase6 16 10 5" xfId="34095" xr:uid="{5E1E1A7B-13CB-44C8-A2E2-A4C67120526E}"/>
    <cellStyle name="40% - Ênfase6 16 10 6" xfId="47281" xr:uid="{78EA59C7-3A0A-4E62-B394-E3460688AECE}"/>
    <cellStyle name="40% - Ênfase6 16 11" xfId="34096" xr:uid="{305B1B6E-7B31-4D75-BC6E-24ADE0222644}"/>
    <cellStyle name="40% - Ênfase6 16 11 2" xfId="34097" xr:uid="{0182FA05-7DE3-40BF-9627-A91DBFB3E160}"/>
    <cellStyle name="40% - Ênfase6 16 11 2 2" xfId="34098" xr:uid="{455BB915-7D81-4DFC-99F4-E50F381A80F1}"/>
    <cellStyle name="40% - Ênfase6 16 11 2 3" xfId="34099" xr:uid="{4CC312BA-A725-45FE-9196-C5F6E8741C0F}"/>
    <cellStyle name="40% - Ênfase6 16 11 2 4" xfId="34100" xr:uid="{97790D91-619A-40E4-9FDD-7B7A86125601}"/>
    <cellStyle name="40% - Ênfase6 16 11 3" xfId="34101" xr:uid="{9F37F1BE-AAB4-4416-A5F2-B597D862BC78}"/>
    <cellStyle name="40% - Ênfase6 16 11 4" xfId="34102" xr:uid="{3EB9709B-5FF9-45CE-8633-92247154BB5E}"/>
    <cellStyle name="40% - Ênfase6 16 11 5" xfId="34103" xr:uid="{EEF41E34-C0BA-430B-BFD0-0C9F40B4F01A}"/>
    <cellStyle name="40% - Ênfase6 16 12" xfId="34104" xr:uid="{C3066043-FDDA-4CB6-B010-6B515A2D8B2A}"/>
    <cellStyle name="40% - Ênfase6 16 12 2" xfId="34105" xr:uid="{D6B71869-CA08-44BD-B649-2BC224A9B0FA}"/>
    <cellStyle name="40% - Ênfase6 16 12 3" xfId="34106" xr:uid="{012FAC71-1624-444A-992A-59A88A26BB8B}"/>
    <cellStyle name="40% - Ênfase6 16 12 4" xfId="34107" xr:uid="{8B67C624-ED3F-47E7-B7C4-009CCA603317}"/>
    <cellStyle name="40% - Ênfase6 16 13" xfId="34108" xr:uid="{7F8720E7-F29F-4205-98C4-5BF9708A941C}"/>
    <cellStyle name="40% - Ênfase6 16 14" xfId="34109" xr:uid="{65869E58-2B76-4F40-A713-0166AD4A7ABE}"/>
    <cellStyle name="40% - Ênfase6 16 15" xfId="34110" xr:uid="{59D4EC3B-BC77-4545-9AB4-BFE8439BDCA4}"/>
    <cellStyle name="40% - Ênfase6 16 16" xfId="45670" xr:uid="{989C3F77-F190-4173-ABC3-EBD1B79E1227}"/>
    <cellStyle name="40% - Ênfase6 16 2" xfId="2404" xr:uid="{28E1F051-BB45-4437-83F0-059F45D163E8}"/>
    <cellStyle name="40% - Ênfase6 16 2 2" xfId="34111" xr:uid="{B0E30756-DED9-4854-9F13-0E46965EDF45}"/>
    <cellStyle name="40% - Ênfase6 16 2 2 2" xfId="34112" xr:uid="{C41B5264-B2B0-4C43-8DA7-9320E872806A}"/>
    <cellStyle name="40% - Ênfase6 16 2 2 3" xfId="34113" xr:uid="{8C699696-CF45-4FE2-83A2-478BAD595630}"/>
    <cellStyle name="40% - Ênfase6 16 2 2 4" xfId="34114" xr:uid="{FB776220-95B4-46EE-B9BD-EDE2D7CEB6F0}"/>
    <cellStyle name="40% - Ênfase6 16 2 2 5" xfId="49057" xr:uid="{4C4BAB2E-DA15-4652-AB7B-EA4A7CA8B003}"/>
    <cellStyle name="40% - Ênfase6 16 2 3" xfId="34115" xr:uid="{231948E4-E02B-4F61-B31F-6D0C0E7853EB}"/>
    <cellStyle name="40% - Ênfase6 16 2 4" xfId="34116" xr:uid="{9693085E-3DD5-41A4-AFCE-43E4E63A377B}"/>
    <cellStyle name="40% - Ênfase6 16 2 5" xfId="34117" xr:uid="{807AA053-1962-4BDA-B61D-9923EFDA9BC8}"/>
    <cellStyle name="40% - Ênfase6 16 2 6" xfId="48018" xr:uid="{313D3FBA-B530-4B40-AE22-7BB1277BD1CA}"/>
    <cellStyle name="40% - Ênfase6 16 3" xfId="34118" xr:uid="{2CBCA99F-A218-47EF-AD73-8467CC91198B}"/>
    <cellStyle name="40% - Ênfase6 16 3 2" xfId="34119" xr:uid="{43CD6269-F494-4564-B52C-105EE4A535B1}"/>
    <cellStyle name="40% - Ênfase6 16 3 2 2" xfId="34120" xr:uid="{30219C06-F330-48EF-A824-A377D2796DB9}"/>
    <cellStyle name="40% - Ênfase6 16 3 2 3" xfId="34121" xr:uid="{D1FD13B0-5D6E-4E41-A961-4B43B6D79A25}"/>
    <cellStyle name="40% - Ênfase6 16 3 2 4" xfId="34122" xr:uid="{9E54B16D-ED85-4DC8-8BCD-1979376D54DC}"/>
    <cellStyle name="40% - Ênfase6 16 3 3" xfId="34123" xr:uid="{F9396CC5-68FE-4AAD-93F4-0FFAD4DA4223}"/>
    <cellStyle name="40% - Ênfase6 16 3 4" xfId="34124" xr:uid="{4CF1270F-7DB5-434C-8021-5B7C12332C6F}"/>
    <cellStyle name="40% - Ênfase6 16 3 5" xfId="34125" xr:uid="{A83656C3-A136-4060-B65D-84AA3C87021B}"/>
    <cellStyle name="40% - Ênfase6 16 3 6" xfId="50465" xr:uid="{62E98C36-FDE2-468B-AC38-22D27FC325C1}"/>
    <cellStyle name="40% - Ênfase6 16 4" xfId="34126" xr:uid="{0CD67DF5-FDFD-4C88-A221-2ACBE26CF7CF}"/>
    <cellStyle name="40% - Ênfase6 16 4 2" xfId="34127" xr:uid="{A699C682-0119-427D-B772-BD0F6C8EBBC4}"/>
    <cellStyle name="40% - Ênfase6 16 4 2 2" xfId="34128" xr:uid="{71A2188B-C3E6-428E-9FA3-FEF67B509B46}"/>
    <cellStyle name="40% - Ênfase6 16 4 2 3" xfId="34129" xr:uid="{5F38A2FA-CF8B-4679-A9DD-6B59030BD47D}"/>
    <cellStyle name="40% - Ênfase6 16 4 2 4" xfId="34130" xr:uid="{810A7A94-7E7F-4DF6-BB44-2E141B360A5E}"/>
    <cellStyle name="40% - Ênfase6 16 4 3" xfId="34131" xr:uid="{9B3E6740-85B3-485B-BD64-ECFDFBD8FCFF}"/>
    <cellStyle name="40% - Ênfase6 16 4 4" xfId="34132" xr:uid="{4D045356-872C-4D2E-A905-3FA5ABF4F1F4}"/>
    <cellStyle name="40% - Ênfase6 16 4 5" xfId="34133" xr:uid="{ECFFFF00-D51D-49FA-9D98-A050426239A0}"/>
    <cellStyle name="40% - Ênfase6 16 4 6" xfId="50239" xr:uid="{3E7601F8-AD91-41DE-AF07-A4085B206C65}"/>
    <cellStyle name="40% - Ênfase6 16 5" xfId="34134" xr:uid="{E3014902-EE35-43D3-BD05-2B2D482F7968}"/>
    <cellStyle name="40% - Ênfase6 16 5 2" xfId="34135" xr:uid="{0BE72BDB-0FD6-464B-9B7F-E585FD4CCA94}"/>
    <cellStyle name="40% - Ênfase6 16 5 2 2" xfId="34136" xr:uid="{75E95602-1934-41B8-BAED-362DCDB643C0}"/>
    <cellStyle name="40% - Ênfase6 16 5 2 3" xfId="34137" xr:uid="{8A5780CE-DB9E-4BC8-9BC4-AEED68E569CC}"/>
    <cellStyle name="40% - Ênfase6 16 5 2 4" xfId="34138" xr:uid="{BE1EA3D6-3547-4F66-88FB-A1A5B2AFD6AE}"/>
    <cellStyle name="40% - Ênfase6 16 5 3" xfId="34139" xr:uid="{3536131F-4AF6-42EA-8CE9-61CD65232FD4}"/>
    <cellStyle name="40% - Ênfase6 16 5 4" xfId="34140" xr:uid="{A3570903-9348-437B-949E-BAABEA773FDC}"/>
    <cellStyle name="40% - Ênfase6 16 5 5" xfId="34141" xr:uid="{20FFF065-FC75-4DE1-A6D6-DFE41A8BFF3B}"/>
    <cellStyle name="40% - Ênfase6 16 5 6" xfId="50730" xr:uid="{D0AA1A33-49FE-4A34-BEC3-0B276167DE4B}"/>
    <cellStyle name="40% - Ênfase6 16 6" xfId="34142" xr:uid="{AB830700-7326-4ADD-BCE8-4EFCC7369E68}"/>
    <cellStyle name="40% - Ênfase6 16 6 2" xfId="34143" xr:uid="{04E9C4D8-B3A9-4420-B105-CC80E194AF40}"/>
    <cellStyle name="40% - Ênfase6 16 6 2 2" xfId="34144" xr:uid="{8F3C6266-9435-4348-8298-7D559AC5F9C2}"/>
    <cellStyle name="40% - Ênfase6 16 6 2 3" xfId="34145" xr:uid="{914F9421-C47E-4C2F-9A2B-0449444B64DC}"/>
    <cellStyle name="40% - Ênfase6 16 6 2 4" xfId="34146" xr:uid="{F95B84F1-F08A-4F35-8010-A421706783B0}"/>
    <cellStyle name="40% - Ênfase6 16 6 3" xfId="34147" xr:uid="{83974150-C6CA-4355-B878-55145C89698D}"/>
    <cellStyle name="40% - Ênfase6 16 6 4" xfId="34148" xr:uid="{06E832D1-4077-4073-8DA0-8DFC3B5CADD8}"/>
    <cellStyle name="40% - Ênfase6 16 6 5" xfId="34149" xr:uid="{5694C80E-4E7B-4FF2-AF71-9F9D4550A508}"/>
    <cellStyle name="40% - Ênfase6 16 6 6" xfId="51617" xr:uid="{1D5D1D63-CB26-4C2F-ABD3-E530A9A625BB}"/>
    <cellStyle name="40% - Ênfase6 16 7" xfId="34150" xr:uid="{FEE6BD42-B145-408A-AE0E-AFFE02CBE1AD}"/>
    <cellStyle name="40% - Ênfase6 16 7 2" xfId="34151" xr:uid="{93889F7E-E0A2-4236-81DB-26665E92862B}"/>
    <cellStyle name="40% - Ênfase6 16 7 2 2" xfId="34152" xr:uid="{AB85BEC6-268A-41DF-A44B-1963C136EAF5}"/>
    <cellStyle name="40% - Ênfase6 16 7 2 3" xfId="34153" xr:uid="{2C060F5A-20F9-4F50-BB5C-606C047291FD}"/>
    <cellStyle name="40% - Ênfase6 16 7 2 4" xfId="34154" xr:uid="{A3AB4401-088C-4143-A81E-DD9090826FE9}"/>
    <cellStyle name="40% - Ênfase6 16 7 3" xfId="34155" xr:uid="{8577A6BA-2E2D-429D-A95E-A9303FF5B16F}"/>
    <cellStyle name="40% - Ênfase6 16 7 4" xfId="34156" xr:uid="{82564947-AF35-4FD0-A673-947878BCED13}"/>
    <cellStyle name="40% - Ênfase6 16 7 5" xfId="34157" xr:uid="{E03761EE-AA6F-4DB6-8D91-BE6A37FD3D2B}"/>
    <cellStyle name="40% - Ênfase6 16 7 6" xfId="52495" xr:uid="{C3FDE836-1523-41D6-87AD-125686505B63}"/>
    <cellStyle name="40% - Ênfase6 16 8" xfId="34158" xr:uid="{2BF5B39D-5D92-48A6-A185-400F6D08F1C5}"/>
    <cellStyle name="40% - Ênfase6 16 8 2" xfId="34159" xr:uid="{0128D1A1-5F5D-4E29-A7E9-7483FF2EF549}"/>
    <cellStyle name="40% - Ênfase6 16 8 2 2" xfId="34160" xr:uid="{120F3C9A-4883-4691-94BF-73D5FEEE1C1B}"/>
    <cellStyle name="40% - Ênfase6 16 8 2 3" xfId="34161" xr:uid="{19256159-CDAD-4605-A005-900AE48F6387}"/>
    <cellStyle name="40% - Ênfase6 16 8 2 4" xfId="34162" xr:uid="{0D71E64D-35D2-4711-9590-415408036B9B}"/>
    <cellStyle name="40% - Ênfase6 16 8 3" xfId="34163" xr:uid="{AB2ADB0B-2347-4A22-BF97-BD2B4132F574}"/>
    <cellStyle name="40% - Ênfase6 16 8 4" xfId="34164" xr:uid="{0FAB65D2-CA9B-4BBD-8E0F-091AF3814B3D}"/>
    <cellStyle name="40% - Ênfase6 16 8 5" xfId="34165" xr:uid="{0DB4C27C-9011-4AA3-95AB-6A7C62A3D767}"/>
    <cellStyle name="40% - Ênfase6 16 8 6" xfId="53359" xr:uid="{6C832DB8-E19E-4363-88BE-7BD83575B81F}"/>
    <cellStyle name="40% - Ênfase6 16 9" xfId="34166" xr:uid="{42258A5A-60CC-404E-9275-489B819DD818}"/>
    <cellStyle name="40% - Ênfase6 16 9 2" xfId="34167" xr:uid="{8480D938-D9EA-4A4A-AB8A-6ED8650AAFA9}"/>
    <cellStyle name="40% - Ênfase6 16 9 2 2" xfId="34168" xr:uid="{EC78DC17-93DE-482B-8DAB-0A523D0D22FD}"/>
    <cellStyle name="40% - Ênfase6 16 9 2 3" xfId="34169" xr:uid="{D442B447-E580-40A4-A114-25C99EDB8921}"/>
    <cellStyle name="40% - Ênfase6 16 9 2 4" xfId="34170" xr:uid="{10FC751D-B45C-45BE-975D-12B08F7FF36F}"/>
    <cellStyle name="40% - Ênfase6 16 9 3" xfId="34171" xr:uid="{BD707058-A3A3-4F23-B085-A7D83C22430A}"/>
    <cellStyle name="40% - Ênfase6 16 9 4" xfId="34172" xr:uid="{135F999D-F3CA-4996-A026-560F3D9710AD}"/>
    <cellStyle name="40% - Ênfase6 16 9 5" xfId="34173" xr:uid="{3F8F0268-C7D0-4424-9ECC-57A4B9ECA204}"/>
    <cellStyle name="40% - Ênfase6 16 9 6" xfId="54203" xr:uid="{27F2DC30-B71F-4B59-9ABE-157F7E85217A}"/>
    <cellStyle name="40% - Ênfase6 17" xfId="2405" xr:uid="{419BAEBF-B56F-4B93-A4FF-338DBDDDC951}"/>
    <cellStyle name="40% - Ênfase6 17 10" xfId="34174" xr:uid="{9EEEB54E-BFB9-4091-89AC-79AC07E45A2D}"/>
    <cellStyle name="40% - Ênfase6 17 10 2" xfId="34175" xr:uid="{53F7E65E-387A-42AE-81CD-334F626B7444}"/>
    <cellStyle name="40% - Ênfase6 17 10 2 2" xfId="34176" xr:uid="{4803CE1F-2518-40F8-B406-A2306F7F8AEA}"/>
    <cellStyle name="40% - Ênfase6 17 10 2 3" xfId="34177" xr:uid="{E1B5A9AC-BAD3-42B3-A777-401D39E056D1}"/>
    <cellStyle name="40% - Ênfase6 17 10 2 4" xfId="34178" xr:uid="{D79899DB-F48B-4ED6-864C-B722F08B5A94}"/>
    <cellStyle name="40% - Ênfase6 17 10 3" xfId="34179" xr:uid="{73D962BB-1EB6-4D0C-8A75-FDA2ED655FBA}"/>
    <cellStyle name="40% - Ênfase6 17 10 4" xfId="34180" xr:uid="{2C05EA90-30B7-4D0B-913B-C0EC72DDEE0C}"/>
    <cellStyle name="40% - Ênfase6 17 10 5" xfId="34181" xr:uid="{D800974A-3F26-47A1-B297-B8AADAD01721}"/>
    <cellStyle name="40% - Ênfase6 17 11" xfId="34182" xr:uid="{3FFFCF4C-6B2E-417B-954E-911FBFB743A8}"/>
    <cellStyle name="40% - Ênfase6 17 11 2" xfId="34183" xr:uid="{160D7C00-5B9D-4370-9158-F2E6C1720856}"/>
    <cellStyle name="40% - Ênfase6 17 11 2 2" xfId="34184" xr:uid="{4B80BFC3-8B60-47D0-8F0C-8EAC218F78A4}"/>
    <cellStyle name="40% - Ênfase6 17 11 2 3" xfId="34185" xr:uid="{91A9663C-C02A-4C95-9931-5CD3DF3E35D2}"/>
    <cellStyle name="40% - Ênfase6 17 11 2 4" xfId="34186" xr:uid="{36613B30-86BA-4F14-83A4-2C9D8AC7966B}"/>
    <cellStyle name="40% - Ênfase6 17 11 3" xfId="34187" xr:uid="{5C3F4A41-D39F-45F2-B8F0-C96AC1FDE810}"/>
    <cellStyle name="40% - Ênfase6 17 11 4" xfId="34188" xr:uid="{311DEA71-C799-453C-847F-1DCDCB56966D}"/>
    <cellStyle name="40% - Ênfase6 17 11 5" xfId="34189" xr:uid="{623F7548-7D00-41E6-9B0B-83947EFDF7BC}"/>
    <cellStyle name="40% - Ênfase6 17 12" xfId="34190" xr:uid="{F018DDA4-A58B-409F-8921-03DC37CC664B}"/>
    <cellStyle name="40% - Ênfase6 17 12 2" xfId="34191" xr:uid="{5EF7908F-A6C2-4998-BB84-F113515E12BE}"/>
    <cellStyle name="40% - Ênfase6 17 12 3" xfId="34192" xr:uid="{7D53A1EC-856B-4ED6-9E2B-F69DA0E23BD9}"/>
    <cellStyle name="40% - Ênfase6 17 12 4" xfId="34193" xr:uid="{BC2F8693-DB81-43BC-8E95-04A124C462FF}"/>
    <cellStyle name="40% - Ênfase6 17 13" xfId="34194" xr:uid="{80E9EFF3-DD66-426B-94BF-77AE8CC07251}"/>
    <cellStyle name="40% - Ênfase6 17 14" xfId="34195" xr:uid="{843A4D3B-07A2-4085-AFE7-0C3F072C6070}"/>
    <cellStyle name="40% - Ênfase6 17 15" xfId="34196" xr:uid="{AC699FFD-2418-43F0-98AE-00671433C001}"/>
    <cellStyle name="40% - Ênfase6 17 2" xfId="2406" xr:uid="{E503B984-D413-49C8-A021-7AB19A251E12}"/>
    <cellStyle name="40% - Ênfase6 17 2 2" xfId="34197" xr:uid="{EB42CBCB-6783-4A54-9722-8D139802F045}"/>
    <cellStyle name="40% - Ênfase6 17 2 2 2" xfId="34198" xr:uid="{C103B79D-3C86-41CE-919E-5EE11CDA6317}"/>
    <cellStyle name="40% - Ênfase6 17 2 2 3" xfId="34199" xr:uid="{ECE344D2-F78F-4991-9AF3-18E782502EDC}"/>
    <cellStyle name="40% - Ênfase6 17 2 2 4" xfId="34200" xr:uid="{DEFCD96E-B900-4929-A733-A87B4F72625D}"/>
    <cellStyle name="40% - Ênfase6 17 2 3" xfId="34201" xr:uid="{68382306-AC18-40B8-A8D0-72BD7DA1D289}"/>
    <cellStyle name="40% - Ênfase6 17 2 4" xfId="34202" xr:uid="{3823B9DE-49C3-4008-B86A-302A460C5798}"/>
    <cellStyle name="40% - Ênfase6 17 2 5" xfId="34203" xr:uid="{92E866D6-4351-4125-A87C-5AF309198D0D}"/>
    <cellStyle name="40% - Ênfase6 17 2 6" xfId="49059" xr:uid="{42075A4D-4938-4BAA-8263-6924CD81649D}"/>
    <cellStyle name="40% - Ênfase6 17 3" xfId="34204" xr:uid="{B076BEDC-502A-470A-8C7D-106CEE9B05EB}"/>
    <cellStyle name="40% - Ênfase6 17 3 2" xfId="34205" xr:uid="{F6F28233-D59D-481B-BE68-43CE8A0A280B}"/>
    <cellStyle name="40% - Ênfase6 17 3 2 2" xfId="34206" xr:uid="{C603B3F1-0913-45B6-AD93-B3067FA4F85E}"/>
    <cellStyle name="40% - Ênfase6 17 3 2 3" xfId="34207" xr:uid="{E539B87F-3083-4DBD-A051-93564ECBF5DF}"/>
    <cellStyle name="40% - Ênfase6 17 3 2 4" xfId="34208" xr:uid="{F661BAA2-09E2-4F8B-A319-6942F91DD74D}"/>
    <cellStyle name="40% - Ênfase6 17 3 3" xfId="34209" xr:uid="{509518AD-6CEA-49EE-BC4D-69BDB1EEAF89}"/>
    <cellStyle name="40% - Ênfase6 17 3 4" xfId="34210" xr:uid="{46B841D8-5562-4D1E-ADCF-834415BBB932}"/>
    <cellStyle name="40% - Ênfase6 17 3 5" xfId="34211" xr:uid="{DC2D42C4-315E-430D-AFE7-6DF782E442DB}"/>
    <cellStyle name="40% - Ênfase6 17 3 6" xfId="50467" xr:uid="{D2B3B19A-C1AB-4C5C-881B-A863DC03DF8E}"/>
    <cellStyle name="40% - Ênfase6 17 4" xfId="34212" xr:uid="{BFB63470-1AA2-40DC-834B-5D05E22F7438}"/>
    <cellStyle name="40% - Ênfase6 17 4 2" xfId="34213" xr:uid="{028D8DF7-AA98-4753-A0FC-6B6557EF4BCB}"/>
    <cellStyle name="40% - Ênfase6 17 4 2 2" xfId="34214" xr:uid="{48D31DD5-58EB-4A3A-8943-E4ECB3608021}"/>
    <cellStyle name="40% - Ênfase6 17 4 2 3" xfId="34215" xr:uid="{1F169005-FF3C-4D32-BD78-0D968AFB4C50}"/>
    <cellStyle name="40% - Ênfase6 17 4 2 4" xfId="34216" xr:uid="{9F428073-C8CF-480E-B693-25FE20E1ECB6}"/>
    <cellStyle name="40% - Ênfase6 17 4 3" xfId="34217" xr:uid="{2514957F-70A9-4CAD-A6C1-82C20540C9F7}"/>
    <cellStyle name="40% - Ênfase6 17 4 4" xfId="34218" xr:uid="{C6467ED8-C37E-4310-A79B-F796B2B730A8}"/>
    <cellStyle name="40% - Ênfase6 17 4 5" xfId="34219" xr:uid="{792C3EF2-808D-4DD9-AC74-962D2C2CFA5D}"/>
    <cellStyle name="40% - Ênfase6 17 4 6" xfId="50237" xr:uid="{A9EEF625-1F77-47B0-BF55-A6C9BCF10AD3}"/>
    <cellStyle name="40% - Ênfase6 17 5" xfId="34220" xr:uid="{711B79D8-21D5-4408-B0B2-CA621BC93BE4}"/>
    <cellStyle name="40% - Ênfase6 17 5 2" xfId="34221" xr:uid="{856F86A7-20E7-4B82-879A-3DD27861CADF}"/>
    <cellStyle name="40% - Ênfase6 17 5 2 2" xfId="34222" xr:uid="{AE8873E8-23A6-43EE-93DF-EB251FAA47E0}"/>
    <cellStyle name="40% - Ênfase6 17 5 2 3" xfId="34223" xr:uid="{5D005FA9-1BE0-4CAD-88A4-C73D7A0DDF2D}"/>
    <cellStyle name="40% - Ênfase6 17 5 2 4" xfId="34224" xr:uid="{8F42A7C6-E103-4F58-B0DA-EE5EEF9BA19D}"/>
    <cellStyle name="40% - Ênfase6 17 5 3" xfId="34225" xr:uid="{7D7882F2-1758-49AC-9E21-FFD5F6D93A87}"/>
    <cellStyle name="40% - Ênfase6 17 5 4" xfId="34226" xr:uid="{DB06BBA9-D661-4C28-AAE1-79640B31A4F0}"/>
    <cellStyle name="40% - Ênfase6 17 5 5" xfId="34227" xr:uid="{CBE5D3A7-9E19-492A-986C-C7CE62A0B94A}"/>
    <cellStyle name="40% - Ênfase6 17 5 6" xfId="50732" xr:uid="{CEB4A7C6-357C-4574-8A95-D245FB68D405}"/>
    <cellStyle name="40% - Ênfase6 17 6" xfId="34228" xr:uid="{EB003F87-5EE8-481D-A5EF-BA58B160EACF}"/>
    <cellStyle name="40% - Ênfase6 17 6 2" xfId="34229" xr:uid="{42EE9DA1-BB53-4888-B125-FA9636397A60}"/>
    <cellStyle name="40% - Ênfase6 17 6 2 2" xfId="34230" xr:uid="{122D26B4-A277-4D7D-8805-BB93AA38C86B}"/>
    <cellStyle name="40% - Ênfase6 17 6 2 3" xfId="34231" xr:uid="{0807860A-695C-4119-AF04-5ADD5E3F610C}"/>
    <cellStyle name="40% - Ênfase6 17 6 2 4" xfId="34232" xr:uid="{257D82AE-5238-4323-B8D8-884B39FB328D}"/>
    <cellStyle name="40% - Ênfase6 17 6 3" xfId="34233" xr:uid="{72C0BC18-756E-4B47-AC4B-7B78B3DC8329}"/>
    <cellStyle name="40% - Ênfase6 17 6 4" xfId="34234" xr:uid="{F23CCCE8-A9EE-4D46-A103-61EE963A66F7}"/>
    <cellStyle name="40% - Ênfase6 17 6 5" xfId="34235" xr:uid="{9F4A818F-BB52-4F5E-9F40-DAA3042D11F2}"/>
    <cellStyle name="40% - Ênfase6 17 6 6" xfId="51619" xr:uid="{DB9498CC-27CD-4034-A768-BD44885D898B}"/>
    <cellStyle name="40% - Ênfase6 17 7" xfId="34236" xr:uid="{480D2EA3-5334-4511-81E1-DF60B19F2037}"/>
    <cellStyle name="40% - Ênfase6 17 7 2" xfId="34237" xr:uid="{C428758B-9A60-431A-8623-38A00C599020}"/>
    <cellStyle name="40% - Ênfase6 17 7 2 2" xfId="34238" xr:uid="{5203CA7F-19E8-466B-A037-3C0708FDE73F}"/>
    <cellStyle name="40% - Ênfase6 17 7 2 3" xfId="34239" xr:uid="{2ED08869-BA1B-45ED-8DF6-7C3BA9E7E4D4}"/>
    <cellStyle name="40% - Ênfase6 17 7 2 4" xfId="34240" xr:uid="{7510F3FE-5BE8-4E9C-9E49-7E8751A2EF37}"/>
    <cellStyle name="40% - Ênfase6 17 7 3" xfId="34241" xr:uid="{7D014831-3603-4DA5-936B-D478E84C5B9F}"/>
    <cellStyle name="40% - Ênfase6 17 7 4" xfId="34242" xr:uid="{968ECCEA-B162-4CBA-8018-69E9EEE251BE}"/>
    <cellStyle name="40% - Ênfase6 17 7 5" xfId="34243" xr:uid="{400706BE-E6D7-4109-9C61-371B16B036B6}"/>
    <cellStyle name="40% - Ênfase6 17 7 6" xfId="52497" xr:uid="{30CFB210-1CC1-4BCF-889F-06D79CEE6204}"/>
    <cellStyle name="40% - Ênfase6 17 8" xfId="34244" xr:uid="{870A3482-B97B-473E-BF86-88579E3C6D84}"/>
    <cellStyle name="40% - Ênfase6 17 8 2" xfId="34245" xr:uid="{8D2B4879-2778-42F8-B5EC-77C382DF2B69}"/>
    <cellStyle name="40% - Ênfase6 17 8 2 2" xfId="34246" xr:uid="{4BA2A8A9-5BD6-4C1C-88FB-DA533301C95A}"/>
    <cellStyle name="40% - Ênfase6 17 8 2 3" xfId="34247" xr:uid="{1FECC288-B3C6-408B-91A7-92B46DB317C9}"/>
    <cellStyle name="40% - Ênfase6 17 8 2 4" xfId="34248" xr:uid="{7D0DA427-E58B-46CC-9AF4-194B27CE8B60}"/>
    <cellStyle name="40% - Ênfase6 17 8 3" xfId="34249" xr:uid="{54523050-6569-414D-AEEF-FC33EEF33B2E}"/>
    <cellStyle name="40% - Ênfase6 17 8 4" xfId="34250" xr:uid="{E876AC20-4065-4556-A7B6-EC10C748D5BF}"/>
    <cellStyle name="40% - Ênfase6 17 8 5" xfId="34251" xr:uid="{7520498C-B7FE-467B-864D-98899B83B6B8}"/>
    <cellStyle name="40% - Ênfase6 17 8 6" xfId="53361" xr:uid="{395A8AF2-5ABB-4863-A21C-95A676E13515}"/>
    <cellStyle name="40% - Ênfase6 17 9" xfId="34252" xr:uid="{53FFE73E-A558-4333-B215-AEC80E28B3F2}"/>
    <cellStyle name="40% - Ênfase6 17 9 2" xfId="34253" xr:uid="{62F6ECA1-EE5E-483B-BA73-A5AEC97ADA9D}"/>
    <cellStyle name="40% - Ênfase6 17 9 2 2" xfId="34254" xr:uid="{13302102-353E-4F9A-A468-FDB4765BEB40}"/>
    <cellStyle name="40% - Ênfase6 17 9 2 3" xfId="34255" xr:uid="{F3E9AA2D-7AAB-4861-B84B-A9775052438D}"/>
    <cellStyle name="40% - Ênfase6 17 9 2 4" xfId="34256" xr:uid="{BD0AFB55-5718-4612-962B-F497CABB705D}"/>
    <cellStyle name="40% - Ênfase6 17 9 3" xfId="34257" xr:uid="{93BFC5BF-3A2E-44A1-8FED-67C648A69F8C}"/>
    <cellStyle name="40% - Ênfase6 17 9 4" xfId="34258" xr:uid="{E17094D4-E744-4565-A01C-7C8369EA8219}"/>
    <cellStyle name="40% - Ênfase6 17 9 5" xfId="34259" xr:uid="{30E4A887-DDF7-4F6E-92AE-8AE6FE73925C}"/>
    <cellStyle name="40% - Ênfase6 17 9 6" xfId="54204" xr:uid="{74B74705-69EE-4A69-AB74-4F364B897E77}"/>
    <cellStyle name="40% - Ênfase6 18" xfId="2407" xr:uid="{91860BB6-4032-442A-A473-E1E11F169462}"/>
    <cellStyle name="40% - Ênfase6 18 10" xfId="34260" xr:uid="{7AC35A50-0307-4375-8658-24F25404A6A7}"/>
    <cellStyle name="40% - Ênfase6 18 10 2" xfId="34261" xr:uid="{5A30347E-07A4-461F-A10D-6738EEB989AD}"/>
    <cellStyle name="40% - Ênfase6 18 10 2 2" xfId="34262" xr:uid="{6AB754C0-E9D2-468D-9757-48EED5450D37}"/>
    <cellStyle name="40% - Ênfase6 18 10 2 3" xfId="34263" xr:uid="{810E5F80-960F-40CB-98E0-26ED44CF1F39}"/>
    <cellStyle name="40% - Ênfase6 18 10 2 4" xfId="34264" xr:uid="{DD627CBE-9B5E-4781-A15E-A4E2864BF543}"/>
    <cellStyle name="40% - Ênfase6 18 10 3" xfId="34265" xr:uid="{68F1A3BE-C416-4549-AFB8-B117C3994C8C}"/>
    <cellStyle name="40% - Ênfase6 18 10 4" xfId="34266" xr:uid="{DDA45B4F-8E34-4FB6-B0F6-42192F5AC1EB}"/>
    <cellStyle name="40% - Ênfase6 18 10 5" xfId="34267" xr:uid="{40AD0FFE-1AFE-43C5-8C4B-F93F366E84D4}"/>
    <cellStyle name="40% - Ênfase6 18 11" xfId="34268" xr:uid="{7C8C3F6F-2DF1-46DC-8D5C-14D6AD1DD735}"/>
    <cellStyle name="40% - Ênfase6 18 11 2" xfId="34269" xr:uid="{404A37AC-0722-4990-9845-08779B81B0D5}"/>
    <cellStyle name="40% - Ênfase6 18 11 2 2" xfId="34270" xr:uid="{5A8BC21A-70B1-4FAC-B011-B642B2968BDA}"/>
    <cellStyle name="40% - Ênfase6 18 11 2 3" xfId="34271" xr:uid="{49A8AB3B-303A-4887-8B70-C784CED734F0}"/>
    <cellStyle name="40% - Ênfase6 18 11 2 4" xfId="34272" xr:uid="{5117D632-8F7C-4ACB-AFEA-D21C41AC690F}"/>
    <cellStyle name="40% - Ênfase6 18 11 3" xfId="34273" xr:uid="{48C971BF-2EA2-47DA-B7F7-A5EC1A4D0E52}"/>
    <cellStyle name="40% - Ênfase6 18 11 4" xfId="34274" xr:uid="{16D03F82-BFCB-4A82-A399-04A3E6678039}"/>
    <cellStyle name="40% - Ênfase6 18 11 5" xfId="34275" xr:uid="{7DCE4528-82E2-4483-BE58-28CC0C1AC074}"/>
    <cellStyle name="40% - Ênfase6 18 12" xfId="34276" xr:uid="{1F60BA91-DA6B-47CF-98A5-C4B5A04F1C67}"/>
    <cellStyle name="40% - Ênfase6 18 12 2" xfId="34277" xr:uid="{8F57F335-5A68-4934-8016-11211E09FB82}"/>
    <cellStyle name="40% - Ênfase6 18 12 3" xfId="34278" xr:uid="{2319A275-9256-40F3-87A5-C130B8487F38}"/>
    <cellStyle name="40% - Ênfase6 18 12 4" xfId="34279" xr:uid="{34A00F89-8E07-46C8-897B-329A843F4446}"/>
    <cellStyle name="40% - Ênfase6 18 13" xfId="34280" xr:uid="{EC96A7B9-A4DB-4915-8DCA-4BBD02923247}"/>
    <cellStyle name="40% - Ênfase6 18 14" xfId="34281" xr:uid="{68692F3B-8CBF-474D-A0F6-0DE380560074}"/>
    <cellStyle name="40% - Ênfase6 18 15" xfId="34282" xr:uid="{EDCD5438-9A7D-4CA0-B96A-E5EBA5112F7C}"/>
    <cellStyle name="40% - Ênfase6 18 2" xfId="2408" xr:uid="{6D7A9EFF-6A8C-4B4E-9852-9BE03D41AB82}"/>
    <cellStyle name="40% - Ênfase6 18 2 2" xfId="34283" xr:uid="{4ACF4140-240C-4003-ACD8-977B32CA76A5}"/>
    <cellStyle name="40% - Ênfase6 18 2 2 2" xfId="34284" xr:uid="{EB9908C3-A0C0-4538-A5A9-6EB1A0B6A7E1}"/>
    <cellStyle name="40% - Ênfase6 18 2 2 3" xfId="34285" xr:uid="{BD2E80AB-F0B5-4F29-A94A-011C24537D9D}"/>
    <cellStyle name="40% - Ênfase6 18 2 2 4" xfId="34286" xr:uid="{930EF40D-6A20-4118-95C4-85035D5EBF8C}"/>
    <cellStyle name="40% - Ênfase6 18 2 3" xfId="34287" xr:uid="{EBCD11F1-C5B3-4BAA-8B46-87DC19444687}"/>
    <cellStyle name="40% - Ênfase6 18 2 4" xfId="34288" xr:uid="{F6D3C024-A7C8-478A-B082-0B3844B1771F}"/>
    <cellStyle name="40% - Ênfase6 18 2 5" xfId="34289" xr:uid="{0ED20C96-2748-4501-9AFD-AF3D730C2216}"/>
    <cellStyle name="40% - Ênfase6 18 2 6" xfId="49061" xr:uid="{48799B40-6C28-4517-9A9F-C6B5733717AB}"/>
    <cellStyle name="40% - Ênfase6 18 3" xfId="34290" xr:uid="{807665E1-F81B-459B-A7FB-FBB8DD12A5D7}"/>
    <cellStyle name="40% - Ênfase6 18 3 2" xfId="34291" xr:uid="{4C2F08F9-F165-493B-8BCD-7F231A2513BC}"/>
    <cellStyle name="40% - Ênfase6 18 3 2 2" xfId="34292" xr:uid="{3D2710AC-37AB-4B4E-A325-3F56768FCB6C}"/>
    <cellStyle name="40% - Ênfase6 18 3 2 3" xfId="34293" xr:uid="{B78B1CA8-D197-4677-8700-D8D3BC914F89}"/>
    <cellStyle name="40% - Ênfase6 18 3 2 4" xfId="34294" xr:uid="{88C3F06F-2832-4043-9DFF-92648C1E2511}"/>
    <cellStyle name="40% - Ênfase6 18 3 3" xfId="34295" xr:uid="{6ADCA028-A32B-4427-AED4-78F9247B643E}"/>
    <cellStyle name="40% - Ênfase6 18 3 4" xfId="34296" xr:uid="{8307649F-A323-4D4F-B140-51C07695645E}"/>
    <cellStyle name="40% - Ênfase6 18 3 5" xfId="34297" xr:uid="{28038472-AAA0-4DCE-8CCD-55FEA943D286}"/>
    <cellStyle name="40% - Ênfase6 18 3 6" xfId="50469" xr:uid="{1521EDF0-7683-4E22-820A-84B9391271C1}"/>
    <cellStyle name="40% - Ênfase6 18 4" xfId="34298" xr:uid="{8F944944-F600-4B04-B268-38EBD26BCACA}"/>
    <cellStyle name="40% - Ênfase6 18 4 2" xfId="34299" xr:uid="{C928D98F-C273-4491-B2D8-666C3C54A9A0}"/>
    <cellStyle name="40% - Ênfase6 18 4 2 2" xfId="34300" xr:uid="{34387C22-B3B8-4587-B006-6369C1CAA8F8}"/>
    <cellStyle name="40% - Ênfase6 18 4 2 3" xfId="34301" xr:uid="{7BC8DC79-70B8-4F5C-9E12-3EDE63291163}"/>
    <cellStyle name="40% - Ênfase6 18 4 2 4" xfId="34302" xr:uid="{28AA5F48-00D5-4656-A97A-D15454358A24}"/>
    <cellStyle name="40% - Ênfase6 18 4 3" xfId="34303" xr:uid="{7C7B846B-17A7-4C67-BD16-73F00ADCC4EA}"/>
    <cellStyle name="40% - Ênfase6 18 4 4" xfId="34304" xr:uid="{93394026-FDD4-4EEC-98DF-6CE8A5DF7C06}"/>
    <cellStyle name="40% - Ênfase6 18 4 5" xfId="34305" xr:uid="{3E936CC2-9C70-4F9D-9E19-A4529BBDF8FE}"/>
    <cellStyle name="40% - Ênfase6 18 4 6" xfId="50235" xr:uid="{5198FC3C-FF4F-4A6B-A43C-B052D1B57EB3}"/>
    <cellStyle name="40% - Ênfase6 18 5" xfId="34306" xr:uid="{7150B501-813D-475B-B78D-83DAC694C929}"/>
    <cellStyle name="40% - Ênfase6 18 5 2" xfId="34307" xr:uid="{930A934E-F6C6-442F-9BAF-F87A8807A4C2}"/>
    <cellStyle name="40% - Ênfase6 18 5 2 2" xfId="34308" xr:uid="{1F2DC0F9-5870-4D48-9806-279CFAD27FDF}"/>
    <cellStyle name="40% - Ênfase6 18 5 2 3" xfId="34309" xr:uid="{394D3885-BF4F-4832-8F4D-7BFA964990BF}"/>
    <cellStyle name="40% - Ênfase6 18 5 2 4" xfId="34310" xr:uid="{78C63FD0-8290-46B1-AC6C-A0D5649903BA}"/>
    <cellStyle name="40% - Ênfase6 18 5 3" xfId="34311" xr:uid="{D37E330A-5677-4412-932C-6D5F17BB6D36}"/>
    <cellStyle name="40% - Ênfase6 18 5 4" xfId="34312" xr:uid="{411B7410-5313-4746-B7CB-D2C6C25BFDDC}"/>
    <cellStyle name="40% - Ênfase6 18 5 5" xfId="34313" xr:uid="{F8AD8BB7-2199-430B-AE3D-7CC23E1E8621}"/>
    <cellStyle name="40% - Ênfase6 18 5 6" xfId="50734" xr:uid="{B73544F2-DF06-461D-8C23-FAEF5DD21BB8}"/>
    <cellStyle name="40% - Ênfase6 18 6" xfId="34314" xr:uid="{6E774C4D-8CA1-41D2-8B4F-1FC54D9D86E2}"/>
    <cellStyle name="40% - Ênfase6 18 6 2" xfId="34315" xr:uid="{E642A838-AD0B-4DF6-82D1-31FBF0FD5183}"/>
    <cellStyle name="40% - Ênfase6 18 6 2 2" xfId="34316" xr:uid="{2B4383B4-9BF8-4372-AC50-BCF8A56E39D7}"/>
    <cellStyle name="40% - Ênfase6 18 6 2 3" xfId="34317" xr:uid="{F9D4BD28-1CCD-4935-A9D6-5E03B7CA2A42}"/>
    <cellStyle name="40% - Ênfase6 18 6 2 4" xfId="34318" xr:uid="{6DF752CA-2198-4026-88C7-77FDE5EC9056}"/>
    <cellStyle name="40% - Ênfase6 18 6 3" xfId="34319" xr:uid="{609A098B-6F7D-4A5D-A7A3-675549D66875}"/>
    <cellStyle name="40% - Ênfase6 18 6 4" xfId="34320" xr:uid="{04652A1A-6617-42FA-AB69-69B794D20C90}"/>
    <cellStyle name="40% - Ênfase6 18 6 5" xfId="34321" xr:uid="{93C1621C-7260-4C4F-8394-F48C1FE00978}"/>
    <cellStyle name="40% - Ênfase6 18 6 6" xfId="51620" xr:uid="{BFA7C784-C347-47C2-A24A-727D2E925004}"/>
    <cellStyle name="40% - Ênfase6 18 7" xfId="34322" xr:uid="{D0942372-C45A-4A48-A2C5-F8EFC66B9973}"/>
    <cellStyle name="40% - Ênfase6 18 7 2" xfId="34323" xr:uid="{F21DB19A-DAFA-4B08-938D-3EBB9F9A112E}"/>
    <cellStyle name="40% - Ênfase6 18 7 2 2" xfId="34324" xr:uid="{63DF0204-D4F4-4AAE-9951-6B1658508BD5}"/>
    <cellStyle name="40% - Ênfase6 18 7 2 3" xfId="34325" xr:uid="{01AF7DD9-F77A-4204-9138-D343EF92C295}"/>
    <cellStyle name="40% - Ênfase6 18 7 2 4" xfId="34326" xr:uid="{7B5C4DF7-2A7C-4DDA-948F-AFCFEB04ACB0}"/>
    <cellStyle name="40% - Ênfase6 18 7 3" xfId="34327" xr:uid="{85F71020-DEDD-4BD1-B300-2189C91C822E}"/>
    <cellStyle name="40% - Ênfase6 18 7 4" xfId="34328" xr:uid="{83EA73A4-6F16-489B-8121-AEDC6D2A4552}"/>
    <cellStyle name="40% - Ênfase6 18 7 5" xfId="34329" xr:uid="{84C20986-AD82-4F76-A7AA-9FE27B76EC94}"/>
    <cellStyle name="40% - Ênfase6 18 7 6" xfId="52498" xr:uid="{EFD06A8E-B4BC-4E8D-AF50-1ED59F989D95}"/>
    <cellStyle name="40% - Ênfase6 18 8" xfId="34330" xr:uid="{188521AF-AE92-46B9-8213-5C55ABFCC8A7}"/>
    <cellStyle name="40% - Ênfase6 18 8 2" xfId="34331" xr:uid="{BB5DA0D9-79FF-4DE4-AF62-3C1AE9FBB05D}"/>
    <cellStyle name="40% - Ênfase6 18 8 2 2" xfId="34332" xr:uid="{19D6DB54-6F6F-4810-9BB3-AD8A53288766}"/>
    <cellStyle name="40% - Ênfase6 18 8 2 3" xfId="34333" xr:uid="{0D4C96BD-58FE-42CD-99D6-84BC8854A7C3}"/>
    <cellStyle name="40% - Ênfase6 18 8 2 4" xfId="34334" xr:uid="{3AC484CF-9F59-4691-9E03-3E65B84A3220}"/>
    <cellStyle name="40% - Ênfase6 18 8 3" xfId="34335" xr:uid="{4AA8ADB6-D267-4016-8BB2-ED82909E947F}"/>
    <cellStyle name="40% - Ênfase6 18 8 4" xfId="34336" xr:uid="{BC698480-483E-468F-85BB-7303BFED11AA}"/>
    <cellStyle name="40% - Ênfase6 18 8 5" xfId="34337" xr:uid="{DDD3898E-7940-4990-B176-0334D71A7E12}"/>
    <cellStyle name="40% - Ênfase6 18 8 6" xfId="53362" xr:uid="{C26A2C55-E735-492B-B91F-2BEF6F68F0EA}"/>
    <cellStyle name="40% - Ênfase6 18 9" xfId="34338" xr:uid="{93553E83-4646-4D4C-B5B6-BACE965FB7F3}"/>
    <cellStyle name="40% - Ênfase6 18 9 2" xfId="34339" xr:uid="{993587C4-24FD-4703-8593-748C181D953B}"/>
    <cellStyle name="40% - Ênfase6 18 9 2 2" xfId="34340" xr:uid="{A7651C9C-AEA5-4EEA-8FB9-C12A6A239232}"/>
    <cellStyle name="40% - Ênfase6 18 9 2 3" xfId="34341" xr:uid="{7BB06A62-0023-4798-9E13-B1223C9DCB7D}"/>
    <cellStyle name="40% - Ênfase6 18 9 2 4" xfId="34342" xr:uid="{EAB2219B-1C38-44AB-A407-56592156EFA7}"/>
    <cellStyle name="40% - Ênfase6 18 9 3" xfId="34343" xr:uid="{ED9B7493-FADA-4914-9D91-3F832BDEEC90}"/>
    <cellStyle name="40% - Ênfase6 18 9 4" xfId="34344" xr:uid="{CD16965C-ACEE-4FCD-9318-EC3AF8B7E51C}"/>
    <cellStyle name="40% - Ênfase6 18 9 5" xfId="34345" xr:uid="{AF7BD557-EA95-4345-9E1E-EBDF4B505AE2}"/>
    <cellStyle name="40% - Ênfase6 18 9 6" xfId="54205" xr:uid="{56D6ADA2-07DD-4F13-93ED-08C0247E8FDF}"/>
    <cellStyle name="40% - Ênfase6 19" xfId="2409" xr:uid="{80D9A226-C2C4-407E-98B6-65ECEFE5F414}"/>
    <cellStyle name="40% - Ênfase6 19 10" xfId="34346" xr:uid="{3132DF67-F655-45D3-B96E-3113C44D6479}"/>
    <cellStyle name="40% - Ênfase6 19 10 2" xfId="34347" xr:uid="{314B7502-A04D-447F-A435-D0D73AB81E89}"/>
    <cellStyle name="40% - Ênfase6 19 10 2 2" xfId="34348" xr:uid="{8EE48422-FF1F-479B-8E8B-D4C9D218C047}"/>
    <cellStyle name="40% - Ênfase6 19 10 2 3" xfId="34349" xr:uid="{20A3A2EC-9B13-4EF4-9102-62EA8E3816CA}"/>
    <cellStyle name="40% - Ênfase6 19 10 2 4" xfId="34350" xr:uid="{30C0EBBF-4773-423F-83E6-655D90282E4B}"/>
    <cellStyle name="40% - Ênfase6 19 10 3" xfId="34351" xr:uid="{C3DA29AF-9C75-42A1-B328-EF2B0108E0C9}"/>
    <cellStyle name="40% - Ênfase6 19 10 4" xfId="34352" xr:uid="{A9B46671-DDF2-4C92-A0A1-1656ADF8D4D2}"/>
    <cellStyle name="40% - Ênfase6 19 10 5" xfId="34353" xr:uid="{17ECFF41-9719-4417-BAD5-51CB28BCBA3C}"/>
    <cellStyle name="40% - Ênfase6 19 11" xfId="34354" xr:uid="{89617291-3DE4-4A55-B0D6-5AE24A25433D}"/>
    <cellStyle name="40% - Ênfase6 19 11 2" xfId="34355" xr:uid="{0DD912EB-2082-40C8-A9F2-E905A8A97D80}"/>
    <cellStyle name="40% - Ênfase6 19 11 2 2" xfId="34356" xr:uid="{8D552A09-4749-4C2E-8D83-D394A0DF683F}"/>
    <cellStyle name="40% - Ênfase6 19 11 2 3" xfId="34357" xr:uid="{06DB04BB-86CC-4BA7-9EFE-64A521242B91}"/>
    <cellStyle name="40% - Ênfase6 19 11 2 4" xfId="34358" xr:uid="{C63228FB-0CD9-44CA-9E14-6F8D72776808}"/>
    <cellStyle name="40% - Ênfase6 19 11 3" xfId="34359" xr:uid="{DA34FAE5-BEA5-40E7-950F-03D0842E85BB}"/>
    <cellStyle name="40% - Ênfase6 19 11 4" xfId="34360" xr:uid="{62F4506D-96D5-4811-BDCE-6E5AB1D701CE}"/>
    <cellStyle name="40% - Ênfase6 19 11 5" xfId="34361" xr:uid="{C9F685BB-A106-404B-9B13-92A582D1A28F}"/>
    <cellStyle name="40% - Ênfase6 19 12" xfId="34362" xr:uid="{1EBAF86C-926A-4957-8C40-5C8E862BE1C9}"/>
    <cellStyle name="40% - Ênfase6 19 12 2" xfId="34363" xr:uid="{240DEAC6-48DB-4A07-9738-3198452C3A4A}"/>
    <cellStyle name="40% - Ênfase6 19 12 3" xfId="34364" xr:uid="{218E0B9A-B477-49A3-881A-D397ABB88900}"/>
    <cellStyle name="40% - Ênfase6 19 12 4" xfId="34365" xr:uid="{54AB1AAF-AB8E-4AB7-B74E-9ADDC0786D69}"/>
    <cellStyle name="40% - Ênfase6 19 13" xfId="34366" xr:uid="{50F72444-CC75-424D-A7D2-46BC790D466F}"/>
    <cellStyle name="40% - Ênfase6 19 14" xfId="34367" xr:uid="{A7047DDE-D13F-42E5-9670-772208391AA1}"/>
    <cellStyle name="40% - Ênfase6 19 15" xfId="34368" xr:uid="{7279FA4A-0C4B-46AF-BBEB-EBD7F60174F4}"/>
    <cellStyle name="40% - Ênfase6 19 2" xfId="2410" xr:uid="{ECA117B7-9952-4B19-A14C-25786ECBB524}"/>
    <cellStyle name="40% - Ênfase6 19 2 2" xfId="34369" xr:uid="{21BA7A98-E75A-42B7-8233-F56F4E32A9A1}"/>
    <cellStyle name="40% - Ênfase6 19 2 2 2" xfId="34370" xr:uid="{FF9BB38D-1D08-4B84-B3E0-E49D31653308}"/>
    <cellStyle name="40% - Ênfase6 19 2 2 3" xfId="34371" xr:uid="{3DC8FC35-15D5-4716-9B5B-F3E2FB9A24ED}"/>
    <cellStyle name="40% - Ênfase6 19 2 2 4" xfId="34372" xr:uid="{A86072B2-F50B-490C-AA55-AB13CF3AE1E2}"/>
    <cellStyle name="40% - Ênfase6 19 2 3" xfId="34373" xr:uid="{5F3445B1-C848-4242-BEE6-E532CF6083F5}"/>
    <cellStyle name="40% - Ênfase6 19 2 4" xfId="34374" xr:uid="{3E1592C5-2CDB-4A45-A938-EE23EA0543F3}"/>
    <cellStyle name="40% - Ênfase6 19 2 5" xfId="34375" xr:uid="{075AB0DA-EF5E-4BE9-A7FC-5928C42A02C9}"/>
    <cellStyle name="40% - Ênfase6 19 2 6" xfId="49063" xr:uid="{914FA43E-AD32-41B3-B2A4-AD224AC6990F}"/>
    <cellStyle name="40% - Ênfase6 19 3" xfId="34376" xr:uid="{873ADCCB-0003-4FED-945F-F84E98CF8701}"/>
    <cellStyle name="40% - Ênfase6 19 3 2" xfId="34377" xr:uid="{B1F828E0-D404-4860-ABCE-875E3D5C9439}"/>
    <cellStyle name="40% - Ênfase6 19 3 2 2" xfId="34378" xr:uid="{7D6C179B-B380-44CD-B865-7998102034E0}"/>
    <cellStyle name="40% - Ênfase6 19 3 2 3" xfId="34379" xr:uid="{89E375DA-961A-4E7C-84B0-325719E1C12E}"/>
    <cellStyle name="40% - Ênfase6 19 3 2 4" xfId="34380" xr:uid="{981234A3-73A3-411C-BF12-5507E1F880A3}"/>
    <cellStyle name="40% - Ênfase6 19 3 3" xfId="34381" xr:uid="{4807E455-054E-4644-A87C-967C5699EDFC}"/>
    <cellStyle name="40% - Ênfase6 19 3 4" xfId="34382" xr:uid="{B0ED7D6A-E8DD-4AD2-A415-9B49DCF96F69}"/>
    <cellStyle name="40% - Ênfase6 19 3 5" xfId="34383" xr:uid="{719F10AD-F698-4919-B865-0E67FFE3E14F}"/>
    <cellStyle name="40% - Ênfase6 19 3 6" xfId="50471" xr:uid="{13CC3CA6-AFF7-4885-B7E3-9B1B45946699}"/>
    <cellStyle name="40% - Ênfase6 19 4" xfId="34384" xr:uid="{86D99EB5-F96E-4D8C-936D-98188AF011E3}"/>
    <cellStyle name="40% - Ênfase6 19 4 2" xfId="34385" xr:uid="{00359487-46EF-4178-A1A1-9A9709C9EC00}"/>
    <cellStyle name="40% - Ênfase6 19 4 2 2" xfId="34386" xr:uid="{D9AE0458-EBCB-47BE-946D-7650C7990DA3}"/>
    <cellStyle name="40% - Ênfase6 19 4 2 3" xfId="34387" xr:uid="{A2B058E5-82BF-4D0C-8500-B807BABB2CCD}"/>
    <cellStyle name="40% - Ênfase6 19 4 2 4" xfId="34388" xr:uid="{1FF9714C-DEA7-4C05-B7E0-78AFE5D68151}"/>
    <cellStyle name="40% - Ênfase6 19 4 3" xfId="34389" xr:uid="{D733D249-5495-44B3-86B4-E0BFA5805569}"/>
    <cellStyle name="40% - Ênfase6 19 4 4" xfId="34390" xr:uid="{B9E0C047-2173-4CEC-B79E-96C4F047FB4F}"/>
    <cellStyle name="40% - Ênfase6 19 4 5" xfId="34391" xr:uid="{4441F8CF-3628-455F-87B2-09771ED4A98C}"/>
    <cellStyle name="40% - Ênfase6 19 4 6" xfId="50233" xr:uid="{0FDF0A56-F4CA-43F3-9AB1-8620DBFB83D2}"/>
    <cellStyle name="40% - Ênfase6 19 5" xfId="34392" xr:uid="{8C437850-8246-47BB-8093-8DD57599EB83}"/>
    <cellStyle name="40% - Ênfase6 19 5 2" xfId="34393" xr:uid="{9770A2D9-7E4B-43B3-B7A0-D7DE07D9393F}"/>
    <cellStyle name="40% - Ênfase6 19 5 2 2" xfId="34394" xr:uid="{C3270D34-296E-44A0-9ADB-AA1FF31FE7F0}"/>
    <cellStyle name="40% - Ênfase6 19 5 2 3" xfId="34395" xr:uid="{235F99FB-6757-40A6-BB71-B86032F9E4C2}"/>
    <cellStyle name="40% - Ênfase6 19 5 2 4" xfId="34396" xr:uid="{1134B540-B459-4227-A62F-255AF9F37626}"/>
    <cellStyle name="40% - Ênfase6 19 5 3" xfId="34397" xr:uid="{FB6071CF-3DC3-4DEC-80D1-DAE760E83F68}"/>
    <cellStyle name="40% - Ênfase6 19 5 4" xfId="34398" xr:uid="{267974C4-A346-4CE1-A14F-402198F150FE}"/>
    <cellStyle name="40% - Ênfase6 19 5 5" xfId="34399" xr:uid="{65457F8E-C1DA-4E68-B853-D255A84318CA}"/>
    <cellStyle name="40% - Ênfase6 19 5 6" xfId="50737" xr:uid="{DC4F45AB-7204-4D1B-814F-3D42FC083C91}"/>
    <cellStyle name="40% - Ênfase6 19 6" xfId="34400" xr:uid="{70977BED-6296-4C94-B928-7724AB54D3C0}"/>
    <cellStyle name="40% - Ênfase6 19 6 2" xfId="34401" xr:uid="{77268E93-2379-4438-AD2F-4F2FC2A5E6EB}"/>
    <cellStyle name="40% - Ênfase6 19 6 2 2" xfId="34402" xr:uid="{009A9733-8EC1-40EF-95E1-CF419BE39EF2}"/>
    <cellStyle name="40% - Ênfase6 19 6 2 3" xfId="34403" xr:uid="{C245DC69-8EF5-400F-9708-11D92F10A401}"/>
    <cellStyle name="40% - Ênfase6 19 6 2 4" xfId="34404" xr:uid="{FBFA37C9-EDF4-4CCE-9D0D-74024D34894D}"/>
    <cellStyle name="40% - Ênfase6 19 6 3" xfId="34405" xr:uid="{04C8BCEA-F8AB-45EE-8D7C-F4CCE953E210}"/>
    <cellStyle name="40% - Ênfase6 19 6 4" xfId="34406" xr:uid="{8B8607BB-ED0A-4333-998F-C3BF678D3674}"/>
    <cellStyle name="40% - Ênfase6 19 6 5" xfId="34407" xr:uid="{9C0A7076-F5CF-4602-B85B-109DEDA71F6B}"/>
    <cellStyle name="40% - Ênfase6 19 6 6" xfId="51623" xr:uid="{FE0C9CBD-17C2-4BA6-8A8F-BA2EF9E66237}"/>
    <cellStyle name="40% - Ênfase6 19 7" xfId="34408" xr:uid="{CFE41DF2-6563-4BF2-A38F-93BD366901ED}"/>
    <cellStyle name="40% - Ênfase6 19 7 2" xfId="34409" xr:uid="{33D8DEFE-EFFC-48DE-8800-4C4E1D756B75}"/>
    <cellStyle name="40% - Ênfase6 19 7 2 2" xfId="34410" xr:uid="{E8B07EA9-D9A7-4FAE-85FE-DC7EB0FF8F87}"/>
    <cellStyle name="40% - Ênfase6 19 7 2 3" xfId="34411" xr:uid="{0381D330-42ED-43DB-BA5F-F73946C9A5B8}"/>
    <cellStyle name="40% - Ênfase6 19 7 2 4" xfId="34412" xr:uid="{5FAE55B1-D039-4D5A-9838-0FDE0CF0DF50}"/>
    <cellStyle name="40% - Ênfase6 19 7 3" xfId="34413" xr:uid="{6FC447BF-C5BB-4473-A915-6C088AA9031A}"/>
    <cellStyle name="40% - Ênfase6 19 7 4" xfId="34414" xr:uid="{60274D7D-02A8-4FE0-9692-7C76E0BA707E}"/>
    <cellStyle name="40% - Ênfase6 19 7 5" xfId="34415" xr:uid="{B1C47330-1972-4E1E-BAE8-F5E1E2A4A18A}"/>
    <cellStyle name="40% - Ênfase6 19 7 6" xfId="52501" xr:uid="{B0DA6E8A-F468-4C7B-B8F2-A3B940FA0783}"/>
    <cellStyle name="40% - Ênfase6 19 8" xfId="34416" xr:uid="{3DE7428C-4E3F-4D9F-A9A1-79B9FF96DFCF}"/>
    <cellStyle name="40% - Ênfase6 19 8 2" xfId="34417" xr:uid="{1C07537B-771D-4DAD-8E1A-D99B2E313A59}"/>
    <cellStyle name="40% - Ênfase6 19 8 2 2" xfId="34418" xr:uid="{CBC4DFD9-B945-418E-9D26-DEE3A6721A92}"/>
    <cellStyle name="40% - Ênfase6 19 8 2 3" xfId="34419" xr:uid="{0769B631-A23B-4EA0-AA94-0D9F6DC912CA}"/>
    <cellStyle name="40% - Ênfase6 19 8 2 4" xfId="34420" xr:uid="{CBE14759-2AAB-4E06-9A1D-818F5A6A7133}"/>
    <cellStyle name="40% - Ênfase6 19 8 3" xfId="34421" xr:uid="{AE98E39E-D3C9-494A-B68E-5C7711DE4AC1}"/>
    <cellStyle name="40% - Ênfase6 19 8 4" xfId="34422" xr:uid="{6E10D486-0F26-45AF-A3E6-1B401A44603B}"/>
    <cellStyle name="40% - Ênfase6 19 8 5" xfId="34423" xr:uid="{7A0B1CC3-1A18-4120-82F8-0EA8EA1DEA45}"/>
    <cellStyle name="40% - Ênfase6 19 8 6" xfId="53364" xr:uid="{F8EAE300-6ECE-4040-9EC3-69B51AF4FD9E}"/>
    <cellStyle name="40% - Ênfase6 19 9" xfId="34424" xr:uid="{1457027A-07C3-42E1-8B34-C07D54A6A803}"/>
    <cellStyle name="40% - Ênfase6 19 9 2" xfId="34425" xr:uid="{7866270B-54F8-456E-821E-C1A6B42DCD22}"/>
    <cellStyle name="40% - Ênfase6 19 9 2 2" xfId="34426" xr:uid="{F2888FD0-E7B9-49B0-88F3-FBCB91E1D3ED}"/>
    <cellStyle name="40% - Ênfase6 19 9 2 3" xfId="34427" xr:uid="{5858630A-E8A1-47DB-A33E-5D3CCED65C90}"/>
    <cellStyle name="40% - Ênfase6 19 9 2 4" xfId="34428" xr:uid="{55028A47-D052-4C7A-A41B-033208006418}"/>
    <cellStyle name="40% - Ênfase6 19 9 3" xfId="34429" xr:uid="{2D455E34-C49D-439C-B324-E869ECC53D78}"/>
    <cellStyle name="40% - Ênfase6 19 9 4" xfId="34430" xr:uid="{1A57B456-C5F6-4F00-9FC9-A7319D135C8C}"/>
    <cellStyle name="40% - Ênfase6 19 9 5" xfId="34431" xr:uid="{26FA618A-22CE-4B9A-989E-297A4E3A9DF9}"/>
    <cellStyle name="40% - Ênfase6 19 9 6" xfId="54207" xr:uid="{20C6BC78-57F3-4BFA-8E7C-D1520BFD3220}"/>
    <cellStyle name="40% - Ênfase6 2" xfId="2411" xr:uid="{EA327B2C-3A14-4963-A205-543305BCE485}"/>
    <cellStyle name="40% - Ênfase6 2 10" xfId="34432" xr:uid="{C2B7FBB2-41F5-4649-9F63-2672D6F038BF}"/>
    <cellStyle name="40% - Ênfase6 2 10 2" xfId="34433" xr:uid="{074F01A5-22DE-499B-A042-F58F179CEEC3}"/>
    <cellStyle name="40% - Ênfase6 2 10 2 2" xfId="34434" xr:uid="{D939BCC3-098B-49F8-AAF6-210E84B4A672}"/>
    <cellStyle name="40% - Ênfase6 2 10 2 3" xfId="34435" xr:uid="{B15E8691-282B-4A1A-A474-C0343595B2F2}"/>
    <cellStyle name="40% - Ênfase6 2 10 2 4" xfId="34436" xr:uid="{17E44D9D-990C-4526-83D6-50B8AD1B4734}"/>
    <cellStyle name="40% - Ênfase6 2 10 3" xfId="34437" xr:uid="{AA21F915-22EE-4B02-B108-482196A158C5}"/>
    <cellStyle name="40% - Ênfase6 2 10 4" xfId="34438" xr:uid="{ACD06DCF-BE3B-474D-9504-965E6892D0EA}"/>
    <cellStyle name="40% - Ênfase6 2 10 5" xfId="34439" xr:uid="{A5A5DA26-950B-4B40-8BC1-7D7FE207869A}"/>
    <cellStyle name="40% - Ênfase6 2 10 6" xfId="50740" xr:uid="{AB021300-4081-44F4-942F-9502D34BEA2D}"/>
    <cellStyle name="40% - Ênfase6 2 11" xfId="34440" xr:uid="{3EDB7249-A98F-4723-9281-2A18C340DFD8}"/>
    <cellStyle name="40% - Ênfase6 2 11 2" xfId="34441" xr:uid="{64BBD7D8-2B16-48EB-AC75-660C9BE465CA}"/>
    <cellStyle name="40% - Ênfase6 2 11 2 2" xfId="34442" xr:uid="{8F5020A6-FB31-4FA2-8E45-F5277BF3512C}"/>
    <cellStyle name="40% - Ênfase6 2 11 2 3" xfId="34443" xr:uid="{338EBE21-CEFB-45E5-86DA-89A35ABB3E4B}"/>
    <cellStyle name="40% - Ênfase6 2 11 2 4" xfId="34444" xr:uid="{256507B0-A740-44B3-B421-0F30DFEE2646}"/>
    <cellStyle name="40% - Ênfase6 2 11 3" xfId="34445" xr:uid="{314C7936-468E-45EC-9233-BBD618369B92}"/>
    <cellStyle name="40% - Ênfase6 2 11 4" xfId="34446" xr:uid="{18436C77-3BB4-448D-876B-639DBC75E262}"/>
    <cellStyle name="40% - Ênfase6 2 11 5" xfId="34447" xr:uid="{FF0C8A30-F3D3-4EDA-B175-CE98BDA14465}"/>
    <cellStyle name="40% - Ênfase6 2 11 6" xfId="51626" xr:uid="{42A7EE5A-EFBB-43EA-B55D-68E56524C54A}"/>
    <cellStyle name="40% - Ênfase6 2 12" xfId="34448" xr:uid="{40F760AD-055F-4D91-A73F-3688E2DC3482}"/>
    <cellStyle name="40% - Ênfase6 2 12 2" xfId="34449" xr:uid="{2AB870D1-0E44-428A-8AE4-A6E7345ABFDC}"/>
    <cellStyle name="40% - Ênfase6 2 12 2 2" xfId="34450" xr:uid="{68ADE610-35A9-433C-ADCB-05A8B98B6F51}"/>
    <cellStyle name="40% - Ênfase6 2 12 2 3" xfId="34451" xr:uid="{B34A2596-E45A-4980-8E8F-C61878455157}"/>
    <cellStyle name="40% - Ênfase6 2 12 2 4" xfId="34452" xr:uid="{DBC62471-767C-4709-99CD-A978CBE359B2}"/>
    <cellStyle name="40% - Ênfase6 2 12 3" xfId="34453" xr:uid="{D0858DEC-B9B5-4093-BDD1-91B4509A5112}"/>
    <cellStyle name="40% - Ênfase6 2 12 4" xfId="34454" xr:uid="{2B596B6E-B48B-41C7-8492-6B7AE9A51579}"/>
    <cellStyle name="40% - Ênfase6 2 12 5" xfId="34455" xr:uid="{8BCF5B27-4C6D-48CB-8757-CC8935A56319}"/>
    <cellStyle name="40% - Ênfase6 2 12 6" xfId="52503" xr:uid="{110094D1-824F-4D18-A22A-5250A4E66CD9}"/>
    <cellStyle name="40% - Ênfase6 2 13" xfId="34456" xr:uid="{44FCEE78-0F99-43F7-9E64-432B4A0FC98E}"/>
    <cellStyle name="40% - Ênfase6 2 13 2" xfId="34457" xr:uid="{7140111F-1CA2-4981-AB1B-6C194CE4B3E0}"/>
    <cellStyle name="40% - Ênfase6 2 13 3" xfId="34458" xr:uid="{766A1393-FC30-4E51-97BE-656776973CEB}"/>
    <cellStyle name="40% - Ênfase6 2 13 4" xfId="34459" xr:uid="{313390FF-F99C-429E-8EFF-9D0140E50BB4}"/>
    <cellStyle name="40% - Ênfase6 2 13 5" xfId="53366" xr:uid="{A8D9DD31-54AC-420B-A45F-EF19ED708582}"/>
    <cellStyle name="40% - Ênfase6 2 14" xfId="34460" xr:uid="{2377860B-F8F6-490A-B162-3AE5DEE7263A}"/>
    <cellStyle name="40% - Ênfase6 2 14 2" xfId="34461" xr:uid="{C0F08F20-066F-4664-B083-9E865B6B4468}"/>
    <cellStyle name="40% - Ênfase6 2 14 3" xfId="34462" xr:uid="{00381375-790E-42E3-936B-CBAB9FC9384A}"/>
    <cellStyle name="40% - Ênfase6 2 14 4" xfId="34463" xr:uid="{7A14F437-AB57-4849-A87C-2192F6BC2971}"/>
    <cellStyle name="40% - Ênfase6 2 14 5" xfId="54209" xr:uid="{BF69C3F2-18ED-4947-AB82-E9ED59D5FE00}"/>
    <cellStyle name="40% - Ênfase6 2 15" xfId="34464" xr:uid="{3049CA86-F445-4858-B5E5-5E89453CA59E}"/>
    <cellStyle name="40% - Ênfase6 2 15 2" xfId="34465" xr:uid="{3FF2C903-1745-492A-82DC-FF6369B017FB}"/>
    <cellStyle name="40% - Ênfase6 2 15 3" xfId="34466" xr:uid="{30525ACB-25A4-4A11-A5DB-51587F97313A}"/>
    <cellStyle name="40% - Ênfase6 2 16" xfId="34467" xr:uid="{251A0B05-B0D0-4904-B28B-6265C61158D3}"/>
    <cellStyle name="40% - Ênfase6 2 16 2" xfId="34468" xr:uid="{003FB2AC-6806-43A0-AF5A-658B466F5607}"/>
    <cellStyle name="40% - Ênfase6 2 16 3" xfId="34469" xr:uid="{E8ACAB33-5F60-45A6-AABD-1658AFDAB4C7}"/>
    <cellStyle name="40% - Ênfase6 2 17" xfId="34470" xr:uid="{01A899E2-B55F-4742-AF5E-81A8F7585A4F}"/>
    <cellStyle name="40% - Ênfase6 2 17 2" xfId="34471" xr:uid="{5563A25E-3885-4015-B552-07B1297E8C71}"/>
    <cellStyle name="40% - Ênfase6 2 17 3" xfId="34472" xr:uid="{2B7C8473-C64D-4341-8118-7C5DA1C3125E}"/>
    <cellStyle name="40% - Ênfase6 2 17 4" xfId="47282" xr:uid="{3F149989-113F-4886-B8EC-D68BD29E5FE8}"/>
    <cellStyle name="40% - Ênfase6 2 18" xfId="34473" xr:uid="{78C3C1C0-89C4-46FB-95FB-C8C093CF287C}"/>
    <cellStyle name="40% - Ênfase6 2 18 2" xfId="34474" xr:uid="{9C91C8D7-90AB-4506-9CD4-2E9E3BD4E890}"/>
    <cellStyle name="40% - Ênfase6 2 18 3" xfId="34475" xr:uid="{D4CC524E-E066-4DF3-A9D2-50E41C8E2584}"/>
    <cellStyle name="40% - Ênfase6 2 19" xfId="34476" xr:uid="{E804307D-76DD-456E-837F-BD4B80329030}"/>
    <cellStyle name="40% - Ênfase6 2 19 2" xfId="34477" xr:uid="{DFA4FBD7-BEC1-45C5-8E3E-C4D91DF43FE5}"/>
    <cellStyle name="40% - Ênfase6 2 19 3" xfId="34478" xr:uid="{16B24764-4EDF-437B-A030-C37492BDDFB2}"/>
    <cellStyle name="40% - Ênfase6 2 2" xfId="2412" xr:uid="{45588162-B94E-4AFE-854E-DE545BA792FA}"/>
    <cellStyle name="40% - Ênfase6 2 2 10" xfId="56216" xr:uid="{8CB2B0CB-85F6-498C-97EC-3EFC69A72E34}"/>
    <cellStyle name="40% - Ênfase6 2 2 11" xfId="57778" xr:uid="{6B80AE58-BC71-48F3-8796-ECEF280ADDBB}"/>
    <cellStyle name="40% - Ênfase6 2 2 12" xfId="45671" xr:uid="{A716DC11-8C4B-4222-B630-597390A4D119}"/>
    <cellStyle name="40% - Ênfase6 2 2 2" xfId="2413" xr:uid="{6190A528-39D1-4FF1-8137-E630CD617DB6}"/>
    <cellStyle name="40% - Ênfase6 2 2 2 10" xfId="56421" xr:uid="{F84360F8-B7B6-4743-811E-30D2D56B281C}"/>
    <cellStyle name="40% - Ênfase6 2 2 2 11" xfId="57619" xr:uid="{471B69F6-54CB-4AF8-9122-C3F5C34C53D5}"/>
    <cellStyle name="40% - Ênfase6 2 2 2 12" xfId="49065" xr:uid="{1F0F9923-E8EA-4587-9D14-5A8B6F268C4E}"/>
    <cellStyle name="40% - Ênfase6 2 2 2 2" xfId="34479" xr:uid="{16E0E574-487F-4D56-8E42-43AC1A79AF24}"/>
    <cellStyle name="40% - Ênfase6 2 2 2 2 2" xfId="49067" xr:uid="{E12243E2-4458-466E-AFD2-2C01E04ECCB0}"/>
    <cellStyle name="40% - Ênfase6 2 2 2 2 2 2" xfId="57292" xr:uid="{1389B69F-F605-4E70-92EA-331A169949B7}"/>
    <cellStyle name="40% - Ênfase6 2 2 2 2 2 2 2" xfId="57293" xr:uid="{43FB621D-48C6-41BA-80BC-7CAC36A45740}"/>
    <cellStyle name="40% - Ênfase6 2 2 2 2 2 2 3" xfId="57446" xr:uid="{8EE1B037-BAE8-448E-A4AF-A5CBB3E7CB31}"/>
    <cellStyle name="40% - Ênfase6 2 2 2 2 2 3" xfId="57699" xr:uid="{1157E915-216C-4B46-882D-A0F00814434D}"/>
    <cellStyle name="40% - Ênfase6 2 2 2 2 3" xfId="56436" xr:uid="{8040C634-8239-40E0-BBFA-4167EABB1284}"/>
    <cellStyle name="40% - Ênfase6 2 2 2 2 4" xfId="58415" xr:uid="{A79CA8E2-5C53-44AE-AAB4-02A9D87387F5}"/>
    <cellStyle name="40% - Ênfase6 2 2 2 2 5" xfId="49066" xr:uid="{CE03D846-A91B-4747-8B15-27F0AC13E440}"/>
    <cellStyle name="40% - Ênfase6 2 2 2 3" xfId="34480" xr:uid="{EB39215A-E262-4CF2-865F-41B5E1DF9350}"/>
    <cellStyle name="40% - Ênfase6 2 2 2 3 2" xfId="50475" xr:uid="{D30AD3C8-7AC2-4719-9829-6FB32EBA6547}"/>
    <cellStyle name="40% - Ênfase6 2 2 2 4" xfId="34481" xr:uid="{F0599DBB-2857-4AA9-AA1E-F840397D23DC}"/>
    <cellStyle name="40% - Ênfase6 2 2 2 4 2" xfId="50228" xr:uid="{BF01E24C-864D-41BB-A96C-E996E16C2A6D}"/>
    <cellStyle name="40% - Ênfase6 2 2 2 5" xfId="50742" xr:uid="{3D0A1414-0587-462A-BBBC-18970FBBCE0C}"/>
    <cellStyle name="40% - Ênfase6 2 2 2 6" xfId="51628" xr:uid="{CF883BC6-C81F-4B31-A75A-7D937C3FF85A}"/>
    <cellStyle name="40% - Ênfase6 2 2 2 7" xfId="52505" xr:uid="{3AC4E8D8-3F0C-40A4-A4E9-289E181E28C6}"/>
    <cellStyle name="40% - Ênfase6 2 2 2 8" xfId="53368" xr:uid="{CC5BCBF1-0748-4D88-B657-5C75E92BF91E}"/>
    <cellStyle name="40% - Ênfase6 2 2 2 9" xfId="54211" xr:uid="{1512F8B2-EC43-4EB1-9619-2030B12FF7FC}"/>
    <cellStyle name="40% - Ênfase6 2 2 3" xfId="34482" xr:uid="{53B8ED96-BDA5-4A90-9D72-293E82E44B38}"/>
    <cellStyle name="40% - Ênfase6 2 2 3 2" xfId="56934" xr:uid="{5B67EEEF-5203-44FB-B13B-59FAEED6688D}"/>
    <cellStyle name="40% - Ênfase6 2 2 3 2 2" xfId="57676" xr:uid="{BFDB284A-0012-4F1A-9C63-A41A95FB3C86}"/>
    <cellStyle name="40% - Ênfase6 2 2 3 2 3" xfId="56615" xr:uid="{DE06B163-614C-400E-8B8C-64CE43BBD277}"/>
    <cellStyle name="40% - Ênfase6 2 2 3 3" xfId="56776" xr:uid="{8F68F6FA-3926-4158-98B8-160F4D5F5D9C}"/>
    <cellStyle name="40% - Ênfase6 2 2 3 4" xfId="50474" xr:uid="{92810C0F-48DD-4B51-BE82-127F0D796B44}"/>
    <cellStyle name="40% - Ênfase6 2 2 4" xfId="34483" xr:uid="{53D4B38C-6E0D-429C-B57E-21D9C48E2AB1}"/>
    <cellStyle name="40% - Ênfase6 2 2 4 2" xfId="50229" xr:uid="{FCEED372-50A4-4034-A7B3-BDB12AAB9F79}"/>
    <cellStyle name="40% - Ênfase6 2 2 5" xfId="34484" xr:uid="{F8EAFA12-8E6C-43A2-8401-5CD64659F1FA}"/>
    <cellStyle name="40% - Ênfase6 2 2 5 2" xfId="50741" xr:uid="{07E34FCF-AC52-4375-B464-58B34BE285CE}"/>
    <cellStyle name="40% - Ênfase6 2 2 6" xfId="51627" xr:uid="{790E4FE7-075B-4AE2-A87C-5B0EBA6AB2D3}"/>
    <cellStyle name="40% - Ênfase6 2 2 7" xfId="52504" xr:uid="{744ECF82-5FAE-4F59-9617-D1E6B8D6174E}"/>
    <cellStyle name="40% - Ênfase6 2 2 8" xfId="53367" xr:uid="{593F7314-9D2D-410D-A6D0-4AE8123D89AE}"/>
    <cellStyle name="40% - Ênfase6 2 2 9" xfId="54210" xr:uid="{E1DC85F2-6750-45F9-9D3B-C74E1C3F6C69}"/>
    <cellStyle name="40% - Ênfase6 2 20" xfId="34485" xr:uid="{A896F8E1-AF50-4ABF-AC11-3ECD232CCFE3}"/>
    <cellStyle name="40% - Ênfase6 2 20 2" xfId="34486" xr:uid="{21162352-ECB9-40C2-8EAD-B20A460ECD5D}"/>
    <cellStyle name="40% - Ênfase6 2 20 3" xfId="34487" xr:uid="{1E5B2B4A-F83C-49E0-923F-F335CA5BF4A5}"/>
    <cellStyle name="40% - Ênfase6 2 21" xfId="34488" xr:uid="{41079A79-474C-47D4-919A-F2757BD54F76}"/>
    <cellStyle name="40% - Ênfase6 2 21 2" xfId="34489" xr:uid="{356E5FF5-A5A6-46ED-BA72-70FF11060EDB}"/>
    <cellStyle name="40% - Ênfase6 2 21 3" xfId="34490" xr:uid="{D257D640-DE1E-4DE9-A470-4978803B3A73}"/>
    <cellStyle name="40% - Ênfase6 2 22" xfId="34491" xr:uid="{07F29ADC-D785-4B6C-A3E0-985E2B3A77F4}"/>
    <cellStyle name="40% - Ênfase6 2 22 2" xfId="34492" xr:uid="{ADE6A482-275D-4DFE-9CEA-6443E9B54452}"/>
    <cellStyle name="40% - Ênfase6 2 22 3" xfId="34493" xr:uid="{94143FFD-729B-41EA-B383-D1BF796DBE9C}"/>
    <cellStyle name="40% - Ênfase6 2 23" xfId="34494" xr:uid="{D5572764-8C0A-4205-8C07-9007102A57F2}"/>
    <cellStyle name="40% - Ênfase6 2 24" xfId="34495" xr:uid="{2D54F159-0499-4ED5-B184-34B21B9CA967}"/>
    <cellStyle name="40% - Ênfase6 2 25" xfId="45199" xr:uid="{75F94D26-1F6D-4280-94E0-2DADAF68DBF0}"/>
    <cellStyle name="40% - Ênfase6 2 3" xfId="2414" xr:uid="{86028FF3-9986-46E5-B2F9-092A250E2F25}"/>
    <cellStyle name="40% - Ênfase6 2 3 2" xfId="2415" xr:uid="{3CBCF212-4703-4664-9AF1-CB19C5FFD289}"/>
    <cellStyle name="40% - Ênfase6 2 3 2 2" xfId="34496" xr:uid="{450089C8-DD42-49D2-BDBB-8F57E4D39FD6}"/>
    <cellStyle name="40% - Ênfase6 2 3 2 2 2" xfId="57294" xr:uid="{5702FF98-7ED5-4E58-BD5A-B07116B55CDE}"/>
    <cellStyle name="40% - Ênfase6 2 3 2 3" xfId="34497" xr:uid="{F2AB9450-653A-4E7D-BDD0-83988901BCDB}"/>
    <cellStyle name="40% - Ênfase6 2 3 2 3 2" xfId="57043" xr:uid="{C8EDA8F9-BCDF-4B26-8C8A-04E1D9222C52}"/>
    <cellStyle name="40% - Ênfase6 2 3 2 4" xfId="34498" xr:uid="{405FA720-26B8-45C7-A682-7330FED6F6C2}"/>
    <cellStyle name="40% - Ênfase6 2 3 2 5" xfId="56480" xr:uid="{6CEFEC12-9B32-4D0F-B9CC-4C9C35B93898}"/>
    <cellStyle name="40% - Ênfase6 2 3 3" xfId="34499" xr:uid="{67337FF9-D719-47EF-9483-F7716E3B51BC}"/>
    <cellStyle name="40% - Ênfase6 2 3 3 2" xfId="58298" xr:uid="{8C56F7DA-6F97-424F-9AD2-A46744D60B3C}"/>
    <cellStyle name="40% - Ênfase6 2 3 4" xfId="34500" xr:uid="{01F252CF-09CF-4CAD-A0C0-BDFCE74391FA}"/>
    <cellStyle name="40% - Ênfase6 2 3 4 2" xfId="49068" xr:uid="{AD388CA4-5F9F-4C0E-90D8-BC3DFE61DBCA}"/>
    <cellStyle name="40% - Ênfase6 2 3 5" xfId="34501" xr:uid="{ECA2D190-99EF-473C-B106-3E04808AE1C0}"/>
    <cellStyle name="40% - Ênfase6 2 3 6" xfId="45672" xr:uid="{2AFEE591-AB74-461A-964B-06BC2604C2BE}"/>
    <cellStyle name="40% - Ênfase6 2 4" xfId="2416" xr:uid="{37010CDC-9109-452A-AFC0-87E2D1ED71B4}"/>
    <cellStyle name="40% - Ênfase6 2 4 2" xfId="2417" xr:uid="{A7D5DC65-77D5-40D7-A926-CB9DB2376C92}"/>
    <cellStyle name="40% - Ênfase6 2 4 2 2" xfId="34502" xr:uid="{B151CC6B-3D4E-49FD-82F6-1F4186E271B1}"/>
    <cellStyle name="40% - Ênfase6 2 4 2 2 2" xfId="57295" xr:uid="{EB760D36-825C-4793-8840-0A62E3B6B14B}"/>
    <cellStyle name="40% - Ênfase6 2 4 2 3" xfId="34503" xr:uid="{7E490F50-E625-4FE1-8A05-594109C1665D}"/>
    <cellStyle name="40% - Ênfase6 2 4 2 3 2" xfId="56664" xr:uid="{C9C1C565-0E8A-4098-837E-833C0A3F2243}"/>
    <cellStyle name="40% - Ênfase6 2 4 2 4" xfId="34504" xr:uid="{AF095529-B38A-4CA6-977E-5B349EC09C0F}"/>
    <cellStyle name="40% - Ênfase6 2 4 2 5" xfId="56558" xr:uid="{F436DEAF-827B-40D7-B8F9-DBCB01EBDD60}"/>
    <cellStyle name="40% - Ênfase6 2 4 3" xfId="34505" xr:uid="{10C1CB6D-E635-4C89-B96F-F07299FD4362}"/>
    <cellStyle name="40% - Ênfase6 2 4 3 2" xfId="58184" xr:uid="{B44ED0A2-FA5F-449C-9035-5C787DAC1D1C}"/>
    <cellStyle name="40% - Ênfase6 2 4 4" xfId="34506" xr:uid="{A61E0B61-5F2D-4E59-868B-AE26A88DBC41}"/>
    <cellStyle name="40% - Ênfase6 2 4 5" xfId="34507" xr:uid="{BE5D7523-2B5C-4CA4-A546-9E4CB6A24157}"/>
    <cellStyle name="40% - Ênfase6 2 4 6" xfId="49069" xr:uid="{63489126-1561-481B-9178-8D312DB84B5B}"/>
    <cellStyle name="40% - Ênfase6 2 5" xfId="2418" xr:uid="{A1D414FD-959B-4B2C-900A-D0AB13DE7BAC}"/>
    <cellStyle name="40% - Ênfase6 2 5 2" xfId="2419" xr:uid="{F94852BC-79B7-40B2-B82E-B76BF01C4FE9}"/>
    <cellStyle name="40% - Ênfase6 2 5 2 2" xfId="34508" xr:uid="{5C6E8C5C-A308-4469-8A23-3B1D0D51D2C3}"/>
    <cellStyle name="40% - Ênfase6 2 5 2 3" xfId="34509" xr:uid="{16FC2F35-132C-4970-8D67-B69B3681DA4F}"/>
    <cellStyle name="40% - Ênfase6 2 5 2 4" xfId="34510" xr:uid="{DBB45CCC-E3F7-4A56-A8AA-18072118B152}"/>
    <cellStyle name="40% - Ênfase6 2 5 3" xfId="34511" xr:uid="{0166193D-AF1F-4070-94A8-63C32F3A8612}"/>
    <cellStyle name="40% - Ênfase6 2 5 4" xfId="34512" xr:uid="{D93B695D-6614-465D-BDF0-9CEDE56ABB78}"/>
    <cellStyle name="40% - Ênfase6 2 5 5" xfId="34513" xr:uid="{241A638A-EF0F-462C-8FF9-18C751467674}"/>
    <cellStyle name="40% - Ênfase6 2 5 6" xfId="49070" xr:uid="{2F7C827E-D008-425B-80F5-FB781D48FFCE}"/>
    <cellStyle name="40% - Ênfase6 2 6" xfId="2420" xr:uid="{0EA674F8-939A-4DF2-BE67-33E9E0A66395}"/>
    <cellStyle name="40% - Ênfase6 2 6 2" xfId="2421" xr:uid="{B1C62F07-C990-4FBF-B46C-F11C1B76DFD0}"/>
    <cellStyle name="40% - Ênfase6 2 6 2 2" xfId="34514" xr:uid="{6AE86231-45E0-4FF8-8AD8-A6A760C86662}"/>
    <cellStyle name="40% - Ênfase6 2 6 2 3" xfId="34515" xr:uid="{0C77567C-8DDC-4532-BA35-CF4CC6834624}"/>
    <cellStyle name="40% - Ênfase6 2 6 2 4" xfId="34516" xr:uid="{49BF56AC-5E19-465F-B3D5-ABDE87BA52B5}"/>
    <cellStyle name="40% - Ênfase6 2 6 3" xfId="34517" xr:uid="{A29ADCF1-27BA-4063-8CD6-5F2398772F26}"/>
    <cellStyle name="40% - Ênfase6 2 6 4" xfId="34518" xr:uid="{E5CC3F05-2FA0-4516-9D35-D62AC2DEC5DA}"/>
    <cellStyle name="40% - Ênfase6 2 6 5" xfId="34519" xr:uid="{AD6AAF34-6272-4980-A2D5-B8A42B7A8D79}"/>
    <cellStyle name="40% - Ênfase6 2 6 6" xfId="49071" xr:uid="{7D383F1E-A599-4D33-AC8F-B6EDA99ABA73}"/>
    <cellStyle name="40% - Ênfase6 2 7" xfId="2422" xr:uid="{07105D50-E11F-440D-8F7E-AE2B0EC27EDA}"/>
    <cellStyle name="40% - Ênfase6 2 7 2" xfId="34520" xr:uid="{CB07C46C-604F-4530-9136-BD8439BD6B54}"/>
    <cellStyle name="40% - Ênfase6 2 7 2 2" xfId="34521" xr:uid="{F4A56EC5-F121-47F2-8D80-1CEE5591A876}"/>
    <cellStyle name="40% - Ênfase6 2 7 2 3" xfId="34522" xr:uid="{717754AC-9EB5-4BA6-AF39-F0A35924D6D0}"/>
    <cellStyle name="40% - Ênfase6 2 7 2 4" xfId="34523" xr:uid="{0C559FC6-18F7-4808-AE4E-74A382014C54}"/>
    <cellStyle name="40% - Ênfase6 2 7 3" xfId="34524" xr:uid="{CC5CA0A8-61B4-4904-9BED-145940CA168C}"/>
    <cellStyle name="40% - Ênfase6 2 7 4" xfId="34525" xr:uid="{795B0CC2-B968-4C66-98D1-B5F4642AA29D}"/>
    <cellStyle name="40% - Ênfase6 2 7 5" xfId="34526" xr:uid="{FF2843F9-E6D2-454D-A6D9-909E3A4452DD}"/>
    <cellStyle name="40% - Ênfase6 2 7 6" xfId="49072" xr:uid="{718F1E60-AD9E-4297-A363-7AC2CBADAD75}"/>
    <cellStyle name="40% - Ênfase6 2 8" xfId="34527" xr:uid="{ACC4D66E-7C35-4EC0-B7BE-49EBFFC37F3F}"/>
    <cellStyle name="40% - Ênfase6 2 8 2" xfId="34528" xr:uid="{89FEC399-19E5-4FFA-8064-FBCDE7FF6AC1}"/>
    <cellStyle name="40% - Ênfase6 2 8 2 2" xfId="34529" xr:uid="{D1C7A186-66C6-4F3F-8A4D-83C09F30F816}"/>
    <cellStyle name="40% - Ênfase6 2 8 2 3" xfId="34530" xr:uid="{650A5C2A-885E-4157-AC1F-46EE3B7670E0}"/>
    <cellStyle name="40% - Ênfase6 2 8 2 4" xfId="34531" xr:uid="{49F37CD0-ED3F-4898-890A-30CC03F8C502}"/>
    <cellStyle name="40% - Ênfase6 2 8 3" xfId="34532" xr:uid="{8770BD60-5AFB-413D-81EF-0278CB8390BB}"/>
    <cellStyle name="40% - Ênfase6 2 8 4" xfId="34533" xr:uid="{2E23C148-A988-441A-8076-C5C59D623550}"/>
    <cellStyle name="40% - Ênfase6 2 8 5" xfId="34534" xr:uid="{43C39F1B-13ED-4386-8BBE-41B5F1B7A528}"/>
    <cellStyle name="40% - Ênfase6 2 8 6" xfId="50473" xr:uid="{43C82A9A-D353-46BA-8B23-F614DAADA4F6}"/>
    <cellStyle name="40% - Ênfase6 2 9" xfId="34535" xr:uid="{00219076-DAF3-4EED-B2FE-FDB06B672BFD}"/>
    <cellStyle name="40% - Ênfase6 2 9 2" xfId="34536" xr:uid="{9C196747-8FB3-4DC3-8B22-58DBA873B50A}"/>
    <cellStyle name="40% - Ênfase6 2 9 2 2" xfId="34537" xr:uid="{A8E00D61-805F-45BA-9745-0261241E7511}"/>
    <cellStyle name="40% - Ênfase6 2 9 2 3" xfId="34538" xr:uid="{16B6238C-EE01-4F5B-BFCD-4A42D004D704}"/>
    <cellStyle name="40% - Ênfase6 2 9 2 4" xfId="34539" xr:uid="{6849B318-56EA-444C-B6CA-DB7467BDC1CE}"/>
    <cellStyle name="40% - Ênfase6 2 9 3" xfId="34540" xr:uid="{B7EA5870-D0A8-4318-9559-3DDA120DE962}"/>
    <cellStyle name="40% - Ênfase6 2 9 4" xfId="34541" xr:uid="{95D6A551-36AB-41EB-B286-556083B70FC4}"/>
    <cellStyle name="40% - Ênfase6 2 9 5" xfId="34542" xr:uid="{E64277AC-EDFD-483A-AD9B-3AA4C07DADE5}"/>
    <cellStyle name="40% - Ênfase6 2 9 6" xfId="50230" xr:uid="{2D994AC5-50B8-4229-A1DC-2DD9CDC31916}"/>
    <cellStyle name="40% - Ênfase6 20" xfId="2423" xr:uid="{DEEAD36D-F0BD-4751-A084-C0CDFBB725DC}"/>
    <cellStyle name="40% - Ênfase6 20 10" xfId="34543" xr:uid="{314E2E40-66B4-41A0-AD02-F8D39E39960F}"/>
    <cellStyle name="40% - Ênfase6 20 10 2" xfId="34544" xr:uid="{87CD6260-0D13-489C-96D2-82965B0330EA}"/>
    <cellStyle name="40% - Ênfase6 20 10 2 2" xfId="34545" xr:uid="{3F6FDB03-E706-4B66-B116-FA4F9C1ABA8B}"/>
    <cellStyle name="40% - Ênfase6 20 10 2 3" xfId="34546" xr:uid="{815822CE-DAFE-4917-89A4-67ABBE9225EB}"/>
    <cellStyle name="40% - Ênfase6 20 10 2 4" xfId="34547" xr:uid="{15A4B05E-FBB1-41DB-8EEC-C023C42D35C9}"/>
    <cellStyle name="40% - Ênfase6 20 10 3" xfId="34548" xr:uid="{43071A8A-A054-4DFD-BE73-0851476E100E}"/>
    <cellStyle name="40% - Ênfase6 20 10 4" xfId="34549" xr:uid="{BECA8AAC-89CC-4A46-ADEA-716B645BCF23}"/>
    <cellStyle name="40% - Ênfase6 20 10 5" xfId="34550" xr:uid="{7355515F-DD5A-4B1E-8F53-954D37B8AAEF}"/>
    <cellStyle name="40% - Ênfase6 20 11" xfId="34551" xr:uid="{11B3977E-9523-4AB1-9069-787498C2CA44}"/>
    <cellStyle name="40% - Ênfase6 20 11 2" xfId="34552" xr:uid="{61FB922C-4809-4207-93F1-5544FFC4582C}"/>
    <cellStyle name="40% - Ênfase6 20 11 2 2" xfId="34553" xr:uid="{9746F018-A277-4F79-95B9-52BEC24EEA5C}"/>
    <cellStyle name="40% - Ênfase6 20 11 2 3" xfId="34554" xr:uid="{182EB5A1-A567-4FFF-9F79-587EF2532DDA}"/>
    <cellStyle name="40% - Ênfase6 20 11 2 4" xfId="34555" xr:uid="{DD96BAD6-1766-4A26-999C-C1343084ECD0}"/>
    <cellStyle name="40% - Ênfase6 20 11 3" xfId="34556" xr:uid="{66765159-5283-48B5-AF0A-5DABC746C1C2}"/>
    <cellStyle name="40% - Ênfase6 20 11 4" xfId="34557" xr:uid="{C0E2556C-014F-4C55-B87F-D53656751127}"/>
    <cellStyle name="40% - Ênfase6 20 11 5" xfId="34558" xr:uid="{6DB3DC30-4AAF-4103-8566-7DD9F05A451D}"/>
    <cellStyle name="40% - Ênfase6 20 12" xfId="34559" xr:uid="{374F9108-335E-4AA6-A7D3-B684FBBDB7CB}"/>
    <cellStyle name="40% - Ênfase6 20 12 2" xfId="34560" xr:uid="{1FABAB00-E41A-47B1-8700-43EEA9E51D47}"/>
    <cellStyle name="40% - Ênfase6 20 12 3" xfId="34561" xr:uid="{A9CDC57F-DFA5-4BAB-961B-CB3A5C386F94}"/>
    <cellStyle name="40% - Ênfase6 20 12 4" xfId="34562" xr:uid="{7ABCD51A-97CE-45D9-9F69-D1CF44086EBA}"/>
    <cellStyle name="40% - Ênfase6 20 13" xfId="34563" xr:uid="{B5C9A328-3225-4FDB-B922-A9C127D6C44C}"/>
    <cellStyle name="40% - Ênfase6 20 14" xfId="34564" xr:uid="{6161CCE9-2F05-4AF6-81AC-320A66C6AA70}"/>
    <cellStyle name="40% - Ênfase6 20 15" xfId="34565" xr:uid="{317265AA-01F3-494C-AE63-95EB58DB33A9}"/>
    <cellStyle name="40% - Ênfase6 20 2" xfId="2424" xr:uid="{610F0F69-C172-4721-865B-2313A20EB6D0}"/>
    <cellStyle name="40% - Ênfase6 20 2 2" xfId="34566" xr:uid="{C2006CFF-FE7E-44F2-BA45-5E450961AC7D}"/>
    <cellStyle name="40% - Ênfase6 20 2 2 2" xfId="34567" xr:uid="{05756090-9014-4DA7-854D-668F554345FB}"/>
    <cellStyle name="40% - Ênfase6 20 2 2 3" xfId="34568" xr:uid="{012306B8-BDB2-414E-BF68-5CFFE404D520}"/>
    <cellStyle name="40% - Ênfase6 20 2 2 4" xfId="34569" xr:uid="{C11D48E6-5819-4C67-94E2-DFEAF8E6C9D3}"/>
    <cellStyle name="40% - Ênfase6 20 2 3" xfId="34570" xr:uid="{B9D0B092-2D9B-4A43-A188-D8F66B3F5F24}"/>
    <cellStyle name="40% - Ênfase6 20 2 4" xfId="34571" xr:uid="{BD360FAA-0F21-4CC5-B51D-922A2BA1086C}"/>
    <cellStyle name="40% - Ênfase6 20 2 5" xfId="34572" xr:uid="{191C7022-AFA6-42EB-9B61-14ADF0B6056F}"/>
    <cellStyle name="40% - Ênfase6 20 2 6" xfId="49073" xr:uid="{75F5EE88-2973-412F-9BC9-90ED0D3C994A}"/>
    <cellStyle name="40% - Ênfase6 20 3" xfId="34573" xr:uid="{37EC8274-20E9-49B4-A8B5-1C084294447F}"/>
    <cellStyle name="40% - Ênfase6 20 3 2" xfId="34574" xr:uid="{E2DCAAEC-DD3A-4F79-BA3C-1072BE730007}"/>
    <cellStyle name="40% - Ênfase6 20 3 2 2" xfId="34575" xr:uid="{B2C8C1B8-1F40-4DB5-A6DF-DC81F8E7E29F}"/>
    <cellStyle name="40% - Ênfase6 20 3 2 3" xfId="34576" xr:uid="{264F42B4-AD6D-40B5-B43F-E8FB6161E866}"/>
    <cellStyle name="40% - Ênfase6 20 3 2 4" xfId="34577" xr:uid="{EF971696-90D0-4510-A385-CF116882CC52}"/>
    <cellStyle name="40% - Ênfase6 20 3 3" xfId="34578" xr:uid="{CADF545A-5E52-49C8-B9E7-803E3E6CB6B7}"/>
    <cellStyle name="40% - Ênfase6 20 3 4" xfId="34579" xr:uid="{E268C9B6-F245-4181-9C76-1294DAA521EE}"/>
    <cellStyle name="40% - Ênfase6 20 3 5" xfId="34580" xr:uid="{FA50ABFF-EED3-4909-ADD0-FDE543E454F1}"/>
    <cellStyle name="40% - Ênfase6 20 3 6" xfId="50480" xr:uid="{83238E69-CB83-4338-812C-A5399432B374}"/>
    <cellStyle name="40% - Ênfase6 20 4" xfId="34581" xr:uid="{D0DE6899-0A69-49BC-B213-CEF0726B4B29}"/>
    <cellStyle name="40% - Ênfase6 20 4 2" xfId="34582" xr:uid="{7CD0A7DE-1BE3-466C-9C39-243711AB21BB}"/>
    <cellStyle name="40% - Ênfase6 20 4 2 2" xfId="34583" xr:uid="{136DEEDD-5840-4A5A-93C4-A6E9F73C21B0}"/>
    <cellStyle name="40% - Ênfase6 20 4 2 3" xfId="34584" xr:uid="{E258C8B1-C692-4C07-9812-4C53389C6FC5}"/>
    <cellStyle name="40% - Ênfase6 20 4 2 4" xfId="34585" xr:uid="{0146E97A-BE32-4E0F-A5DA-411AB4F92976}"/>
    <cellStyle name="40% - Ênfase6 20 4 3" xfId="34586" xr:uid="{34D3C21D-FF53-4542-9977-EEAA0424C41F}"/>
    <cellStyle name="40% - Ênfase6 20 4 4" xfId="34587" xr:uid="{ADC11C52-6454-45D0-BBCE-D6E2483DFDE8}"/>
    <cellStyle name="40% - Ênfase6 20 4 5" xfId="34588" xr:uid="{8660C312-FBF0-43FE-A148-7ACD43C7FE58}"/>
    <cellStyle name="40% - Ênfase6 20 4 6" xfId="50216" xr:uid="{BC8AD613-1D16-478F-B357-CF1CFBCC39FF}"/>
    <cellStyle name="40% - Ênfase6 20 5" xfId="34589" xr:uid="{BDF63A2B-0E03-4845-8AD3-845B1E910426}"/>
    <cellStyle name="40% - Ênfase6 20 5 2" xfId="34590" xr:uid="{54981657-1B34-4CB8-A623-8C88D24E3064}"/>
    <cellStyle name="40% - Ênfase6 20 5 2 2" xfId="34591" xr:uid="{5069CE8F-C70C-4EB8-A55A-DB2DF59A0BCE}"/>
    <cellStyle name="40% - Ênfase6 20 5 2 3" xfId="34592" xr:uid="{4BEA0358-61FD-4023-A690-D335492D5B76}"/>
    <cellStyle name="40% - Ênfase6 20 5 2 4" xfId="34593" xr:uid="{4348F663-AD5E-4E47-A00B-516307B445B9}"/>
    <cellStyle name="40% - Ênfase6 20 5 3" xfId="34594" xr:uid="{D622B2B4-BC7F-4128-9813-D535650A76FE}"/>
    <cellStyle name="40% - Ênfase6 20 5 4" xfId="34595" xr:uid="{40112DB0-B089-48F8-868A-9086FE68B60D}"/>
    <cellStyle name="40% - Ênfase6 20 5 5" xfId="34596" xr:uid="{708FC61D-374A-4B4A-AC4E-2574769A35CD}"/>
    <cellStyle name="40% - Ênfase6 20 5 6" xfId="50795" xr:uid="{A60A5419-647E-40AA-A9DC-88503A667FE7}"/>
    <cellStyle name="40% - Ênfase6 20 6" xfId="34597" xr:uid="{77E5992E-470A-4B58-9B39-5B7D213DD583}"/>
    <cellStyle name="40% - Ênfase6 20 6 2" xfId="34598" xr:uid="{579C34FA-7228-4299-8657-F25EFF3DD81E}"/>
    <cellStyle name="40% - Ênfase6 20 6 2 2" xfId="34599" xr:uid="{54319E5C-A09A-43EF-ABF5-2E05AF1CC206}"/>
    <cellStyle name="40% - Ênfase6 20 6 2 3" xfId="34600" xr:uid="{21737D31-7457-48E9-A9CE-821D440E0278}"/>
    <cellStyle name="40% - Ênfase6 20 6 2 4" xfId="34601" xr:uid="{77C7A6BE-219C-4CD9-8185-B60B1ECBC922}"/>
    <cellStyle name="40% - Ênfase6 20 6 3" xfId="34602" xr:uid="{057D4E4C-2E19-4756-B673-C710C3384CEF}"/>
    <cellStyle name="40% - Ênfase6 20 6 4" xfId="34603" xr:uid="{7E375409-46FE-4633-ADB4-9689BCFDBA05}"/>
    <cellStyle name="40% - Ênfase6 20 6 5" xfId="34604" xr:uid="{428DD681-7532-4BA2-BB15-F4038491BCC5}"/>
    <cellStyle name="40% - Ênfase6 20 6 6" xfId="51681" xr:uid="{3F320DDF-5D31-4AE7-B45B-334534615833}"/>
    <cellStyle name="40% - Ênfase6 20 7" xfId="34605" xr:uid="{14924E63-3A8A-48D5-8843-CD1AAA6C82F2}"/>
    <cellStyle name="40% - Ênfase6 20 7 2" xfId="34606" xr:uid="{D5C5730B-1717-471A-AF2F-82EC73C4B6D9}"/>
    <cellStyle name="40% - Ênfase6 20 7 2 2" xfId="34607" xr:uid="{B6C10989-D8B8-4301-A843-E1C3FB53ECFA}"/>
    <cellStyle name="40% - Ênfase6 20 7 2 3" xfId="34608" xr:uid="{DF170DFA-D3F6-4D84-8715-A3508B29DFC0}"/>
    <cellStyle name="40% - Ênfase6 20 7 2 4" xfId="34609" xr:uid="{EF2B99C9-6513-4893-ADE6-EFFD5329E85A}"/>
    <cellStyle name="40% - Ênfase6 20 7 3" xfId="34610" xr:uid="{5D95B6CB-2271-476A-B13F-667AF97BE2D2}"/>
    <cellStyle name="40% - Ênfase6 20 7 4" xfId="34611" xr:uid="{E9773BA3-216D-4E38-B352-137107B545A6}"/>
    <cellStyle name="40% - Ênfase6 20 7 5" xfId="34612" xr:uid="{CA7488BC-13AE-4429-94EE-1215FB2DD8BE}"/>
    <cellStyle name="40% - Ênfase6 20 7 6" xfId="52558" xr:uid="{A8176DE9-582E-4FA4-870A-A9862224CA17}"/>
    <cellStyle name="40% - Ênfase6 20 8" xfId="34613" xr:uid="{75C7CB93-041A-47EA-8D4E-1E6B7AF31D5A}"/>
    <cellStyle name="40% - Ênfase6 20 8 2" xfId="34614" xr:uid="{8764030F-40E8-4E22-A777-97BACD1B5439}"/>
    <cellStyle name="40% - Ênfase6 20 8 2 2" xfId="34615" xr:uid="{B945D3CE-2B20-4184-93B1-43079F03932D}"/>
    <cellStyle name="40% - Ênfase6 20 8 2 3" xfId="34616" xr:uid="{D639C06B-51E8-403A-9003-CFEC9F19CDD9}"/>
    <cellStyle name="40% - Ênfase6 20 8 2 4" xfId="34617" xr:uid="{9E288828-D732-4663-A9E0-F186E9C5A5FE}"/>
    <cellStyle name="40% - Ênfase6 20 8 3" xfId="34618" xr:uid="{5BDA5F3D-B71C-4664-B4CA-53FE190F60D1}"/>
    <cellStyle name="40% - Ênfase6 20 8 4" xfId="34619" xr:uid="{FE8CC1FD-FDB7-4468-989D-7832B52A3E4C}"/>
    <cellStyle name="40% - Ênfase6 20 8 5" xfId="34620" xr:uid="{7AE575B5-7DC6-4811-A061-6164A0C5CDC4}"/>
    <cellStyle name="40% - Ênfase6 20 8 6" xfId="53420" xr:uid="{825306F3-1F50-41AD-94AA-DAF5D8545D80}"/>
    <cellStyle name="40% - Ênfase6 20 9" xfId="34621" xr:uid="{57BB5850-7C31-4929-B9D7-3172DA7F8E10}"/>
    <cellStyle name="40% - Ênfase6 20 9 2" xfId="34622" xr:uid="{549EFA67-DA5D-4CB7-9957-DC516077B332}"/>
    <cellStyle name="40% - Ênfase6 20 9 2 2" xfId="34623" xr:uid="{72CB437D-D020-4693-B6F7-7C22C0FDE3F8}"/>
    <cellStyle name="40% - Ênfase6 20 9 2 3" xfId="34624" xr:uid="{C4106B84-B8EB-41B1-96CC-EC4109E55081}"/>
    <cellStyle name="40% - Ênfase6 20 9 2 4" xfId="34625" xr:uid="{3ECAFD3D-5115-4366-9B00-52857C8D4C4B}"/>
    <cellStyle name="40% - Ênfase6 20 9 3" xfId="34626" xr:uid="{B1894E43-0579-4452-A130-C99D4FB2D3C5}"/>
    <cellStyle name="40% - Ênfase6 20 9 4" xfId="34627" xr:uid="{EC88B298-C879-4F60-8CA5-ABC65E6DC637}"/>
    <cellStyle name="40% - Ênfase6 20 9 5" xfId="34628" xr:uid="{E525B8F1-274E-434E-9D45-8BA6D83F716A}"/>
    <cellStyle name="40% - Ênfase6 20 9 6" xfId="54260" xr:uid="{3F895B2F-056A-4F7A-B94C-932FE0161F5E}"/>
    <cellStyle name="40% - Ênfase6 21" xfId="2425" xr:uid="{BF88A6EA-036B-45F9-B081-D9B7C75D0773}"/>
    <cellStyle name="40% - Ênfase6 21 10" xfId="34629" xr:uid="{880B0FAB-7279-4769-A670-90DC4864C468}"/>
    <cellStyle name="40% - Ênfase6 21 10 2" xfId="34630" xr:uid="{FACC2602-187C-474D-8844-BAB8E1B5AD7F}"/>
    <cellStyle name="40% - Ênfase6 21 10 2 2" xfId="34631" xr:uid="{176EC464-645A-46ED-97DF-9A7D3612A2AD}"/>
    <cellStyle name="40% - Ênfase6 21 10 2 3" xfId="34632" xr:uid="{524AE310-FD4B-4B65-9C67-0F547CA7F735}"/>
    <cellStyle name="40% - Ênfase6 21 10 2 4" xfId="34633" xr:uid="{2C81D330-DA63-43E5-92F6-DD7CE7BE128F}"/>
    <cellStyle name="40% - Ênfase6 21 10 3" xfId="34634" xr:uid="{1B30FFA6-6A91-4701-84C8-AA1B6F16B578}"/>
    <cellStyle name="40% - Ênfase6 21 10 4" xfId="34635" xr:uid="{CCAFDE37-A9EE-48C5-A488-5C8856319186}"/>
    <cellStyle name="40% - Ênfase6 21 10 5" xfId="34636" xr:uid="{D5C41EFE-7132-4296-9945-5E29D3249AF5}"/>
    <cellStyle name="40% - Ênfase6 21 11" xfId="34637" xr:uid="{B7CFDA1E-B6C2-422B-9739-FA48DCDF0DF0}"/>
    <cellStyle name="40% - Ênfase6 21 11 2" xfId="34638" xr:uid="{84D99BB9-B7F2-4824-AA79-6DD99AE7FBA3}"/>
    <cellStyle name="40% - Ênfase6 21 11 2 2" xfId="34639" xr:uid="{B1ED2335-CCB3-4874-A2D2-9C27D79E2154}"/>
    <cellStyle name="40% - Ênfase6 21 11 2 3" xfId="34640" xr:uid="{C2734B16-4CB3-47EB-A38F-8ABC6F0F11AB}"/>
    <cellStyle name="40% - Ênfase6 21 11 2 4" xfId="34641" xr:uid="{C4789FEC-216F-4A8D-BB64-FFAAD3E5FDB2}"/>
    <cellStyle name="40% - Ênfase6 21 11 3" xfId="34642" xr:uid="{67E1DA19-572A-4D90-9CDD-64907933108E}"/>
    <cellStyle name="40% - Ênfase6 21 11 4" xfId="34643" xr:uid="{419B33B0-D615-401B-9A97-498CC56CF317}"/>
    <cellStyle name="40% - Ênfase6 21 11 5" xfId="34644" xr:uid="{9FA1EB12-38C5-4982-86D4-CC49C486952E}"/>
    <cellStyle name="40% - Ênfase6 21 12" xfId="34645" xr:uid="{F9D86F8F-D2B9-4C9F-BD5F-4845675AEA1D}"/>
    <cellStyle name="40% - Ênfase6 21 12 2" xfId="34646" xr:uid="{4E261FE7-99DD-4780-AD53-6FC2EDCF8A08}"/>
    <cellStyle name="40% - Ênfase6 21 12 3" xfId="34647" xr:uid="{38009975-6828-4675-8510-EF9DF680C931}"/>
    <cellStyle name="40% - Ênfase6 21 12 4" xfId="34648" xr:uid="{960B3136-DAE0-461E-98B3-88F14F96F401}"/>
    <cellStyle name="40% - Ênfase6 21 13" xfId="34649" xr:uid="{622181A3-2B77-431D-B3F1-E0F52E4758D2}"/>
    <cellStyle name="40% - Ênfase6 21 14" xfId="34650" xr:uid="{7D5965AF-E7E9-44DB-8E65-FEC15DF3BCF8}"/>
    <cellStyle name="40% - Ênfase6 21 15" xfId="34651" xr:uid="{838258AA-2731-455C-AA58-E87FB66D525C}"/>
    <cellStyle name="40% - Ênfase6 21 16" xfId="49075" xr:uid="{A165B499-70E2-4C8A-9750-A18FBA848971}"/>
    <cellStyle name="40% - Ênfase6 21 2" xfId="2426" xr:uid="{BFEAC85C-0431-40A7-8B2F-70D9EC818730}"/>
    <cellStyle name="40% - Ênfase6 21 2 2" xfId="34652" xr:uid="{E3275652-F612-4D4C-A827-424B24AD05C1}"/>
    <cellStyle name="40% - Ênfase6 21 2 2 2" xfId="34653" xr:uid="{36CF8F1D-7B47-4DFB-A64B-E4CBF711410F}"/>
    <cellStyle name="40% - Ênfase6 21 2 2 3" xfId="34654" xr:uid="{EFA00BBA-EDF7-447F-8268-E4CBF06A66FF}"/>
    <cellStyle name="40% - Ênfase6 21 2 2 4" xfId="34655" xr:uid="{C280ED92-A8C5-41E4-8E80-3B00152819D2}"/>
    <cellStyle name="40% - Ênfase6 21 2 3" xfId="34656" xr:uid="{AFCB5F65-4AA4-46AD-85A7-B354AF104AB0}"/>
    <cellStyle name="40% - Ênfase6 21 2 4" xfId="34657" xr:uid="{0EB9497E-523E-4B2F-B443-1F6C57F1EFE8}"/>
    <cellStyle name="40% - Ênfase6 21 2 5" xfId="34658" xr:uid="{59D7F4E8-0DEF-49DA-A8D9-78009B664FF5}"/>
    <cellStyle name="40% - Ênfase6 21 2 6" xfId="49076" xr:uid="{1909232A-D1A6-4A2D-93FF-449F17258F7A}"/>
    <cellStyle name="40% - Ênfase6 21 3" xfId="34659" xr:uid="{2A625CBD-B0D5-4359-B272-29CDA8678FED}"/>
    <cellStyle name="40% - Ênfase6 21 3 2" xfId="34660" xr:uid="{2A741D05-FDF8-495F-A30D-90D462BBD24F}"/>
    <cellStyle name="40% - Ênfase6 21 3 2 2" xfId="34661" xr:uid="{3C5B77AB-EF17-4780-8011-5FCD33B0A77C}"/>
    <cellStyle name="40% - Ênfase6 21 3 2 3" xfId="34662" xr:uid="{1C13BE2F-4B36-4B44-B76A-99484D9A9278}"/>
    <cellStyle name="40% - Ênfase6 21 3 2 4" xfId="34663" xr:uid="{AE2B8D1C-83C4-4076-AA88-84C2BE68DED2}"/>
    <cellStyle name="40% - Ênfase6 21 3 3" xfId="34664" xr:uid="{D198D605-F4E3-4FE7-B632-525C2616B084}"/>
    <cellStyle name="40% - Ênfase6 21 3 4" xfId="34665" xr:uid="{092F3AD1-A9D9-4476-A67F-D1B6E10BF2D2}"/>
    <cellStyle name="40% - Ênfase6 21 3 5" xfId="34666" xr:uid="{FCE7D08E-17BC-4985-9F50-DCABC503882A}"/>
    <cellStyle name="40% - Ênfase6 21 4" xfId="34667" xr:uid="{502AA243-CE20-4046-8F1B-73529B39FC77}"/>
    <cellStyle name="40% - Ênfase6 21 4 2" xfId="34668" xr:uid="{876800D1-A994-4B46-8BC3-4D1B3D6AF9B7}"/>
    <cellStyle name="40% - Ênfase6 21 4 2 2" xfId="34669" xr:uid="{55842EF3-C0A0-411A-81C4-40ACE478FCCF}"/>
    <cellStyle name="40% - Ênfase6 21 4 2 3" xfId="34670" xr:uid="{EA4B88E6-BC6C-46F4-BABD-22840D857D4B}"/>
    <cellStyle name="40% - Ênfase6 21 4 2 4" xfId="34671" xr:uid="{DBBC4DCD-48E7-46EA-AFA0-D644810F3226}"/>
    <cellStyle name="40% - Ênfase6 21 4 3" xfId="34672" xr:uid="{76C33336-3F83-42A3-B3B5-5BDB5812346D}"/>
    <cellStyle name="40% - Ênfase6 21 4 4" xfId="34673" xr:uid="{93B97154-1376-4F04-B660-EEFDBDC71284}"/>
    <cellStyle name="40% - Ênfase6 21 4 5" xfId="34674" xr:uid="{73E6E53B-911D-4224-B4FA-08E31DF6BC84}"/>
    <cellStyle name="40% - Ênfase6 21 5" xfId="34675" xr:uid="{DD67098C-2688-4BDB-901E-327C505D1BAF}"/>
    <cellStyle name="40% - Ênfase6 21 5 2" xfId="34676" xr:uid="{934744A9-A3DB-4EDF-AE63-0046AE7A02F2}"/>
    <cellStyle name="40% - Ênfase6 21 5 2 2" xfId="34677" xr:uid="{91B31CA8-0D1F-4880-9E2A-DE54BA12595B}"/>
    <cellStyle name="40% - Ênfase6 21 5 2 3" xfId="34678" xr:uid="{4F6E0E26-8E71-47DC-89EA-0974CAAC9AFF}"/>
    <cellStyle name="40% - Ênfase6 21 5 2 4" xfId="34679" xr:uid="{55364C4C-907F-4667-9737-1472B00B8066}"/>
    <cellStyle name="40% - Ênfase6 21 5 3" xfId="34680" xr:uid="{64EE812F-C989-4E9D-96FF-6FF8045A2FB8}"/>
    <cellStyle name="40% - Ênfase6 21 5 4" xfId="34681" xr:uid="{DB205B24-B28A-48E9-8719-71EB356D2AE5}"/>
    <cellStyle name="40% - Ênfase6 21 5 5" xfId="34682" xr:uid="{CB14EE1C-FB19-4D97-AF25-6B7B8426EB10}"/>
    <cellStyle name="40% - Ênfase6 21 6" xfId="34683" xr:uid="{5D99ABBA-23A9-420E-8473-809DFBF43E0B}"/>
    <cellStyle name="40% - Ênfase6 21 6 2" xfId="34684" xr:uid="{A6FE156A-B653-4172-A909-4F4A8281AA1C}"/>
    <cellStyle name="40% - Ênfase6 21 6 2 2" xfId="34685" xr:uid="{58228543-AA50-467B-9DB7-C50A20718352}"/>
    <cellStyle name="40% - Ênfase6 21 6 2 3" xfId="34686" xr:uid="{F435D7FF-D86A-4B73-8E12-42E5FF71F936}"/>
    <cellStyle name="40% - Ênfase6 21 6 2 4" xfId="34687" xr:uid="{79AB8E4F-F589-4BCC-B929-66D3C7E419C7}"/>
    <cellStyle name="40% - Ênfase6 21 6 3" xfId="34688" xr:uid="{9E24F9E6-8C5B-4855-B5C8-4210C2449B7A}"/>
    <cellStyle name="40% - Ênfase6 21 6 4" xfId="34689" xr:uid="{BD15583E-88C8-4B25-952E-05FCB437981E}"/>
    <cellStyle name="40% - Ênfase6 21 6 5" xfId="34690" xr:uid="{0CA2D263-7865-42A0-BC8E-C2C9E346BACF}"/>
    <cellStyle name="40% - Ênfase6 21 7" xfId="34691" xr:uid="{D4368A99-C4D6-491F-92E9-039906D2FB6B}"/>
    <cellStyle name="40% - Ênfase6 21 7 2" xfId="34692" xr:uid="{86D382FC-9345-4F7E-849B-3911444C01CD}"/>
    <cellStyle name="40% - Ênfase6 21 7 2 2" xfId="34693" xr:uid="{95521A34-C39C-4B63-9AD5-C8E04572F4C4}"/>
    <cellStyle name="40% - Ênfase6 21 7 2 3" xfId="34694" xr:uid="{F04622E9-EA73-474B-A2B7-ECA4ED8C4C4E}"/>
    <cellStyle name="40% - Ênfase6 21 7 2 4" xfId="34695" xr:uid="{943AEDE7-1751-41C9-8093-738F29EC0B2E}"/>
    <cellStyle name="40% - Ênfase6 21 7 3" xfId="34696" xr:uid="{58DE5D16-C013-4032-B155-4C6D33923D65}"/>
    <cellStyle name="40% - Ênfase6 21 7 4" xfId="34697" xr:uid="{3367B24E-2E45-4FEA-8850-E4D0CECD0188}"/>
    <cellStyle name="40% - Ênfase6 21 7 5" xfId="34698" xr:uid="{575E54D4-7A8E-495D-8482-327994B442C2}"/>
    <cellStyle name="40% - Ênfase6 21 8" xfId="34699" xr:uid="{AFF90548-5A33-4BBF-859B-D0FADA91252C}"/>
    <cellStyle name="40% - Ênfase6 21 8 2" xfId="34700" xr:uid="{C3860E4B-CA83-4A4C-BFDF-2A8E08BD3289}"/>
    <cellStyle name="40% - Ênfase6 21 8 2 2" xfId="34701" xr:uid="{CD4A2D5A-4356-4083-8549-388419F3A848}"/>
    <cellStyle name="40% - Ênfase6 21 8 2 3" xfId="34702" xr:uid="{E4767CF0-6F8F-4894-9468-117A0F87809E}"/>
    <cellStyle name="40% - Ênfase6 21 8 2 4" xfId="34703" xr:uid="{8309FC78-403E-4BB5-B1A2-F557CDC8F9FC}"/>
    <cellStyle name="40% - Ênfase6 21 8 3" xfId="34704" xr:uid="{BE42BC5B-8528-466F-BC7B-72C8AFA1DEC0}"/>
    <cellStyle name="40% - Ênfase6 21 8 4" xfId="34705" xr:uid="{DF141314-4B3B-4279-850D-C907956A7A77}"/>
    <cellStyle name="40% - Ênfase6 21 8 5" xfId="34706" xr:uid="{1A8A29CA-9A55-433A-9207-D9222A6F7045}"/>
    <cellStyle name="40% - Ênfase6 21 9" xfId="34707" xr:uid="{EBB1C6DF-DA99-48B4-B4CB-8236D6D75E1E}"/>
    <cellStyle name="40% - Ênfase6 21 9 2" xfId="34708" xr:uid="{34BCB554-3F10-4404-9489-A6867BA6A0A9}"/>
    <cellStyle name="40% - Ênfase6 21 9 2 2" xfId="34709" xr:uid="{A277C04C-F212-4B1C-A987-45FF7F8D4FAF}"/>
    <cellStyle name="40% - Ênfase6 21 9 2 3" xfId="34710" xr:uid="{62B6DFFA-60FF-4268-A987-5E28C9C07CC2}"/>
    <cellStyle name="40% - Ênfase6 21 9 2 4" xfId="34711" xr:uid="{5C841381-5B40-4D21-8A68-A91F8DF92BEE}"/>
    <cellStyle name="40% - Ênfase6 21 9 3" xfId="34712" xr:uid="{D46C74D4-8598-4D95-9649-1BCDF49897D6}"/>
    <cellStyle name="40% - Ênfase6 21 9 4" xfId="34713" xr:uid="{F622993C-7CD3-4520-BC65-3FF79D35B128}"/>
    <cellStyle name="40% - Ênfase6 21 9 5" xfId="34714" xr:uid="{86ED6C57-7E3E-436D-B372-1FF1870DEF82}"/>
    <cellStyle name="40% - Ênfase6 22" xfId="2427" xr:uid="{B9005229-2640-4090-9F0C-E5BE56EEACEC}"/>
    <cellStyle name="40% - Ênfase6 22 10" xfId="34715" xr:uid="{BC8804EE-4F9B-4310-8A93-DF2054D639CD}"/>
    <cellStyle name="40% - Ênfase6 22 10 2" xfId="34716" xr:uid="{CC1C25BA-6BBC-4EB5-B106-C54750364CD4}"/>
    <cellStyle name="40% - Ênfase6 22 10 2 2" xfId="34717" xr:uid="{235D905D-F4E8-4545-8CB6-087F283D6B12}"/>
    <cellStyle name="40% - Ênfase6 22 10 2 3" xfId="34718" xr:uid="{3BB2AAA7-9050-47FE-B63C-003B7FC8AC7C}"/>
    <cellStyle name="40% - Ênfase6 22 10 2 4" xfId="34719" xr:uid="{8262D454-7EB2-41E8-9B43-C6FA56E8C841}"/>
    <cellStyle name="40% - Ênfase6 22 10 3" xfId="34720" xr:uid="{20C8A3F1-9684-4605-A4E3-618597DCABC9}"/>
    <cellStyle name="40% - Ênfase6 22 10 4" xfId="34721" xr:uid="{E02B4ABC-DE5C-451C-B302-C32994F2FE79}"/>
    <cellStyle name="40% - Ênfase6 22 10 5" xfId="34722" xr:uid="{67999D16-980A-489E-91FA-ADF01E566155}"/>
    <cellStyle name="40% - Ênfase6 22 11" xfId="34723" xr:uid="{DE421A31-5AF2-4C27-B19B-F77D4A3362B5}"/>
    <cellStyle name="40% - Ênfase6 22 11 2" xfId="34724" xr:uid="{0F56B789-D3A1-4D6E-B0C4-6E69B4562DB2}"/>
    <cellStyle name="40% - Ênfase6 22 11 2 2" xfId="34725" xr:uid="{21675A0A-C2C1-4278-94C0-D7DC58B8ED27}"/>
    <cellStyle name="40% - Ênfase6 22 11 2 3" xfId="34726" xr:uid="{D72B0C3C-84B1-48FF-AEA1-63D342C16279}"/>
    <cellStyle name="40% - Ênfase6 22 11 2 4" xfId="34727" xr:uid="{3F89D356-2B96-4B7F-864C-3652339B72E1}"/>
    <cellStyle name="40% - Ênfase6 22 11 3" xfId="34728" xr:uid="{DD709616-996A-46C1-AF38-75F59693AEB7}"/>
    <cellStyle name="40% - Ênfase6 22 11 4" xfId="34729" xr:uid="{7E440538-592A-4395-913F-538F2F8D9FAA}"/>
    <cellStyle name="40% - Ênfase6 22 11 5" xfId="34730" xr:uid="{1081A547-D42D-4915-99EB-0D436BA9EF33}"/>
    <cellStyle name="40% - Ênfase6 22 12" xfId="34731" xr:uid="{467C5B20-873F-4F19-96F2-AF26D52F02DA}"/>
    <cellStyle name="40% - Ênfase6 22 12 2" xfId="34732" xr:uid="{F4596018-63BD-4638-807A-805F2DDD67B7}"/>
    <cellStyle name="40% - Ênfase6 22 12 3" xfId="34733" xr:uid="{5DA1A955-34A8-404B-B988-AE6259003777}"/>
    <cellStyle name="40% - Ênfase6 22 12 4" xfId="34734" xr:uid="{AD913867-517D-4536-B0B9-7C6DFC45B0A4}"/>
    <cellStyle name="40% - Ênfase6 22 13" xfId="34735" xr:uid="{1AE52F96-A2DB-49A0-9E79-2A33F853D57F}"/>
    <cellStyle name="40% - Ênfase6 22 14" xfId="34736" xr:uid="{3FF06657-1E9D-4E6D-9231-E1842F428A58}"/>
    <cellStyle name="40% - Ênfase6 22 15" xfId="34737" xr:uid="{49E14731-408D-4819-A23F-0917C7D9B2ED}"/>
    <cellStyle name="40% - Ênfase6 22 16" xfId="49077" xr:uid="{0D240851-467C-4C44-B52E-BEFBDE175ED8}"/>
    <cellStyle name="40% - Ênfase6 22 2" xfId="2428" xr:uid="{6CC757F7-4F21-4F56-8CAD-71625C8D87F2}"/>
    <cellStyle name="40% - Ênfase6 22 2 2" xfId="34738" xr:uid="{665ED3BB-509C-4C27-B95C-CD544067B33D}"/>
    <cellStyle name="40% - Ênfase6 22 2 2 2" xfId="34739" xr:uid="{574FD291-FCE0-4FD8-9A28-73529F5F84FA}"/>
    <cellStyle name="40% - Ênfase6 22 2 2 3" xfId="34740" xr:uid="{2BF4232D-2FEE-46FF-B009-9BA2CADAD12B}"/>
    <cellStyle name="40% - Ênfase6 22 2 2 4" xfId="34741" xr:uid="{2DB8EE24-4729-44B7-8BC2-4F2861B8EF95}"/>
    <cellStyle name="40% - Ênfase6 22 2 3" xfId="34742" xr:uid="{7BF0A6C8-0B16-4A4D-8FD6-A490A3DC397F}"/>
    <cellStyle name="40% - Ênfase6 22 2 4" xfId="34743" xr:uid="{3722C67F-DF8C-4458-B856-66FCA6161AE1}"/>
    <cellStyle name="40% - Ênfase6 22 2 5" xfId="34744" xr:uid="{62923FA1-3DE2-4BD0-AD2F-DA6C1E3FBA71}"/>
    <cellStyle name="40% - Ênfase6 22 3" xfId="34745" xr:uid="{53C0FFBA-EACF-4757-ADB0-A4C499AEABA0}"/>
    <cellStyle name="40% - Ênfase6 22 3 2" xfId="34746" xr:uid="{BC6C888C-91AD-4054-8256-005576C2B93C}"/>
    <cellStyle name="40% - Ênfase6 22 3 2 2" xfId="34747" xr:uid="{738F4EB7-8A14-4FCB-9E26-5D0F05E8A307}"/>
    <cellStyle name="40% - Ênfase6 22 3 2 3" xfId="34748" xr:uid="{F4442CC3-F565-414D-B54F-F6D70C2A0C2C}"/>
    <cellStyle name="40% - Ênfase6 22 3 2 4" xfId="34749" xr:uid="{BF03584F-0B85-4FFA-9198-33E7BD2B36D4}"/>
    <cellStyle name="40% - Ênfase6 22 3 3" xfId="34750" xr:uid="{4688EAF8-5125-461B-B0E3-9CED23D71B50}"/>
    <cellStyle name="40% - Ênfase6 22 3 4" xfId="34751" xr:uid="{CEAAFA6D-6479-4953-B202-3864E8ED6887}"/>
    <cellStyle name="40% - Ênfase6 22 3 5" xfId="34752" xr:uid="{7BC840E1-C7FD-4BFF-81BA-EF0A2CDD2229}"/>
    <cellStyle name="40% - Ênfase6 22 4" xfId="34753" xr:uid="{5E75D5AC-0E71-4F3B-B991-71CA51707076}"/>
    <cellStyle name="40% - Ênfase6 22 4 2" xfId="34754" xr:uid="{4631C031-0EA7-4107-852F-C80D2FD12447}"/>
    <cellStyle name="40% - Ênfase6 22 4 2 2" xfId="34755" xr:uid="{8969E04B-AD0D-4780-A449-98CCB87E3597}"/>
    <cellStyle name="40% - Ênfase6 22 4 2 3" xfId="34756" xr:uid="{DBCE6138-1EB8-4E26-9021-B5B65DD19E89}"/>
    <cellStyle name="40% - Ênfase6 22 4 2 4" xfId="34757" xr:uid="{B3E0400D-988A-4C35-9904-31BA2896BAD6}"/>
    <cellStyle name="40% - Ênfase6 22 4 3" xfId="34758" xr:uid="{17FFF4B6-6479-4F23-A3BE-96A9EFF4A4AD}"/>
    <cellStyle name="40% - Ênfase6 22 4 4" xfId="34759" xr:uid="{C0164405-0EB5-4835-A567-FD3AD1E31848}"/>
    <cellStyle name="40% - Ênfase6 22 4 5" xfId="34760" xr:uid="{97D4282F-B1D1-43B0-9687-6D2D9D959061}"/>
    <cellStyle name="40% - Ênfase6 22 5" xfId="34761" xr:uid="{ADD7BF2E-63C3-4FEB-A478-37E962A96428}"/>
    <cellStyle name="40% - Ênfase6 22 5 2" xfId="34762" xr:uid="{00BF97BF-F731-4CBA-A3AE-9090DD4D854E}"/>
    <cellStyle name="40% - Ênfase6 22 5 2 2" xfId="34763" xr:uid="{B1A697B4-0DDF-494F-9DD7-ADBBE12FB363}"/>
    <cellStyle name="40% - Ênfase6 22 5 2 3" xfId="34764" xr:uid="{A148F6F1-62CC-42B0-AC4A-7EDD3FF0A1D5}"/>
    <cellStyle name="40% - Ênfase6 22 5 2 4" xfId="34765" xr:uid="{C78674FE-EA0F-4BD4-97A6-771C35A710A1}"/>
    <cellStyle name="40% - Ênfase6 22 5 3" xfId="34766" xr:uid="{C573E5E1-2CB6-4AC5-9AB9-79D78210C3E7}"/>
    <cellStyle name="40% - Ênfase6 22 5 4" xfId="34767" xr:uid="{6289B9AB-DB05-48B4-AAF0-BA19AF59B47E}"/>
    <cellStyle name="40% - Ênfase6 22 5 5" xfId="34768" xr:uid="{1911141B-4AB4-4220-B3A9-A1A14149B987}"/>
    <cellStyle name="40% - Ênfase6 22 6" xfId="34769" xr:uid="{3806FC33-E191-4AC1-B9B2-F6FF2DD4BC30}"/>
    <cellStyle name="40% - Ênfase6 22 6 2" xfId="34770" xr:uid="{6F3D3344-E0D2-4AFD-BA13-46DF58D74F39}"/>
    <cellStyle name="40% - Ênfase6 22 6 2 2" xfId="34771" xr:uid="{0CC2F1FA-ABFC-4D0C-894F-D40218F94E70}"/>
    <cellStyle name="40% - Ênfase6 22 6 2 3" xfId="34772" xr:uid="{4BA8A207-9AEF-4281-A9CE-0A4F121A1F6F}"/>
    <cellStyle name="40% - Ênfase6 22 6 2 4" xfId="34773" xr:uid="{1B3F3EAB-C937-42BF-826E-5596E999B4FB}"/>
    <cellStyle name="40% - Ênfase6 22 6 3" xfId="34774" xr:uid="{074DFF43-6C31-4A61-826E-ABCF64929313}"/>
    <cellStyle name="40% - Ênfase6 22 6 4" xfId="34775" xr:uid="{A707EA16-66D7-4BFF-BD7C-CD21A82AD836}"/>
    <cellStyle name="40% - Ênfase6 22 6 5" xfId="34776" xr:uid="{61695468-7D58-4AF6-9AA1-4A266F2E32E0}"/>
    <cellStyle name="40% - Ênfase6 22 7" xfId="34777" xr:uid="{870473AD-D780-4A9B-9276-7C9E3810D1AA}"/>
    <cellStyle name="40% - Ênfase6 22 7 2" xfId="34778" xr:uid="{CE73CEFF-470F-4968-AD5D-22D2EA53988F}"/>
    <cellStyle name="40% - Ênfase6 22 7 2 2" xfId="34779" xr:uid="{F0E67BCE-77F0-4ED7-9749-509DA0F952BD}"/>
    <cellStyle name="40% - Ênfase6 22 7 2 3" xfId="34780" xr:uid="{F0A954BE-94D9-41E4-8D51-A3036AC335AE}"/>
    <cellStyle name="40% - Ênfase6 22 7 2 4" xfId="34781" xr:uid="{BDAE998D-921E-4E4B-B828-2D939B04BD72}"/>
    <cellStyle name="40% - Ênfase6 22 7 3" xfId="34782" xr:uid="{9D86E9BC-A556-40FE-B644-C02E4B5161D5}"/>
    <cellStyle name="40% - Ênfase6 22 7 4" xfId="34783" xr:uid="{08EFA020-D0DA-4F55-9354-62723E2F5A37}"/>
    <cellStyle name="40% - Ênfase6 22 7 5" xfId="34784" xr:uid="{F0CD76DD-8345-4D19-A94F-4FD5E33296F8}"/>
    <cellStyle name="40% - Ênfase6 22 8" xfId="34785" xr:uid="{4577A059-79D4-4DBB-AA1B-2A52C802D89A}"/>
    <cellStyle name="40% - Ênfase6 22 8 2" xfId="34786" xr:uid="{65FF64DB-1E05-4C38-A62D-C6A10F9E325F}"/>
    <cellStyle name="40% - Ênfase6 22 8 2 2" xfId="34787" xr:uid="{DDE4D4C9-21DB-4B07-9D76-A3C33CAAF523}"/>
    <cellStyle name="40% - Ênfase6 22 8 2 3" xfId="34788" xr:uid="{C7EBB8C8-9539-44FF-9106-E95AE15539A2}"/>
    <cellStyle name="40% - Ênfase6 22 8 2 4" xfId="34789" xr:uid="{F405F151-39BA-4BDB-A03D-9E0CBE0E7F2B}"/>
    <cellStyle name="40% - Ênfase6 22 8 3" xfId="34790" xr:uid="{BCF950C0-FEA7-402B-8928-272A26997EA9}"/>
    <cellStyle name="40% - Ênfase6 22 8 4" xfId="34791" xr:uid="{5A23FF33-C968-4830-AD4D-F4D1EE72CB07}"/>
    <cellStyle name="40% - Ênfase6 22 8 5" xfId="34792" xr:uid="{F63378A5-6392-408A-8DFB-C894178BA7EF}"/>
    <cellStyle name="40% - Ênfase6 22 9" xfId="34793" xr:uid="{566E69F8-AE37-4EB3-9B41-F0165E573BAB}"/>
    <cellStyle name="40% - Ênfase6 22 9 2" xfId="34794" xr:uid="{C2B19D6E-50D2-4975-A974-0C8883E313C8}"/>
    <cellStyle name="40% - Ênfase6 22 9 2 2" xfId="34795" xr:uid="{06D9EC9D-33DE-4034-AEF9-0C1C4180E020}"/>
    <cellStyle name="40% - Ênfase6 22 9 2 3" xfId="34796" xr:uid="{C614FDC3-B59C-4EF0-A0E9-BF3C9BD01837}"/>
    <cellStyle name="40% - Ênfase6 22 9 2 4" xfId="34797" xr:uid="{86365AEF-7CA2-4883-AA93-EB6AAEE2DC91}"/>
    <cellStyle name="40% - Ênfase6 22 9 3" xfId="34798" xr:uid="{1C947FD2-CE97-47FF-8884-A8FE68DA8183}"/>
    <cellStyle name="40% - Ênfase6 22 9 4" xfId="34799" xr:uid="{95EDCC54-A9A1-4F09-AC70-B64FCF3623E6}"/>
    <cellStyle name="40% - Ênfase6 22 9 5" xfId="34800" xr:uid="{1952DB94-0894-4351-96F5-7B3C67D953E7}"/>
    <cellStyle name="40% - Ênfase6 23" xfId="2429" xr:uid="{88728D99-EBCF-405D-B5E5-23CEF290C20B}"/>
    <cellStyle name="40% - Ênfase6 23 10" xfId="34801" xr:uid="{44E0F34B-279F-4E7D-9E1A-56AC9A4D69A3}"/>
    <cellStyle name="40% - Ênfase6 23 10 2" xfId="34802" xr:uid="{D26F1900-33AA-423F-8856-E0F7F0AC295C}"/>
    <cellStyle name="40% - Ênfase6 23 10 2 2" xfId="34803" xr:uid="{652305A3-FACC-43DC-B480-273DC10C776D}"/>
    <cellStyle name="40% - Ênfase6 23 10 2 3" xfId="34804" xr:uid="{11AD7A4B-A852-48B8-BAFF-094EEBDDFB8A}"/>
    <cellStyle name="40% - Ênfase6 23 10 2 4" xfId="34805" xr:uid="{135ED69B-0308-4FFA-B3BC-6187A7DB4227}"/>
    <cellStyle name="40% - Ênfase6 23 10 3" xfId="34806" xr:uid="{6208A9D8-F148-4871-BFBE-58CCA3365BD4}"/>
    <cellStyle name="40% - Ênfase6 23 10 4" xfId="34807" xr:uid="{893F6262-A5AA-4AF9-951D-077B7CE1417F}"/>
    <cellStyle name="40% - Ênfase6 23 10 5" xfId="34808" xr:uid="{AE446821-EA6F-4F22-8E72-08D27D25DC3C}"/>
    <cellStyle name="40% - Ênfase6 23 11" xfId="34809" xr:uid="{00FA3509-BD8C-436C-B92F-46EEB3D9F37B}"/>
    <cellStyle name="40% - Ênfase6 23 11 2" xfId="34810" xr:uid="{FA0D458D-CE85-48FA-8C45-75BC496E6090}"/>
    <cellStyle name="40% - Ênfase6 23 11 2 2" xfId="34811" xr:uid="{7FC64FB0-8E3F-4A3A-BB65-688F6EABF297}"/>
    <cellStyle name="40% - Ênfase6 23 11 2 3" xfId="34812" xr:uid="{FAC20C36-C171-4C68-A7E2-411B81ADE17F}"/>
    <cellStyle name="40% - Ênfase6 23 11 2 4" xfId="34813" xr:uid="{DE9644AC-33B6-4882-A7FE-B88B68398269}"/>
    <cellStyle name="40% - Ênfase6 23 11 3" xfId="34814" xr:uid="{8B800B64-64F3-4D48-8467-D49C2DA40B25}"/>
    <cellStyle name="40% - Ênfase6 23 11 4" xfId="34815" xr:uid="{0FF90772-56E6-4470-A3CC-231DB0F2E929}"/>
    <cellStyle name="40% - Ênfase6 23 11 5" xfId="34816" xr:uid="{6B67B370-C6D1-4A68-A3AF-7AC8FB1828EC}"/>
    <cellStyle name="40% - Ênfase6 23 12" xfId="34817" xr:uid="{44440076-EC35-4C1E-8DC5-4F2BA4850A3A}"/>
    <cellStyle name="40% - Ênfase6 23 12 2" xfId="34818" xr:uid="{697C3D0B-3917-45B1-9445-F305A4E0D63F}"/>
    <cellStyle name="40% - Ênfase6 23 12 3" xfId="34819" xr:uid="{E676D34D-F393-4D1B-8483-47292F52EFE1}"/>
    <cellStyle name="40% - Ênfase6 23 12 4" xfId="34820" xr:uid="{5212C6CC-47BE-401B-80C4-FEAB14BAC13E}"/>
    <cellStyle name="40% - Ênfase6 23 13" xfId="34821" xr:uid="{8E020D71-1C04-4E9B-A3DD-6AA694D65582}"/>
    <cellStyle name="40% - Ênfase6 23 14" xfId="34822" xr:uid="{C44E25A1-456F-4C5B-A22F-65B5FFDC77F4}"/>
    <cellStyle name="40% - Ênfase6 23 15" xfId="34823" xr:uid="{1CD4C54A-8E22-4D87-9B6F-1FC357C75F8B}"/>
    <cellStyle name="40% - Ênfase6 23 16" xfId="49078" xr:uid="{5C220F9F-A3E6-494A-BD63-5CDB17AA8736}"/>
    <cellStyle name="40% - Ênfase6 23 2" xfId="2430" xr:uid="{5FDDF2DF-D031-459C-B0F1-D2AD42052DAA}"/>
    <cellStyle name="40% - Ênfase6 23 2 2" xfId="34824" xr:uid="{A920BDA3-96C3-462A-AF49-64E44633D301}"/>
    <cellStyle name="40% - Ênfase6 23 2 2 2" xfId="34825" xr:uid="{8587CF58-D0B7-4484-A53E-86232C91F1F6}"/>
    <cellStyle name="40% - Ênfase6 23 2 2 3" xfId="34826" xr:uid="{367D552A-BA21-47A9-9F7D-B481003A29F5}"/>
    <cellStyle name="40% - Ênfase6 23 2 2 4" xfId="34827" xr:uid="{EE961E1A-2C8D-4B45-B04A-5FBB990EA52D}"/>
    <cellStyle name="40% - Ênfase6 23 2 3" xfId="34828" xr:uid="{C2E55567-B56C-47FB-BA4B-005272279638}"/>
    <cellStyle name="40% - Ênfase6 23 2 4" xfId="34829" xr:uid="{1126789B-E7EA-4861-B30A-7967CEAC5785}"/>
    <cellStyle name="40% - Ênfase6 23 2 5" xfId="34830" xr:uid="{CD1B06A0-1559-4C80-B09F-37AB797F6CAF}"/>
    <cellStyle name="40% - Ênfase6 23 3" xfId="34831" xr:uid="{B8955E5F-2881-419D-BA8E-9A20D193B591}"/>
    <cellStyle name="40% - Ênfase6 23 3 2" xfId="34832" xr:uid="{43F90132-EC7A-40E5-84D9-63285D363670}"/>
    <cellStyle name="40% - Ênfase6 23 3 2 2" xfId="34833" xr:uid="{CA788DAF-9C02-4F89-9DCF-625548B2F0ED}"/>
    <cellStyle name="40% - Ênfase6 23 3 2 3" xfId="34834" xr:uid="{FFAFD0DC-4E28-4A3C-9C71-340673F86FB7}"/>
    <cellStyle name="40% - Ênfase6 23 3 2 4" xfId="34835" xr:uid="{0F60F55A-40CB-4F6E-8632-C08BDF94B9AA}"/>
    <cellStyle name="40% - Ênfase6 23 3 3" xfId="34836" xr:uid="{68E086DC-3BFE-403A-BCCF-401E012BDE58}"/>
    <cellStyle name="40% - Ênfase6 23 3 4" xfId="34837" xr:uid="{852484CB-0342-4953-9E7D-28483C7D10D9}"/>
    <cellStyle name="40% - Ênfase6 23 3 5" xfId="34838" xr:uid="{EA2C3535-59E8-425A-A0F3-515F8B42501C}"/>
    <cellStyle name="40% - Ênfase6 23 4" xfId="34839" xr:uid="{C2508942-7D67-4CD8-A120-74A38CB22EA9}"/>
    <cellStyle name="40% - Ênfase6 23 4 2" xfId="34840" xr:uid="{513F1C67-205B-4684-9028-ED900478BECB}"/>
    <cellStyle name="40% - Ênfase6 23 4 2 2" xfId="34841" xr:uid="{B69087C3-CAC6-495B-98CA-79F35FAB5764}"/>
    <cellStyle name="40% - Ênfase6 23 4 2 3" xfId="34842" xr:uid="{FFD4A9EA-F3B4-4399-97F6-270C1E2FCD4B}"/>
    <cellStyle name="40% - Ênfase6 23 4 2 4" xfId="34843" xr:uid="{9DB82EBB-393B-4EF5-9EF8-A05DCF9D7BC8}"/>
    <cellStyle name="40% - Ênfase6 23 4 3" xfId="34844" xr:uid="{A9FF05C7-9664-44ED-9669-137132BA9AA3}"/>
    <cellStyle name="40% - Ênfase6 23 4 4" xfId="34845" xr:uid="{092BCD32-3181-4A27-8A07-3D465D1386EF}"/>
    <cellStyle name="40% - Ênfase6 23 4 5" xfId="34846" xr:uid="{4EB8D6C4-1E45-45DD-87B5-97D7FDDD7451}"/>
    <cellStyle name="40% - Ênfase6 23 5" xfId="34847" xr:uid="{8308C923-DE18-457C-ABD4-860E4EF49BAC}"/>
    <cellStyle name="40% - Ênfase6 23 5 2" xfId="34848" xr:uid="{8A398203-D6F1-43A2-AFC5-C0177DA283B8}"/>
    <cellStyle name="40% - Ênfase6 23 5 2 2" xfId="34849" xr:uid="{41B1E48C-28E1-43E3-BBF4-AA0379E4FD1F}"/>
    <cellStyle name="40% - Ênfase6 23 5 2 3" xfId="34850" xr:uid="{01CC0BB9-388A-4F6D-83A4-B7FFB37136D0}"/>
    <cellStyle name="40% - Ênfase6 23 5 2 4" xfId="34851" xr:uid="{41901D1F-8C09-4192-9488-B8A9C0D009EC}"/>
    <cellStyle name="40% - Ênfase6 23 5 3" xfId="34852" xr:uid="{C39C9D83-366A-4B17-9956-6246F39F3FB5}"/>
    <cellStyle name="40% - Ênfase6 23 5 4" xfId="34853" xr:uid="{E16CF601-B2F2-4789-B6A3-F3FA07538D15}"/>
    <cellStyle name="40% - Ênfase6 23 5 5" xfId="34854" xr:uid="{5AD3CEF6-D1E0-4624-9D17-9A7FAB913D60}"/>
    <cellStyle name="40% - Ênfase6 23 6" xfId="34855" xr:uid="{6ABDBEBD-0DC2-4588-B289-9004EB6BF1FD}"/>
    <cellStyle name="40% - Ênfase6 23 6 2" xfId="34856" xr:uid="{096871AA-A418-4697-BCA6-DE47A25B38A9}"/>
    <cellStyle name="40% - Ênfase6 23 6 2 2" xfId="34857" xr:uid="{40FEDF77-8825-4A2E-8A15-3FC435C3D382}"/>
    <cellStyle name="40% - Ênfase6 23 6 2 3" xfId="34858" xr:uid="{75A4D7EC-9F26-4885-BF1A-9378B3C33B62}"/>
    <cellStyle name="40% - Ênfase6 23 6 2 4" xfId="34859" xr:uid="{43984E49-80B6-499D-A09B-217872CCDD3B}"/>
    <cellStyle name="40% - Ênfase6 23 6 3" xfId="34860" xr:uid="{AD1926A5-9C4F-4601-8E30-F48FF7A99473}"/>
    <cellStyle name="40% - Ênfase6 23 6 4" xfId="34861" xr:uid="{83D20BB3-3113-477F-9955-0FF32DDDE37F}"/>
    <cellStyle name="40% - Ênfase6 23 6 5" xfId="34862" xr:uid="{3AADAFFD-2E11-480E-AE14-5E1FCCDE9DA5}"/>
    <cellStyle name="40% - Ênfase6 23 7" xfId="34863" xr:uid="{9793F5F8-4B60-411F-A6BD-33F21478DC2C}"/>
    <cellStyle name="40% - Ênfase6 23 7 2" xfId="34864" xr:uid="{F38E4098-863B-4B02-AF71-052B842E898B}"/>
    <cellStyle name="40% - Ênfase6 23 7 2 2" xfId="34865" xr:uid="{85D4126A-7FF7-408A-A597-AF2E0F17625D}"/>
    <cellStyle name="40% - Ênfase6 23 7 2 3" xfId="34866" xr:uid="{CCCE815A-6D4B-456D-AF48-CB99434584A7}"/>
    <cellStyle name="40% - Ênfase6 23 7 2 4" xfId="34867" xr:uid="{E6CE6747-3402-4F65-8DE3-D67FF8B58B9E}"/>
    <cellStyle name="40% - Ênfase6 23 7 3" xfId="34868" xr:uid="{F4A68A0B-A479-498B-893F-833CDBC8C8C2}"/>
    <cellStyle name="40% - Ênfase6 23 7 4" xfId="34869" xr:uid="{6961F698-A53D-40CF-B500-303F6F8B88DF}"/>
    <cellStyle name="40% - Ênfase6 23 7 5" xfId="34870" xr:uid="{C56CE8FE-380D-4B2C-99F3-E6A05F7B17E8}"/>
    <cellStyle name="40% - Ênfase6 23 8" xfId="34871" xr:uid="{5E1D9BB0-F2B3-423D-830D-882FC84E779D}"/>
    <cellStyle name="40% - Ênfase6 23 8 2" xfId="34872" xr:uid="{285F6318-9B21-4B8E-BEEB-B775819657E9}"/>
    <cellStyle name="40% - Ênfase6 23 8 2 2" xfId="34873" xr:uid="{FD195CA3-5DDE-4408-A97B-B8772F6FF0EE}"/>
    <cellStyle name="40% - Ênfase6 23 8 2 3" xfId="34874" xr:uid="{7EE56DB5-5D95-47C6-8173-181114541B87}"/>
    <cellStyle name="40% - Ênfase6 23 8 2 4" xfId="34875" xr:uid="{46192980-B403-4A28-9C3F-FC908B7DAD69}"/>
    <cellStyle name="40% - Ênfase6 23 8 3" xfId="34876" xr:uid="{21DB2011-1C3F-4BFD-B7FE-FF590A85BC14}"/>
    <cellStyle name="40% - Ênfase6 23 8 4" xfId="34877" xr:uid="{3A72FECF-3590-4938-B7F0-CA2E60FDDE15}"/>
    <cellStyle name="40% - Ênfase6 23 8 5" xfId="34878" xr:uid="{5126FC7C-5AF2-4BA4-884E-4A289ED8A5F9}"/>
    <cellStyle name="40% - Ênfase6 23 9" xfId="34879" xr:uid="{6C8AA616-1AEA-494C-861C-75D2EAAD4871}"/>
    <cellStyle name="40% - Ênfase6 23 9 2" xfId="34880" xr:uid="{845A790B-94FE-4893-BD52-5DD8CD898607}"/>
    <cellStyle name="40% - Ênfase6 23 9 2 2" xfId="34881" xr:uid="{FE1F382C-1A4C-46F3-BBC5-7CEB932A6BBE}"/>
    <cellStyle name="40% - Ênfase6 23 9 2 3" xfId="34882" xr:uid="{3259248C-6ECD-4D33-86E7-FE94AE850503}"/>
    <cellStyle name="40% - Ênfase6 23 9 2 4" xfId="34883" xr:uid="{2A7F2EFE-D07C-455B-8BC1-5AADC0AE93AA}"/>
    <cellStyle name="40% - Ênfase6 23 9 3" xfId="34884" xr:uid="{2963C72C-5045-409F-AF2D-F3DC1DBF194A}"/>
    <cellStyle name="40% - Ênfase6 23 9 4" xfId="34885" xr:uid="{D70D4238-1630-4AC4-A020-9E856B984725}"/>
    <cellStyle name="40% - Ênfase6 23 9 5" xfId="34886" xr:uid="{B5726DD1-9CD2-40BF-ABCD-1F0B6B06DF0E}"/>
    <cellStyle name="40% - Ênfase6 24" xfId="2431" xr:uid="{12220F58-8BC2-42A6-ABB5-255C96AAFDB1}"/>
    <cellStyle name="40% - Ênfase6 24 10" xfId="34887" xr:uid="{34B39D6A-1194-42B1-BAB5-B71179FE3FAD}"/>
    <cellStyle name="40% - Ênfase6 24 10 2" xfId="34888" xr:uid="{4153FBB1-36D3-48C5-982A-259FA475DBD1}"/>
    <cellStyle name="40% - Ênfase6 24 10 2 2" xfId="34889" xr:uid="{E9BB5AC3-A835-4230-9AFE-CA5DA4CDC970}"/>
    <cellStyle name="40% - Ênfase6 24 10 2 3" xfId="34890" xr:uid="{D1C45E88-48A7-4EF7-9458-FB3A5D2B24D0}"/>
    <cellStyle name="40% - Ênfase6 24 10 2 4" xfId="34891" xr:uid="{04D8EE94-57AF-4548-A9F3-16C2063751FB}"/>
    <cellStyle name="40% - Ênfase6 24 10 3" xfId="34892" xr:uid="{8CC8C821-B714-4099-9242-D326A85FA23D}"/>
    <cellStyle name="40% - Ênfase6 24 10 4" xfId="34893" xr:uid="{B803ABAE-A960-4428-9281-EC62B284C42A}"/>
    <cellStyle name="40% - Ênfase6 24 10 5" xfId="34894" xr:uid="{35EE184B-7635-439D-AF0F-742BD04F8977}"/>
    <cellStyle name="40% - Ênfase6 24 11" xfId="34895" xr:uid="{A4ABCDF5-BB26-4688-8B50-8944C5F7F233}"/>
    <cellStyle name="40% - Ênfase6 24 11 2" xfId="34896" xr:uid="{03E1A8F5-F283-41CC-91B7-A308F4BEF12D}"/>
    <cellStyle name="40% - Ênfase6 24 11 2 2" xfId="34897" xr:uid="{B9055027-B233-439B-A225-DD6AF2FBB789}"/>
    <cellStyle name="40% - Ênfase6 24 11 2 3" xfId="34898" xr:uid="{DA5E1714-E003-4637-AA4E-B57FA1878B05}"/>
    <cellStyle name="40% - Ênfase6 24 11 2 4" xfId="34899" xr:uid="{122B9A4C-9139-4442-BB9E-1E38FA651D93}"/>
    <cellStyle name="40% - Ênfase6 24 11 3" xfId="34900" xr:uid="{59F4876E-A645-47D8-8F5E-CBA294C5D80B}"/>
    <cellStyle name="40% - Ênfase6 24 11 4" xfId="34901" xr:uid="{420202C1-0971-4AB3-9B76-46B9E18FF12E}"/>
    <cellStyle name="40% - Ênfase6 24 11 5" xfId="34902" xr:uid="{E104F632-3080-49B3-B640-D3666B1C520C}"/>
    <cellStyle name="40% - Ênfase6 24 12" xfId="34903" xr:uid="{8733BC55-93BE-4E88-A2FA-98F5F28B8C89}"/>
    <cellStyle name="40% - Ênfase6 24 12 2" xfId="34904" xr:uid="{B17DA1B0-1135-4FB9-826C-EA0695377A08}"/>
    <cellStyle name="40% - Ênfase6 24 12 3" xfId="34905" xr:uid="{26DF9C3B-2F30-4DAC-8762-1EDD3DB95BDA}"/>
    <cellStyle name="40% - Ênfase6 24 12 4" xfId="34906" xr:uid="{8CAD9950-9932-4509-B21B-FC6F074EB1C9}"/>
    <cellStyle name="40% - Ênfase6 24 13" xfId="34907" xr:uid="{15E855B8-A5EF-4314-8417-325ED6771C47}"/>
    <cellStyle name="40% - Ênfase6 24 14" xfId="34908" xr:uid="{5186E92A-2917-4CEF-9B72-5A80D4C11AEB}"/>
    <cellStyle name="40% - Ênfase6 24 15" xfId="34909" xr:uid="{6B8E8C99-A23F-43EA-8BA5-CB76C714D664}"/>
    <cellStyle name="40% - Ênfase6 24 16" xfId="49079" xr:uid="{04FED9A0-23DD-4B0B-AA19-FFC91125B8F5}"/>
    <cellStyle name="40% - Ênfase6 24 2" xfId="2432" xr:uid="{F15DAF3B-3247-4F8D-8889-4211F0B6FC8D}"/>
    <cellStyle name="40% - Ênfase6 24 2 2" xfId="34910" xr:uid="{462C0E77-6D8B-477B-AF1C-847B8ABDFD1B}"/>
    <cellStyle name="40% - Ênfase6 24 2 2 2" xfId="34911" xr:uid="{A5964080-7056-49A3-9E64-19AAE30ABB99}"/>
    <cellStyle name="40% - Ênfase6 24 2 2 3" xfId="34912" xr:uid="{29EB98A2-AF85-4849-9CC2-ABB0C45B707E}"/>
    <cellStyle name="40% - Ênfase6 24 2 2 4" xfId="34913" xr:uid="{AD1DAC68-BA76-40EB-A2A0-5F85EADD3913}"/>
    <cellStyle name="40% - Ênfase6 24 2 3" xfId="34914" xr:uid="{8E45B03B-9EC6-4FBB-ACDE-B2DA18E58540}"/>
    <cellStyle name="40% - Ênfase6 24 2 4" xfId="34915" xr:uid="{31DCFA63-B7A1-46B5-9A8B-CC6C754C9612}"/>
    <cellStyle name="40% - Ênfase6 24 2 5" xfId="34916" xr:uid="{47B7B72D-6B87-4E77-A1EB-0161FFFFB97D}"/>
    <cellStyle name="40% - Ênfase6 24 3" xfId="34917" xr:uid="{803DE3F2-6378-4CF9-A207-6FC0E5FFEC65}"/>
    <cellStyle name="40% - Ênfase6 24 3 2" xfId="34918" xr:uid="{194C05BD-2CFF-4414-A328-E667AC55BA17}"/>
    <cellStyle name="40% - Ênfase6 24 3 2 2" xfId="34919" xr:uid="{8E8EA826-CBDD-41B5-A0B4-AC446DC5866D}"/>
    <cellStyle name="40% - Ênfase6 24 3 2 3" xfId="34920" xr:uid="{DAE687A3-A6D5-4596-9353-8DE9F5FB3093}"/>
    <cellStyle name="40% - Ênfase6 24 3 2 4" xfId="34921" xr:uid="{59FEF10B-F272-43BC-B21D-F77D24B3806F}"/>
    <cellStyle name="40% - Ênfase6 24 3 3" xfId="34922" xr:uid="{AD677136-9F9D-46E7-BC16-472D72982F98}"/>
    <cellStyle name="40% - Ênfase6 24 3 4" xfId="34923" xr:uid="{F26ABCD3-1A92-429C-9338-80B14C97D8B4}"/>
    <cellStyle name="40% - Ênfase6 24 3 5" xfId="34924" xr:uid="{AB61D4AF-785E-46BC-81BA-699CECAD5083}"/>
    <cellStyle name="40% - Ênfase6 24 4" xfId="34925" xr:uid="{F3C23192-F7FC-4FFE-AD2F-8A03B4F549AC}"/>
    <cellStyle name="40% - Ênfase6 24 4 2" xfId="34926" xr:uid="{1B37411F-B717-4BF7-8E6E-81BD0DC8F86B}"/>
    <cellStyle name="40% - Ênfase6 24 4 2 2" xfId="34927" xr:uid="{360AC2D9-75F4-4F34-8D83-0705A86FD24D}"/>
    <cellStyle name="40% - Ênfase6 24 4 2 3" xfId="34928" xr:uid="{E9A46DE5-EFF1-43B5-A84F-2CD5EEF847E4}"/>
    <cellStyle name="40% - Ênfase6 24 4 2 4" xfId="34929" xr:uid="{EA0032D0-9A55-446A-A387-8EF7D8FE8D50}"/>
    <cellStyle name="40% - Ênfase6 24 4 3" xfId="34930" xr:uid="{8984B3F8-C6AE-4419-85D3-30DE2D38C358}"/>
    <cellStyle name="40% - Ênfase6 24 4 4" xfId="34931" xr:uid="{67EF9EA7-8B74-49E2-AAF8-8D8182DF7983}"/>
    <cellStyle name="40% - Ênfase6 24 4 5" xfId="34932" xr:uid="{E249D3B4-4259-49A9-BD13-6BAF89BD2F1E}"/>
    <cellStyle name="40% - Ênfase6 24 5" xfId="34933" xr:uid="{4AD91DE2-E6C9-4475-BC7E-488498887496}"/>
    <cellStyle name="40% - Ênfase6 24 5 2" xfId="34934" xr:uid="{D7778649-392B-4360-92B1-A7A7098DDFAB}"/>
    <cellStyle name="40% - Ênfase6 24 5 2 2" xfId="34935" xr:uid="{D22E8892-5861-41F9-8433-326BC8639E50}"/>
    <cellStyle name="40% - Ênfase6 24 5 2 3" xfId="34936" xr:uid="{624AEE6A-CB66-4A79-BF04-6C3CFAFC403F}"/>
    <cellStyle name="40% - Ênfase6 24 5 2 4" xfId="34937" xr:uid="{C05EADB2-7E94-402A-9D25-B7E16D254F08}"/>
    <cellStyle name="40% - Ênfase6 24 5 3" xfId="34938" xr:uid="{D5DA7EAF-BDBB-428D-AF6F-1C81B6C76AE1}"/>
    <cellStyle name="40% - Ênfase6 24 5 4" xfId="34939" xr:uid="{10B1F3DD-F90F-40D8-A38B-AAE34AA4CCAE}"/>
    <cellStyle name="40% - Ênfase6 24 5 5" xfId="34940" xr:uid="{D9924ED3-6B06-48CA-9284-590BFD95987C}"/>
    <cellStyle name="40% - Ênfase6 24 6" xfId="34941" xr:uid="{253030C4-8167-47A0-A10F-1E5E1147DCC6}"/>
    <cellStyle name="40% - Ênfase6 24 6 2" xfId="34942" xr:uid="{C25ACEAC-2BEA-4F34-8170-7A2E7208C269}"/>
    <cellStyle name="40% - Ênfase6 24 6 2 2" xfId="34943" xr:uid="{5EAEF005-A43E-4EB9-AE2F-6C061606AB8B}"/>
    <cellStyle name="40% - Ênfase6 24 6 2 3" xfId="34944" xr:uid="{F5623D0D-D27C-470F-98A2-12F63F4B7C3C}"/>
    <cellStyle name="40% - Ênfase6 24 6 2 4" xfId="34945" xr:uid="{BC6A9C10-E21C-42CB-B525-3CC13D39F48C}"/>
    <cellStyle name="40% - Ênfase6 24 6 3" xfId="34946" xr:uid="{17F59E2D-EB8B-4BF4-B21C-2D804EC08626}"/>
    <cellStyle name="40% - Ênfase6 24 6 4" xfId="34947" xr:uid="{821F03FF-2187-42ED-A862-2A8A74894446}"/>
    <cellStyle name="40% - Ênfase6 24 6 5" xfId="34948" xr:uid="{25A34480-C3E6-4725-B5D5-D86050F4D7B1}"/>
    <cellStyle name="40% - Ênfase6 24 7" xfId="34949" xr:uid="{B2807AC0-BD22-4EC6-9F52-E5A8F363A897}"/>
    <cellStyle name="40% - Ênfase6 24 7 2" xfId="34950" xr:uid="{F223CA0D-D81D-4383-A071-01F52122E4D2}"/>
    <cellStyle name="40% - Ênfase6 24 7 2 2" xfId="34951" xr:uid="{10A9632A-8DA5-4773-9A92-D0351604D27C}"/>
    <cellStyle name="40% - Ênfase6 24 7 2 3" xfId="34952" xr:uid="{E72DE849-8011-40D5-820C-10B09C12E624}"/>
    <cellStyle name="40% - Ênfase6 24 7 2 4" xfId="34953" xr:uid="{446CF185-2B75-4A7A-B0B3-8D408235AF83}"/>
    <cellStyle name="40% - Ênfase6 24 7 3" xfId="34954" xr:uid="{9F9309E1-A0D4-427C-9239-832A3C3CF1A4}"/>
    <cellStyle name="40% - Ênfase6 24 7 4" xfId="34955" xr:uid="{3955989D-E77C-4EF6-8EBA-D301EBD15112}"/>
    <cellStyle name="40% - Ênfase6 24 7 5" xfId="34956" xr:uid="{1DF2D2C9-C90B-4AC8-892D-C9AD46EAB200}"/>
    <cellStyle name="40% - Ênfase6 24 8" xfId="34957" xr:uid="{3746E38B-763C-41C7-A346-14B3BBA91DC3}"/>
    <cellStyle name="40% - Ênfase6 24 8 2" xfId="34958" xr:uid="{C7BDD4E9-C4A3-4037-8B6F-4340756A3F8F}"/>
    <cellStyle name="40% - Ênfase6 24 8 2 2" xfId="34959" xr:uid="{8E0502C0-36B1-44B8-AACA-C0C3F4BB4BEB}"/>
    <cellStyle name="40% - Ênfase6 24 8 2 3" xfId="34960" xr:uid="{CFE86C3A-EAAE-4F43-8C98-4918256313F2}"/>
    <cellStyle name="40% - Ênfase6 24 8 2 4" xfId="34961" xr:uid="{5DC454A3-23C2-4164-9C71-63ED5937F591}"/>
    <cellStyle name="40% - Ênfase6 24 8 3" xfId="34962" xr:uid="{284206DE-AB17-44C4-9EA5-3C83056B2DE8}"/>
    <cellStyle name="40% - Ênfase6 24 8 4" xfId="34963" xr:uid="{83B9CB80-1797-4F4E-B89D-5FE74367BE1E}"/>
    <cellStyle name="40% - Ênfase6 24 8 5" xfId="34964" xr:uid="{055F6458-7260-4A62-8381-964F8B69B1E7}"/>
    <cellStyle name="40% - Ênfase6 24 9" xfId="34965" xr:uid="{A721510E-2697-4530-A7DA-40490092A706}"/>
    <cellStyle name="40% - Ênfase6 24 9 2" xfId="34966" xr:uid="{0424769E-72AE-4695-912E-702EA76EF471}"/>
    <cellStyle name="40% - Ênfase6 24 9 2 2" xfId="34967" xr:uid="{776F2292-0107-4197-A303-3D8CC5EEE40C}"/>
    <cellStyle name="40% - Ênfase6 24 9 2 3" xfId="34968" xr:uid="{F00F9347-8CD4-4EA8-BE44-E795A6F56B9D}"/>
    <cellStyle name="40% - Ênfase6 24 9 2 4" xfId="34969" xr:uid="{595BC5FC-6B4F-47D1-99BF-1D7A0301EC93}"/>
    <cellStyle name="40% - Ênfase6 24 9 3" xfId="34970" xr:uid="{07F274F6-7057-47FE-851B-12E59BEDA8B3}"/>
    <cellStyle name="40% - Ênfase6 24 9 4" xfId="34971" xr:uid="{D441FD60-3318-48E3-BF3B-F255D66DA37B}"/>
    <cellStyle name="40% - Ênfase6 24 9 5" xfId="34972" xr:uid="{F4EB56FD-BF3C-4CB4-8488-0994AF27C627}"/>
    <cellStyle name="40% - Ênfase6 25" xfId="2433" xr:uid="{CBBB1980-B09D-4764-AD9E-6767B4BED5E8}"/>
    <cellStyle name="40% - Ênfase6 25 10" xfId="34973" xr:uid="{0E143EE1-3750-4F96-8702-ED9C71CBDA89}"/>
    <cellStyle name="40% - Ênfase6 25 10 2" xfId="34974" xr:uid="{68D58C2F-CF40-49A0-858F-6F2EB67EF823}"/>
    <cellStyle name="40% - Ênfase6 25 10 2 2" xfId="34975" xr:uid="{802CF1BC-DD08-4F5F-9C44-E7C67093F78F}"/>
    <cellStyle name="40% - Ênfase6 25 10 2 3" xfId="34976" xr:uid="{9D627B8E-2068-4226-A720-9C1C083EFE4E}"/>
    <cellStyle name="40% - Ênfase6 25 10 2 4" xfId="34977" xr:uid="{92696E00-9075-4E51-AFED-CDAB4F6BD665}"/>
    <cellStyle name="40% - Ênfase6 25 10 3" xfId="34978" xr:uid="{15C54872-23AD-4121-B7D6-A5901A0FB5DE}"/>
    <cellStyle name="40% - Ênfase6 25 10 4" xfId="34979" xr:uid="{46DE31C9-B2AC-41B1-9B92-31236983E39D}"/>
    <cellStyle name="40% - Ênfase6 25 10 5" xfId="34980" xr:uid="{050CEE1E-B595-43ED-A7A0-14DCABB60AEE}"/>
    <cellStyle name="40% - Ênfase6 25 11" xfId="34981" xr:uid="{145C6AF9-EF54-4E53-A349-E6887B99C801}"/>
    <cellStyle name="40% - Ênfase6 25 11 2" xfId="34982" xr:uid="{335CAD08-D408-4009-808F-4ACA8AE247F7}"/>
    <cellStyle name="40% - Ênfase6 25 11 2 2" xfId="34983" xr:uid="{EAA317AC-A6F3-4E24-AC5B-5518F82DC64E}"/>
    <cellStyle name="40% - Ênfase6 25 11 2 3" xfId="34984" xr:uid="{B1009128-D09A-4DF0-B859-547901E2665F}"/>
    <cellStyle name="40% - Ênfase6 25 11 2 4" xfId="34985" xr:uid="{47F570F5-3475-4BC9-B6C7-C8C5FD1378A8}"/>
    <cellStyle name="40% - Ênfase6 25 11 3" xfId="34986" xr:uid="{98B9B5DE-C772-4900-95C9-544817257146}"/>
    <cellStyle name="40% - Ênfase6 25 11 4" xfId="34987" xr:uid="{4962F396-5176-4CD6-B930-8EC17BC8D134}"/>
    <cellStyle name="40% - Ênfase6 25 11 5" xfId="34988" xr:uid="{3AEB77F1-F435-4989-B64D-80146D086896}"/>
    <cellStyle name="40% - Ênfase6 25 12" xfId="34989" xr:uid="{4F9EF3DF-6942-4487-B30E-A3C22F0EC845}"/>
    <cellStyle name="40% - Ênfase6 25 12 2" xfId="34990" xr:uid="{30A2C828-E063-48CB-A07F-E7C4D13CB4D6}"/>
    <cellStyle name="40% - Ênfase6 25 12 3" xfId="34991" xr:uid="{6E4E334D-6B7D-4708-A0F4-B91C33E9C359}"/>
    <cellStyle name="40% - Ênfase6 25 12 4" xfId="34992" xr:uid="{C14CB1C8-5588-4871-8F11-9BCF195762AB}"/>
    <cellStyle name="40% - Ênfase6 25 13" xfId="34993" xr:uid="{13E1BEB1-A9F5-4E64-B876-B7B1ABECA49D}"/>
    <cellStyle name="40% - Ênfase6 25 14" xfId="34994" xr:uid="{D63BB5DE-D3EE-44E0-8C8E-29ABCED3802F}"/>
    <cellStyle name="40% - Ênfase6 25 15" xfId="34995" xr:uid="{792CCE2D-EDE2-465A-BF39-5657E63CF6A2}"/>
    <cellStyle name="40% - Ênfase6 25 16" xfId="49080" xr:uid="{4B96987D-7FAB-40FA-AF6D-FD65A9D1E66C}"/>
    <cellStyle name="40% - Ênfase6 25 2" xfId="2434" xr:uid="{06314318-4ACC-47AF-AA16-FA7A2DED731E}"/>
    <cellStyle name="40% - Ênfase6 25 2 2" xfId="34996" xr:uid="{9C1F9DA7-BC96-42C9-B219-DDB46CBF1F3A}"/>
    <cellStyle name="40% - Ênfase6 25 2 2 2" xfId="34997" xr:uid="{B981ACFA-F7DB-4CB5-A6DB-8B4705FF8865}"/>
    <cellStyle name="40% - Ênfase6 25 2 2 3" xfId="34998" xr:uid="{3681A174-9151-4A6A-964E-651EE3BF650C}"/>
    <cellStyle name="40% - Ênfase6 25 2 2 4" xfId="34999" xr:uid="{CBEC5F67-B14A-42A9-B296-245CB93BAAF4}"/>
    <cellStyle name="40% - Ênfase6 25 2 3" xfId="35000" xr:uid="{5008B36B-5B16-4799-9A19-A5A1A0293414}"/>
    <cellStyle name="40% - Ênfase6 25 2 4" xfId="35001" xr:uid="{EDB28B25-61CD-4423-9D86-E0B4B28619D2}"/>
    <cellStyle name="40% - Ênfase6 25 2 5" xfId="35002" xr:uid="{45AEB80F-2EC2-4AB1-AFD7-DA1B2E37AC94}"/>
    <cellStyle name="40% - Ênfase6 25 3" xfId="35003" xr:uid="{296A4A25-B992-457E-BE8E-326F33B8D66B}"/>
    <cellStyle name="40% - Ênfase6 25 3 2" xfId="35004" xr:uid="{9CD61F97-79C7-4EC4-A084-47F523C36F57}"/>
    <cellStyle name="40% - Ênfase6 25 3 2 2" xfId="35005" xr:uid="{341C3BD4-3CEC-47F8-A292-3AA0BB1D0019}"/>
    <cellStyle name="40% - Ênfase6 25 3 2 3" xfId="35006" xr:uid="{9E37E450-0616-42CD-9DB9-416853CBEA30}"/>
    <cellStyle name="40% - Ênfase6 25 3 2 4" xfId="35007" xr:uid="{6586FFDE-C323-4B8B-8301-082B05343DC9}"/>
    <cellStyle name="40% - Ênfase6 25 3 3" xfId="35008" xr:uid="{15BA4C8A-D5A9-4E01-9529-C43C68B75521}"/>
    <cellStyle name="40% - Ênfase6 25 3 4" xfId="35009" xr:uid="{AA2968FD-5A1C-41BE-82A8-DBFCED0B957F}"/>
    <cellStyle name="40% - Ênfase6 25 3 5" xfId="35010" xr:uid="{9E0F1F4A-6D8D-436E-A1CA-065D7F75C02F}"/>
    <cellStyle name="40% - Ênfase6 25 4" xfId="35011" xr:uid="{B8C900D1-3ED9-4859-9AF7-CB61098BE368}"/>
    <cellStyle name="40% - Ênfase6 25 4 2" xfId="35012" xr:uid="{D1DDFB16-2BA1-4326-BB34-211F947FBC82}"/>
    <cellStyle name="40% - Ênfase6 25 4 2 2" xfId="35013" xr:uid="{165FD818-0C20-4A80-9FF0-FAFA79323DA5}"/>
    <cellStyle name="40% - Ênfase6 25 4 2 3" xfId="35014" xr:uid="{1E21A985-3027-40E7-BF0A-B620D06A1DF3}"/>
    <cellStyle name="40% - Ênfase6 25 4 2 4" xfId="35015" xr:uid="{A96D7216-A948-4641-A9B0-5F92C64BD459}"/>
    <cellStyle name="40% - Ênfase6 25 4 3" xfId="35016" xr:uid="{B77EF91E-E1CF-496F-A2C3-B53A20300A33}"/>
    <cellStyle name="40% - Ênfase6 25 4 4" xfId="35017" xr:uid="{DE6B62F0-298C-42E6-AE0B-BBB6F014FDE8}"/>
    <cellStyle name="40% - Ênfase6 25 4 5" xfId="35018" xr:uid="{CEA74538-D637-4838-BE98-34429BECD6B1}"/>
    <cellStyle name="40% - Ênfase6 25 5" xfId="35019" xr:uid="{DA4DA34B-6A36-44D4-8519-38EFF563B2D2}"/>
    <cellStyle name="40% - Ênfase6 25 5 2" xfId="35020" xr:uid="{679DB97D-9E3A-4BF6-83A4-A570A06A2915}"/>
    <cellStyle name="40% - Ênfase6 25 5 2 2" xfId="35021" xr:uid="{001C011B-23B0-45F4-A54E-4BAF7E4B0B14}"/>
    <cellStyle name="40% - Ênfase6 25 5 2 3" xfId="35022" xr:uid="{44189299-8C72-4109-8D1A-59EF940B1312}"/>
    <cellStyle name="40% - Ênfase6 25 5 2 4" xfId="35023" xr:uid="{81F7D710-39D6-45AB-85F4-69493DB55F1A}"/>
    <cellStyle name="40% - Ênfase6 25 5 3" xfId="35024" xr:uid="{DA0CBEFF-565F-4852-8724-A3ACB3587968}"/>
    <cellStyle name="40% - Ênfase6 25 5 4" xfId="35025" xr:uid="{CE7A3E4B-EB2B-4901-83DF-45CA23366101}"/>
    <cellStyle name="40% - Ênfase6 25 5 5" xfId="35026" xr:uid="{BAD17F97-A60E-4B81-9903-62595C301D25}"/>
    <cellStyle name="40% - Ênfase6 25 6" xfId="35027" xr:uid="{1B0A0C26-C6C5-4008-AE23-8349145B2886}"/>
    <cellStyle name="40% - Ênfase6 25 6 2" xfId="35028" xr:uid="{BB4BE3BE-99A8-4D15-914F-A2144A0B4705}"/>
    <cellStyle name="40% - Ênfase6 25 6 2 2" xfId="35029" xr:uid="{881B8FB9-E40D-44BD-95D1-C577E0A1F9EC}"/>
    <cellStyle name="40% - Ênfase6 25 6 2 3" xfId="35030" xr:uid="{BFA44E3F-E14B-455D-80B2-FD2DB17E1481}"/>
    <cellStyle name="40% - Ênfase6 25 6 2 4" xfId="35031" xr:uid="{EC947618-A76E-4686-A23E-2ED9ED42F542}"/>
    <cellStyle name="40% - Ênfase6 25 6 3" xfId="35032" xr:uid="{125F947D-B536-488D-83F9-7A2BF71001D4}"/>
    <cellStyle name="40% - Ênfase6 25 6 4" xfId="35033" xr:uid="{47F88433-1876-4924-911E-A71C3DA2F99A}"/>
    <cellStyle name="40% - Ênfase6 25 6 5" xfId="35034" xr:uid="{766A4F6C-8DB3-4BEC-84D3-6B24FA639F3D}"/>
    <cellStyle name="40% - Ênfase6 25 7" xfId="35035" xr:uid="{2CEF5A16-7289-4EC5-9675-8506A388D6E0}"/>
    <cellStyle name="40% - Ênfase6 25 7 2" xfId="35036" xr:uid="{8DF8C426-6812-4C29-90DA-127F9B521B4D}"/>
    <cellStyle name="40% - Ênfase6 25 7 2 2" xfId="35037" xr:uid="{29048F55-0C8D-46E8-B6C1-59884606BBCC}"/>
    <cellStyle name="40% - Ênfase6 25 7 2 3" xfId="35038" xr:uid="{0CB6E323-8741-4D67-B6F2-EFA27EBA6385}"/>
    <cellStyle name="40% - Ênfase6 25 7 2 4" xfId="35039" xr:uid="{7DC51220-DA23-4EBC-B4E6-C3C26A2A489A}"/>
    <cellStyle name="40% - Ênfase6 25 7 3" xfId="35040" xr:uid="{1A3868EC-2D6E-42BB-B04C-C8A977731AA0}"/>
    <cellStyle name="40% - Ênfase6 25 7 4" xfId="35041" xr:uid="{29409EE4-A7FE-4193-8117-35ABE74F6868}"/>
    <cellStyle name="40% - Ênfase6 25 7 5" xfId="35042" xr:uid="{DC74A8C7-25E0-4EF1-BF4E-671BEBB5D3E4}"/>
    <cellStyle name="40% - Ênfase6 25 8" xfId="35043" xr:uid="{8EBE5CC4-5139-48DF-9BA2-BEA8FA4C9C1E}"/>
    <cellStyle name="40% - Ênfase6 25 8 2" xfId="35044" xr:uid="{15E7A3F7-1D4A-4A11-8E05-D17D3A82ED2A}"/>
    <cellStyle name="40% - Ênfase6 25 8 2 2" xfId="35045" xr:uid="{A9CB97F7-00D0-434A-9605-1F07E37FDB1F}"/>
    <cellStyle name="40% - Ênfase6 25 8 2 3" xfId="35046" xr:uid="{FB3217B0-32BA-4558-9CA0-228ACA3893BE}"/>
    <cellStyle name="40% - Ênfase6 25 8 2 4" xfId="35047" xr:uid="{A43A8634-A45B-44C4-8815-622DBDCD524D}"/>
    <cellStyle name="40% - Ênfase6 25 8 3" xfId="35048" xr:uid="{B1D75AF1-6672-481E-ABAB-2E3F8C25DD5C}"/>
    <cellStyle name="40% - Ênfase6 25 8 4" xfId="35049" xr:uid="{15AF3DD8-0125-468C-8ADC-AC2D819CBCB6}"/>
    <cellStyle name="40% - Ênfase6 25 8 5" xfId="35050" xr:uid="{0A06D7DA-6BBF-4581-9D2C-01D8A8E05FE9}"/>
    <cellStyle name="40% - Ênfase6 25 9" xfId="35051" xr:uid="{C7DA5406-0DC7-4BA9-9771-73E76D8164A3}"/>
    <cellStyle name="40% - Ênfase6 25 9 2" xfId="35052" xr:uid="{4C1253B6-9A92-4836-A3DD-AB9A307D4B62}"/>
    <cellStyle name="40% - Ênfase6 25 9 2 2" xfId="35053" xr:uid="{1CAC00E8-001C-40A4-BD91-A8D7F6C54D1B}"/>
    <cellStyle name="40% - Ênfase6 25 9 2 3" xfId="35054" xr:uid="{8093A977-B46F-43B9-A5B8-7DD929BA00FC}"/>
    <cellStyle name="40% - Ênfase6 25 9 2 4" xfId="35055" xr:uid="{DAF3744E-7069-403D-B114-B9A1D54B09E4}"/>
    <cellStyle name="40% - Ênfase6 25 9 3" xfId="35056" xr:uid="{25700664-1A2B-456A-9590-F19463E5F6E2}"/>
    <cellStyle name="40% - Ênfase6 25 9 4" xfId="35057" xr:uid="{A219E170-0F9B-4141-9E0C-C33185E695B4}"/>
    <cellStyle name="40% - Ênfase6 25 9 5" xfId="35058" xr:uid="{D9770353-28B9-42DD-9688-726E235CD8A4}"/>
    <cellStyle name="40% - Ênfase6 26" xfId="2435" xr:uid="{635A0BDE-B8C4-4520-9F44-5A197A95506E}"/>
    <cellStyle name="40% - Ênfase6 26 10" xfId="35059" xr:uid="{9BDEE533-09D3-42C5-9521-F0ECB0FD671F}"/>
    <cellStyle name="40% - Ênfase6 26 10 2" xfId="35060" xr:uid="{7C3F137E-DA35-42F6-AA1F-984B3CD3AB21}"/>
    <cellStyle name="40% - Ênfase6 26 10 2 2" xfId="35061" xr:uid="{770FF51E-0D41-40D5-B08D-9BB896771B32}"/>
    <cellStyle name="40% - Ênfase6 26 10 2 3" xfId="35062" xr:uid="{B1DE7E4E-E50B-4C67-AEF2-B952D62E4C49}"/>
    <cellStyle name="40% - Ênfase6 26 10 2 4" xfId="35063" xr:uid="{CA93C5AB-F0E4-4165-95E9-7F90B5D3C808}"/>
    <cellStyle name="40% - Ênfase6 26 10 3" xfId="35064" xr:uid="{8EFDA899-F488-4CED-AB9F-E57ED3F69511}"/>
    <cellStyle name="40% - Ênfase6 26 10 4" xfId="35065" xr:uid="{BC2E59EE-A726-4FFA-9F80-AD47085E8CD3}"/>
    <cellStyle name="40% - Ênfase6 26 10 5" xfId="35066" xr:uid="{8EDC3BE0-6652-4FEB-9590-02CB754CCCE2}"/>
    <cellStyle name="40% - Ênfase6 26 11" xfId="35067" xr:uid="{9D1B09AF-945E-4C72-A400-C07DF8A42C1D}"/>
    <cellStyle name="40% - Ênfase6 26 11 2" xfId="35068" xr:uid="{B3F83332-4929-4E2A-A776-0B93B0441D48}"/>
    <cellStyle name="40% - Ênfase6 26 11 2 2" xfId="35069" xr:uid="{A971EF21-8ED9-45B9-9E5A-73A9023D2BAA}"/>
    <cellStyle name="40% - Ênfase6 26 11 2 3" xfId="35070" xr:uid="{6A35F82B-D0AD-41CA-AB53-5A1CA13D2329}"/>
    <cellStyle name="40% - Ênfase6 26 11 2 4" xfId="35071" xr:uid="{BB5BD825-80F0-4F7E-B285-A0983C858322}"/>
    <cellStyle name="40% - Ênfase6 26 11 3" xfId="35072" xr:uid="{7B02C5A7-C41D-41CD-A32C-52C735BED0FA}"/>
    <cellStyle name="40% - Ênfase6 26 11 4" xfId="35073" xr:uid="{34DFE32D-9172-4333-AFA4-21CDD6250585}"/>
    <cellStyle name="40% - Ênfase6 26 11 5" xfId="35074" xr:uid="{AC2DBF40-4A1E-4A0F-9DA8-C7C77C836E04}"/>
    <cellStyle name="40% - Ênfase6 26 12" xfId="35075" xr:uid="{05EE7C47-D4A6-45D3-A2F8-E1212129FE0C}"/>
    <cellStyle name="40% - Ênfase6 26 12 2" xfId="35076" xr:uid="{11090AD3-8D1E-49DC-B898-D5D0E04F0C1A}"/>
    <cellStyle name="40% - Ênfase6 26 12 3" xfId="35077" xr:uid="{C570A8BC-F5AB-47FE-8D32-028AAE31A059}"/>
    <cellStyle name="40% - Ênfase6 26 12 4" xfId="35078" xr:uid="{2D1684B8-B51C-4543-8D1D-03B293BF9661}"/>
    <cellStyle name="40% - Ênfase6 26 13" xfId="35079" xr:uid="{AC0CAFCB-FEE9-4E02-87BD-CE0B78237F42}"/>
    <cellStyle name="40% - Ênfase6 26 14" xfId="35080" xr:uid="{2B685E88-0FDB-4309-8359-DB9D6253FF83}"/>
    <cellStyle name="40% - Ênfase6 26 15" xfId="35081" xr:uid="{55F426CC-4FF0-48C0-ABC8-01A4EECA697F}"/>
    <cellStyle name="40% - Ênfase6 26 16" xfId="49081" xr:uid="{631E2A07-5BF9-4570-82EA-0CA128CF055C}"/>
    <cellStyle name="40% - Ênfase6 26 2" xfId="2436" xr:uid="{E7CBD73C-5371-4AC6-946C-2DB5FD0D6791}"/>
    <cellStyle name="40% - Ênfase6 26 2 2" xfId="35082" xr:uid="{CBFB1D80-833A-4D05-8B14-BFBB3BB27167}"/>
    <cellStyle name="40% - Ênfase6 26 2 2 2" xfId="35083" xr:uid="{B42EFD82-BA54-4EB2-812D-591BBBAF70B6}"/>
    <cellStyle name="40% - Ênfase6 26 2 2 3" xfId="35084" xr:uid="{A0CC9151-9864-4F58-AE58-231EDEECA1D7}"/>
    <cellStyle name="40% - Ênfase6 26 2 2 4" xfId="35085" xr:uid="{08A31693-9A30-4248-82C3-9A008668EC71}"/>
    <cellStyle name="40% - Ênfase6 26 2 3" xfId="35086" xr:uid="{A2B8EE65-6EC6-4E62-A903-59965B9F35F5}"/>
    <cellStyle name="40% - Ênfase6 26 2 4" xfId="35087" xr:uid="{9A09D012-DDEF-45A2-8A11-EBF5064CA6EE}"/>
    <cellStyle name="40% - Ênfase6 26 2 5" xfId="35088" xr:uid="{DCC7565E-EA71-4B8D-A226-42B30B3ED599}"/>
    <cellStyle name="40% - Ênfase6 26 3" xfId="35089" xr:uid="{16FABA31-5738-4097-8DDA-DB3051FC6551}"/>
    <cellStyle name="40% - Ênfase6 26 3 2" xfId="35090" xr:uid="{AD2C962F-DC56-4684-883F-8EE1F7BA00B5}"/>
    <cellStyle name="40% - Ênfase6 26 3 2 2" xfId="35091" xr:uid="{F551C311-915E-4514-AE90-7333328582E2}"/>
    <cellStyle name="40% - Ênfase6 26 3 2 3" xfId="35092" xr:uid="{BCC97D89-3895-4C45-AEE2-E597289083F7}"/>
    <cellStyle name="40% - Ênfase6 26 3 2 4" xfId="35093" xr:uid="{4C50FD2A-B6C4-4182-8182-5DD8B9174ABB}"/>
    <cellStyle name="40% - Ênfase6 26 3 3" xfId="35094" xr:uid="{3A635E9F-601C-434D-A379-38F43368EA71}"/>
    <cellStyle name="40% - Ênfase6 26 3 4" xfId="35095" xr:uid="{7BB1A9B3-3707-45C5-8B5D-9D771390E002}"/>
    <cellStyle name="40% - Ênfase6 26 3 5" xfId="35096" xr:uid="{E94E12C4-DBA0-4935-84BF-DF438708607C}"/>
    <cellStyle name="40% - Ênfase6 26 4" xfId="35097" xr:uid="{DA9D183A-CE93-4856-97A2-468CAABBA25B}"/>
    <cellStyle name="40% - Ênfase6 26 4 2" xfId="35098" xr:uid="{A22201B9-BB97-43C5-9D0F-8EA77A774E4C}"/>
    <cellStyle name="40% - Ênfase6 26 4 2 2" xfId="35099" xr:uid="{1BD2EE54-8D39-4A87-8DD7-84E783BBD0BE}"/>
    <cellStyle name="40% - Ênfase6 26 4 2 3" xfId="35100" xr:uid="{73D200EB-A722-47D1-8BDD-06AC09461EF4}"/>
    <cellStyle name="40% - Ênfase6 26 4 2 4" xfId="35101" xr:uid="{7A6976D0-F594-4E03-B723-35BCF63DCE2D}"/>
    <cellStyle name="40% - Ênfase6 26 4 3" xfId="35102" xr:uid="{6502BA34-2EF8-4130-91AF-48ACD0EC1B9C}"/>
    <cellStyle name="40% - Ênfase6 26 4 4" xfId="35103" xr:uid="{2B5C4749-5988-4F53-96FA-4105CF0BE644}"/>
    <cellStyle name="40% - Ênfase6 26 4 5" xfId="35104" xr:uid="{D0987A80-A076-46ED-9B9E-CB041642B2F0}"/>
    <cellStyle name="40% - Ênfase6 26 5" xfId="35105" xr:uid="{3CD18B06-57D0-4A4F-9CFD-F83D0525B295}"/>
    <cellStyle name="40% - Ênfase6 26 5 2" xfId="35106" xr:uid="{8B3C3B84-6563-42C0-BAE5-8A2410464DB4}"/>
    <cellStyle name="40% - Ênfase6 26 5 2 2" xfId="35107" xr:uid="{9C6802A2-35E0-49E7-BD04-FBFF3D2E240E}"/>
    <cellStyle name="40% - Ênfase6 26 5 2 3" xfId="35108" xr:uid="{78BA41EB-B73B-440F-A650-EBCC86358675}"/>
    <cellStyle name="40% - Ênfase6 26 5 2 4" xfId="35109" xr:uid="{23EA6AD3-DEA8-4051-B90E-AD2B2AABD34C}"/>
    <cellStyle name="40% - Ênfase6 26 5 3" xfId="35110" xr:uid="{74C8E474-E358-4734-ACE1-8E72DD485B41}"/>
    <cellStyle name="40% - Ênfase6 26 5 4" xfId="35111" xr:uid="{861DE40D-2433-460A-9F89-53A099ED12E3}"/>
    <cellStyle name="40% - Ênfase6 26 5 5" xfId="35112" xr:uid="{DC51653E-A3C3-430A-916C-B4961238CC96}"/>
    <cellStyle name="40% - Ênfase6 26 6" xfId="35113" xr:uid="{439D792D-A22E-4FB0-8BF9-334E96737807}"/>
    <cellStyle name="40% - Ênfase6 26 6 2" xfId="35114" xr:uid="{B66248D7-A58A-400A-A7BA-F3B8ACF31A97}"/>
    <cellStyle name="40% - Ênfase6 26 6 2 2" xfId="35115" xr:uid="{E1620B58-99D8-4ABF-A413-D6A6B6927003}"/>
    <cellStyle name="40% - Ênfase6 26 6 2 3" xfId="35116" xr:uid="{1536A311-3D0D-47A3-8689-22794655F0A4}"/>
    <cellStyle name="40% - Ênfase6 26 6 2 4" xfId="35117" xr:uid="{6FC18682-D97C-4F27-9A8A-51CD940BF625}"/>
    <cellStyle name="40% - Ênfase6 26 6 3" xfId="35118" xr:uid="{F0423DD9-0E07-4DAF-B972-5EDA11281D3D}"/>
    <cellStyle name="40% - Ênfase6 26 6 4" xfId="35119" xr:uid="{AF204F58-27FC-4FDF-A151-FC53B2073A03}"/>
    <cellStyle name="40% - Ênfase6 26 6 5" xfId="35120" xr:uid="{09E5FFDA-46C3-4F0F-8569-54649F7B26C9}"/>
    <cellStyle name="40% - Ênfase6 26 7" xfId="35121" xr:uid="{93018249-566E-4DD1-904C-FCC5B9F9E9C7}"/>
    <cellStyle name="40% - Ênfase6 26 7 2" xfId="35122" xr:uid="{E2C3E5DA-4F55-4A01-AF51-3CD104E7ECF1}"/>
    <cellStyle name="40% - Ênfase6 26 7 2 2" xfId="35123" xr:uid="{B48BD00A-435A-4D29-98F2-F6BC5052B05C}"/>
    <cellStyle name="40% - Ênfase6 26 7 2 3" xfId="35124" xr:uid="{5DD744CA-701D-40CB-BFB7-067C68A1C0AB}"/>
    <cellStyle name="40% - Ênfase6 26 7 2 4" xfId="35125" xr:uid="{7F435D35-3A5B-4E7D-AA45-99ABC861F717}"/>
    <cellStyle name="40% - Ênfase6 26 7 3" xfId="35126" xr:uid="{2FACB7D6-8CB7-45F8-AE9C-BC79B38EFC64}"/>
    <cellStyle name="40% - Ênfase6 26 7 4" xfId="35127" xr:uid="{53142CF4-C589-4754-B51B-D1C9D32271CF}"/>
    <cellStyle name="40% - Ênfase6 26 7 5" xfId="35128" xr:uid="{83CCCD97-2122-4669-8484-BD49B682B1B5}"/>
    <cellStyle name="40% - Ênfase6 26 8" xfId="35129" xr:uid="{094EFA2C-A00E-44DE-B8ED-C3284FB633E6}"/>
    <cellStyle name="40% - Ênfase6 26 8 2" xfId="35130" xr:uid="{A66603D8-4FDC-47D1-B267-26EAB7E60ED3}"/>
    <cellStyle name="40% - Ênfase6 26 8 2 2" xfId="35131" xr:uid="{BD0E759E-6335-4F9A-A51A-D24F37F0F23A}"/>
    <cellStyle name="40% - Ênfase6 26 8 2 3" xfId="35132" xr:uid="{EF47FDC4-14D4-46D9-9CDE-42211AB37702}"/>
    <cellStyle name="40% - Ênfase6 26 8 2 4" xfId="35133" xr:uid="{17C16767-7551-42ED-883C-D82034177DD4}"/>
    <cellStyle name="40% - Ênfase6 26 8 3" xfId="35134" xr:uid="{D3D5C1B2-17E6-4FF8-B2A1-7A8AB2490659}"/>
    <cellStyle name="40% - Ênfase6 26 8 4" xfId="35135" xr:uid="{06D0AA3C-23F1-49EA-B9CF-2E27758B340B}"/>
    <cellStyle name="40% - Ênfase6 26 8 5" xfId="35136" xr:uid="{B0D5F0BC-05CA-4EBC-9916-23F1F4D3CAE6}"/>
    <cellStyle name="40% - Ênfase6 26 9" xfId="35137" xr:uid="{95E8BCDA-668B-41B1-B3D4-EB7A1FCCAB81}"/>
    <cellStyle name="40% - Ênfase6 26 9 2" xfId="35138" xr:uid="{DC1ADFF9-4356-427C-85F6-FA8F57889934}"/>
    <cellStyle name="40% - Ênfase6 26 9 2 2" xfId="35139" xr:uid="{C5016991-F8EA-4A05-AF80-7B2F80272CDD}"/>
    <cellStyle name="40% - Ênfase6 26 9 2 3" xfId="35140" xr:uid="{CDCDA5CD-44B9-4D06-9377-CF0D05862E47}"/>
    <cellStyle name="40% - Ênfase6 26 9 2 4" xfId="35141" xr:uid="{F1F52E24-16F7-47B3-B6F0-A84D49D7D64E}"/>
    <cellStyle name="40% - Ênfase6 26 9 3" xfId="35142" xr:uid="{7F61D8D7-835E-4986-AD91-9A4F815D0741}"/>
    <cellStyle name="40% - Ênfase6 26 9 4" xfId="35143" xr:uid="{0F574698-A593-4BB9-BBAB-9A09AF76C211}"/>
    <cellStyle name="40% - Ênfase6 26 9 5" xfId="35144" xr:uid="{7D724B4B-0975-43B7-A9E3-45E6E9668CF7}"/>
    <cellStyle name="40% - Ênfase6 27" xfId="2437" xr:uid="{C1AFBF98-057D-4FB9-A61B-5F032C70579C}"/>
    <cellStyle name="40% - Ênfase6 27 10" xfId="35145" xr:uid="{AA4A7B66-9270-4DB8-825B-CC3E2910C895}"/>
    <cellStyle name="40% - Ênfase6 27 10 2" xfId="35146" xr:uid="{4B34DB07-4999-47EC-8A93-4DBCD1E4B34D}"/>
    <cellStyle name="40% - Ênfase6 27 10 2 2" xfId="35147" xr:uid="{E317C276-2D03-4E31-BB58-F0CFBBB93533}"/>
    <cellStyle name="40% - Ênfase6 27 10 2 3" xfId="35148" xr:uid="{51E540BB-650B-4F65-A444-EF3D8BC91720}"/>
    <cellStyle name="40% - Ênfase6 27 10 2 4" xfId="35149" xr:uid="{CE23FA07-0BB6-4A1E-A634-8BAE05C15366}"/>
    <cellStyle name="40% - Ênfase6 27 10 3" xfId="35150" xr:uid="{28010A0A-A540-4F97-AECD-A58EC90BDDDB}"/>
    <cellStyle name="40% - Ênfase6 27 10 4" xfId="35151" xr:uid="{AF7542C5-32E6-4492-B100-D230CA4BC47C}"/>
    <cellStyle name="40% - Ênfase6 27 10 5" xfId="35152" xr:uid="{FE3139C6-94E8-4C60-8254-5B4F05E72587}"/>
    <cellStyle name="40% - Ênfase6 27 11" xfId="35153" xr:uid="{95CF1DF3-44D9-4C28-94DB-6E2F93D530EB}"/>
    <cellStyle name="40% - Ênfase6 27 11 2" xfId="35154" xr:uid="{17516FE5-DB30-4DDB-B27B-46AF8D47111A}"/>
    <cellStyle name="40% - Ênfase6 27 11 2 2" xfId="35155" xr:uid="{4236DA49-510F-48D7-A52B-084C83FD7F08}"/>
    <cellStyle name="40% - Ênfase6 27 11 2 3" xfId="35156" xr:uid="{4E51D2D7-75E0-4853-A575-C940147A67F8}"/>
    <cellStyle name="40% - Ênfase6 27 11 2 4" xfId="35157" xr:uid="{3AD91812-ADAD-47B2-B6F2-B9E2378A32CF}"/>
    <cellStyle name="40% - Ênfase6 27 11 3" xfId="35158" xr:uid="{CC060304-30E9-4C0F-8636-02F2F9B038D1}"/>
    <cellStyle name="40% - Ênfase6 27 11 4" xfId="35159" xr:uid="{91A4381C-33FA-41B0-B210-E6B9FD3CC733}"/>
    <cellStyle name="40% - Ênfase6 27 11 5" xfId="35160" xr:uid="{BAE15989-218E-4190-9213-20CD5874E7A1}"/>
    <cellStyle name="40% - Ênfase6 27 12" xfId="35161" xr:uid="{5EE885AD-8972-48DF-A136-2AB2F8C13FD3}"/>
    <cellStyle name="40% - Ênfase6 27 12 2" xfId="35162" xr:uid="{953AEB90-1E25-4832-B36E-6334F4246DD7}"/>
    <cellStyle name="40% - Ênfase6 27 12 3" xfId="35163" xr:uid="{7EBCF235-0C76-49E8-AAFE-DFDFE77FDAFA}"/>
    <cellStyle name="40% - Ênfase6 27 12 4" xfId="35164" xr:uid="{7E3290AE-7759-4887-B66F-818BF03D94F7}"/>
    <cellStyle name="40% - Ênfase6 27 13" xfId="35165" xr:uid="{A30E9B97-42E4-47CA-80C5-493D820E328A}"/>
    <cellStyle name="40% - Ênfase6 27 14" xfId="35166" xr:uid="{4AD04978-FE7B-4079-870C-636A6A0B0E5D}"/>
    <cellStyle name="40% - Ênfase6 27 15" xfId="35167" xr:uid="{FB0452B6-CBC3-42AC-94EA-12C5347CAB2B}"/>
    <cellStyle name="40% - Ênfase6 27 16" xfId="49082" xr:uid="{B4A1284D-0C88-42E1-8EBC-AF6EAC47F6C0}"/>
    <cellStyle name="40% - Ênfase6 27 2" xfId="2438" xr:uid="{DA408FD2-4E26-4B44-8FC7-A0C36EDA4EA5}"/>
    <cellStyle name="40% - Ênfase6 27 2 2" xfId="35168" xr:uid="{13C5C132-EB4C-4B56-9FDE-35C7BFF9FA96}"/>
    <cellStyle name="40% - Ênfase6 27 2 2 2" xfId="35169" xr:uid="{9A139C28-9B4D-4772-B51B-D05606517C70}"/>
    <cellStyle name="40% - Ênfase6 27 2 2 3" xfId="35170" xr:uid="{9A4E1F8F-96D9-4729-9F90-A41C272157BE}"/>
    <cellStyle name="40% - Ênfase6 27 2 2 4" xfId="35171" xr:uid="{89E15345-1459-428B-88C6-A24E56CF6D78}"/>
    <cellStyle name="40% - Ênfase6 27 2 3" xfId="35172" xr:uid="{F6953FE0-060B-41EA-9C1A-64A6F151FE5E}"/>
    <cellStyle name="40% - Ênfase6 27 2 4" xfId="35173" xr:uid="{BB2BEBBD-C388-4062-A567-1825ED955D0C}"/>
    <cellStyle name="40% - Ênfase6 27 2 5" xfId="35174" xr:uid="{882C61BF-FBEB-45E2-BE0D-09CCB31046AA}"/>
    <cellStyle name="40% - Ênfase6 27 3" xfId="35175" xr:uid="{398C4FB4-C1CA-4E79-A817-8775713C30BF}"/>
    <cellStyle name="40% - Ênfase6 27 3 2" xfId="35176" xr:uid="{3144FAE2-0758-4C0F-8EF7-AFAEB679E679}"/>
    <cellStyle name="40% - Ênfase6 27 3 2 2" xfId="35177" xr:uid="{A16B1BBC-0BC2-491C-9DD4-1D32E462020B}"/>
    <cellStyle name="40% - Ênfase6 27 3 2 3" xfId="35178" xr:uid="{7894108D-A1B8-4FE1-865D-A6901D6FADBB}"/>
    <cellStyle name="40% - Ênfase6 27 3 2 4" xfId="35179" xr:uid="{9AE5EC01-4D01-4CBB-BF3A-BBD599820F98}"/>
    <cellStyle name="40% - Ênfase6 27 3 3" xfId="35180" xr:uid="{119DA456-7B2A-4DDB-91DB-084C81DC269E}"/>
    <cellStyle name="40% - Ênfase6 27 3 4" xfId="35181" xr:uid="{27BB58B7-EFC1-491E-A99C-24897EEE60D7}"/>
    <cellStyle name="40% - Ênfase6 27 3 5" xfId="35182" xr:uid="{0DEAB965-DC18-4312-8DCC-C1415D9D4699}"/>
    <cellStyle name="40% - Ênfase6 27 4" xfId="35183" xr:uid="{804E360B-F2C9-4CC8-ACE4-B652F5501444}"/>
    <cellStyle name="40% - Ênfase6 27 4 2" xfId="35184" xr:uid="{78D1FD8F-FA3F-4D16-A6AB-10955D8CB0D8}"/>
    <cellStyle name="40% - Ênfase6 27 4 2 2" xfId="35185" xr:uid="{6DF531E9-7FE1-44E7-A024-8328A31EC986}"/>
    <cellStyle name="40% - Ênfase6 27 4 2 3" xfId="35186" xr:uid="{27D32D73-DA1A-46B4-BC65-9EDA392E7107}"/>
    <cellStyle name="40% - Ênfase6 27 4 2 4" xfId="35187" xr:uid="{EBE14AC4-9056-41D3-AA24-54F67BE1B56E}"/>
    <cellStyle name="40% - Ênfase6 27 4 3" xfId="35188" xr:uid="{356F518E-AAEF-4088-AA52-85C7E2430E6A}"/>
    <cellStyle name="40% - Ênfase6 27 4 4" xfId="35189" xr:uid="{A82512C6-66FA-4001-A3B3-9E3E0C3B23B0}"/>
    <cellStyle name="40% - Ênfase6 27 4 5" xfId="35190" xr:uid="{61540BB2-0BF6-482A-A579-DD57EA81D171}"/>
    <cellStyle name="40% - Ênfase6 27 5" xfId="35191" xr:uid="{0AD5008A-45E1-4748-87FB-924EDBA06EEC}"/>
    <cellStyle name="40% - Ênfase6 27 5 2" xfId="35192" xr:uid="{59B9A3C3-FF7A-4DFA-9C7E-ACED6444B69A}"/>
    <cellStyle name="40% - Ênfase6 27 5 2 2" xfId="35193" xr:uid="{6A679FDE-CBF8-4EF6-9898-C2C04A572867}"/>
    <cellStyle name="40% - Ênfase6 27 5 2 3" xfId="35194" xr:uid="{46316878-DFFE-4D9F-BF7F-8F35AA644F3E}"/>
    <cellStyle name="40% - Ênfase6 27 5 2 4" xfId="35195" xr:uid="{1AEE4A0F-135A-46CA-B047-FA12F209311C}"/>
    <cellStyle name="40% - Ênfase6 27 5 3" xfId="35196" xr:uid="{B02A862D-C63E-46C2-9A8E-5558D6E4AEBE}"/>
    <cellStyle name="40% - Ênfase6 27 5 4" xfId="35197" xr:uid="{27518E5B-24B6-4B33-9018-52FB5EBA1C8F}"/>
    <cellStyle name="40% - Ênfase6 27 5 5" xfId="35198" xr:uid="{01757C69-31F4-459F-84BF-5F0E5BE969D5}"/>
    <cellStyle name="40% - Ênfase6 27 6" xfId="35199" xr:uid="{2E09F9B2-67B3-4842-9D8B-58852722D4BF}"/>
    <cellStyle name="40% - Ênfase6 27 6 2" xfId="35200" xr:uid="{E85E47E7-5E0C-499F-80A9-A2DEBE145647}"/>
    <cellStyle name="40% - Ênfase6 27 6 2 2" xfId="35201" xr:uid="{B2095456-D329-4705-B6FF-7F791CFA52B4}"/>
    <cellStyle name="40% - Ênfase6 27 6 2 3" xfId="35202" xr:uid="{013C9CE6-E54C-46DE-8617-AA50AF678D50}"/>
    <cellStyle name="40% - Ênfase6 27 6 2 4" xfId="35203" xr:uid="{6439BE62-62E8-480E-B85D-2C9C88C1C072}"/>
    <cellStyle name="40% - Ênfase6 27 6 3" xfId="35204" xr:uid="{AD7C09DF-88F6-472A-8589-A282B5623B4F}"/>
    <cellStyle name="40% - Ênfase6 27 6 4" xfId="35205" xr:uid="{01947330-0F4C-4D64-8C85-1AB5D5FD889C}"/>
    <cellStyle name="40% - Ênfase6 27 6 5" xfId="35206" xr:uid="{9F539D9E-E312-4377-A94F-1537A0108B60}"/>
    <cellStyle name="40% - Ênfase6 27 7" xfId="35207" xr:uid="{3AFC2154-E54B-43C6-ADC7-A8F675CCD231}"/>
    <cellStyle name="40% - Ênfase6 27 7 2" xfId="35208" xr:uid="{9FE6DC42-CFBF-402C-97C6-5AD421C4C7EE}"/>
    <cellStyle name="40% - Ênfase6 27 7 2 2" xfId="35209" xr:uid="{B6458212-FE2C-4B7D-A6D7-D795525E06D6}"/>
    <cellStyle name="40% - Ênfase6 27 7 2 3" xfId="35210" xr:uid="{4C1D4AD5-F726-4DE1-ADD2-CBF3566B4422}"/>
    <cellStyle name="40% - Ênfase6 27 7 2 4" xfId="35211" xr:uid="{663367D1-3BD3-4C64-9BFB-1EF11FA8BC5B}"/>
    <cellStyle name="40% - Ênfase6 27 7 3" xfId="35212" xr:uid="{9B7CDCE9-06EE-4272-8380-D26D0B202326}"/>
    <cellStyle name="40% - Ênfase6 27 7 4" xfId="35213" xr:uid="{47D55E31-77B9-497A-9251-64D4B8851C76}"/>
    <cellStyle name="40% - Ênfase6 27 7 5" xfId="35214" xr:uid="{DB6A8A75-1BCF-4D49-B91E-9382295F3859}"/>
    <cellStyle name="40% - Ênfase6 27 8" xfId="35215" xr:uid="{573ECB93-EF9A-4F40-A77E-8473ED31C1BE}"/>
    <cellStyle name="40% - Ênfase6 27 8 2" xfId="35216" xr:uid="{590F382F-C74C-4C4D-8FE2-382AFB118E75}"/>
    <cellStyle name="40% - Ênfase6 27 8 2 2" xfId="35217" xr:uid="{0A6A29B3-AFB9-4346-AC49-47F4693D8D16}"/>
    <cellStyle name="40% - Ênfase6 27 8 2 3" xfId="35218" xr:uid="{957F74B6-9F82-4AD8-AF32-A6E15CE2C9ED}"/>
    <cellStyle name="40% - Ênfase6 27 8 2 4" xfId="35219" xr:uid="{581A9766-F114-4D60-96F5-8625C94C295F}"/>
    <cellStyle name="40% - Ênfase6 27 8 3" xfId="35220" xr:uid="{9F88BC45-E6B5-4B83-9C31-CD3D4A9815AA}"/>
    <cellStyle name="40% - Ênfase6 27 8 4" xfId="35221" xr:uid="{22C40D9F-9DB7-44EF-9DA0-BE8DA43E7E78}"/>
    <cellStyle name="40% - Ênfase6 27 8 5" xfId="35222" xr:uid="{8AC91A87-5C27-4AE8-AE59-8FDC832943C6}"/>
    <cellStyle name="40% - Ênfase6 27 9" xfId="35223" xr:uid="{EE414C59-E64C-42FE-9011-961B1544B6F3}"/>
    <cellStyle name="40% - Ênfase6 27 9 2" xfId="35224" xr:uid="{330A9963-02D5-498D-882A-2F6486EBD374}"/>
    <cellStyle name="40% - Ênfase6 27 9 2 2" xfId="35225" xr:uid="{23635E55-BB27-4E66-8207-E93D33087377}"/>
    <cellStyle name="40% - Ênfase6 27 9 2 3" xfId="35226" xr:uid="{32DAA1EF-8844-4CBE-AEC1-983365AE0306}"/>
    <cellStyle name="40% - Ênfase6 27 9 2 4" xfId="35227" xr:uid="{816372DC-DC18-4ED6-A142-15C5D793C98C}"/>
    <cellStyle name="40% - Ênfase6 27 9 3" xfId="35228" xr:uid="{AFC091E5-16BC-420F-8179-71B29AF62FD6}"/>
    <cellStyle name="40% - Ênfase6 27 9 4" xfId="35229" xr:uid="{64A8F7FE-A459-41BB-9733-2165433FC7D3}"/>
    <cellStyle name="40% - Ênfase6 27 9 5" xfId="35230" xr:uid="{0425436A-833F-4BCB-8673-E659075C4C12}"/>
    <cellStyle name="40% - Ênfase6 28" xfId="2439" xr:uid="{6E5E3C0C-2B03-4FC4-910F-6EA2EE0C8232}"/>
    <cellStyle name="40% - Ênfase6 28 10" xfId="35231" xr:uid="{254833A5-1F93-4BBE-AFCF-7572C4698660}"/>
    <cellStyle name="40% - Ênfase6 28 10 2" xfId="35232" xr:uid="{7B6BAF1E-A360-48A4-9217-52A4C95D536B}"/>
    <cellStyle name="40% - Ênfase6 28 10 2 2" xfId="35233" xr:uid="{36B76F0B-DDA4-434D-8B9B-956E86BDEDBA}"/>
    <cellStyle name="40% - Ênfase6 28 10 2 3" xfId="35234" xr:uid="{03C65B9F-DAEC-4E1F-AA61-D50C02EAAA36}"/>
    <cellStyle name="40% - Ênfase6 28 10 2 4" xfId="35235" xr:uid="{3F8AB327-58BC-4A49-875C-198B2BA761BC}"/>
    <cellStyle name="40% - Ênfase6 28 10 3" xfId="35236" xr:uid="{35F93E13-18CA-4D10-8B1D-234B9588B461}"/>
    <cellStyle name="40% - Ênfase6 28 10 4" xfId="35237" xr:uid="{048442B6-D093-4011-9CAD-52DD7026C0ED}"/>
    <cellStyle name="40% - Ênfase6 28 10 5" xfId="35238" xr:uid="{BC961D1A-3C60-4739-B6D2-E3B456A19AC1}"/>
    <cellStyle name="40% - Ênfase6 28 11" xfId="35239" xr:uid="{705DD900-8A89-437F-B7E6-6FAC42D11846}"/>
    <cellStyle name="40% - Ênfase6 28 11 2" xfId="35240" xr:uid="{D9FBB695-EE0E-4A65-B3C5-1FA545C72039}"/>
    <cellStyle name="40% - Ênfase6 28 11 2 2" xfId="35241" xr:uid="{EF289D9A-5C74-4FB1-874A-906B33FF546E}"/>
    <cellStyle name="40% - Ênfase6 28 11 2 3" xfId="35242" xr:uid="{957B69C9-2229-45F7-B2D3-8959D672FD0F}"/>
    <cellStyle name="40% - Ênfase6 28 11 2 4" xfId="35243" xr:uid="{2132EDA1-6326-45DD-B468-F77550BEBB4C}"/>
    <cellStyle name="40% - Ênfase6 28 11 3" xfId="35244" xr:uid="{1AC28790-6141-440E-BA5D-63F82CC58A5C}"/>
    <cellStyle name="40% - Ênfase6 28 11 4" xfId="35245" xr:uid="{A69B0526-62B0-4A62-BC2F-3D72948B0D34}"/>
    <cellStyle name="40% - Ênfase6 28 11 5" xfId="35246" xr:uid="{227B73F4-BACF-4B8F-AE92-25873CA00DE0}"/>
    <cellStyle name="40% - Ênfase6 28 12" xfId="35247" xr:uid="{3BD89909-B9ED-4D0B-BD13-C00AB053E434}"/>
    <cellStyle name="40% - Ênfase6 28 12 2" xfId="35248" xr:uid="{90851567-9928-460A-B904-E95B76854D68}"/>
    <cellStyle name="40% - Ênfase6 28 12 3" xfId="35249" xr:uid="{6D9D25C5-92E7-4258-859A-09200878F1AB}"/>
    <cellStyle name="40% - Ênfase6 28 12 4" xfId="35250" xr:uid="{13B5E53C-7883-45CB-B782-19711FF256E5}"/>
    <cellStyle name="40% - Ênfase6 28 13" xfId="35251" xr:uid="{B390B612-049C-4D52-B329-7D63C313A968}"/>
    <cellStyle name="40% - Ênfase6 28 14" xfId="35252" xr:uid="{39852A5F-9FED-4ABF-9C2B-6767C49D2BAF}"/>
    <cellStyle name="40% - Ênfase6 28 15" xfId="35253" xr:uid="{87199663-CBA7-41B7-96A8-38A08D478FD9}"/>
    <cellStyle name="40% - Ênfase6 28 2" xfId="2440" xr:uid="{1A3F54D7-DD9C-4A7A-BC91-30A71C59678B}"/>
    <cellStyle name="40% - Ênfase6 28 2 2" xfId="35254" xr:uid="{26CE229F-9592-4BA6-8D3B-6367F4174F1E}"/>
    <cellStyle name="40% - Ênfase6 28 2 2 2" xfId="35255" xr:uid="{0D5B5A04-D8C9-49DC-B79E-490104754C39}"/>
    <cellStyle name="40% - Ênfase6 28 2 2 3" xfId="35256" xr:uid="{CA68B824-2FA6-4C89-A2E1-16E36366E622}"/>
    <cellStyle name="40% - Ênfase6 28 2 2 4" xfId="35257" xr:uid="{F3AB5DDD-B726-4353-9A75-9B617E6BDFE0}"/>
    <cellStyle name="40% - Ênfase6 28 2 3" xfId="35258" xr:uid="{A6491268-34F4-43A8-8179-6245E584A78B}"/>
    <cellStyle name="40% - Ênfase6 28 2 4" xfId="35259" xr:uid="{934B009C-4629-4E41-98C3-C231385A7A99}"/>
    <cellStyle name="40% - Ênfase6 28 2 5" xfId="35260" xr:uid="{0AC82B8D-9F08-4929-AB38-25D8E2215A4B}"/>
    <cellStyle name="40% - Ênfase6 28 3" xfId="35261" xr:uid="{966087D9-0DA3-4973-83B7-073307FFC640}"/>
    <cellStyle name="40% - Ênfase6 28 3 2" xfId="35262" xr:uid="{87DEE7A4-DBB3-4BEA-A7EE-34036C07D948}"/>
    <cellStyle name="40% - Ênfase6 28 3 2 2" xfId="35263" xr:uid="{8EF65A2A-66BF-4AFC-92DE-97D0E95945FB}"/>
    <cellStyle name="40% - Ênfase6 28 3 2 3" xfId="35264" xr:uid="{D1434021-6529-42A6-8C17-D50A18E821DA}"/>
    <cellStyle name="40% - Ênfase6 28 3 2 4" xfId="35265" xr:uid="{B404AE83-CE55-407F-8A81-36484F7398E8}"/>
    <cellStyle name="40% - Ênfase6 28 3 3" xfId="35266" xr:uid="{78CD2362-EFC5-4A7D-AAEB-111A77FD55B7}"/>
    <cellStyle name="40% - Ênfase6 28 3 4" xfId="35267" xr:uid="{F1A682C3-954A-450D-9C19-09A75EE7F1EE}"/>
    <cellStyle name="40% - Ênfase6 28 3 5" xfId="35268" xr:uid="{07063D96-BD68-4914-A013-89EF9F3E70A4}"/>
    <cellStyle name="40% - Ênfase6 28 4" xfId="35269" xr:uid="{94AA81A9-3A3C-4B60-8E2D-90EDDD0DE6E0}"/>
    <cellStyle name="40% - Ênfase6 28 4 2" xfId="35270" xr:uid="{0D79584B-2D24-466F-A314-CF4568947EB5}"/>
    <cellStyle name="40% - Ênfase6 28 4 2 2" xfId="35271" xr:uid="{C272B0AB-A12F-4E19-ABCF-930161D62449}"/>
    <cellStyle name="40% - Ênfase6 28 4 2 3" xfId="35272" xr:uid="{B588BF0C-2159-4F11-88AB-7689B4BEF6FC}"/>
    <cellStyle name="40% - Ênfase6 28 4 2 4" xfId="35273" xr:uid="{733C35D6-D8D2-4373-8B0D-04256AB74387}"/>
    <cellStyle name="40% - Ênfase6 28 4 3" xfId="35274" xr:uid="{171F6103-1843-4824-B03C-09C2F37D33A1}"/>
    <cellStyle name="40% - Ênfase6 28 4 4" xfId="35275" xr:uid="{D5FEDE65-2DFE-4EC7-9702-9900F5E38ABD}"/>
    <cellStyle name="40% - Ênfase6 28 4 5" xfId="35276" xr:uid="{3C296221-CC83-4114-85E2-D20B9C12258C}"/>
    <cellStyle name="40% - Ênfase6 28 5" xfId="35277" xr:uid="{6D715B09-BFA7-44D2-A515-A38F44515F2D}"/>
    <cellStyle name="40% - Ênfase6 28 5 2" xfId="35278" xr:uid="{4DEC2620-224B-4FB8-9E80-7C663F74FBBE}"/>
    <cellStyle name="40% - Ênfase6 28 5 2 2" xfId="35279" xr:uid="{C368FB72-455A-4EA8-BD70-7153351BD889}"/>
    <cellStyle name="40% - Ênfase6 28 5 2 3" xfId="35280" xr:uid="{58BC3EC5-2A30-4A30-BE33-DF9BB692658B}"/>
    <cellStyle name="40% - Ênfase6 28 5 2 4" xfId="35281" xr:uid="{A542E9C9-C190-46B8-B193-0A77B398757A}"/>
    <cellStyle name="40% - Ênfase6 28 5 3" xfId="35282" xr:uid="{B4D6B0A6-C47B-4B2A-AEC1-17360FD6B31F}"/>
    <cellStyle name="40% - Ênfase6 28 5 4" xfId="35283" xr:uid="{7C85F06F-FDF9-4A5E-B65A-3A634DB37693}"/>
    <cellStyle name="40% - Ênfase6 28 5 5" xfId="35284" xr:uid="{BBB067F4-F0E8-447D-A4E6-5F12695D8B9E}"/>
    <cellStyle name="40% - Ênfase6 28 6" xfId="35285" xr:uid="{70342293-0095-4F69-86BF-D201D60D3BFA}"/>
    <cellStyle name="40% - Ênfase6 28 6 2" xfId="35286" xr:uid="{9E4384E1-C2E6-4E62-A545-0541E65A330E}"/>
    <cellStyle name="40% - Ênfase6 28 6 2 2" xfId="35287" xr:uid="{681E63F9-6D37-470E-B3D9-DA6A1D895D6C}"/>
    <cellStyle name="40% - Ênfase6 28 6 2 3" xfId="35288" xr:uid="{D826AD8E-B995-4C92-A8A0-D5DF71A7BE81}"/>
    <cellStyle name="40% - Ênfase6 28 6 2 4" xfId="35289" xr:uid="{38BA7666-FAE6-49DF-8E5E-377A80DFE61D}"/>
    <cellStyle name="40% - Ênfase6 28 6 3" xfId="35290" xr:uid="{3743A65B-F87D-4D38-A23A-8475D0C1C370}"/>
    <cellStyle name="40% - Ênfase6 28 6 4" xfId="35291" xr:uid="{6633AA06-3673-404F-B82F-6E1D06DA9EBE}"/>
    <cellStyle name="40% - Ênfase6 28 6 5" xfId="35292" xr:uid="{DC0BFCB1-F9DE-4FF2-B1A3-A7CD856E8EA9}"/>
    <cellStyle name="40% - Ênfase6 28 7" xfId="35293" xr:uid="{0F1C84C0-C8D5-41B4-8BFD-E7D2E1E8E5F6}"/>
    <cellStyle name="40% - Ênfase6 28 7 2" xfId="35294" xr:uid="{FFF5F5D9-1F97-4FD3-9ACC-B2BF2911B6DF}"/>
    <cellStyle name="40% - Ênfase6 28 7 2 2" xfId="35295" xr:uid="{10966357-FF78-46E7-B25A-511A474F8517}"/>
    <cellStyle name="40% - Ênfase6 28 7 2 3" xfId="35296" xr:uid="{7E0B02FC-11ED-42DC-A2D3-7EF924765D62}"/>
    <cellStyle name="40% - Ênfase6 28 7 2 4" xfId="35297" xr:uid="{BF683287-764D-4133-9780-5DFC2F6766F0}"/>
    <cellStyle name="40% - Ênfase6 28 7 3" xfId="35298" xr:uid="{02943ADB-2B57-4A3B-B392-EF7D03C145B1}"/>
    <cellStyle name="40% - Ênfase6 28 7 4" xfId="35299" xr:uid="{E2E877F0-9155-40BD-8B40-0661B2355C41}"/>
    <cellStyle name="40% - Ênfase6 28 7 5" xfId="35300" xr:uid="{D76258CD-4C8D-472C-A915-CA653B295CA8}"/>
    <cellStyle name="40% - Ênfase6 28 8" xfId="35301" xr:uid="{7D67525C-9620-4542-8F22-926C4001AF06}"/>
    <cellStyle name="40% - Ênfase6 28 8 2" xfId="35302" xr:uid="{9F18E2C2-4DB0-44D3-96E5-74A45BB95B2D}"/>
    <cellStyle name="40% - Ênfase6 28 8 2 2" xfId="35303" xr:uid="{7AF1C232-6918-4E69-8B39-DE66FB8B218E}"/>
    <cellStyle name="40% - Ênfase6 28 8 2 3" xfId="35304" xr:uid="{37DEBBD9-7A5B-4594-B3B8-CECCAD5E23EA}"/>
    <cellStyle name="40% - Ênfase6 28 8 2 4" xfId="35305" xr:uid="{6461F006-2C13-41F0-9556-FB6CAA7CC127}"/>
    <cellStyle name="40% - Ênfase6 28 8 3" xfId="35306" xr:uid="{367EDBA1-E100-4FAF-A905-A788B9007167}"/>
    <cellStyle name="40% - Ênfase6 28 8 4" xfId="35307" xr:uid="{442E627A-65CE-49C5-A4DA-97AE31C02504}"/>
    <cellStyle name="40% - Ênfase6 28 8 5" xfId="35308" xr:uid="{A6D14F10-A4C4-4AC7-864A-A6B9381E863D}"/>
    <cellStyle name="40% - Ênfase6 28 9" xfId="35309" xr:uid="{8C6CAAF3-0F82-4943-A677-1B0EC7C3474E}"/>
    <cellStyle name="40% - Ênfase6 28 9 2" xfId="35310" xr:uid="{6C7A2E26-78DC-430D-95BE-E471D95D4620}"/>
    <cellStyle name="40% - Ênfase6 28 9 2 2" xfId="35311" xr:uid="{CBA32440-343F-457A-9EC9-CC63A0A1B047}"/>
    <cellStyle name="40% - Ênfase6 28 9 2 3" xfId="35312" xr:uid="{B6F8699B-431E-4500-838B-6F24C58FA57C}"/>
    <cellStyle name="40% - Ênfase6 28 9 2 4" xfId="35313" xr:uid="{3B69DA0C-B7F4-4782-A07E-E71DCCD0A542}"/>
    <cellStyle name="40% - Ênfase6 28 9 3" xfId="35314" xr:uid="{A2D7AAF5-453C-43C8-8FCD-DE28F635616E}"/>
    <cellStyle name="40% - Ênfase6 28 9 4" xfId="35315" xr:uid="{96FAC15A-9DF7-4528-AF9F-928C36220542}"/>
    <cellStyle name="40% - Ênfase6 28 9 5" xfId="35316" xr:uid="{58F39E92-354D-48D9-ABFA-6414F66FBB7F}"/>
    <cellStyle name="40% - Ênfase6 29" xfId="2441" xr:uid="{D0DF4A90-B5A7-4697-8085-EA9E8F935D69}"/>
    <cellStyle name="40% - Ênfase6 29 10" xfId="35317" xr:uid="{0C3FD6F5-6AC3-44B3-9080-EBAE672C8D72}"/>
    <cellStyle name="40% - Ênfase6 29 10 2" xfId="35318" xr:uid="{378A52DF-3F5A-4D1D-B558-DBD917672BD2}"/>
    <cellStyle name="40% - Ênfase6 29 10 2 2" xfId="35319" xr:uid="{D195A4E0-173C-49C7-9BED-B06940CCD8B1}"/>
    <cellStyle name="40% - Ênfase6 29 10 2 3" xfId="35320" xr:uid="{BEAEC6CF-82FC-4787-A0EF-A25361DC4CFE}"/>
    <cellStyle name="40% - Ênfase6 29 10 2 4" xfId="35321" xr:uid="{16A4A17C-BF48-43D2-9B6B-D11C1FC8C188}"/>
    <cellStyle name="40% - Ênfase6 29 10 3" xfId="35322" xr:uid="{611C61F5-AEE6-4C77-B1FB-B16FDA0CD023}"/>
    <cellStyle name="40% - Ênfase6 29 10 4" xfId="35323" xr:uid="{B940EFC2-4D4F-4662-9BB2-F98AD0D7001C}"/>
    <cellStyle name="40% - Ênfase6 29 10 5" xfId="35324" xr:uid="{91434781-6487-4248-AF5A-3FBCAA3D423E}"/>
    <cellStyle name="40% - Ênfase6 29 11" xfId="35325" xr:uid="{4E899AEE-D7D7-4D30-AD3E-F60499FC4319}"/>
    <cellStyle name="40% - Ênfase6 29 11 2" xfId="35326" xr:uid="{FBE9FBBA-74C8-4F72-825B-42DAEC9842B3}"/>
    <cellStyle name="40% - Ênfase6 29 11 2 2" xfId="35327" xr:uid="{D5FBA1BA-F13C-43A5-BAA4-F756524D87CB}"/>
    <cellStyle name="40% - Ênfase6 29 11 2 3" xfId="35328" xr:uid="{39DEE8FD-F0FB-4E48-AB3F-75FB2D49FA88}"/>
    <cellStyle name="40% - Ênfase6 29 11 2 4" xfId="35329" xr:uid="{F0E8B0B5-6FE1-4205-9EA0-FB484F8A02D8}"/>
    <cellStyle name="40% - Ênfase6 29 11 3" xfId="35330" xr:uid="{586D94BC-A27F-4CD1-A64F-6F401F0660F5}"/>
    <cellStyle name="40% - Ênfase6 29 11 4" xfId="35331" xr:uid="{02E7D507-6B2B-40D7-813F-119F552F7FA6}"/>
    <cellStyle name="40% - Ênfase6 29 11 5" xfId="35332" xr:uid="{3F4E9326-EB17-475C-8981-642AA4A743F2}"/>
    <cellStyle name="40% - Ênfase6 29 12" xfId="35333" xr:uid="{312157BB-D23A-457D-8A33-63A4620EE724}"/>
    <cellStyle name="40% - Ênfase6 29 12 2" xfId="35334" xr:uid="{3325CFC1-7FD2-4060-B760-147E407709EA}"/>
    <cellStyle name="40% - Ênfase6 29 12 3" xfId="35335" xr:uid="{FDD57D04-B20A-4B7F-B291-A94DA7A59E96}"/>
    <cellStyle name="40% - Ênfase6 29 12 4" xfId="35336" xr:uid="{F9E0AF8A-A071-4DB6-A58F-F719AB9E4382}"/>
    <cellStyle name="40% - Ênfase6 29 13" xfId="35337" xr:uid="{471FF94A-E3FD-4EFB-85CC-259520636703}"/>
    <cellStyle name="40% - Ênfase6 29 14" xfId="35338" xr:uid="{758EB26B-FB24-41C5-97AC-0B64AB427B41}"/>
    <cellStyle name="40% - Ênfase6 29 15" xfId="35339" xr:uid="{44891139-99FF-4B72-BBFA-58A546E4F72E}"/>
    <cellStyle name="40% - Ênfase6 29 2" xfId="2442" xr:uid="{9499225E-81F6-4146-9FC0-C2EE9BA13CC1}"/>
    <cellStyle name="40% - Ênfase6 29 2 2" xfId="35340" xr:uid="{BF8807A8-26DD-46BD-87A0-F207BFC19D61}"/>
    <cellStyle name="40% - Ênfase6 29 2 2 2" xfId="35341" xr:uid="{C275DA20-2FA8-4A7F-8AA7-9220A3858E1E}"/>
    <cellStyle name="40% - Ênfase6 29 2 2 3" xfId="35342" xr:uid="{F0991FC1-CF06-4008-9FC8-2D4075191586}"/>
    <cellStyle name="40% - Ênfase6 29 2 2 4" xfId="35343" xr:uid="{F4FCEE98-CED4-4D7A-AA06-A41BD3600404}"/>
    <cellStyle name="40% - Ênfase6 29 2 3" xfId="35344" xr:uid="{1E16B44C-EC4E-41F0-BC30-82F86A7FB9F6}"/>
    <cellStyle name="40% - Ênfase6 29 2 4" xfId="35345" xr:uid="{554D6D1E-34AE-487B-AF62-33A8582952C4}"/>
    <cellStyle name="40% - Ênfase6 29 2 5" xfId="35346" xr:uid="{1DB2232C-645A-44CC-8A0C-847C0D4FC14A}"/>
    <cellStyle name="40% - Ênfase6 29 3" xfId="35347" xr:uid="{71372DE9-22CC-4DA3-815E-BDB25B1A5F92}"/>
    <cellStyle name="40% - Ênfase6 29 3 2" xfId="35348" xr:uid="{6946B97B-2A02-4B57-96B0-0CA51395BBC9}"/>
    <cellStyle name="40% - Ênfase6 29 3 2 2" xfId="35349" xr:uid="{105021DE-47FD-45EB-A7F0-E5AA125A504E}"/>
    <cellStyle name="40% - Ênfase6 29 3 2 3" xfId="35350" xr:uid="{1DEE7B9A-3225-482F-97D6-33D3689D24DB}"/>
    <cellStyle name="40% - Ênfase6 29 3 2 4" xfId="35351" xr:uid="{44F08FCE-807D-41A8-88B1-E29ACF70D158}"/>
    <cellStyle name="40% - Ênfase6 29 3 3" xfId="35352" xr:uid="{0883C917-656A-43B4-977F-E81582AED38A}"/>
    <cellStyle name="40% - Ênfase6 29 3 4" xfId="35353" xr:uid="{56A9C6BE-AF5D-432F-988F-F8C1EDFE38F4}"/>
    <cellStyle name="40% - Ênfase6 29 3 5" xfId="35354" xr:uid="{913587F8-1F60-47B1-AA8F-EC32D3141621}"/>
    <cellStyle name="40% - Ênfase6 29 4" xfId="35355" xr:uid="{5E3D2B75-E4BB-4640-A02D-7DEEA2638A10}"/>
    <cellStyle name="40% - Ênfase6 29 4 2" xfId="35356" xr:uid="{1258FA8E-A346-4DA2-BC3C-14747F2248CF}"/>
    <cellStyle name="40% - Ênfase6 29 4 2 2" xfId="35357" xr:uid="{2AFD1247-0888-45B6-A082-AA2DEF918BEC}"/>
    <cellStyle name="40% - Ênfase6 29 4 2 3" xfId="35358" xr:uid="{DBB0ACED-C536-4D13-A36D-DAE3EDEF49CC}"/>
    <cellStyle name="40% - Ênfase6 29 4 2 4" xfId="35359" xr:uid="{B8EF0184-B4B7-4CAE-BF8B-7B7A35E6F96C}"/>
    <cellStyle name="40% - Ênfase6 29 4 3" xfId="35360" xr:uid="{3AD0078C-8AC1-43DE-A2DB-46B0E6A31940}"/>
    <cellStyle name="40% - Ênfase6 29 4 4" xfId="35361" xr:uid="{AF0AE97F-38CF-47F5-B26C-225A1AF3AD86}"/>
    <cellStyle name="40% - Ênfase6 29 4 5" xfId="35362" xr:uid="{36280619-2D6C-4A38-B14F-F6154DEBFCFA}"/>
    <cellStyle name="40% - Ênfase6 29 5" xfId="35363" xr:uid="{01B6C760-29B5-4119-8C00-121C6A042000}"/>
    <cellStyle name="40% - Ênfase6 29 5 2" xfId="35364" xr:uid="{5F37C090-81FA-4C3D-949B-3F74D1BA2589}"/>
    <cellStyle name="40% - Ênfase6 29 5 2 2" xfId="35365" xr:uid="{EFA295E7-F8F8-4C34-823E-1D9B2A0B4248}"/>
    <cellStyle name="40% - Ênfase6 29 5 2 3" xfId="35366" xr:uid="{98563238-9E33-481D-9FD4-C9B7B0F0C700}"/>
    <cellStyle name="40% - Ênfase6 29 5 2 4" xfId="35367" xr:uid="{D8D28BBF-DEE0-4836-BDAC-8E6462CC683E}"/>
    <cellStyle name="40% - Ênfase6 29 5 3" xfId="35368" xr:uid="{A69DCE7A-1F40-41AF-89FD-D32EC34E6519}"/>
    <cellStyle name="40% - Ênfase6 29 5 4" xfId="35369" xr:uid="{A580A464-610C-472E-8BB9-12AD921FDD20}"/>
    <cellStyle name="40% - Ênfase6 29 5 5" xfId="35370" xr:uid="{67421F76-A838-4E50-BE51-1DA2F923D64C}"/>
    <cellStyle name="40% - Ênfase6 29 6" xfId="35371" xr:uid="{BBD3AF4C-5038-4720-807B-5F5ADDAB0FEB}"/>
    <cellStyle name="40% - Ênfase6 29 6 2" xfId="35372" xr:uid="{DD8E69E7-6833-42B0-8636-EC5DDD9F975F}"/>
    <cellStyle name="40% - Ênfase6 29 6 2 2" xfId="35373" xr:uid="{A0C73BEE-FB92-4CBD-963F-BD0320DE19E8}"/>
    <cellStyle name="40% - Ênfase6 29 6 2 3" xfId="35374" xr:uid="{77D9301F-C2B6-4F6A-AAE1-401BD37FA5E1}"/>
    <cellStyle name="40% - Ênfase6 29 6 2 4" xfId="35375" xr:uid="{219924B7-4F73-4EB5-B6F0-6E0C21845075}"/>
    <cellStyle name="40% - Ênfase6 29 6 3" xfId="35376" xr:uid="{D483BA4F-E1D2-423E-BB96-4C31E1CB936B}"/>
    <cellStyle name="40% - Ênfase6 29 6 4" xfId="35377" xr:uid="{D4911E3C-843D-4563-8B6F-DCCF154FF9D1}"/>
    <cellStyle name="40% - Ênfase6 29 6 5" xfId="35378" xr:uid="{164C7836-81E5-49CD-A235-46D40A18F60F}"/>
    <cellStyle name="40% - Ênfase6 29 7" xfId="35379" xr:uid="{59689144-4F7E-432A-9FE5-9FC7A981BFAF}"/>
    <cellStyle name="40% - Ênfase6 29 7 2" xfId="35380" xr:uid="{E196416C-2A51-40AB-B6B5-40805F9E14F7}"/>
    <cellStyle name="40% - Ênfase6 29 7 2 2" xfId="35381" xr:uid="{E2BD6246-9D0F-4CC6-8D5F-1E6A669BFA70}"/>
    <cellStyle name="40% - Ênfase6 29 7 2 3" xfId="35382" xr:uid="{31B8A9FE-8E58-4CEC-A68F-06D0B024498D}"/>
    <cellStyle name="40% - Ênfase6 29 7 2 4" xfId="35383" xr:uid="{ED62DE4C-271F-4474-9BA9-CABC52EF3C56}"/>
    <cellStyle name="40% - Ênfase6 29 7 3" xfId="35384" xr:uid="{10B30EE0-420A-4307-9989-A71B7B44B0E0}"/>
    <cellStyle name="40% - Ênfase6 29 7 4" xfId="35385" xr:uid="{D87FE544-8A76-479E-8E90-5BB6E3346586}"/>
    <cellStyle name="40% - Ênfase6 29 7 5" xfId="35386" xr:uid="{07C57328-A5C3-433A-8701-30D0E1C0BACA}"/>
    <cellStyle name="40% - Ênfase6 29 8" xfId="35387" xr:uid="{69E6A505-FBF6-4CBF-8E09-A7C33A31DAFC}"/>
    <cellStyle name="40% - Ênfase6 29 8 2" xfId="35388" xr:uid="{BA88E34C-7232-47AB-814D-828A8F557A88}"/>
    <cellStyle name="40% - Ênfase6 29 8 2 2" xfId="35389" xr:uid="{942CA41E-48F6-4082-8DF3-BA4CB028AD75}"/>
    <cellStyle name="40% - Ênfase6 29 8 2 3" xfId="35390" xr:uid="{3E67C2F4-7E34-4D62-BBEC-F787AD86EACC}"/>
    <cellStyle name="40% - Ênfase6 29 8 2 4" xfId="35391" xr:uid="{60736B78-C14D-45B8-B8EB-E8A48DDE5134}"/>
    <cellStyle name="40% - Ênfase6 29 8 3" xfId="35392" xr:uid="{30025FAF-245D-453F-9AC3-33ECD2264F89}"/>
    <cellStyle name="40% - Ênfase6 29 8 4" xfId="35393" xr:uid="{DFE3ACD8-977E-47B9-BF8C-E674554EE097}"/>
    <cellStyle name="40% - Ênfase6 29 8 5" xfId="35394" xr:uid="{65ADC2C4-18ED-45E3-9FC8-5590C321FEFE}"/>
    <cellStyle name="40% - Ênfase6 29 9" xfId="35395" xr:uid="{0FD82AAA-C026-4B95-8C3A-3AD620BB4A74}"/>
    <cellStyle name="40% - Ênfase6 29 9 2" xfId="35396" xr:uid="{74F7460C-F83A-497A-93BF-071E6B71E101}"/>
    <cellStyle name="40% - Ênfase6 29 9 2 2" xfId="35397" xr:uid="{37F90E6D-2C70-487A-87AF-658300688477}"/>
    <cellStyle name="40% - Ênfase6 29 9 2 3" xfId="35398" xr:uid="{36E6585B-B6E3-4DDD-8FF5-9D14E5E7C688}"/>
    <cellStyle name="40% - Ênfase6 29 9 2 4" xfId="35399" xr:uid="{A138413B-BCE0-4E9F-B87B-F802F31BF58C}"/>
    <cellStyle name="40% - Ênfase6 29 9 3" xfId="35400" xr:uid="{9CC3B683-179B-4072-A9CB-10CBDB5CA08B}"/>
    <cellStyle name="40% - Ênfase6 29 9 4" xfId="35401" xr:uid="{FFECA048-47AD-4D3D-BB6D-6AA6ABEF0697}"/>
    <cellStyle name="40% - Ênfase6 29 9 5" xfId="35402" xr:uid="{803F3BFD-1695-4A8A-BDC5-05891670749F}"/>
    <cellStyle name="40% - Ênfase6 3" xfId="2443" xr:uid="{F9D53EEE-E387-453B-AC5F-075BA8DCD165}"/>
    <cellStyle name="40% - Ênfase6 3 10" xfId="35403" xr:uid="{856F2438-869C-4F95-A3B4-DA4BA2645E87}"/>
    <cellStyle name="40% - Ênfase6 3 10 2" xfId="35404" xr:uid="{DE727996-00EE-4C1A-B616-C839210ADE7B}"/>
    <cellStyle name="40% - Ênfase6 3 10 2 2" xfId="35405" xr:uid="{2E93A3D4-45A9-4A7E-9202-AB39BE39B17E}"/>
    <cellStyle name="40% - Ênfase6 3 10 2 3" xfId="35406" xr:uid="{FE70562A-B611-4270-8F18-E0136920728E}"/>
    <cellStyle name="40% - Ênfase6 3 10 2 4" xfId="35407" xr:uid="{9442A3A3-A50C-4C04-961D-1A1DEA5665B9}"/>
    <cellStyle name="40% - Ênfase6 3 10 3" xfId="35408" xr:uid="{08888476-D637-443B-B0C5-01AC3E75A17A}"/>
    <cellStyle name="40% - Ênfase6 3 10 4" xfId="35409" xr:uid="{E2BB4231-6F04-4736-9523-B910FA17C54A}"/>
    <cellStyle name="40% - Ênfase6 3 10 5" xfId="35410" xr:uid="{76341C49-60CA-4476-91D9-7166EA8CE70E}"/>
    <cellStyle name="40% - Ênfase6 3 10 6" xfId="56256" xr:uid="{6A5895B2-C622-43E4-8BBF-E1ED874A2A60}"/>
    <cellStyle name="40% - Ênfase6 3 11" xfId="35411" xr:uid="{7F8A8F22-5752-464F-9895-B364F1335BB2}"/>
    <cellStyle name="40% - Ênfase6 3 11 2" xfId="35412" xr:uid="{3A1B83EF-8080-485C-A06C-621A73795115}"/>
    <cellStyle name="40% - Ênfase6 3 11 2 2" xfId="35413" xr:uid="{7B31331D-54F9-4CF8-92D4-1CCC24E04548}"/>
    <cellStyle name="40% - Ênfase6 3 11 2 3" xfId="35414" xr:uid="{8F26C3F8-2D50-4A83-8C88-A796B8AFAD7A}"/>
    <cellStyle name="40% - Ênfase6 3 11 2 4" xfId="35415" xr:uid="{B852606F-FA94-4568-AC61-00F7ED05E6B4}"/>
    <cellStyle name="40% - Ênfase6 3 11 3" xfId="35416" xr:uid="{FFA20B6B-0F4F-4496-94DC-2880E53883BB}"/>
    <cellStyle name="40% - Ênfase6 3 11 4" xfId="35417" xr:uid="{6234EE7E-9A9E-4AC9-B624-4FF0ADFDF016}"/>
    <cellStyle name="40% - Ênfase6 3 11 5" xfId="35418" xr:uid="{E932EED5-04BF-4476-84F4-3DD632D74D41}"/>
    <cellStyle name="40% - Ênfase6 3 11 6" xfId="57646" xr:uid="{B22BBB23-6A66-4C17-A3DE-F54A33ED3677}"/>
    <cellStyle name="40% - Ênfase6 3 12" xfId="35419" xr:uid="{E03C8EF1-0F92-43FE-9C45-970E4800AF88}"/>
    <cellStyle name="40% - Ênfase6 3 12 2" xfId="35420" xr:uid="{74CCA167-2732-4DE4-86EE-31BF1B3DB004}"/>
    <cellStyle name="40% - Ênfase6 3 12 2 2" xfId="35421" xr:uid="{ABE4E494-E2D1-4385-A441-864E55210A41}"/>
    <cellStyle name="40% - Ênfase6 3 12 2 3" xfId="35422" xr:uid="{39D766DB-E870-4E11-8621-791EBC6AFFED}"/>
    <cellStyle name="40% - Ênfase6 3 12 2 4" xfId="35423" xr:uid="{28AEE92E-B42D-4E6F-8E32-59276306AF83}"/>
    <cellStyle name="40% - Ênfase6 3 12 3" xfId="35424" xr:uid="{4A388597-27F2-444C-A92A-E537EEAB25F7}"/>
    <cellStyle name="40% - Ênfase6 3 12 4" xfId="35425" xr:uid="{130A4D5C-B365-4E62-92C4-6BE66EFA83C6}"/>
    <cellStyle name="40% - Ênfase6 3 12 5" xfId="35426" xr:uid="{4D5FFAE6-433B-4F7C-AB3B-5D00A3F26A9C}"/>
    <cellStyle name="40% - Ênfase6 3 12 6" xfId="47283" xr:uid="{B60C2D40-0DE9-4904-9CAE-1F14EA437A19}"/>
    <cellStyle name="40% - Ênfase6 3 13" xfId="35427" xr:uid="{C147B232-B729-4B47-80E1-14902EDD3EC2}"/>
    <cellStyle name="40% - Ênfase6 3 14" xfId="35428" xr:uid="{13D66D8A-AA95-450A-B62A-1EFA35C7E1AB}"/>
    <cellStyle name="40% - Ênfase6 3 15" xfId="35429" xr:uid="{71CC30F4-40C3-4C4A-BCCB-918DBC511C1B}"/>
    <cellStyle name="40% - Ênfase6 3 16" xfId="35430" xr:uid="{152109BB-D802-4937-860F-FA70038E506A}"/>
    <cellStyle name="40% - Ênfase6 3 17" xfId="45200" xr:uid="{58E3680C-AAF5-435D-B4E2-17B263211E0C}"/>
    <cellStyle name="40% - Ênfase6 3 2" xfId="2444" xr:uid="{45A92F87-6242-4A9C-9CC9-8AB0932B8B53}"/>
    <cellStyle name="40% - Ênfase6 3 2 2" xfId="2445" xr:uid="{5C393E54-C78B-48B8-A5D7-F466050943C3}"/>
    <cellStyle name="40% - Ênfase6 3 2 2 2" xfId="35431" xr:uid="{EEF0D492-CBE6-4905-A27C-BF6F2AE552CD}"/>
    <cellStyle name="40% - Ênfase6 3 2 2 2 2" xfId="57296" xr:uid="{6877BCE9-8934-4836-A4E8-4EE42DFAF551}"/>
    <cellStyle name="40% - Ênfase6 3 2 2 2 3" xfId="57698" xr:uid="{84E0F056-8C8B-4508-B412-3D0C22060235}"/>
    <cellStyle name="40% - Ênfase6 3 2 2 2 4" xfId="56935" xr:uid="{9ADCD4A0-1B84-4BFD-A6CD-5627C470A35E}"/>
    <cellStyle name="40% - Ênfase6 3 2 2 3" xfId="35432" xr:uid="{FCC37CC5-D51E-4973-BBBB-CFDC0DE6F5AF}"/>
    <cellStyle name="40% - Ênfase6 3 2 2 3 2" xfId="56775" xr:uid="{557A25DB-F399-448B-8CC1-4EDFF7330014}"/>
    <cellStyle name="40% - Ênfase6 3 2 2 4" xfId="35433" xr:uid="{2C5D56F6-8CC6-4FB6-A697-E2FCA56F7A75}"/>
    <cellStyle name="40% - Ênfase6 3 2 2 5" xfId="49083" xr:uid="{204DC013-6786-4C3D-A07D-C2F2D5B379AD}"/>
    <cellStyle name="40% - Ênfase6 3 2 3" xfId="35434" xr:uid="{B146E990-7E06-420C-AAEA-27ADF1DA71C9}"/>
    <cellStyle name="40% - Ênfase6 3 2 3 2" xfId="35435" xr:uid="{5A4FA03B-4CD4-40C6-AEDC-433011BC0E51}"/>
    <cellStyle name="40% - Ênfase6 3 2 3 3" xfId="35436" xr:uid="{054711CC-71F2-4BEB-8ECD-6BEDC0B9C710}"/>
    <cellStyle name="40% - Ênfase6 3 2 3 4" xfId="35437" xr:uid="{FCC0A320-1883-4F08-B693-C8BFBBB74C68}"/>
    <cellStyle name="40% - Ênfase6 3 2 3 5" xfId="56559" xr:uid="{6C8E9A08-2484-46B1-A799-8D38538ED9C7}"/>
    <cellStyle name="40% - Ênfase6 3 2 4" xfId="58081" xr:uid="{8D7D9CE6-63C4-4435-9BAD-093B616B15A6}"/>
    <cellStyle name="40% - Ênfase6 3 2 5" xfId="45673" xr:uid="{90719483-3F2E-4500-AD46-1AE65982D6A8}"/>
    <cellStyle name="40% - Ênfase6 3 3" xfId="2446" xr:uid="{19C5359B-7606-42D3-89D2-D3A47992CFBB}"/>
    <cellStyle name="40% - Ênfase6 3 3 2" xfId="2447" xr:uid="{DA14F60F-9CD2-441C-A8B8-A76E73118DCB}"/>
    <cellStyle name="40% - Ênfase6 3 3 2 2" xfId="35438" xr:uid="{1253B691-CC29-496B-B26C-3EF622676AB8}"/>
    <cellStyle name="40% - Ênfase6 3 3 2 3" xfId="35439" xr:uid="{AF003CA1-50B1-4113-86AA-E2EC6B92DAEB}"/>
    <cellStyle name="40% - Ênfase6 3 3 2 4" xfId="35440" xr:uid="{A8C5E964-4029-480F-A7BC-C654FCBB6C29}"/>
    <cellStyle name="40% - Ênfase6 3 3 2 5" xfId="50490" xr:uid="{25C72C45-D8E8-4667-850B-02E6FC2AD75A}"/>
    <cellStyle name="40% - Ênfase6 3 3 3" xfId="35441" xr:uid="{39DCAE29-283E-40E3-87FC-61DE726ADDB6}"/>
    <cellStyle name="40% - Ênfase6 3 3 4" xfId="35442" xr:uid="{C23C2413-76FF-49DC-BFA2-470165369E81}"/>
    <cellStyle name="40% - Ênfase6 3 3 5" xfId="35443" xr:uid="{576DF308-C1FE-4B8B-A7F3-3A5A6F509D09}"/>
    <cellStyle name="40% - Ênfase6 3 3 6" xfId="45674" xr:uid="{721CA5C9-7DB6-4FE7-91F3-CFB140F458FE}"/>
    <cellStyle name="40% - Ênfase6 3 4" xfId="2448" xr:uid="{50B0AA72-878B-42AE-AF03-F6E827BDB315}"/>
    <cellStyle name="40% - Ênfase6 3 4 2" xfId="2449" xr:uid="{F620D0E9-8E6B-4C68-8FE0-30667892A622}"/>
    <cellStyle name="40% - Ênfase6 3 4 2 2" xfId="35444" xr:uid="{C1B20C3C-92B5-4D85-AFC4-95D9BDCA3B2A}"/>
    <cellStyle name="40% - Ênfase6 3 4 2 3" xfId="35445" xr:uid="{D959C65E-5978-4D15-99C6-C144A90E3409}"/>
    <cellStyle name="40% - Ênfase6 3 4 2 4" xfId="35446" xr:uid="{AE91728B-5829-4096-AC37-F9BC27F52595}"/>
    <cellStyle name="40% - Ênfase6 3 4 3" xfId="35447" xr:uid="{712300C6-6E76-4834-9FCC-CB4C89F02C76}"/>
    <cellStyle name="40% - Ênfase6 3 4 4" xfId="35448" xr:uid="{377298D6-84CE-482F-9301-D7E06A690633}"/>
    <cellStyle name="40% - Ênfase6 3 4 5" xfId="35449" xr:uid="{A1B177B1-19A9-4CCD-BFBA-05C810FF4520}"/>
    <cellStyle name="40% - Ênfase6 3 4 6" xfId="50196" xr:uid="{1B15B66B-B7E8-47BE-9898-68E1DEC702AE}"/>
    <cellStyle name="40% - Ênfase6 3 5" xfId="2450" xr:uid="{9470AFB1-02BE-4793-A62F-6337BC4CC517}"/>
    <cellStyle name="40% - Ênfase6 3 5 2" xfId="2451" xr:uid="{CE3BC6B9-FC0B-4F68-B56F-AB7BF5CA1856}"/>
    <cellStyle name="40% - Ênfase6 3 5 2 2" xfId="35450" xr:uid="{31FB0D85-F1FA-476A-BCB2-62AD1B8220CE}"/>
    <cellStyle name="40% - Ênfase6 3 5 2 3" xfId="35451" xr:uid="{00E7100A-6F18-45A5-9E89-D52D6E5C63C6}"/>
    <cellStyle name="40% - Ênfase6 3 5 2 4" xfId="35452" xr:uid="{FE9DC477-DB2C-48CE-A057-576596184A37}"/>
    <cellStyle name="40% - Ênfase6 3 5 3" xfId="35453" xr:uid="{DDA4BB88-C384-4CA3-B18B-D27107ECF9DD}"/>
    <cellStyle name="40% - Ênfase6 3 5 4" xfId="35454" xr:uid="{3AB67F53-C871-4489-940D-767BF8CB8F85}"/>
    <cellStyle name="40% - Ênfase6 3 5 5" xfId="35455" xr:uid="{E88338C5-0091-4A86-923D-F76D678CFE9B}"/>
    <cellStyle name="40% - Ênfase6 3 5 6" xfId="50837" xr:uid="{FF5BE244-60DD-47CC-BD50-0659399527E0}"/>
    <cellStyle name="40% - Ênfase6 3 6" xfId="2452" xr:uid="{EAD17780-B3C4-4ADB-AB5E-3A9502141C21}"/>
    <cellStyle name="40% - Ênfase6 3 6 2" xfId="2453" xr:uid="{5E37E32F-F01A-45D1-80AD-3D2047B1D1C7}"/>
    <cellStyle name="40% - Ênfase6 3 6 2 2" xfId="35456" xr:uid="{1DBA2D4C-63F4-47BB-8025-6EF5F2728B07}"/>
    <cellStyle name="40% - Ênfase6 3 6 2 3" xfId="35457" xr:uid="{1A3ADF60-0937-499A-BBBF-D5BE85F85008}"/>
    <cellStyle name="40% - Ênfase6 3 6 2 4" xfId="35458" xr:uid="{E598D03D-109E-48A9-A478-2EF2BA9782AD}"/>
    <cellStyle name="40% - Ênfase6 3 6 3" xfId="35459" xr:uid="{F1502665-70EB-4501-84D5-DF0AAEC9ED2B}"/>
    <cellStyle name="40% - Ênfase6 3 6 4" xfId="35460" xr:uid="{FA3D1AA2-6952-4D7D-BDA4-72BA558033E7}"/>
    <cellStyle name="40% - Ênfase6 3 6 5" xfId="35461" xr:uid="{1EDCDBD9-05DF-4E6E-9DD0-F9DD731245C0}"/>
    <cellStyle name="40% - Ênfase6 3 6 6" xfId="51722" xr:uid="{61FB697B-B715-4061-8650-B8A20DC1AE0C}"/>
    <cellStyle name="40% - Ênfase6 3 7" xfId="2454" xr:uid="{AC5FBAFE-46A9-470F-BF8C-33BA9CEE9DD1}"/>
    <cellStyle name="40% - Ênfase6 3 7 2" xfId="35462" xr:uid="{2FC27ACD-052E-4BC9-9848-13E365CFE387}"/>
    <cellStyle name="40% - Ênfase6 3 7 2 2" xfId="35463" xr:uid="{20E43CD3-5D8E-4075-9786-1FAC816BA488}"/>
    <cellStyle name="40% - Ênfase6 3 7 2 3" xfId="35464" xr:uid="{E582C24C-CE79-4E13-8795-5275BB3FE5F3}"/>
    <cellStyle name="40% - Ênfase6 3 7 2 4" xfId="35465" xr:uid="{6BC68740-F669-4B67-881F-1C6BC94F1326}"/>
    <cellStyle name="40% - Ênfase6 3 7 3" xfId="35466" xr:uid="{9F6B08BE-3841-4CA3-982E-CCCE5B16FAEF}"/>
    <cellStyle name="40% - Ênfase6 3 7 4" xfId="35467" xr:uid="{169CAC73-2CC4-4D6E-BAB4-2A8FCC209BAF}"/>
    <cellStyle name="40% - Ênfase6 3 7 5" xfId="35468" xr:uid="{710B1566-79FE-4C27-8B8E-C3A44EC2AE5D}"/>
    <cellStyle name="40% - Ênfase6 3 7 6" xfId="52598" xr:uid="{B7AF5847-27E5-493C-A36A-CDA51519B850}"/>
    <cellStyle name="40% - Ênfase6 3 8" xfId="35469" xr:uid="{B810DE36-8CC7-43CD-9D47-1F7CDE67AD83}"/>
    <cellStyle name="40% - Ênfase6 3 8 2" xfId="35470" xr:uid="{327CF3D3-D567-4814-89D6-6384CBF77BDD}"/>
    <cellStyle name="40% - Ênfase6 3 8 2 2" xfId="35471" xr:uid="{1DFAD4CF-D672-4B32-81E6-0B01F842FD5B}"/>
    <cellStyle name="40% - Ênfase6 3 8 2 3" xfId="35472" xr:uid="{39CA9B9C-BEBF-4C7C-BC5D-08EC6725F68B}"/>
    <cellStyle name="40% - Ênfase6 3 8 2 4" xfId="35473" xr:uid="{8664139F-52D9-4635-9878-8049F6DA905D}"/>
    <cellStyle name="40% - Ênfase6 3 8 3" xfId="35474" xr:uid="{022B9939-0CF6-4A69-A1AB-5A8E97A32871}"/>
    <cellStyle name="40% - Ênfase6 3 8 4" xfId="35475" xr:uid="{4C7153A0-803C-48DC-9E53-F86D906ACF5E}"/>
    <cellStyle name="40% - Ênfase6 3 8 5" xfId="35476" xr:uid="{C12436E1-E86A-4541-89BF-E4D46CA2DFE8}"/>
    <cellStyle name="40% - Ênfase6 3 8 6" xfId="53457" xr:uid="{1183E92E-A6F7-44A7-B669-B8B9C899A066}"/>
    <cellStyle name="40% - Ênfase6 3 9" xfId="35477" xr:uid="{5653BEE4-1D88-4B2F-AC13-D8DFD1A6DF5C}"/>
    <cellStyle name="40% - Ênfase6 3 9 2" xfId="35478" xr:uid="{E7D0B49A-25CD-412E-81FB-F8949B6E40BE}"/>
    <cellStyle name="40% - Ênfase6 3 9 2 2" xfId="35479" xr:uid="{FB982E18-3A76-4D75-83D1-0CD034062C6B}"/>
    <cellStyle name="40% - Ênfase6 3 9 2 3" xfId="35480" xr:uid="{1A1A3B1A-E6A1-4D2F-B765-48FCF4AF1AA7}"/>
    <cellStyle name="40% - Ênfase6 3 9 2 4" xfId="35481" xr:uid="{EA43BB39-78A3-48BF-8444-1D2AB0CCC574}"/>
    <cellStyle name="40% - Ênfase6 3 9 3" xfId="35482" xr:uid="{0708D59A-F732-4BD9-B0E8-BF7D66A9C40A}"/>
    <cellStyle name="40% - Ênfase6 3 9 4" xfId="35483" xr:uid="{C6299F33-D978-420C-80B2-6FEF1FEA66C9}"/>
    <cellStyle name="40% - Ênfase6 3 9 5" xfId="35484" xr:uid="{CD1F802D-3CF8-4E4A-8266-C66EA44967C7}"/>
    <cellStyle name="40% - Ênfase6 3 9 6" xfId="54293" xr:uid="{870869D5-EBCD-477F-9BFB-94ECB5632C57}"/>
    <cellStyle name="40% - Ênfase6 30" xfId="2455" xr:uid="{A47DAF13-D3CF-4BE0-9C36-B36F114572EE}"/>
    <cellStyle name="40% - Ênfase6 30 10" xfId="35485" xr:uid="{76D6C5D6-3E5F-4A9A-8B11-9C4F075E770C}"/>
    <cellStyle name="40% - Ênfase6 30 10 2" xfId="35486" xr:uid="{5B67802F-12F2-4163-BA4A-6149DD2B7D61}"/>
    <cellStyle name="40% - Ênfase6 30 10 2 2" xfId="35487" xr:uid="{B30BA768-C723-48B7-B155-FCC13B718DCB}"/>
    <cellStyle name="40% - Ênfase6 30 10 2 3" xfId="35488" xr:uid="{EA08D1ED-B42F-414D-B3D0-CA185E769C04}"/>
    <cellStyle name="40% - Ênfase6 30 10 2 4" xfId="35489" xr:uid="{E763F18A-E79D-437F-952C-E4F7F8471288}"/>
    <cellStyle name="40% - Ênfase6 30 10 3" xfId="35490" xr:uid="{2228A0A9-7F84-4F0C-A9A6-4EF7CCC62582}"/>
    <cellStyle name="40% - Ênfase6 30 10 4" xfId="35491" xr:uid="{FF66000D-B450-407C-AA70-DF41322FDB89}"/>
    <cellStyle name="40% - Ênfase6 30 10 5" xfId="35492" xr:uid="{D37FC32A-D477-4D91-8780-02A2402FA58B}"/>
    <cellStyle name="40% - Ênfase6 30 11" xfId="35493" xr:uid="{8E7D49C3-0CA7-4DF0-AF99-CB107FAD9E3A}"/>
    <cellStyle name="40% - Ênfase6 30 11 2" xfId="35494" xr:uid="{3042890E-E085-4747-B999-BDF1EF7F294B}"/>
    <cellStyle name="40% - Ênfase6 30 11 2 2" xfId="35495" xr:uid="{F9D4D5F1-1986-4264-BA31-556F02A7FD8E}"/>
    <cellStyle name="40% - Ênfase6 30 11 2 3" xfId="35496" xr:uid="{997FF7C2-DAB4-4F1E-971A-92F47E432F5F}"/>
    <cellStyle name="40% - Ênfase6 30 11 2 4" xfId="35497" xr:uid="{DFB81069-35AB-4F66-9BBA-1AFC408F1DE0}"/>
    <cellStyle name="40% - Ênfase6 30 11 3" xfId="35498" xr:uid="{7A07FF4F-B428-4CF6-8430-12379BFCF085}"/>
    <cellStyle name="40% - Ênfase6 30 11 4" xfId="35499" xr:uid="{3468C790-CCDD-4833-9F29-A9DA4F51EDF3}"/>
    <cellStyle name="40% - Ênfase6 30 11 5" xfId="35500" xr:uid="{D16AACCF-9CB0-4D9C-8C1E-827D41B7AA9F}"/>
    <cellStyle name="40% - Ênfase6 30 12" xfId="35501" xr:uid="{A7F833B3-B581-4C9E-BCB7-BB0BBF381EE0}"/>
    <cellStyle name="40% - Ênfase6 30 12 2" xfId="35502" xr:uid="{2EC0631A-5D87-4EF9-915C-9E8A0DC87089}"/>
    <cellStyle name="40% - Ênfase6 30 12 3" xfId="35503" xr:uid="{6CBC76D5-CF20-4682-84E1-1C102564CC5B}"/>
    <cellStyle name="40% - Ênfase6 30 12 4" xfId="35504" xr:uid="{FEF64EE9-BB91-4D9F-B564-75F5F42C299C}"/>
    <cellStyle name="40% - Ênfase6 30 13" xfId="35505" xr:uid="{CAFE7855-C373-40F8-B871-B3F210FD29C4}"/>
    <cellStyle name="40% - Ênfase6 30 14" xfId="35506" xr:uid="{DC4FF2BD-5C43-4C2E-BD59-756271D6DED7}"/>
    <cellStyle name="40% - Ênfase6 30 15" xfId="35507" xr:uid="{A2044BB0-EC04-4591-A494-1E4EBF4144E4}"/>
    <cellStyle name="40% - Ênfase6 30 2" xfId="2456" xr:uid="{9D6E5FF8-E02A-4F66-8A49-83F79F35AE58}"/>
    <cellStyle name="40% - Ênfase6 30 2 2" xfId="35508" xr:uid="{0F292782-324D-4627-80CA-AC7CA0BAA3AD}"/>
    <cellStyle name="40% - Ênfase6 30 2 2 2" xfId="35509" xr:uid="{EEBECF2A-EFFF-4AE8-9DAC-A1445B17863D}"/>
    <cellStyle name="40% - Ênfase6 30 2 2 3" xfId="35510" xr:uid="{41DFE3D8-8BE0-4491-A139-A1A3BC05FD6F}"/>
    <cellStyle name="40% - Ênfase6 30 2 2 4" xfId="35511" xr:uid="{528D37BC-393A-4495-B343-FDB09815259B}"/>
    <cellStyle name="40% - Ênfase6 30 2 3" xfId="35512" xr:uid="{74A99137-C611-4E40-9B0F-92AB0B734DDF}"/>
    <cellStyle name="40% - Ênfase6 30 2 4" xfId="35513" xr:uid="{24E3CD09-00F9-4F1C-BCC1-772EABDCA410}"/>
    <cellStyle name="40% - Ênfase6 30 2 5" xfId="35514" xr:uid="{7A4D7613-F225-461D-8EA8-DDED053CDFAB}"/>
    <cellStyle name="40% - Ênfase6 30 3" xfId="35515" xr:uid="{D076007D-392A-413B-94BC-5BB29C55B445}"/>
    <cellStyle name="40% - Ênfase6 30 3 2" xfId="35516" xr:uid="{80C5762E-3EB4-4854-923A-E440B1C565D8}"/>
    <cellStyle name="40% - Ênfase6 30 3 2 2" xfId="35517" xr:uid="{087A0FB7-EE6A-4488-B9EC-72495EA565CF}"/>
    <cellStyle name="40% - Ênfase6 30 3 2 3" xfId="35518" xr:uid="{1A9CE86B-CD4C-47C5-A902-36B77A986F4A}"/>
    <cellStyle name="40% - Ênfase6 30 3 2 4" xfId="35519" xr:uid="{4779C90F-38B0-4600-9899-8DDE8B3CD51D}"/>
    <cellStyle name="40% - Ênfase6 30 3 3" xfId="35520" xr:uid="{BC9A6F34-0351-4E9C-A4B3-8B378ABE49EB}"/>
    <cellStyle name="40% - Ênfase6 30 3 4" xfId="35521" xr:uid="{E0937828-9FA8-43E5-84D7-148EED1BCEA4}"/>
    <cellStyle name="40% - Ênfase6 30 3 5" xfId="35522" xr:uid="{753DCA88-D8FF-4AAA-93D1-3E1BC6EF832F}"/>
    <cellStyle name="40% - Ênfase6 30 4" xfId="35523" xr:uid="{FBF31975-3422-4D3E-9EA9-C38E2D8C1E54}"/>
    <cellStyle name="40% - Ênfase6 30 4 2" xfId="35524" xr:uid="{D8324793-2CB1-4A39-A1CE-75062A970587}"/>
    <cellStyle name="40% - Ênfase6 30 4 2 2" xfId="35525" xr:uid="{5CB0C8AA-E50D-4F66-BB3E-D286F4CC13F3}"/>
    <cellStyle name="40% - Ênfase6 30 4 2 3" xfId="35526" xr:uid="{5E6F3B42-2989-4D5B-AC09-882136E091DF}"/>
    <cellStyle name="40% - Ênfase6 30 4 2 4" xfId="35527" xr:uid="{0C60947D-7BB0-42AB-ADDD-E1E0FC3CFE52}"/>
    <cellStyle name="40% - Ênfase6 30 4 3" xfId="35528" xr:uid="{8B57863A-1C26-40CA-AC68-55BB8323F858}"/>
    <cellStyle name="40% - Ênfase6 30 4 4" xfId="35529" xr:uid="{AC5820E5-6DDC-4B5A-B8C9-D04669F4E043}"/>
    <cellStyle name="40% - Ênfase6 30 4 5" xfId="35530" xr:uid="{E35B7B9E-FD43-4FF8-8311-E5343A293202}"/>
    <cellStyle name="40% - Ênfase6 30 5" xfId="35531" xr:uid="{714A034D-0EAE-4821-BA08-281032ACDAB4}"/>
    <cellStyle name="40% - Ênfase6 30 5 2" xfId="35532" xr:uid="{7107EDA5-18AC-4F9C-B0DC-7D7CC48081B1}"/>
    <cellStyle name="40% - Ênfase6 30 5 2 2" xfId="35533" xr:uid="{51327A13-4E05-403C-906E-D12B07B172A4}"/>
    <cellStyle name="40% - Ênfase6 30 5 2 3" xfId="35534" xr:uid="{87D4563F-E8FF-4167-86E6-3D31298ABBC4}"/>
    <cellStyle name="40% - Ênfase6 30 5 2 4" xfId="35535" xr:uid="{F83A2B61-3978-44DC-9072-8D87E31F0F44}"/>
    <cellStyle name="40% - Ênfase6 30 5 3" xfId="35536" xr:uid="{B643CD00-0A35-45DD-AD00-F6FBBA35DDB5}"/>
    <cellStyle name="40% - Ênfase6 30 5 4" xfId="35537" xr:uid="{2B7A5AF4-2A8A-464E-A035-65F49DB624E9}"/>
    <cellStyle name="40% - Ênfase6 30 5 5" xfId="35538" xr:uid="{28CC02EC-AD73-46BF-999B-A88144F9A241}"/>
    <cellStyle name="40% - Ênfase6 30 6" xfId="35539" xr:uid="{02FE3A62-0ECA-44F8-A951-28CD0F5649C5}"/>
    <cellStyle name="40% - Ênfase6 30 6 2" xfId="35540" xr:uid="{75451A47-DCF3-428A-8325-F47D0F8894D6}"/>
    <cellStyle name="40% - Ênfase6 30 6 2 2" xfId="35541" xr:uid="{4C63387F-32E3-4C11-8EE2-9C82EE59F349}"/>
    <cellStyle name="40% - Ênfase6 30 6 2 3" xfId="35542" xr:uid="{18069895-84FD-4176-99F7-4E6E28CF7660}"/>
    <cellStyle name="40% - Ênfase6 30 6 2 4" xfId="35543" xr:uid="{7FFCA538-DA9C-448E-9D29-BBBA97C88C5F}"/>
    <cellStyle name="40% - Ênfase6 30 6 3" xfId="35544" xr:uid="{A008D93E-C76E-490F-AF5B-4D6C31B0C561}"/>
    <cellStyle name="40% - Ênfase6 30 6 4" xfId="35545" xr:uid="{684D054A-B7F8-4440-995E-3C0010AFF25B}"/>
    <cellStyle name="40% - Ênfase6 30 6 5" xfId="35546" xr:uid="{56861C45-EDDF-4B67-9713-90695FCAAFCC}"/>
    <cellStyle name="40% - Ênfase6 30 7" xfId="35547" xr:uid="{320B3E83-A6FD-4FD8-B9EF-5D800F0A3FEB}"/>
    <cellStyle name="40% - Ênfase6 30 7 2" xfId="35548" xr:uid="{0A1EC6C4-999C-4408-B14C-88E26EF22F2D}"/>
    <cellStyle name="40% - Ênfase6 30 7 2 2" xfId="35549" xr:uid="{4438203F-8DFD-4864-AB01-5290B2B0A904}"/>
    <cellStyle name="40% - Ênfase6 30 7 2 3" xfId="35550" xr:uid="{4BBD51D8-B4F9-4FBB-91EC-FB92ADEC6EF1}"/>
    <cellStyle name="40% - Ênfase6 30 7 2 4" xfId="35551" xr:uid="{4FC66978-04DA-4DC8-A9DE-A90EF686C54C}"/>
    <cellStyle name="40% - Ênfase6 30 7 3" xfId="35552" xr:uid="{F6E2417C-3FAA-45FF-9F7E-2DAA350FD311}"/>
    <cellStyle name="40% - Ênfase6 30 7 4" xfId="35553" xr:uid="{F488A250-6706-4DE2-B34A-8D67C5DD28F1}"/>
    <cellStyle name="40% - Ênfase6 30 7 5" xfId="35554" xr:uid="{7C6B8017-5FB9-4383-B60E-A356CDE1F084}"/>
    <cellStyle name="40% - Ênfase6 30 8" xfId="35555" xr:uid="{FE08836F-7219-4E89-A409-852C49A5BB05}"/>
    <cellStyle name="40% - Ênfase6 30 8 2" xfId="35556" xr:uid="{9644DD49-9018-41D4-9B13-1F226CABAE57}"/>
    <cellStyle name="40% - Ênfase6 30 8 2 2" xfId="35557" xr:uid="{46F5F243-FB41-41E1-BBBF-F8E5A7377A82}"/>
    <cellStyle name="40% - Ênfase6 30 8 2 3" xfId="35558" xr:uid="{238288B0-D792-4903-B6ED-93528BAB9DE5}"/>
    <cellStyle name="40% - Ênfase6 30 8 2 4" xfId="35559" xr:uid="{457904BC-5738-4954-A584-2B5031B1FC6B}"/>
    <cellStyle name="40% - Ênfase6 30 8 3" xfId="35560" xr:uid="{A855D244-C728-4E1D-ACC2-459DB6119302}"/>
    <cellStyle name="40% - Ênfase6 30 8 4" xfId="35561" xr:uid="{662EC343-7CE2-4E17-BB98-B037F5DA58DF}"/>
    <cellStyle name="40% - Ênfase6 30 8 5" xfId="35562" xr:uid="{40EBC5B4-0169-445B-AB77-54A1BDDE977D}"/>
    <cellStyle name="40% - Ênfase6 30 9" xfId="35563" xr:uid="{C99F691F-24DB-44C0-9CD6-3151F7AC1F55}"/>
    <cellStyle name="40% - Ênfase6 30 9 2" xfId="35564" xr:uid="{5FE746F2-98AC-4E28-A897-4AAE0C4798A6}"/>
    <cellStyle name="40% - Ênfase6 30 9 2 2" xfId="35565" xr:uid="{4CD0F1DE-CB05-406B-A5E0-4DF0A14C9F31}"/>
    <cellStyle name="40% - Ênfase6 30 9 2 3" xfId="35566" xr:uid="{80DAD01A-0579-4C25-A39E-8C29418DA454}"/>
    <cellStyle name="40% - Ênfase6 30 9 2 4" xfId="35567" xr:uid="{C91F89A4-D78C-426D-A403-7B582FC951C2}"/>
    <cellStyle name="40% - Ênfase6 30 9 3" xfId="35568" xr:uid="{9B59846E-E459-42E8-B1E0-9D9DD2D4D752}"/>
    <cellStyle name="40% - Ênfase6 30 9 4" xfId="35569" xr:uid="{4DF0BD12-CDB6-44D6-BE06-F1ECF40A117C}"/>
    <cellStyle name="40% - Ênfase6 30 9 5" xfId="35570" xr:uid="{0C42396A-108D-4938-B3E9-CFE305BC1274}"/>
    <cellStyle name="40% - Ênfase6 31" xfId="2457" xr:uid="{CE91A16E-784D-4E7D-B24F-E3AEFB954E3B}"/>
    <cellStyle name="40% - Ênfase6 31 10" xfId="35571" xr:uid="{11EDDC9E-6E7A-4666-B960-CAA70461CDC1}"/>
    <cellStyle name="40% - Ênfase6 31 10 2" xfId="35572" xr:uid="{B62D83B3-8DAB-44EC-9AAB-32ACA5A1D435}"/>
    <cellStyle name="40% - Ênfase6 31 10 2 2" xfId="35573" xr:uid="{FCABA8CD-63BC-4508-8833-4026255A325C}"/>
    <cellStyle name="40% - Ênfase6 31 10 2 3" xfId="35574" xr:uid="{0FD117EF-6021-4602-990A-5A82D0D85ECB}"/>
    <cellStyle name="40% - Ênfase6 31 10 2 4" xfId="35575" xr:uid="{5C966643-8DA1-4C1C-89D9-4DD4B7DEDF9C}"/>
    <cellStyle name="40% - Ênfase6 31 10 3" xfId="35576" xr:uid="{496AD98F-5CE5-4E33-9073-D7B397336332}"/>
    <cellStyle name="40% - Ênfase6 31 10 4" xfId="35577" xr:uid="{459B8829-6653-406D-898F-49E11825DFC2}"/>
    <cellStyle name="40% - Ênfase6 31 10 5" xfId="35578" xr:uid="{E307DBE2-609F-44A7-9BF6-3654C9A6C8DE}"/>
    <cellStyle name="40% - Ênfase6 31 11" xfId="35579" xr:uid="{CA8001FC-19C3-4418-A006-E7F90D6BB434}"/>
    <cellStyle name="40% - Ênfase6 31 11 2" xfId="35580" xr:uid="{B628A30A-1983-4125-94D8-CEBDB2160BA5}"/>
    <cellStyle name="40% - Ênfase6 31 11 2 2" xfId="35581" xr:uid="{25F0D1FB-B5A7-4FF1-AFBF-0BBACCD173E5}"/>
    <cellStyle name="40% - Ênfase6 31 11 2 3" xfId="35582" xr:uid="{E4871363-45E0-4C4B-9220-E411B5060798}"/>
    <cellStyle name="40% - Ênfase6 31 11 2 4" xfId="35583" xr:uid="{CB4798C5-74D9-4678-83CA-40B00EB604D4}"/>
    <cellStyle name="40% - Ênfase6 31 11 3" xfId="35584" xr:uid="{06E7400A-4CC2-4A1D-8BCC-B1C0D7F4A6D0}"/>
    <cellStyle name="40% - Ênfase6 31 11 4" xfId="35585" xr:uid="{B2015948-1C15-48AC-8A01-4DD4A700E2F5}"/>
    <cellStyle name="40% - Ênfase6 31 11 5" xfId="35586" xr:uid="{3E5AD985-9DE6-4399-93C5-FB27641251C4}"/>
    <cellStyle name="40% - Ênfase6 31 12" xfId="35587" xr:uid="{C22D4B6F-D09B-4314-9FE5-957A2B2A6180}"/>
    <cellStyle name="40% - Ênfase6 31 12 2" xfId="35588" xr:uid="{2A0CC3D5-256A-471B-A325-FD13A7B275D0}"/>
    <cellStyle name="40% - Ênfase6 31 12 3" xfId="35589" xr:uid="{B328F142-A7EA-4A46-8269-45045F88BA29}"/>
    <cellStyle name="40% - Ênfase6 31 12 4" xfId="35590" xr:uid="{755F4A25-C778-404E-90AB-4A88EFA0E777}"/>
    <cellStyle name="40% - Ênfase6 31 13" xfId="35591" xr:uid="{1F4C2DCE-9988-4536-8ACF-F02AD89A628B}"/>
    <cellStyle name="40% - Ênfase6 31 14" xfId="35592" xr:uid="{5CCC1F3C-8A2E-4189-9946-1C3A332287EB}"/>
    <cellStyle name="40% - Ênfase6 31 15" xfId="35593" xr:uid="{3F4139BF-1FD9-4949-855B-5A0E0F8AE557}"/>
    <cellStyle name="40% - Ênfase6 31 2" xfId="2458" xr:uid="{0F8DF769-D5B7-49E2-BAEB-9865A9C16B54}"/>
    <cellStyle name="40% - Ênfase6 31 2 2" xfId="35594" xr:uid="{68FF0111-7832-4A4C-A704-6EAD6CB308D5}"/>
    <cellStyle name="40% - Ênfase6 31 2 2 2" xfId="35595" xr:uid="{9F165CA5-690F-456B-8B8B-1A98D365A2A3}"/>
    <cellStyle name="40% - Ênfase6 31 2 2 3" xfId="35596" xr:uid="{3932AD6A-466E-4E35-AC0E-345E44487272}"/>
    <cellStyle name="40% - Ênfase6 31 2 2 4" xfId="35597" xr:uid="{98ED0AB7-5F86-4A55-B884-0F363EF901EB}"/>
    <cellStyle name="40% - Ênfase6 31 2 3" xfId="35598" xr:uid="{9311104F-6E84-401B-9037-6BDEA3B80B25}"/>
    <cellStyle name="40% - Ênfase6 31 2 4" xfId="35599" xr:uid="{2EE61AC8-0E03-4FEF-8E23-67A4F2F86992}"/>
    <cellStyle name="40% - Ênfase6 31 2 5" xfId="35600" xr:uid="{8681C455-B643-413B-9DEE-38D32A54DF33}"/>
    <cellStyle name="40% - Ênfase6 31 3" xfId="35601" xr:uid="{A185E890-CF3C-4BAE-85D0-DADB15E8AA04}"/>
    <cellStyle name="40% - Ênfase6 31 3 2" xfId="35602" xr:uid="{D77871BF-BDCE-46D6-8AFE-C06CCB3AA48C}"/>
    <cellStyle name="40% - Ênfase6 31 3 2 2" xfId="35603" xr:uid="{3BC84C02-6269-4690-AD15-B9656014D738}"/>
    <cellStyle name="40% - Ênfase6 31 3 2 3" xfId="35604" xr:uid="{D247DFDC-DD36-4999-9D1D-343763A3F686}"/>
    <cellStyle name="40% - Ênfase6 31 3 2 4" xfId="35605" xr:uid="{1079AF54-4D44-448F-9725-B40546572348}"/>
    <cellStyle name="40% - Ênfase6 31 3 3" xfId="35606" xr:uid="{B28BC33A-115F-41B1-A6E1-F4D25D72BCF8}"/>
    <cellStyle name="40% - Ênfase6 31 3 4" xfId="35607" xr:uid="{06394BB2-FD06-44E1-9134-027736A512F4}"/>
    <cellStyle name="40% - Ênfase6 31 3 5" xfId="35608" xr:uid="{9C3C1F1F-26CE-4952-90C4-FAB49FC382A8}"/>
    <cellStyle name="40% - Ênfase6 31 4" xfId="35609" xr:uid="{8078E4E2-9339-4F25-A3D0-0AADD86D6EFF}"/>
    <cellStyle name="40% - Ênfase6 31 4 2" xfId="35610" xr:uid="{46162C8D-6404-4095-A456-67640F94E29C}"/>
    <cellStyle name="40% - Ênfase6 31 4 2 2" xfId="35611" xr:uid="{D8E278C2-5D99-4B22-A989-98738995C9E1}"/>
    <cellStyle name="40% - Ênfase6 31 4 2 3" xfId="35612" xr:uid="{0CA6DAD3-0309-4877-9AF4-7988C8993A80}"/>
    <cellStyle name="40% - Ênfase6 31 4 2 4" xfId="35613" xr:uid="{459C1E84-872B-4159-B1A8-613E812ACC20}"/>
    <cellStyle name="40% - Ênfase6 31 4 3" xfId="35614" xr:uid="{6BE2B2CC-BFF8-4755-A048-5089E0A1F234}"/>
    <cellStyle name="40% - Ênfase6 31 4 4" xfId="35615" xr:uid="{3EC59388-6A57-4F54-ADE6-22DF2E3E8F3A}"/>
    <cellStyle name="40% - Ênfase6 31 4 5" xfId="35616" xr:uid="{2F2D77A1-538C-4E25-B461-A123B1B5AA43}"/>
    <cellStyle name="40% - Ênfase6 31 5" xfId="35617" xr:uid="{8671FA13-CE35-4DE9-939E-D52542DBDCE3}"/>
    <cellStyle name="40% - Ênfase6 31 5 2" xfId="35618" xr:uid="{A9A37B21-9539-451F-BA4E-B536CE79369A}"/>
    <cellStyle name="40% - Ênfase6 31 5 2 2" xfId="35619" xr:uid="{118EB5A5-67AC-4606-BB77-62C709B2E41E}"/>
    <cellStyle name="40% - Ênfase6 31 5 2 3" xfId="35620" xr:uid="{F64EBE74-93FB-4690-BFB9-B0CDE66615B3}"/>
    <cellStyle name="40% - Ênfase6 31 5 2 4" xfId="35621" xr:uid="{3ED80233-02C5-4EB0-886F-D370A39516E9}"/>
    <cellStyle name="40% - Ênfase6 31 5 3" xfId="35622" xr:uid="{A57EDDBF-FA9A-4895-A43C-5249B4BCA534}"/>
    <cellStyle name="40% - Ênfase6 31 5 4" xfId="35623" xr:uid="{7E39C729-43FD-4928-AC8A-17033D72340A}"/>
    <cellStyle name="40% - Ênfase6 31 5 5" xfId="35624" xr:uid="{48DFCD25-A559-4ABF-99C0-4BFB58505A3D}"/>
    <cellStyle name="40% - Ênfase6 31 6" xfId="35625" xr:uid="{58F76118-9069-4E86-A7A8-7599C1C08AE5}"/>
    <cellStyle name="40% - Ênfase6 31 6 2" xfId="35626" xr:uid="{1E24FE28-BAC7-4653-BDF8-78DF06A40D33}"/>
    <cellStyle name="40% - Ênfase6 31 6 2 2" xfId="35627" xr:uid="{255BAD1E-488D-4313-9201-7DFA10EB50B5}"/>
    <cellStyle name="40% - Ênfase6 31 6 2 3" xfId="35628" xr:uid="{3544F32D-9611-46CD-8A91-2EE09FB47F39}"/>
    <cellStyle name="40% - Ênfase6 31 6 2 4" xfId="35629" xr:uid="{E0EC26C5-C83C-4EE0-B6E0-5A4D8C163B9B}"/>
    <cellStyle name="40% - Ênfase6 31 6 3" xfId="35630" xr:uid="{3CE05ECE-B76D-4602-A26B-F91762C740C3}"/>
    <cellStyle name="40% - Ênfase6 31 6 4" xfId="35631" xr:uid="{B9CAF16E-1CDC-4793-A681-A374767ED7A5}"/>
    <cellStyle name="40% - Ênfase6 31 6 5" xfId="35632" xr:uid="{D520EB5A-BD5F-4D93-BCD4-AA05CB14AD05}"/>
    <cellStyle name="40% - Ênfase6 31 7" xfId="35633" xr:uid="{122A68A5-CDC7-4B1E-B8C0-A40DAE9F9FFF}"/>
    <cellStyle name="40% - Ênfase6 31 7 2" xfId="35634" xr:uid="{55C17A1D-C1C4-47DF-9054-EDC618806D2F}"/>
    <cellStyle name="40% - Ênfase6 31 7 2 2" xfId="35635" xr:uid="{D437649A-DE3E-47AF-A889-D861DBB32335}"/>
    <cellStyle name="40% - Ênfase6 31 7 2 3" xfId="35636" xr:uid="{8DD2A701-21E5-4D3C-A1DE-99C9BE73CD28}"/>
    <cellStyle name="40% - Ênfase6 31 7 2 4" xfId="35637" xr:uid="{8C760E8A-16A5-4938-9750-3A9D37CDFB14}"/>
    <cellStyle name="40% - Ênfase6 31 7 3" xfId="35638" xr:uid="{A845BCEE-992E-496B-83E0-4EC7F95F82A8}"/>
    <cellStyle name="40% - Ênfase6 31 7 4" xfId="35639" xr:uid="{A0B84D6E-6513-4D20-B19D-2793E40E2F2F}"/>
    <cellStyle name="40% - Ênfase6 31 7 5" xfId="35640" xr:uid="{FC61278A-CCC8-492E-891C-22B90C319EFB}"/>
    <cellStyle name="40% - Ênfase6 31 8" xfId="35641" xr:uid="{A857EC97-6AE3-4B41-A6AA-E499F28F98DE}"/>
    <cellStyle name="40% - Ênfase6 31 8 2" xfId="35642" xr:uid="{BDE1F99E-E810-432D-BADA-9E54EC4D38D9}"/>
    <cellStyle name="40% - Ênfase6 31 8 2 2" xfId="35643" xr:uid="{4BEB1782-EEF4-4CF6-98FE-7A176D2972E6}"/>
    <cellStyle name="40% - Ênfase6 31 8 2 3" xfId="35644" xr:uid="{44BF7E0B-4302-4140-8FC4-8DE299D928C3}"/>
    <cellStyle name="40% - Ênfase6 31 8 2 4" xfId="35645" xr:uid="{E9F27424-A987-4709-B4E6-ECE3E4B5CD53}"/>
    <cellStyle name="40% - Ênfase6 31 8 3" xfId="35646" xr:uid="{2B3F447C-0011-4FA0-98B7-0C67A018A0FC}"/>
    <cellStyle name="40% - Ênfase6 31 8 4" xfId="35647" xr:uid="{D01B857B-B2C7-4E73-94B7-F7DE9F42DF6B}"/>
    <cellStyle name="40% - Ênfase6 31 8 5" xfId="35648" xr:uid="{EB6DDF69-D5C0-4825-A09E-3B7058499E23}"/>
    <cellStyle name="40% - Ênfase6 31 9" xfId="35649" xr:uid="{28115326-18E0-487C-857E-A5A1EA8F3C58}"/>
    <cellStyle name="40% - Ênfase6 31 9 2" xfId="35650" xr:uid="{F0C35793-9BEC-49CD-B63A-B4B23D8AF9AC}"/>
    <cellStyle name="40% - Ênfase6 31 9 2 2" xfId="35651" xr:uid="{2F3FA1CD-3B0B-49D6-8A11-9B565A70A866}"/>
    <cellStyle name="40% - Ênfase6 31 9 2 3" xfId="35652" xr:uid="{208BD00C-92F2-4FFA-9430-011FD1D1AA7A}"/>
    <cellStyle name="40% - Ênfase6 31 9 2 4" xfId="35653" xr:uid="{D4349315-15E1-440B-999A-319C2FDB8302}"/>
    <cellStyle name="40% - Ênfase6 31 9 3" xfId="35654" xr:uid="{36C75D29-728C-4EBB-BE55-CBFC9BF364C5}"/>
    <cellStyle name="40% - Ênfase6 31 9 4" xfId="35655" xr:uid="{DB33646C-3572-4092-9C71-D460FD960D10}"/>
    <cellStyle name="40% - Ênfase6 31 9 5" xfId="35656" xr:uid="{3C5D005B-ECA4-4CCC-BF98-4E56E22745A1}"/>
    <cellStyle name="40% - Ênfase6 32" xfId="2459" xr:uid="{E728AFE7-77C1-41C7-B88F-DA23E55641F1}"/>
    <cellStyle name="40% - Ênfase6 32 10" xfId="35657" xr:uid="{4182CCA2-0B1B-41C9-9750-3668FABFA619}"/>
    <cellStyle name="40% - Ênfase6 32 10 2" xfId="35658" xr:uid="{0FDDC46F-E17E-41B4-B845-065C53A7194B}"/>
    <cellStyle name="40% - Ênfase6 32 10 2 2" xfId="35659" xr:uid="{8BE3AC23-BDBF-430E-B54C-1A8BC958B475}"/>
    <cellStyle name="40% - Ênfase6 32 10 2 3" xfId="35660" xr:uid="{9982422D-84A5-4C9B-88D8-AB3F97A4E930}"/>
    <cellStyle name="40% - Ênfase6 32 10 2 4" xfId="35661" xr:uid="{4749909A-A7EE-4CB8-ABD5-101401DB1FDA}"/>
    <cellStyle name="40% - Ênfase6 32 10 3" xfId="35662" xr:uid="{2525C692-9A08-41D4-B4C9-093815AD0C38}"/>
    <cellStyle name="40% - Ênfase6 32 10 4" xfId="35663" xr:uid="{EDBDEE82-9650-4BE8-916E-EAA0C6DB91F4}"/>
    <cellStyle name="40% - Ênfase6 32 10 5" xfId="35664" xr:uid="{139DEEA9-07E8-4A8C-9E74-B3BE32112B8C}"/>
    <cellStyle name="40% - Ênfase6 32 11" xfId="35665" xr:uid="{A5F3DDB6-923A-4E77-A0B0-8266F77AB5AD}"/>
    <cellStyle name="40% - Ênfase6 32 11 2" xfId="35666" xr:uid="{7946C844-FCFF-4FC5-BF19-3166BD0D1D97}"/>
    <cellStyle name="40% - Ênfase6 32 11 2 2" xfId="35667" xr:uid="{543EDEF7-83B4-4333-AE5F-D20F4B829701}"/>
    <cellStyle name="40% - Ênfase6 32 11 2 3" xfId="35668" xr:uid="{48CB58CA-0734-4A90-874B-B67DE5ED95B4}"/>
    <cellStyle name="40% - Ênfase6 32 11 2 4" xfId="35669" xr:uid="{32D79786-5113-4115-BE69-4FFDE06FBD49}"/>
    <cellStyle name="40% - Ênfase6 32 11 3" xfId="35670" xr:uid="{047E21E2-60F4-437E-A066-7769DA3C75D3}"/>
    <cellStyle name="40% - Ênfase6 32 11 4" xfId="35671" xr:uid="{B3C591AB-C5CE-4489-BF77-3E198855A475}"/>
    <cellStyle name="40% - Ênfase6 32 11 5" xfId="35672" xr:uid="{D6709322-6141-4E0F-B60A-C2151FF55757}"/>
    <cellStyle name="40% - Ênfase6 32 12" xfId="35673" xr:uid="{87904C4B-4A37-43E1-A941-A0CE3E5825E7}"/>
    <cellStyle name="40% - Ênfase6 32 12 2" xfId="35674" xr:uid="{2FE632E2-D771-45C9-8188-E0BC51125FB3}"/>
    <cellStyle name="40% - Ênfase6 32 12 3" xfId="35675" xr:uid="{845C672B-D323-4F48-ACC5-8DFFAF966F86}"/>
    <cellStyle name="40% - Ênfase6 32 12 4" xfId="35676" xr:uid="{B0F7E463-BC21-4177-93F2-DB2EF6467B03}"/>
    <cellStyle name="40% - Ênfase6 32 13" xfId="35677" xr:uid="{FB2D574F-255C-490D-BE92-DF80DF57EE3F}"/>
    <cellStyle name="40% - Ênfase6 32 14" xfId="35678" xr:uid="{9E72CF6F-0BFE-4960-970D-8ABCDB80BBC4}"/>
    <cellStyle name="40% - Ênfase6 32 15" xfId="35679" xr:uid="{03FE7F23-D973-4FE7-8899-2D92602C9635}"/>
    <cellStyle name="40% - Ênfase6 32 2" xfId="2460" xr:uid="{99D58772-C4D4-47C9-A54D-C231EF26AD17}"/>
    <cellStyle name="40% - Ênfase6 32 2 2" xfId="35680" xr:uid="{C72C49FD-B1CD-4DEC-BF0A-3DECD1CA7646}"/>
    <cellStyle name="40% - Ênfase6 32 2 2 2" xfId="35681" xr:uid="{D4ED129F-D28C-497F-8E7D-33010A824F63}"/>
    <cellStyle name="40% - Ênfase6 32 2 2 3" xfId="35682" xr:uid="{2973E552-BEAF-4E28-BE5E-205B4D296908}"/>
    <cellStyle name="40% - Ênfase6 32 2 2 4" xfId="35683" xr:uid="{CFA588BB-9043-4914-AB10-624602B4DF55}"/>
    <cellStyle name="40% - Ênfase6 32 2 3" xfId="35684" xr:uid="{EBB96749-F9BC-43C1-8DF2-3C244FBF039D}"/>
    <cellStyle name="40% - Ênfase6 32 2 4" xfId="35685" xr:uid="{EF38240D-E23D-4C42-97E0-4B93FCD2091D}"/>
    <cellStyle name="40% - Ênfase6 32 2 5" xfId="35686" xr:uid="{BFBA6A3D-DDC3-42DC-8804-C1A1BBF2C3B0}"/>
    <cellStyle name="40% - Ênfase6 32 3" xfId="35687" xr:uid="{3D98E37F-A448-450B-8D5A-52D0DA4AF87D}"/>
    <cellStyle name="40% - Ênfase6 32 3 2" xfId="35688" xr:uid="{3EEA12D8-63DE-4C76-9919-3ACE2D066784}"/>
    <cellStyle name="40% - Ênfase6 32 3 2 2" xfId="35689" xr:uid="{EB9E39B8-8E04-45E7-83AA-5CC6584CD7DF}"/>
    <cellStyle name="40% - Ênfase6 32 3 2 3" xfId="35690" xr:uid="{E2448547-CAFA-40EE-9294-12A5D77221EA}"/>
    <cellStyle name="40% - Ênfase6 32 3 2 4" xfId="35691" xr:uid="{0C99F20E-1501-433F-B551-F3906F9D399E}"/>
    <cellStyle name="40% - Ênfase6 32 3 3" xfId="35692" xr:uid="{16FE0943-97B0-46C8-8025-4F054BE46511}"/>
    <cellStyle name="40% - Ênfase6 32 3 4" xfId="35693" xr:uid="{9B72F66C-31B0-400F-914E-875BFE1D6596}"/>
    <cellStyle name="40% - Ênfase6 32 3 5" xfId="35694" xr:uid="{9D8E84A0-CAD0-47E0-8F9E-918C599E098A}"/>
    <cellStyle name="40% - Ênfase6 32 4" xfId="35695" xr:uid="{85AB6637-277A-4C0A-9D74-3491BC468C73}"/>
    <cellStyle name="40% - Ênfase6 32 4 2" xfId="35696" xr:uid="{7AD62F45-7C6F-4717-9E34-A7E917508672}"/>
    <cellStyle name="40% - Ênfase6 32 4 2 2" xfId="35697" xr:uid="{2C21403A-C084-4B51-880F-5BCFE3B1E0C3}"/>
    <cellStyle name="40% - Ênfase6 32 4 2 3" xfId="35698" xr:uid="{FAF07A17-D4D9-47EF-84AB-B9430FE0CEBD}"/>
    <cellStyle name="40% - Ênfase6 32 4 2 4" xfId="35699" xr:uid="{6B15E96A-33FD-4F61-B6E5-E1AFC9FBEEC2}"/>
    <cellStyle name="40% - Ênfase6 32 4 3" xfId="35700" xr:uid="{E70BF732-924F-467F-AE23-06CB439E4FD9}"/>
    <cellStyle name="40% - Ênfase6 32 4 4" xfId="35701" xr:uid="{DC9B559F-95D0-4240-9A87-E5152793D4A4}"/>
    <cellStyle name="40% - Ênfase6 32 4 5" xfId="35702" xr:uid="{523148BF-CC4A-4F14-8E88-AA1EA2D21BBE}"/>
    <cellStyle name="40% - Ênfase6 32 5" xfId="35703" xr:uid="{47AAD758-7EF2-4036-965D-7F7B28895DDD}"/>
    <cellStyle name="40% - Ênfase6 32 5 2" xfId="35704" xr:uid="{99736625-6DF0-479B-B566-DC029F782FD1}"/>
    <cellStyle name="40% - Ênfase6 32 5 2 2" xfId="35705" xr:uid="{5C992A01-91B1-492E-AB7B-373E3317FE8F}"/>
    <cellStyle name="40% - Ênfase6 32 5 2 3" xfId="35706" xr:uid="{F6D930D8-95AE-41A0-97ED-14E8ADA5F9E3}"/>
    <cellStyle name="40% - Ênfase6 32 5 2 4" xfId="35707" xr:uid="{6E166B39-170C-4310-A902-EDFBC7AB2C40}"/>
    <cellStyle name="40% - Ênfase6 32 5 3" xfId="35708" xr:uid="{98436457-3B10-41E5-B9E2-4A332077B598}"/>
    <cellStyle name="40% - Ênfase6 32 5 4" xfId="35709" xr:uid="{8CAE8ED9-181E-4417-B7E0-4FE5D9DD6EE6}"/>
    <cellStyle name="40% - Ênfase6 32 5 5" xfId="35710" xr:uid="{AFAA4EDD-183F-4998-A5D9-DD75603CC15E}"/>
    <cellStyle name="40% - Ênfase6 32 6" xfId="35711" xr:uid="{C227F42A-A863-4692-8AE6-52DC9094AF7E}"/>
    <cellStyle name="40% - Ênfase6 32 6 2" xfId="35712" xr:uid="{8BCD8B44-7A5C-4ECC-B54C-3BEBAB43559E}"/>
    <cellStyle name="40% - Ênfase6 32 6 2 2" xfId="35713" xr:uid="{96909328-6154-416D-BD80-4FFE05E81D66}"/>
    <cellStyle name="40% - Ênfase6 32 6 2 3" xfId="35714" xr:uid="{59980B86-960C-4901-B5D1-902792973440}"/>
    <cellStyle name="40% - Ênfase6 32 6 2 4" xfId="35715" xr:uid="{9C15E3FB-54D5-4B75-BF7C-6479D3692DBD}"/>
    <cellStyle name="40% - Ênfase6 32 6 3" xfId="35716" xr:uid="{50714DBE-2BA7-4F9F-A628-DB1210F1CE71}"/>
    <cellStyle name="40% - Ênfase6 32 6 4" xfId="35717" xr:uid="{621F4E35-20B8-43F2-BE08-9334CB5CFA3E}"/>
    <cellStyle name="40% - Ênfase6 32 6 5" xfId="35718" xr:uid="{C9DD300B-E9CF-485A-AF2A-0B6C7C70A4E9}"/>
    <cellStyle name="40% - Ênfase6 32 7" xfId="35719" xr:uid="{B2BFAB6C-06D6-45C5-B658-C4AD5DD9469E}"/>
    <cellStyle name="40% - Ênfase6 32 7 2" xfId="35720" xr:uid="{FC47B1C7-7521-4C39-87C0-0AFBC642FBC7}"/>
    <cellStyle name="40% - Ênfase6 32 7 2 2" xfId="35721" xr:uid="{AB2EACE3-1EBA-45AE-ACED-D2AC47BF6385}"/>
    <cellStyle name="40% - Ênfase6 32 7 2 3" xfId="35722" xr:uid="{FD699B91-9F79-433A-B495-59397B2CECA8}"/>
    <cellStyle name="40% - Ênfase6 32 7 2 4" xfId="35723" xr:uid="{6517AB38-22E3-4AFE-865A-DE985C893512}"/>
    <cellStyle name="40% - Ênfase6 32 7 3" xfId="35724" xr:uid="{8DC50BB3-20B7-4CE1-9F22-3A21FC26B2A9}"/>
    <cellStyle name="40% - Ênfase6 32 7 4" xfId="35725" xr:uid="{463ECA30-3616-4BE2-A784-F0DF40B33714}"/>
    <cellStyle name="40% - Ênfase6 32 7 5" xfId="35726" xr:uid="{351D7260-2B4D-4B35-B97D-EE2F902939F7}"/>
    <cellStyle name="40% - Ênfase6 32 8" xfId="35727" xr:uid="{9B68C450-C895-4CEF-B379-D0256CA9B62F}"/>
    <cellStyle name="40% - Ênfase6 32 8 2" xfId="35728" xr:uid="{5CF3D9FA-CE64-411D-844C-AF7BB447F062}"/>
    <cellStyle name="40% - Ênfase6 32 8 2 2" xfId="35729" xr:uid="{23EA7DB4-060C-4BCA-8ACE-BF7344ED63DF}"/>
    <cellStyle name="40% - Ênfase6 32 8 2 3" xfId="35730" xr:uid="{04B1EAAA-26A6-4812-8134-9CA49E68AF44}"/>
    <cellStyle name="40% - Ênfase6 32 8 2 4" xfId="35731" xr:uid="{CDF91782-BD92-4774-9102-29DD83DB15E0}"/>
    <cellStyle name="40% - Ênfase6 32 8 3" xfId="35732" xr:uid="{9E48BD38-1B77-4214-A2D6-890DCA1F0780}"/>
    <cellStyle name="40% - Ênfase6 32 8 4" xfId="35733" xr:uid="{871A37F2-F898-414C-A7FD-A49CEA74C196}"/>
    <cellStyle name="40% - Ênfase6 32 8 5" xfId="35734" xr:uid="{2B2E87AC-B7F1-4CE9-99D4-792BD5E5C450}"/>
    <cellStyle name="40% - Ênfase6 32 9" xfId="35735" xr:uid="{62FC0D3F-E8D3-4F2C-AAB8-7B92327DC981}"/>
    <cellStyle name="40% - Ênfase6 32 9 2" xfId="35736" xr:uid="{42D1CB5A-56EB-4F35-8528-06E0DF305032}"/>
    <cellStyle name="40% - Ênfase6 32 9 2 2" xfId="35737" xr:uid="{0D332894-988B-4001-ACAB-D148751F6A2A}"/>
    <cellStyle name="40% - Ênfase6 32 9 2 3" xfId="35738" xr:uid="{D3A5BA8C-3136-4572-B7DA-E3F7255E89BF}"/>
    <cellStyle name="40% - Ênfase6 32 9 2 4" xfId="35739" xr:uid="{F6944CAA-B63D-4270-ABC0-E99366325BCA}"/>
    <cellStyle name="40% - Ênfase6 32 9 3" xfId="35740" xr:uid="{2FD66492-0C99-486B-858D-62984B089C33}"/>
    <cellStyle name="40% - Ênfase6 32 9 4" xfId="35741" xr:uid="{FCEDAC94-3AE5-419A-9820-4EFCCFA58534}"/>
    <cellStyle name="40% - Ênfase6 32 9 5" xfId="35742" xr:uid="{BFB102F4-39D7-4F59-8233-E608C6C3DA4C}"/>
    <cellStyle name="40% - Ênfase6 33" xfId="2461" xr:uid="{52151F23-2805-495E-AA6E-287284F49BD4}"/>
    <cellStyle name="40% - Ênfase6 33 10" xfId="35743" xr:uid="{5EEA7CFC-BE38-49FB-BF00-E94BC6F91826}"/>
    <cellStyle name="40% - Ênfase6 33 10 2" xfId="35744" xr:uid="{2E0F1BD7-2127-439F-99C7-073F983D7AEB}"/>
    <cellStyle name="40% - Ênfase6 33 10 2 2" xfId="35745" xr:uid="{B3E71B67-29E1-4CF0-B22E-BBF055B23D38}"/>
    <cellStyle name="40% - Ênfase6 33 10 2 3" xfId="35746" xr:uid="{473CCEB5-E65D-402C-BDAA-5E263710CB71}"/>
    <cellStyle name="40% - Ênfase6 33 10 2 4" xfId="35747" xr:uid="{D548BFFB-3508-4466-9175-0DADAA637251}"/>
    <cellStyle name="40% - Ênfase6 33 10 3" xfId="35748" xr:uid="{646B17AF-2F80-449C-B4F9-D65302E33E09}"/>
    <cellStyle name="40% - Ênfase6 33 10 4" xfId="35749" xr:uid="{1665B75C-6A07-4D37-9345-3A78A88BBD85}"/>
    <cellStyle name="40% - Ênfase6 33 10 5" xfId="35750" xr:uid="{426090BB-4053-4396-92A5-0771661653E9}"/>
    <cellStyle name="40% - Ênfase6 33 11" xfId="35751" xr:uid="{E27DE304-232E-4395-B5D6-391AB20AC523}"/>
    <cellStyle name="40% - Ênfase6 33 11 2" xfId="35752" xr:uid="{2A25BBD5-A589-43AA-97F2-9BA83B7E9DB6}"/>
    <cellStyle name="40% - Ênfase6 33 11 2 2" xfId="35753" xr:uid="{51ED119C-EBAA-4266-8617-97DF91566D02}"/>
    <cellStyle name="40% - Ênfase6 33 11 2 3" xfId="35754" xr:uid="{3E65AB1C-07C0-4FF1-A1BA-43D7FBC0EC60}"/>
    <cellStyle name="40% - Ênfase6 33 11 2 4" xfId="35755" xr:uid="{0EF309C9-3FD1-4750-8D18-09A13609C586}"/>
    <cellStyle name="40% - Ênfase6 33 11 3" xfId="35756" xr:uid="{7229B9A2-E820-43E4-9F9C-188968A40713}"/>
    <cellStyle name="40% - Ênfase6 33 11 4" xfId="35757" xr:uid="{3D4C47D5-AC6D-43BD-8C83-94B202C65BDA}"/>
    <cellStyle name="40% - Ênfase6 33 11 5" xfId="35758" xr:uid="{16B479C3-2775-4850-94D1-D535BEEF0630}"/>
    <cellStyle name="40% - Ênfase6 33 12" xfId="35759" xr:uid="{FA2AF9F1-A8CD-4975-B113-922F1F09CC38}"/>
    <cellStyle name="40% - Ênfase6 33 12 2" xfId="35760" xr:uid="{F0DBE8E5-7D6F-435F-9EC7-55BEB6DF36C1}"/>
    <cellStyle name="40% - Ênfase6 33 12 3" xfId="35761" xr:uid="{B212B79D-CA94-44B9-9A09-708CEA1B158A}"/>
    <cellStyle name="40% - Ênfase6 33 12 4" xfId="35762" xr:uid="{CC9A8389-80E2-4206-A207-FCF097DC829C}"/>
    <cellStyle name="40% - Ênfase6 33 13" xfId="35763" xr:uid="{76B368CC-DDEE-494B-A5A2-28B795520B33}"/>
    <cellStyle name="40% - Ênfase6 33 14" xfId="35764" xr:uid="{B19B6F8B-B7E5-40D8-BC9D-20B999C33D8E}"/>
    <cellStyle name="40% - Ênfase6 33 15" xfId="35765" xr:uid="{9D4F0BFF-989B-4869-82EF-6FCE422E4763}"/>
    <cellStyle name="40% - Ênfase6 33 2" xfId="2462" xr:uid="{2190A0BF-D8C9-441A-988F-7FDE63760021}"/>
    <cellStyle name="40% - Ênfase6 33 2 2" xfId="35766" xr:uid="{D2359DC1-CAEB-4899-A91A-BDA4002C3558}"/>
    <cellStyle name="40% - Ênfase6 33 2 2 2" xfId="35767" xr:uid="{AACFDEBC-56B4-4F8F-8F3F-A5F44B0B7EBA}"/>
    <cellStyle name="40% - Ênfase6 33 2 2 3" xfId="35768" xr:uid="{3BE71D1B-B3B7-4B46-A88F-5C2F5D8CD689}"/>
    <cellStyle name="40% - Ênfase6 33 2 2 4" xfId="35769" xr:uid="{F8A73E3F-FB18-47AF-AF28-0C47731E1EAF}"/>
    <cellStyle name="40% - Ênfase6 33 2 3" xfId="35770" xr:uid="{14141611-E648-4A33-89F7-3E5E60400A67}"/>
    <cellStyle name="40% - Ênfase6 33 2 4" xfId="35771" xr:uid="{B20E9C15-30E4-4B9D-8ADB-F5060731F7AF}"/>
    <cellStyle name="40% - Ênfase6 33 2 5" xfId="35772" xr:uid="{BFE6EDBB-9ECB-43FF-B0D7-DA0BE2FD3853}"/>
    <cellStyle name="40% - Ênfase6 33 3" xfId="35773" xr:uid="{60508756-0047-4EB0-8EF0-5C358B73C238}"/>
    <cellStyle name="40% - Ênfase6 33 3 2" xfId="35774" xr:uid="{EEE11A6B-3518-41CD-B1A1-3F1F89E2F4D0}"/>
    <cellStyle name="40% - Ênfase6 33 3 2 2" xfId="35775" xr:uid="{F4DD36C9-2998-445A-87AA-0056B6D35AEE}"/>
    <cellStyle name="40% - Ênfase6 33 3 2 3" xfId="35776" xr:uid="{0AE85E37-A908-48D5-87B8-2F42D38DAC6D}"/>
    <cellStyle name="40% - Ênfase6 33 3 2 4" xfId="35777" xr:uid="{0BEACD6E-52CA-41C9-81B9-6093FA93AA0E}"/>
    <cellStyle name="40% - Ênfase6 33 3 3" xfId="35778" xr:uid="{5A940568-7CBA-45DA-9238-0C0EBDB36517}"/>
    <cellStyle name="40% - Ênfase6 33 3 4" xfId="35779" xr:uid="{AD0B98A8-82E7-4E1F-843B-DEDDC6EF76FD}"/>
    <cellStyle name="40% - Ênfase6 33 3 5" xfId="35780" xr:uid="{36FD83E7-BF87-46D2-AABC-0BA9F095355C}"/>
    <cellStyle name="40% - Ênfase6 33 4" xfId="35781" xr:uid="{1966FC3C-6270-4E31-897A-FFEFD33F1B61}"/>
    <cellStyle name="40% - Ênfase6 33 4 2" xfId="35782" xr:uid="{E667E37F-25D6-494A-8B84-0F4A1FD6269C}"/>
    <cellStyle name="40% - Ênfase6 33 4 2 2" xfId="35783" xr:uid="{40F59231-AE0C-40A2-BCD8-C2DC16FB3E47}"/>
    <cellStyle name="40% - Ênfase6 33 4 2 3" xfId="35784" xr:uid="{B972531E-9E80-4104-93F3-9CC200393315}"/>
    <cellStyle name="40% - Ênfase6 33 4 2 4" xfId="35785" xr:uid="{968AC767-7C77-49B0-99D6-98177E6934AF}"/>
    <cellStyle name="40% - Ênfase6 33 4 3" xfId="35786" xr:uid="{6773EBFE-2C8C-49C0-B066-19945A6C17CE}"/>
    <cellStyle name="40% - Ênfase6 33 4 4" xfId="35787" xr:uid="{43812C66-D602-4845-95BA-F92EDE9DD4DC}"/>
    <cellStyle name="40% - Ênfase6 33 4 5" xfId="35788" xr:uid="{04126647-3929-4312-B37D-31D98D84868A}"/>
    <cellStyle name="40% - Ênfase6 33 5" xfId="35789" xr:uid="{76975C28-0841-4C9E-A07E-9CAD4C00667B}"/>
    <cellStyle name="40% - Ênfase6 33 5 2" xfId="35790" xr:uid="{FE117950-BD79-4F7A-ADCF-D65CF75FDC9A}"/>
    <cellStyle name="40% - Ênfase6 33 5 2 2" xfId="35791" xr:uid="{5832AC5B-8E8B-4C66-8871-527175C7CBFE}"/>
    <cellStyle name="40% - Ênfase6 33 5 2 3" xfId="35792" xr:uid="{F702FFB6-A656-416D-9DAE-C68CC1B8C66F}"/>
    <cellStyle name="40% - Ênfase6 33 5 2 4" xfId="35793" xr:uid="{1BFED694-B6FC-409A-BD3F-577B19270ED8}"/>
    <cellStyle name="40% - Ênfase6 33 5 3" xfId="35794" xr:uid="{31E5C1C0-E363-4D35-9C7A-49CBB8D5B19B}"/>
    <cellStyle name="40% - Ênfase6 33 5 4" xfId="35795" xr:uid="{4DD325C1-2829-49A0-9BEC-0EAE0A20ACEC}"/>
    <cellStyle name="40% - Ênfase6 33 5 5" xfId="35796" xr:uid="{392268A0-CA4C-4D01-BC75-7319588E6625}"/>
    <cellStyle name="40% - Ênfase6 33 6" xfId="35797" xr:uid="{3271961A-0041-4358-970F-75E2613D4788}"/>
    <cellStyle name="40% - Ênfase6 33 6 2" xfId="35798" xr:uid="{38F5F401-75B8-4D0A-A6A3-4F181BEE30C0}"/>
    <cellStyle name="40% - Ênfase6 33 6 2 2" xfId="35799" xr:uid="{ED1E7A11-1E43-4665-B98E-9A1C7AE8F658}"/>
    <cellStyle name="40% - Ênfase6 33 6 2 3" xfId="35800" xr:uid="{6308A683-74A8-4811-83A2-54A208705D81}"/>
    <cellStyle name="40% - Ênfase6 33 6 2 4" xfId="35801" xr:uid="{0D51C7D3-52B8-4B40-B006-8EE5E0E6EEEA}"/>
    <cellStyle name="40% - Ênfase6 33 6 3" xfId="35802" xr:uid="{FD8FD5D4-B8A2-4693-999A-31035565A06A}"/>
    <cellStyle name="40% - Ênfase6 33 6 4" xfId="35803" xr:uid="{F9937053-6C3A-4281-9591-CB14D985F684}"/>
    <cellStyle name="40% - Ênfase6 33 6 5" xfId="35804" xr:uid="{899DF1DA-C41F-4819-AEB9-56FA8B8EAD67}"/>
    <cellStyle name="40% - Ênfase6 33 7" xfId="35805" xr:uid="{D5E0A9FE-009C-49E2-8A01-3092EEE9606B}"/>
    <cellStyle name="40% - Ênfase6 33 7 2" xfId="35806" xr:uid="{A71A1994-AA64-4CA1-A2DA-42C6AB1CD1A7}"/>
    <cellStyle name="40% - Ênfase6 33 7 2 2" xfId="35807" xr:uid="{386DE369-5AF3-46CE-A0B9-77525F20D323}"/>
    <cellStyle name="40% - Ênfase6 33 7 2 3" xfId="35808" xr:uid="{9DD453E4-19DD-4C67-81D3-72313D216A97}"/>
    <cellStyle name="40% - Ênfase6 33 7 2 4" xfId="35809" xr:uid="{2AFD7E5C-BE93-496D-8EC0-32DC151308B1}"/>
    <cellStyle name="40% - Ênfase6 33 7 3" xfId="35810" xr:uid="{B5C14737-000F-41C1-A745-CB722A76790E}"/>
    <cellStyle name="40% - Ênfase6 33 7 4" xfId="35811" xr:uid="{3307F157-3299-43C5-9115-074762ACBC23}"/>
    <cellStyle name="40% - Ênfase6 33 7 5" xfId="35812" xr:uid="{A8F0833E-66E9-4032-8851-7F12FBA843C4}"/>
    <cellStyle name="40% - Ênfase6 33 8" xfId="35813" xr:uid="{E0BA5710-301E-4CC6-8FE9-7E0CEE6F80B5}"/>
    <cellStyle name="40% - Ênfase6 33 8 2" xfId="35814" xr:uid="{BD7C2171-959E-4784-889C-89508BB70D06}"/>
    <cellStyle name="40% - Ênfase6 33 8 2 2" xfId="35815" xr:uid="{D0C91990-0037-4424-9B7D-2EB45BF0214C}"/>
    <cellStyle name="40% - Ênfase6 33 8 2 3" xfId="35816" xr:uid="{1FA33396-E330-4418-8342-36771FB46922}"/>
    <cellStyle name="40% - Ênfase6 33 8 2 4" xfId="35817" xr:uid="{873B87C1-0264-4D46-A032-AEEFF09B5D76}"/>
    <cellStyle name="40% - Ênfase6 33 8 3" xfId="35818" xr:uid="{FB7A6FCE-2AA1-48CD-A2A0-39282B4ACE47}"/>
    <cellStyle name="40% - Ênfase6 33 8 4" xfId="35819" xr:uid="{736FB346-081C-40D5-A97E-FC1BEA596C24}"/>
    <cellStyle name="40% - Ênfase6 33 8 5" xfId="35820" xr:uid="{4C77CE42-7813-4D50-9872-50BD98FC1221}"/>
    <cellStyle name="40% - Ênfase6 33 9" xfId="35821" xr:uid="{D034ACF6-1245-49F9-91C0-B998C9E227DB}"/>
    <cellStyle name="40% - Ênfase6 33 9 2" xfId="35822" xr:uid="{E7528965-99E0-44B1-B469-4E6602F7CFA7}"/>
    <cellStyle name="40% - Ênfase6 33 9 2 2" xfId="35823" xr:uid="{7674276F-750D-47DE-B30C-87EC2DC9763A}"/>
    <cellStyle name="40% - Ênfase6 33 9 2 3" xfId="35824" xr:uid="{3FB5C8EA-FE38-41CB-A729-619B0233AB4D}"/>
    <cellStyle name="40% - Ênfase6 33 9 2 4" xfId="35825" xr:uid="{C8DC5046-7D04-4590-8E61-E1AA62A3701D}"/>
    <cellStyle name="40% - Ênfase6 33 9 3" xfId="35826" xr:uid="{09BA45E2-653F-4968-89AF-F155897ADB44}"/>
    <cellStyle name="40% - Ênfase6 33 9 4" xfId="35827" xr:uid="{C0F14E5C-7766-4DAB-9EAE-872671DE5698}"/>
    <cellStyle name="40% - Ênfase6 33 9 5" xfId="35828" xr:uid="{647F29A9-6943-4F5D-9EE8-B5DE4284C5D3}"/>
    <cellStyle name="40% - Ênfase6 34" xfId="2463" xr:uid="{25B0058E-31C5-4B08-B0BF-F860FC7C78C7}"/>
    <cellStyle name="40% - Ênfase6 34 2" xfId="2464" xr:uid="{9774C0F1-0F24-4612-B942-960F62C89384}"/>
    <cellStyle name="40% - Ênfase6 34 3" xfId="35829" xr:uid="{AEB0E2C1-451A-4B2A-857A-13B148953D09}"/>
    <cellStyle name="40% - Ênfase6 34 4" xfId="35830" xr:uid="{3FA224C1-A616-451F-8FE9-937571C4378E}"/>
    <cellStyle name="40% - Ênfase6 34 5" xfId="35831" xr:uid="{CA7F7CBA-C076-4596-87C7-2943EE43C61F}"/>
    <cellStyle name="40% - Ênfase6 34 6" xfId="35832" xr:uid="{C6A7FA54-E0AC-430E-80FB-03CF898BD891}"/>
    <cellStyle name="40% - Ênfase6 35" xfId="2465" xr:uid="{A6157FBA-ED34-4085-8188-2EC47508D93C}"/>
    <cellStyle name="40% - Ênfase6 35 2" xfId="2466" xr:uid="{30143C19-7E4E-4A16-8C1D-1769E2D52F6B}"/>
    <cellStyle name="40% - Ênfase6 36" xfId="2467" xr:uid="{13C37AAD-A705-428A-A30F-D7B002CD245B}"/>
    <cellStyle name="40% - Ênfase6 36 2" xfId="2468" xr:uid="{2B6B953C-0CC8-4C5D-8837-408E8C746A3F}"/>
    <cellStyle name="40% - Ênfase6 37" xfId="2469" xr:uid="{FF7B11F3-2E15-4C61-99C0-D9415EA8F23D}"/>
    <cellStyle name="40% - Ênfase6 37 2" xfId="2470" xr:uid="{303C899E-FAB1-4565-8EEC-2CBC3C0A530B}"/>
    <cellStyle name="40% - Ênfase6 38" xfId="2471" xr:uid="{553530FD-9EEA-441F-9830-B05ADCB9D832}"/>
    <cellStyle name="40% - Ênfase6 38 2" xfId="2472" xr:uid="{BEDF3075-6F76-4F26-B0C2-02E2D30F1B14}"/>
    <cellStyle name="40% - Ênfase6 39" xfId="2473" xr:uid="{8BB56EA3-6AA7-427A-813A-3A133D85C0B9}"/>
    <cellStyle name="40% - Ênfase6 39 2" xfId="2474" xr:uid="{6FAB2750-491C-4926-8897-4469A2012DC5}"/>
    <cellStyle name="40% - Ênfase6 4" xfId="2475" xr:uid="{1A4C8148-8718-408B-84DA-1A6A98572B9B}"/>
    <cellStyle name="40% - Ênfase6 4 10" xfId="35833" xr:uid="{A7421C1C-6107-4B02-ACD4-FA8A5AC9FD9C}"/>
    <cellStyle name="40% - Ênfase6 4 10 2" xfId="35834" xr:uid="{B269C5CF-47E4-428E-9ECB-34E4146E455C}"/>
    <cellStyle name="40% - Ênfase6 4 10 2 2" xfId="35835" xr:uid="{0C035089-87D7-4F73-B487-3A4DD92AA19C}"/>
    <cellStyle name="40% - Ênfase6 4 10 2 3" xfId="35836" xr:uid="{9A8DEA8C-54B6-4738-8A4A-704155877325}"/>
    <cellStyle name="40% - Ênfase6 4 10 2 4" xfId="35837" xr:uid="{A8367836-8354-4D6A-9CDA-FCB2EFC44275}"/>
    <cellStyle name="40% - Ênfase6 4 10 3" xfId="35838" xr:uid="{BD5E78DF-6EFA-4BD6-A4D8-745A96DB7E1A}"/>
    <cellStyle name="40% - Ênfase6 4 10 4" xfId="35839" xr:uid="{7BE78EC7-941D-4F43-95FF-9471B210E5C7}"/>
    <cellStyle name="40% - Ênfase6 4 10 5" xfId="35840" xr:uid="{CD5F646E-D601-4279-A740-1E19AFEE9147}"/>
    <cellStyle name="40% - Ênfase6 4 10 6" xfId="56297" xr:uid="{A8BBAD0B-BB13-4D18-88BA-A661F5342476}"/>
    <cellStyle name="40% - Ênfase6 4 11" xfId="35841" xr:uid="{1D85C2C4-1C61-40BD-AB4D-E0C151451F7D}"/>
    <cellStyle name="40% - Ênfase6 4 11 2" xfId="35842" xr:uid="{BC254D13-B756-4DAD-BC1C-BEFBCD7FD2B3}"/>
    <cellStyle name="40% - Ênfase6 4 11 2 2" xfId="35843" xr:uid="{20523A0B-ED10-4B79-9241-0512279A720E}"/>
    <cellStyle name="40% - Ênfase6 4 11 2 3" xfId="35844" xr:uid="{101C2D83-1D0A-4A90-9E60-55DA3E72CE71}"/>
    <cellStyle name="40% - Ênfase6 4 11 2 4" xfId="35845" xr:uid="{78947FD7-71EB-4C21-BD7F-592528F9227C}"/>
    <cellStyle name="40% - Ênfase6 4 11 3" xfId="35846" xr:uid="{1EA6F1C9-683F-48F0-AB7E-2D9791E11854}"/>
    <cellStyle name="40% - Ênfase6 4 11 4" xfId="35847" xr:uid="{8452E91B-6901-4D86-A359-3A41B95A5ABC}"/>
    <cellStyle name="40% - Ênfase6 4 11 5" xfId="35848" xr:uid="{AF728776-8A43-40B4-AF05-EB04B2643CA3}"/>
    <cellStyle name="40% - Ênfase6 4 11 6" xfId="57162" xr:uid="{16C7EC79-4FD1-4985-BEA2-DAD93156F587}"/>
    <cellStyle name="40% - Ênfase6 4 12" xfId="35849" xr:uid="{FBDA9C96-97C7-4BC3-8D7E-2C133DBF17B4}"/>
    <cellStyle name="40% - Ênfase6 4 12 2" xfId="35850" xr:uid="{ACABFF40-6DC5-4B24-96AB-7570A0D933E6}"/>
    <cellStyle name="40% - Ênfase6 4 12 3" xfId="35851" xr:uid="{BEFB279F-6A41-4EB0-A5B3-5B43F2A9DB3B}"/>
    <cellStyle name="40% - Ênfase6 4 12 4" xfId="35852" xr:uid="{D3587B11-532D-4674-B5FA-7FED95FE8964}"/>
    <cellStyle name="40% - Ênfase6 4 12 5" xfId="47284" xr:uid="{60E394A4-AB5C-46EB-BA98-799F99DD334B}"/>
    <cellStyle name="40% - Ênfase6 4 13" xfId="35853" xr:uid="{ADC6AC7F-6B28-4029-90E7-4FDA6BE862BE}"/>
    <cellStyle name="40% - Ênfase6 4 14" xfId="35854" xr:uid="{0A5356B6-877A-4D89-A8CB-E69C823F8221}"/>
    <cellStyle name="40% - Ênfase6 4 15" xfId="35855" xr:uid="{73831484-8078-4053-B886-B4A436910593}"/>
    <cellStyle name="40% - Ênfase6 4 16" xfId="45201" xr:uid="{D1B17150-FAA1-4085-A513-51C9F8F9A51D}"/>
    <cellStyle name="40% - Ênfase6 4 2" xfId="2476" xr:uid="{861B0E9D-05D5-45D1-82C8-3F14A91E95FF}"/>
    <cellStyle name="40% - Ênfase6 4 2 2" xfId="2477" xr:uid="{373506CC-1772-4E78-941C-B1848B32F6B8}"/>
    <cellStyle name="40% - Ênfase6 4 2 2 2" xfId="35856" xr:uid="{01730FF3-E723-4197-95B1-CA5B268FF446}"/>
    <cellStyle name="40% - Ênfase6 4 2 2 2 2" xfId="57297" xr:uid="{461E6860-185F-4238-8136-E1F89751C49A}"/>
    <cellStyle name="40% - Ênfase6 4 2 2 2 3" xfId="58239" xr:uid="{ED7044C4-9C44-4F39-8445-67DCD1D81347}"/>
    <cellStyle name="40% - Ênfase6 4 2 2 2 4" xfId="56936" xr:uid="{651E05A9-D347-40E9-8391-4E36F59A8EA4}"/>
    <cellStyle name="40% - Ênfase6 4 2 2 3" xfId="35857" xr:uid="{8A6F54BD-E658-46F8-862C-75E7756A2965}"/>
    <cellStyle name="40% - Ênfase6 4 2 2 3 2" xfId="57100" xr:uid="{75F5DFF1-AB08-4703-831E-648A9659B6D9}"/>
    <cellStyle name="40% - Ênfase6 4 2 2 4" xfId="35858" xr:uid="{81988F44-7697-4373-BD62-927308BDBD34}"/>
    <cellStyle name="40% - Ênfase6 4 2 2 5" xfId="49085" xr:uid="{B968991C-5EE5-4A59-895E-B6285CD9E60B}"/>
    <cellStyle name="40% - Ênfase6 4 2 3" xfId="35859" xr:uid="{02FFC46D-6200-4278-876E-5C9EF2FEB3E1}"/>
    <cellStyle name="40% - Ênfase6 4 2 3 2" xfId="56560" xr:uid="{44C280EB-7AB4-4719-878C-ACAAD141F483}"/>
    <cellStyle name="40% - Ênfase6 4 2 4" xfId="35860" xr:uid="{370A7937-486E-4FC9-8C71-E6FF1A8DDAE7}"/>
    <cellStyle name="40% - Ênfase6 4 2 4 2" xfId="57967" xr:uid="{E5B93FE5-2328-4ECF-90DB-29BF801F48A3}"/>
    <cellStyle name="40% - Ênfase6 4 2 5" xfId="35861" xr:uid="{3F5FD939-DEEE-4EC2-AB81-0AAF1883EC84}"/>
    <cellStyle name="40% - Ênfase6 4 2 6" xfId="45675" xr:uid="{706094F6-3365-4B4F-985F-18083B56845D}"/>
    <cellStyle name="40% - Ênfase6 4 3" xfId="2478" xr:uid="{10DA388B-39A7-4E30-ADC5-5B786EEE22D5}"/>
    <cellStyle name="40% - Ênfase6 4 3 2" xfId="2479" xr:uid="{0D6A1C4B-B2B0-40BF-9BFF-17F7BFEF0B29}"/>
    <cellStyle name="40% - Ênfase6 4 3 2 2" xfId="35862" xr:uid="{D4BE0EF4-07B2-4F0A-BE8D-F5EE47754D60}"/>
    <cellStyle name="40% - Ênfase6 4 3 2 3" xfId="35863" xr:uid="{1C3B9C7E-BDAF-4DAF-8C18-23470CC3BBA8}"/>
    <cellStyle name="40% - Ênfase6 4 3 2 4" xfId="35864" xr:uid="{6D791BCD-5DA4-4375-A2E5-1B01AC7249CE}"/>
    <cellStyle name="40% - Ênfase6 4 3 2 5" xfId="50492" xr:uid="{DEC9909E-BF1F-4D38-864E-249A1A20D103}"/>
    <cellStyle name="40% - Ênfase6 4 3 3" xfId="35865" xr:uid="{D6E7CB95-10AF-43DF-AEE6-BC4E9FF4EAC6}"/>
    <cellStyle name="40% - Ênfase6 4 3 4" xfId="35866" xr:uid="{6930D69D-A255-4AFD-8B4F-722131C0F927}"/>
    <cellStyle name="40% - Ênfase6 4 3 5" xfId="35867" xr:uid="{5056AB7A-B863-4EE5-9BCC-48B0EC80623A}"/>
    <cellStyle name="40% - Ênfase6 4 3 6" xfId="45676" xr:uid="{9B4E4C5B-A8D4-437F-89EF-431D314FBABC}"/>
    <cellStyle name="40% - Ênfase6 4 4" xfId="2480" xr:uid="{00B7C7DA-6360-4B2D-83AC-FFAE68CE3912}"/>
    <cellStyle name="40% - Ênfase6 4 4 2" xfId="2481" xr:uid="{4AA8EFC5-DE8F-4057-B873-5F44324EB88B}"/>
    <cellStyle name="40% - Ênfase6 4 4 2 2" xfId="35868" xr:uid="{15C253B3-B130-443F-924A-D02E74CD2339}"/>
    <cellStyle name="40% - Ênfase6 4 4 2 3" xfId="35869" xr:uid="{0E6B4210-9BDD-454D-8CD4-691E3D29F852}"/>
    <cellStyle name="40% - Ênfase6 4 4 2 4" xfId="35870" xr:uid="{EF36278E-6B6D-4FB5-9BB2-CB3F75783987}"/>
    <cellStyle name="40% - Ênfase6 4 4 3" xfId="35871" xr:uid="{77D1D143-10FC-48F9-B42C-F98ACFE46C11}"/>
    <cellStyle name="40% - Ênfase6 4 4 4" xfId="35872" xr:uid="{05CAFF2B-9B8B-43D4-8802-CC7657A1C218}"/>
    <cellStyle name="40% - Ênfase6 4 4 5" xfId="35873" xr:uid="{3FF9F1C2-C97A-40C3-A0F9-A2EFF8A310FE}"/>
    <cellStyle name="40% - Ênfase6 4 4 6" xfId="50192" xr:uid="{710C6114-08FE-4186-AC4A-9E8935D0813D}"/>
    <cellStyle name="40% - Ênfase6 4 5" xfId="2482" xr:uid="{8AEA3BE4-3EDA-427F-9A1F-C678A8555393}"/>
    <cellStyle name="40% - Ênfase6 4 5 2" xfId="2483" xr:uid="{C6BE6ED3-8E57-453F-A4ED-ADBB74373879}"/>
    <cellStyle name="40% - Ênfase6 4 5 2 2" xfId="35874" xr:uid="{1AC3523A-0549-420A-97D5-8973C2039A97}"/>
    <cellStyle name="40% - Ênfase6 4 5 2 3" xfId="35875" xr:uid="{FFA10E98-3435-4BFA-B7E0-EA2ED2367DD5}"/>
    <cellStyle name="40% - Ênfase6 4 5 2 4" xfId="35876" xr:uid="{84341C13-945D-4695-84F9-417A020BE73A}"/>
    <cellStyle name="40% - Ênfase6 4 5 3" xfId="35877" xr:uid="{5526999E-ABF6-4BCE-B845-749744C32B25}"/>
    <cellStyle name="40% - Ênfase6 4 5 4" xfId="35878" xr:uid="{CFAD7FC7-6375-4EFF-B841-3C39DA9A0037}"/>
    <cellStyle name="40% - Ênfase6 4 5 5" xfId="35879" xr:uid="{804FE658-ECB7-422E-B634-B4692583801E}"/>
    <cellStyle name="40% - Ênfase6 4 5 6" xfId="50864" xr:uid="{D5B8A68E-D920-4DB3-9756-29FA8208EDB9}"/>
    <cellStyle name="40% - Ênfase6 4 6" xfId="2484" xr:uid="{7F372FBA-89D7-4A8D-BD61-7AEA0638C002}"/>
    <cellStyle name="40% - Ênfase6 4 6 2" xfId="2485" xr:uid="{C1255246-566A-458C-B0BD-ED70603E647A}"/>
    <cellStyle name="40% - Ênfase6 4 6 2 2" xfId="35880" xr:uid="{8D287676-FB52-4C56-BB97-A861DABEFA60}"/>
    <cellStyle name="40% - Ênfase6 4 6 2 3" xfId="35881" xr:uid="{790053D2-AFCD-49AB-8D96-50DA136ECEEA}"/>
    <cellStyle name="40% - Ênfase6 4 6 2 4" xfId="35882" xr:uid="{42B62067-1D14-4659-A2B7-5301E14629F0}"/>
    <cellStyle name="40% - Ênfase6 4 6 3" xfId="35883" xr:uid="{455D9171-B884-4D27-AA98-31FF4E88C5EC}"/>
    <cellStyle name="40% - Ênfase6 4 6 4" xfId="35884" xr:uid="{8C4723DE-15B9-4280-B710-F74E31EA102E}"/>
    <cellStyle name="40% - Ênfase6 4 6 5" xfId="35885" xr:uid="{DE059858-F9E3-4D56-BC32-DCD6948227E0}"/>
    <cellStyle name="40% - Ênfase6 4 6 6" xfId="51749" xr:uid="{F3DBCCDB-7FB2-4158-97F9-C3E4163A61DE}"/>
    <cellStyle name="40% - Ênfase6 4 7" xfId="2486" xr:uid="{F6BDE117-C9BF-451C-BEA0-764699B40FE5}"/>
    <cellStyle name="40% - Ênfase6 4 7 2" xfId="35886" xr:uid="{CFD2ECA2-8C36-4263-A7C7-22BBB74DA26B}"/>
    <cellStyle name="40% - Ênfase6 4 7 2 2" xfId="35887" xr:uid="{F03F4C80-BF10-453E-9DDC-289782F32640}"/>
    <cellStyle name="40% - Ênfase6 4 7 2 3" xfId="35888" xr:uid="{AD8024C8-C4B6-4DFC-AFB2-133565BD7128}"/>
    <cellStyle name="40% - Ênfase6 4 7 2 4" xfId="35889" xr:uid="{E809878A-9923-4744-9CE7-5CBDD3D0672E}"/>
    <cellStyle name="40% - Ênfase6 4 7 3" xfId="35890" xr:uid="{80FE7E9B-5BBB-48DD-AC48-4279D7D7D060}"/>
    <cellStyle name="40% - Ênfase6 4 7 4" xfId="35891" xr:uid="{1A79EB27-1DA2-4915-82E8-EEE2EF6337A2}"/>
    <cellStyle name="40% - Ênfase6 4 7 5" xfId="35892" xr:uid="{F5671FAA-6E2C-4174-BFAC-377A118B5886}"/>
    <cellStyle name="40% - Ênfase6 4 7 6" xfId="52625" xr:uid="{7025C4F3-214B-49E2-A7EB-0835AB20692E}"/>
    <cellStyle name="40% - Ênfase6 4 8" xfId="35893" xr:uid="{C9CC2577-81E3-4FB5-85BB-B0FDD9C67262}"/>
    <cellStyle name="40% - Ênfase6 4 8 2" xfId="35894" xr:uid="{AD3EF807-778A-44B5-8CFB-ADC12C594E20}"/>
    <cellStyle name="40% - Ênfase6 4 8 2 2" xfId="35895" xr:uid="{ABDE6DC0-E8AD-4959-A41A-3AF66DD95990}"/>
    <cellStyle name="40% - Ênfase6 4 8 2 3" xfId="35896" xr:uid="{22515F59-1452-486E-BD07-7A52D6602A0E}"/>
    <cellStyle name="40% - Ênfase6 4 8 2 4" xfId="35897" xr:uid="{16EAF976-F8DA-403A-9EF3-CEF345E51F27}"/>
    <cellStyle name="40% - Ênfase6 4 8 3" xfId="35898" xr:uid="{FFF96758-AD6B-4573-9154-800B46B7A762}"/>
    <cellStyle name="40% - Ênfase6 4 8 4" xfId="35899" xr:uid="{20F67053-3C1E-488E-BCDF-5308AAF25C7B}"/>
    <cellStyle name="40% - Ênfase6 4 8 5" xfId="35900" xr:uid="{9F659239-97FD-4D5D-8751-3AABFC0154E1}"/>
    <cellStyle name="40% - Ênfase6 4 8 6" xfId="53484" xr:uid="{A2FD8695-77D1-4AA0-8043-EB298C2D0212}"/>
    <cellStyle name="40% - Ênfase6 4 9" xfId="35901" xr:uid="{D9E4D089-A756-46FF-8798-034A7F35E723}"/>
    <cellStyle name="40% - Ênfase6 4 9 2" xfId="35902" xr:uid="{49B4957D-19D2-46A4-8A86-7A5597E5191F}"/>
    <cellStyle name="40% - Ênfase6 4 9 2 2" xfId="35903" xr:uid="{38D02BBA-C3C5-4A95-85C4-856BDE38F6A6}"/>
    <cellStyle name="40% - Ênfase6 4 9 2 3" xfId="35904" xr:uid="{068EF681-A2DA-47FF-B85A-D0BD651DCA44}"/>
    <cellStyle name="40% - Ênfase6 4 9 2 4" xfId="35905" xr:uid="{4FDC8CDC-933E-45A8-B441-0B1157B2CD16}"/>
    <cellStyle name="40% - Ênfase6 4 9 3" xfId="35906" xr:uid="{D7B9C836-9F60-40DB-8C2B-9AE55C64DE86}"/>
    <cellStyle name="40% - Ênfase6 4 9 4" xfId="35907" xr:uid="{6AE0B7A4-E0C5-49AE-B211-7A919C6C6EA2}"/>
    <cellStyle name="40% - Ênfase6 4 9 5" xfId="35908" xr:uid="{D20767CA-B413-4B89-8272-32B6545758F2}"/>
    <cellStyle name="40% - Ênfase6 4 9 6" xfId="54319" xr:uid="{5C7F5E1C-7AE5-43DA-9281-1C54BC1A5488}"/>
    <cellStyle name="40% - Ênfase6 40" xfId="2487" xr:uid="{52662072-A248-4E29-8961-EC7F00A356F9}"/>
    <cellStyle name="40% - Ênfase6 40 2" xfId="2488" xr:uid="{6E7269A6-CC22-461F-9FAA-CDAF9CFDE19A}"/>
    <cellStyle name="40% - Ênfase6 41" xfId="2489" xr:uid="{A043F354-B636-4FD5-8DA0-C041D180C211}"/>
    <cellStyle name="40% - Ênfase6 41 2" xfId="2490" xr:uid="{C79E2806-1BC4-468F-A03E-237F515FC3B0}"/>
    <cellStyle name="40% - Ênfase6 42" xfId="2491" xr:uid="{29F5BABB-17E4-4D5F-B42D-1010F2152859}"/>
    <cellStyle name="40% - Ênfase6 42 2" xfId="2492" xr:uid="{7164A1A2-A524-4179-B75F-493A75F4F557}"/>
    <cellStyle name="40% - Ênfase6 43" xfId="2493" xr:uid="{8429AD30-CC5F-478F-87F1-6A2594056D04}"/>
    <cellStyle name="40% - Ênfase6 43 2" xfId="2494" xr:uid="{8D4237CC-7BFC-408C-8411-16358F1967C1}"/>
    <cellStyle name="40% - Ênfase6 44" xfId="2495" xr:uid="{D7FCA2D3-67B0-4ECD-A904-0C1DB2A750B9}"/>
    <cellStyle name="40% - Ênfase6 44 2" xfId="2496" xr:uid="{8051AE5D-FCAA-4C5F-B1C9-AD3BDDEE28C1}"/>
    <cellStyle name="40% - Ênfase6 44 3" xfId="35909" xr:uid="{B8A379C5-BBA5-4A80-9BF0-DCA879B0075C}"/>
    <cellStyle name="40% - Ênfase6 44 4" xfId="35910" xr:uid="{48502C4A-80E1-42DD-8B94-AF092BB3D5B1}"/>
    <cellStyle name="40% - Ênfase6 45" xfId="2497" xr:uid="{24EB214D-8A12-4AE0-9CFF-BA86DB0D6E20}"/>
    <cellStyle name="40% - Ênfase6 45 2" xfId="2498" xr:uid="{AADF818B-B8CD-443B-B9AE-FC32E839B273}"/>
    <cellStyle name="40% - Ênfase6 46" xfId="2499" xr:uid="{51B63877-7CCA-4639-AAB7-7346F6728337}"/>
    <cellStyle name="40% - Ênfase6 46 2" xfId="2500" xr:uid="{28017122-E1C5-460D-814B-A6161B986EA7}"/>
    <cellStyle name="40% - Ênfase6 47" xfId="2501" xr:uid="{875D45A8-7632-4FA5-8601-E9F8A07FD212}"/>
    <cellStyle name="40% - Ênfase6 47 2" xfId="2502" xr:uid="{1C907D23-20E2-4814-9460-D96495945E95}"/>
    <cellStyle name="40% - Ênfase6 48" xfId="2503" xr:uid="{05495646-7A7A-48E5-B287-848D16E6EA00}"/>
    <cellStyle name="40% - Ênfase6 48 2" xfId="2504" xr:uid="{74A2D85D-2AA6-496C-8731-F88B63A7A18B}"/>
    <cellStyle name="40% - Ênfase6 49" xfId="2505" xr:uid="{00726D8B-E922-4AEA-8D10-81F8F6B938FF}"/>
    <cellStyle name="40% - Ênfase6 49 2" xfId="2506" xr:uid="{490F8906-F203-44D6-B3C1-2CEBD26765E4}"/>
    <cellStyle name="40% - Ênfase6 5" xfId="2507" xr:uid="{8E85CE16-A649-41CE-A86F-2F152F7103B0}"/>
    <cellStyle name="40% - Ênfase6 5 10" xfId="35911" xr:uid="{B3DD782A-A5B9-464B-88D6-50019A6AF2C7}"/>
    <cellStyle name="40% - Ênfase6 5 10 2" xfId="35912" xr:uid="{4BC75B72-5EAE-43A3-BFF2-10507EA4CA0B}"/>
    <cellStyle name="40% - Ênfase6 5 10 2 2" xfId="35913" xr:uid="{EB896FB9-18A6-48B6-BE23-5D55747CD0E9}"/>
    <cellStyle name="40% - Ênfase6 5 10 2 3" xfId="35914" xr:uid="{C7E98179-129A-41AF-A4FC-41767FFBA0E3}"/>
    <cellStyle name="40% - Ênfase6 5 10 2 4" xfId="35915" xr:uid="{3EDBB63C-5BB1-4B14-8968-143BF71C5495}"/>
    <cellStyle name="40% - Ênfase6 5 10 3" xfId="35916" xr:uid="{6647BBDB-B7D4-44AB-BAC8-576A3F4F6E51}"/>
    <cellStyle name="40% - Ênfase6 5 10 4" xfId="35917" xr:uid="{947AAEF2-682B-4B7B-9665-5DC3D5F34019}"/>
    <cellStyle name="40% - Ênfase6 5 10 5" xfId="35918" xr:uid="{5B719D82-B0E8-4DD0-AEE0-6F6420D63EDC}"/>
    <cellStyle name="40% - Ênfase6 5 10 6" xfId="56338" xr:uid="{2281A048-F115-4CA2-BC26-813B8E04C700}"/>
    <cellStyle name="40% - Ênfase6 5 11" xfId="35919" xr:uid="{DF301C5D-16AF-4DE6-A623-A10708AEF63F}"/>
    <cellStyle name="40% - Ênfase6 5 11 2" xfId="35920" xr:uid="{275C2ED1-F953-458C-B087-4678DBBE27BD}"/>
    <cellStyle name="40% - Ênfase6 5 11 2 2" xfId="35921" xr:uid="{E0DBE4C3-AE89-4029-B2A9-A09BB6721714}"/>
    <cellStyle name="40% - Ênfase6 5 11 2 3" xfId="35922" xr:uid="{948373A6-5B22-4C86-A639-B30B8D7AFC39}"/>
    <cellStyle name="40% - Ênfase6 5 11 2 4" xfId="35923" xr:uid="{012BA0C7-9497-4DAD-BA57-359C452F515D}"/>
    <cellStyle name="40% - Ênfase6 5 11 3" xfId="35924" xr:uid="{19EB5798-54E0-45F5-ADD6-6165029A02F0}"/>
    <cellStyle name="40% - Ênfase6 5 11 4" xfId="35925" xr:uid="{FC872417-615A-4FB9-9AEC-FEA4B1896B3D}"/>
    <cellStyle name="40% - Ênfase6 5 11 5" xfId="35926" xr:uid="{C7D3CABD-6F01-408B-96D3-4CF0A2281B5D}"/>
    <cellStyle name="40% - Ênfase6 5 11 6" xfId="57875" xr:uid="{11C9D4E9-C9A2-4C4E-A475-026B3CA68DDA}"/>
    <cellStyle name="40% - Ênfase6 5 12" xfId="35927" xr:uid="{3F732520-9D96-4113-8FE7-15600404CD17}"/>
    <cellStyle name="40% - Ênfase6 5 12 2" xfId="35928" xr:uid="{F9B3B68F-8DF8-4A39-981B-4F459720A114}"/>
    <cellStyle name="40% - Ênfase6 5 12 3" xfId="35929" xr:uid="{C3692846-0B37-41C2-8CE6-02F05C0BABED}"/>
    <cellStyle name="40% - Ênfase6 5 12 4" xfId="35930" xr:uid="{16EE2AE4-8E3C-4982-83AD-98F426B268A6}"/>
    <cellStyle name="40% - Ênfase6 5 12 5" xfId="47285" xr:uid="{362FC5C1-ADC7-4744-9CF4-B0900D1BF48E}"/>
    <cellStyle name="40% - Ênfase6 5 13" xfId="35931" xr:uid="{763E7B72-13D6-452C-A948-80BED5B9E8E5}"/>
    <cellStyle name="40% - Ênfase6 5 14" xfId="35932" xr:uid="{288DBD81-F591-477C-9798-ED2E41D367A8}"/>
    <cellStyle name="40% - Ênfase6 5 15" xfId="35933" xr:uid="{31DA9ABD-08B9-4E0E-B1ED-A0E6F16A3ECB}"/>
    <cellStyle name="40% - Ênfase6 5 16" xfId="45202" xr:uid="{BE836F7F-7EBC-4F71-A890-FB829930F945}"/>
    <cellStyle name="40% - Ênfase6 5 2" xfId="2508" xr:uid="{AA5157B7-E6AE-47D7-96DC-4ED6F3DB1610}"/>
    <cellStyle name="40% - Ênfase6 5 2 2" xfId="2509" xr:uid="{6267E408-9DBA-4FF7-84EE-3BF0F1D080CC}"/>
    <cellStyle name="40% - Ênfase6 5 2 2 2" xfId="35934" xr:uid="{855E47D0-01FB-48AD-81EF-5FC395357D37}"/>
    <cellStyle name="40% - Ênfase6 5 2 2 2 2" xfId="57298" xr:uid="{F0F2C56A-C5ED-4ACA-A946-F16FC70BCC6B}"/>
    <cellStyle name="40% - Ênfase6 5 2 2 2 3" xfId="58026" xr:uid="{252A4BC2-288D-487D-9F47-578A35338463}"/>
    <cellStyle name="40% - Ênfase6 5 2 2 2 4" xfId="56937" xr:uid="{60B7AE1A-4B59-4BA1-A387-E9159B8E8351}"/>
    <cellStyle name="40% - Ênfase6 5 2 2 3" xfId="35935" xr:uid="{640029A1-7614-4F2D-9293-99A78EA77D0E}"/>
    <cellStyle name="40% - Ênfase6 5 2 2 3 2" xfId="56774" xr:uid="{3157151C-5B38-4C6B-90C8-51766A22DA47}"/>
    <cellStyle name="40% - Ênfase6 5 2 2 4" xfId="35936" xr:uid="{B9971DFD-6A14-445D-B626-990667D27DE2}"/>
    <cellStyle name="40% - Ênfase6 5 2 2 5" xfId="49087" xr:uid="{FEE66F10-7024-41E3-BF4C-592EA506A964}"/>
    <cellStyle name="40% - Ênfase6 5 2 3" xfId="35937" xr:uid="{9CA6503F-6E97-4A62-945F-9A11F67763A2}"/>
    <cellStyle name="40% - Ênfase6 5 2 3 2" xfId="56561" xr:uid="{20A7268C-7E8B-44BB-A94B-4FC8D1F64F1B}"/>
    <cellStyle name="40% - Ênfase6 5 2 4" xfId="35938" xr:uid="{F833FA1F-63D2-45B4-8A54-72BCF1B4D020}"/>
    <cellStyle name="40% - Ênfase6 5 2 4 2" xfId="57857" xr:uid="{9724BC04-821F-4607-8B91-FBB052AEF154}"/>
    <cellStyle name="40% - Ênfase6 5 2 5" xfId="35939" xr:uid="{27E18781-B967-4F77-BE4C-011A1EAD048F}"/>
    <cellStyle name="40% - Ênfase6 5 2 6" xfId="48019" xr:uid="{B5FD75AD-EFEC-4AA8-8C16-0247B9350359}"/>
    <cellStyle name="40% - Ênfase6 5 3" xfId="2510" xr:uid="{58274065-F828-4BEE-A8A5-F0F7381CED30}"/>
    <cellStyle name="40% - Ênfase6 5 3 2" xfId="2511" xr:uid="{33A8206D-1B77-4267-9EC4-0B76A90728CB}"/>
    <cellStyle name="40% - Ênfase6 5 3 2 2" xfId="35940" xr:uid="{7909EE75-F417-4A39-A535-19C56E8B03A0}"/>
    <cellStyle name="40% - Ênfase6 5 3 2 3" xfId="35941" xr:uid="{1C629989-C4F6-42C5-92D9-BA3781F4D879}"/>
    <cellStyle name="40% - Ênfase6 5 3 2 4" xfId="35942" xr:uid="{B4D04F4E-7E92-44AD-AB76-A29CEF4199E8}"/>
    <cellStyle name="40% - Ênfase6 5 3 3" xfId="35943" xr:uid="{1C1264ED-5447-47F7-AC34-0E3069457257}"/>
    <cellStyle name="40% - Ênfase6 5 3 4" xfId="35944" xr:uid="{94145CE8-C92C-4C9E-AC62-88689A26CE44}"/>
    <cellStyle name="40% - Ênfase6 5 3 5" xfId="35945" xr:uid="{660DB028-3B68-428D-9041-1FDA540D5D95}"/>
    <cellStyle name="40% - Ênfase6 5 3 6" xfId="50494" xr:uid="{89CB06A0-9482-4A77-BA6E-45941CB92AA6}"/>
    <cellStyle name="40% - Ênfase6 5 4" xfId="2512" xr:uid="{18A67184-8336-4E59-A22F-EE52954973D9}"/>
    <cellStyle name="40% - Ênfase6 5 4 2" xfId="2513" xr:uid="{3023A646-C9CA-41C8-881A-AE01FF990195}"/>
    <cellStyle name="40% - Ênfase6 5 4 2 2" xfId="35946" xr:uid="{1A69CC84-EC85-4FAD-9964-610DF18A5EB2}"/>
    <cellStyle name="40% - Ênfase6 5 4 2 3" xfId="35947" xr:uid="{F569D128-F2FD-4031-ADC2-81D46F8E86E6}"/>
    <cellStyle name="40% - Ênfase6 5 4 2 4" xfId="35948" xr:uid="{7744D732-47B6-4B63-8B8F-FFAA1320CA5E}"/>
    <cellStyle name="40% - Ênfase6 5 4 3" xfId="35949" xr:uid="{BCD0D78E-9363-4D47-89A2-3D623A52B1BE}"/>
    <cellStyle name="40% - Ênfase6 5 4 4" xfId="35950" xr:uid="{1F8979CD-C226-4DA9-8539-022E4978ACED}"/>
    <cellStyle name="40% - Ênfase6 5 4 5" xfId="35951" xr:uid="{3F1F07C1-0D22-492C-B035-85A4D6A0AFE2}"/>
    <cellStyle name="40% - Ênfase6 5 4 6" xfId="50189" xr:uid="{A9474D18-A997-4014-A96B-E8DF6B524950}"/>
    <cellStyle name="40% - Ênfase6 5 5" xfId="2514" xr:uid="{FA795938-A804-4F73-A8C0-C3F6E2B148A4}"/>
    <cellStyle name="40% - Ênfase6 5 5 2" xfId="2515" xr:uid="{3BB78E72-07B3-4B26-B8AB-08EF7C26FF3A}"/>
    <cellStyle name="40% - Ênfase6 5 5 2 2" xfId="35952" xr:uid="{A79B63C6-03BA-453E-8D53-D47D21814AAE}"/>
    <cellStyle name="40% - Ênfase6 5 5 2 3" xfId="35953" xr:uid="{3DD74F98-9AA5-4C1A-8509-3EBC8740C5E9}"/>
    <cellStyle name="40% - Ênfase6 5 5 2 4" xfId="35954" xr:uid="{7731F14B-918D-49AB-A8E4-5714D11E0A7B}"/>
    <cellStyle name="40% - Ênfase6 5 5 3" xfId="35955" xr:uid="{BF4FF56A-13E3-489D-B59E-C7BBCCFD18B6}"/>
    <cellStyle name="40% - Ênfase6 5 5 4" xfId="35956" xr:uid="{3F1E361F-1DFF-4A18-A356-7ACDABE99639}"/>
    <cellStyle name="40% - Ênfase6 5 5 5" xfId="35957" xr:uid="{76B59253-B206-4BA6-8FF7-CAF63E5B435E}"/>
    <cellStyle name="40% - Ênfase6 5 5 6" xfId="50867" xr:uid="{F7B11A0D-AA7E-4D53-843D-169ADA55DD01}"/>
    <cellStyle name="40% - Ênfase6 5 6" xfId="2516" xr:uid="{9B68266C-CB92-4A0C-8D80-E40A9D02A590}"/>
    <cellStyle name="40% - Ênfase6 5 6 2" xfId="2517" xr:uid="{CC0667ED-9592-4AFC-AE0D-0401400C0FFC}"/>
    <cellStyle name="40% - Ênfase6 5 6 2 2" xfId="35958" xr:uid="{44716B97-7262-4FDB-AC04-E2691B0F60AD}"/>
    <cellStyle name="40% - Ênfase6 5 6 2 3" xfId="35959" xr:uid="{CA6B18C8-B168-4D80-9D68-3BA041CFC572}"/>
    <cellStyle name="40% - Ênfase6 5 6 2 4" xfId="35960" xr:uid="{144BDCE4-FA5F-44BE-8D1D-77D4842C1D6D}"/>
    <cellStyle name="40% - Ênfase6 5 6 3" xfId="35961" xr:uid="{2823CA20-1AAF-4457-8ADB-185B464A301A}"/>
    <cellStyle name="40% - Ênfase6 5 6 4" xfId="35962" xr:uid="{D2853AB0-8D7D-4860-87E8-4ACF013BADE5}"/>
    <cellStyle name="40% - Ênfase6 5 6 5" xfId="35963" xr:uid="{E909C583-FCA7-47D0-8BD9-2E07F92E487F}"/>
    <cellStyle name="40% - Ênfase6 5 6 6" xfId="51752" xr:uid="{8053F937-6970-4BF2-86A2-E7ACD73BC151}"/>
    <cellStyle name="40% - Ênfase6 5 7" xfId="2518" xr:uid="{5A0526C6-1534-43AE-AA41-64A3BAFBDD40}"/>
    <cellStyle name="40% - Ênfase6 5 7 2" xfId="35964" xr:uid="{46B171B6-C7A5-462B-BBDA-E0295F6613B3}"/>
    <cellStyle name="40% - Ênfase6 5 7 2 2" xfId="35965" xr:uid="{892E025E-29EA-48A4-A19C-C629847AA94A}"/>
    <cellStyle name="40% - Ênfase6 5 7 2 3" xfId="35966" xr:uid="{87388F20-2B70-4AF5-824C-7D67798DB674}"/>
    <cellStyle name="40% - Ênfase6 5 7 2 4" xfId="35967" xr:uid="{468F0D23-4417-4F3E-8643-09DAA9FC6AE6}"/>
    <cellStyle name="40% - Ênfase6 5 7 3" xfId="35968" xr:uid="{BDFE7EF6-FB12-4FC2-8FD6-579A64FE3D75}"/>
    <cellStyle name="40% - Ênfase6 5 7 4" xfId="35969" xr:uid="{50B25BF1-C7F5-4D09-8518-A5F1ADD31706}"/>
    <cellStyle name="40% - Ênfase6 5 7 5" xfId="35970" xr:uid="{CBB7B068-009D-4E4B-A14F-33618756EAE7}"/>
    <cellStyle name="40% - Ênfase6 5 7 6" xfId="52627" xr:uid="{6228BCE1-921B-48C3-9211-2735F82ACED9}"/>
    <cellStyle name="40% - Ênfase6 5 8" xfId="35971" xr:uid="{24FA2DE6-6225-42CE-BBAB-EF354E699B48}"/>
    <cellStyle name="40% - Ênfase6 5 8 2" xfId="35972" xr:uid="{3CCECF13-BE31-420C-B585-26633B848C1D}"/>
    <cellStyle name="40% - Ênfase6 5 8 2 2" xfId="35973" xr:uid="{35308B11-E679-4F64-9994-54AA063EAEC6}"/>
    <cellStyle name="40% - Ênfase6 5 8 2 3" xfId="35974" xr:uid="{DD2215B5-BAB0-4436-A0D0-EEB8E5C08E39}"/>
    <cellStyle name="40% - Ênfase6 5 8 2 4" xfId="35975" xr:uid="{4400EA30-3C89-4FE1-AA46-97D3E0709F36}"/>
    <cellStyle name="40% - Ênfase6 5 8 3" xfId="35976" xr:uid="{37529621-7720-4521-8596-BCE3DC732B35}"/>
    <cellStyle name="40% - Ênfase6 5 8 4" xfId="35977" xr:uid="{F76A3626-31C4-44E4-A48F-B271FD081312}"/>
    <cellStyle name="40% - Ênfase6 5 8 5" xfId="35978" xr:uid="{B59DEB83-F91F-4F20-BBBE-2B67829F554B}"/>
    <cellStyle name="40% - Ênfase6 5 8 6" xfId="53486" xr:uid="{EAD8B848-F821-412C-9EBC-EE6D3F1B0158}"/>
    <cellStyle name="40% - Ênfase6 5 9" xfId="35979" xr:uid="{AC729D95-58CA-45CA-8D14-6556BE93E16D}"/>
    <cellStyle name="40% - Ênfase6 5 9 2" xfId="35980" xr:uid="{AFAF8BAF-E5BF-4B69-8FA6-D0EE5CE03193}"/>
    <cellStyle name="40% - Ênfase6 5 9 2 2" xfId="35981" xr:uid="{8650B483-EF0E-410B-BA2A-A9509F30F60C}"/>
    <cellStyle name="40% - Ênfase6 5 9 2 3" xfId="35982" xr:uid="{CB4684AC-987E-43F4-B107-91C0B20318AB}"/>
    <cellStyle name="40% - Ênfase6 5 9 2 4" xfId="35983" xr:uid="{DD0C1B70-F939-443C-8CA1-D2C3CA006395}"/>
    <cellStyle name="40% - Ênfase6 5 9 3" xfId="35984" xr:uid="{64932A2F-580D-405C-8080-C6EBA18E2DDE}"/>
    <cellStyle name="40% - Ênfase6 5 9 4" xfId="35985" xr:uid="{8E984CE3-13B2-4668-9A12-B81F02040BA9}"/>
    <cellStyle name="40% - Ênfase6 5 9 5" xfId="35986" xr:uid="{A0F87C18-D38B-403F-B717-FD56469888D6}"/>
    <cellStyle name="40% - Ênfase6 5 9 6" xfId="54321" xr:uid="{B05EFA4D-5CD9-4087-8A31-4BF0F47ABE85}"/>
    <cellStyle name="40% - Ênfase6 50" xfId="2519" xr:uid="{18D8482F-B4C0-46A5-A566-0C5ACBFCA190}"/>
    <cellStyle name="40% - Ênfase6 50 2" xfId="2520" xr:uid="{D62AD9B1-C7CD-45A9-ADCA-11C012AB5AD9}"/>
    <cellStyle name="40% - Ênfase6 51" xfId="2521" xr:uid="{DFD5E0AB-ADA3-46FB-A26E-C324AF14B63F}"/>
    <cellStyle name="40% - Ênfase6 51 2" xfId="2522" xr:uid="{ADA7D13E-6C02-48BE-9DB9-34E3A763C981}"/>
    <cellStyle name="40% - Ênfase6 52" xfId="2523" xr:uid="{BD7F1C49-2945-4143-8C67-9E1C450993B7}"/>
    <cellStyle name="40% - Ênfase6 52 2" xfId="2524" xr:uid="{B62C4985-2A2E-4DCE-A66B-5638DC383C3D}"/>
    <cellStyle name="40% - Ênfase6 53" xfId="2525" xr:uid="{5C47122F-9E6B-4677-9AA6-FE51833F8185}"/>
    <cellStyle name="40% - Ênfase6 53 2" xfId="2526" xr:uid="{99ED9167-7FC7-4FF2-A840-FA8A3E5EDA3B}"/>
    <cellStyle name="40% - Ênfase6 54" xfId="2527" xr:uid="{52B43436-7623-4F55-BFCF-6464BFD76264}"/>
    <cellStyle name="40% - Ênfase6 54 2" xfId="2528" xr:uid="{9FFDF3C0-044A-4D67-89F4-8E99A2FCE5FE}"/>
    <cellStyle name="40% - Ênfase6 55" xfId="2529" xr:uid="{9AEF8839-AA4D-4E56-B80D-D7356DD2E1E7}"/>
    <cellStyle name="40% - Ênfase6 55 2" xfId="2530" xr:uid="{AD968931-1764-4BC0-A636-5CDAA981B755}"/>
    <cellStyle name="40% - Ênfase6 56" xfId="2531" xr:uid="{549F3F05-4B08-4B5E-9411-CAC4663F37A0}"/>
    <cellStyle name="40% - Ênfase6 56 2" xfId="2532" xr:uid="{81E0EBDB-2465-4170-A8C9-D623A0E2A58F}"/>
    <cellStyle name="40% - Ênfase6 57" xfId="2533" xr:uid="{6EA77058-54D4-4298-A32B-E2D817893BDC}"/>
    <cellStyle name="40% - Ênfase6 57 2" xfId="2534" xr:uid="{FC9D0B7A-C6AF-42B0-A12E-5C4F86C00DD1}"/>
    <cellStyle name="40% - Ênfase6 58" xfId="2535" xr:uid="{92AA2908-F590-4683-833B-DED8A17A5B9B}"/>
    <cellStyle name="40% - Ênfase6 58 2" xfId="2536" xr:uid="{A4632D38-ABD0-40C3-B704-67F7DAF07691}"/>
    <cellStyle name="40% - Ênfase6 59" xfId="2537" xr:uid="{4E28349A-FA2A-47FE-B550-E5E6F6E1D667}"/>
    <cellStyle name="40% - Ênfase6 59 2" xfId="2538" xr:uid="{C4BC9E94-1566-425F-BE9F-F15E6C976F7C}"/>
    <cellStyle name="40% - Ênfase6 6" xfId="2539" xr:uid="{1AD0C0A2-9FE0-4DBC-A490-464B56B02892}"/>
    <cellStyle name="40% - Ênfase6 6 10" xfId="35987" xr:uid="{E8257402-D35A-434A-8DD5-520F43D6C739}"/>
    <cellStyle name="40% - Ênfase6 6 10 2" xfId="35988" xr:uid="{911D49A7-4488-4B5B-B09A-079DE0392712}"/>
    <cellStyle name="40% - Ênfase6 6 10 2 2" xfId="35989" xr:uid="{2E195852-3843-4306-8D45-CFCA462598C0}"/>
    <cellStyle name="40% - Ênfase6 6 10 2 3" xfId="35990" xr:uid="{E8FA9F8D-B931-47E4-9A60-2BBB26BC9E6E}"/>
    <cellStyle name="40% - Ênfase6 6 10 2 4" xfId="35991" xr:uid="{52465987-61BB-45BC-875A-85EBBA26012B}"/>
    <cellStyle name="40% - Ênfase6 6 10 3" xfId="35992" xr:uid="{1D39CBBB-75AF-4BFF-A3F7-4ACEE1AD39BE}"/>
    <cellStyle name="40% - Ênfase6 6 10 4" xfId="35993" xr:uid="{04B7F682-5F1B-4482-9CB5-2D66CB187065}"/>
    <cellStyle name="40% - Ênfase6 6 10 5" xfId="35994" xr:uid="{47FB53B3-C438-4C9F-96A0-58E1A5778BCA}"/>
    <cellStyle name="40% - Ênfase6 6 10 6" xfId="56378" xr:uid="{FA2640AA-C2D9-4D27-A0BE-46F1FC13DEE5}"/>
    <cellStyle name="40% - Ênfase6 6 11" xfId="35995" xr:uid="{5D043ADE-2692-46BF-8AD1-431C9CEFFFCE}"/>
    <cellStyle name="40% - Ênfase6 6 11 2" xfId="35996" xr:uid="{A7588E72-216F-4D75-9CF1-4666F060BE65}"/>
    <cellStyle name="40% - Ênfase6 6 11 2 2" xfId="35997" xr:uid="{3DD400D8-2CB8-4318-9B09-8F58B60C3553}"/>
    <cellStyle name="40% - Ênfase6 6 11 2 3" xfId="35998" xr:uid="{91E19F65-F86A-463F-9E22-E980920D3DA9}"/>
    <cellStyle name="40% - Ênfase6 6 11 2 4" xfId="35999" xr:uid="{4E2A87C3-E462-4EF0-AF8E-1D3F88E0024E}"/>
    <cellStyle name="40% - Ênfase6 6 11 3" xfId="36000" xr:uid="{B68FD33F-A56C-480A-A6EA-F80A29FCC5EE}"/>
    <cellStyle name="40% - Ênfase6 6 11 4" xfId="36001" xr:uid="{E25B61B1-5672-4F03-9795-7321AE779980}"/>
    <cellStyle name="40% - Ênfase6 6 11 5" xfId="36002" xr:uid="{1E768597-7CF8-4580-BD67-9218FD73C99F}"/>
    <cellStyle name="40% - Ênfase6 6 11 6" xfId="58302" xr:uid="{3393F725-660B-4ACB-9B15-C6D192F10BB7}"/>
    <cellStyle name="40% - Ênfase6 6 12" xfId="36003" xr:uid="{77C7166A-D75D-4355-9681-36802EEF30F8}"/>
    <cellStyle name="40% - Ênfase6 6 12 2" xfId="36004" xr:uid="{E9B40FD2-9AC0-40D6-B79C-F0BC786F87D0}"/>
    <cellStyle name="40% - Ênfase6 6 12 3" xfId="36005" xr:uid="{0EAB7F20-39D7-44D1-972C-5ECDAA124A6F}"/>
    <cellStyle name="40% - Ênfase6 6 12 4" xfId="36006" xr:uid="{5775AF1E-542B-4704-9092-D3F482247191}"/>
    <cellStyle name="40% - Ênfase6 6 12 5" xfId="47286" xr:uid="{CF9507D0-6E4F-4B40-AD9C-94AEAC5B3099}"/>
    <cellStyle name="40% - Ênfase6 6 13" xfId="36007" xr:uid="{BF4DE1D4-4124-4937-B23B-762E814911DD}"/>
    <cellStyle name="40% - Ênfase6 6 14" xfId="36008" xr:uid="{ED9ED5BE-8BEE-411C-B168-6A9F50875023}"/>
    <cellStyle name="40% - Ênfase6 6 15" xfId="36009" xr:uid="{A455C942-4614-4F46-9267-E92E2D9278F3}"/>
    <cellStyle name="40% - Ênfase6 6 16" xfId="45203" xr:uid="{F3111E1B-F4DB-49C4-BC8E-33077D3A6FDB}"/>
    <cellStyle name="40% - Ênfase6 6 2" xfId="2540" xr:uid="{6ADE8ACD-12E9-499D-8EF8-47CCF9A7A276}"/>
    <cellStyle name="40% - Ênfase6 6 2 2" xfId="2541" xr:uid="{123712D0-5F54-4E4E-A925-27F108D1DFBA}"/>
    <cellStyle name="40% - Ênfase6 6 2 2 2" xfId="36010" xr:uid="{3493C01A-34D3-4BFC-AC63-9807C7BD21DD}"/>
    <cellStyle name="40% - Ênfase6 6 2 2 2 2" xfId="57299" xr:uid="{4DC32A8F-25D8-43D7-8203-C0233215F94D}"/>
    <cellStyle name="40% - Ênfase6 6 2 2 2 3" xfId="57805" xr:uid="{A225CA52-C124-477C-BE11-616B66DC057C}"/>
    <cellStyle name="40% - Ênfase6 6 2 2 2 4" xfId="56938" xr:uid="{342C0347-1225-4EF0-A102-9C90AC8FD851}"/>
    <cellStyle name="40% - Ênfase6 6 2 2 3" xfId="36011" xr:uid="{0E614D60-D5C0-496A-8D45-98667B5B6254}"/>
    <cellStyle name="40% - Ênfase6 6 2 2 3 2" xfId="56773" xr:uid="{C89E4E6D-9E33-4ED4-8359-F6F6E2ECCC4E}"/>
    <cellStyle name="40% - Ênfase6 6 2 2 4" xfId="36012" xr:uid="{54CFDB8B-BD84-4EBD-A4A0-AF500A4B1243}"/>
    <cellStyle name="40% - Ênfase6 6 2 2 5" xfId="49089" xr:uid="{C1765E60-F9F9-4680-99F3-B7701D6F517D}"/>
    <cellStyle name="40% - Ênfase6 6 2 3" xfId="36013" xr:uid="{D7B816FA-8BB3-4027-BE00-07802249734B}"/>
    <cellStyle name="40% - Ênfase6 6 2 3 2" xfId="56562" xr:uid="{8D23A6BE-8FE7-4809-B87E-86BAF5EDEE86}"/>
    <cellStyle name="40% - Ênfase6 6 2 4" xfId="36014" xr:uid="{156D4DB0-4672-45E2-B01A-DA17501D0DCC}"/>
    <cellStyle name="40% - Ênfase6 6 2 4 2" xfId="57744" xr:uid="{216B9A68-09D7-4DE0-BE04-E2189C76E8C6}"/>
    <cellStyle name="40% - Ênfase6 6 2 5" xfId="36015" xr:uid="{2705F80F-AABA-4496-9D2F-EDD426418D46}"/>
    <cellStyle name="40% - Ênfase6 6 2 6" xfId="48020" xr:uid="{69CCA455-88A6-4F4D-913D-0BF1D2595CF4}"/>
    <cellStyle name="40% - Ênfase6 6 3" xfId="2542" xr:uid="{589F864E-8244-4035-AA17-7C7EB67806E3}"/>
    <cellStyle name="40% - Ênfase6 6 3 2" xfId="2543" xr:uid="{4654A4FC-437F-4938-A1EF-0B3EA768E4DD}"/>
    <cellStyle name="40% - Ênfase6 6 3 2 2" xfId="36016" xr:uid="{E9F28B5D-D196-4F8C-958C-95DB69D12011}"/>
    <cellStyle name="40% - Ênfase6 6 3 2 3" xfId="36017" xr:uid="{ECAD994D-1BDE-4A85-8FBD-36C44FA260AB}"/>
    <cellStyle name="40% - Ênfase6 6 3 2 4" xfId="36018" xr:uid="{495DE989-8DC2-4737-A694-CA1E17A1C99C}"/>
    <cellStyle name="40% - Ênfase6 6 3 3" xfId="36019" xr:uid="{C041D8B1-9DD8-40C3-9F47-473370962A0E}"/>
    <cellStyle name="40% - Ênfase6 6 3 4" xfId="36020" xr:uid="{4CF140E9-1785-40B9-82D7-AB43F719102E}"/>
    <cellStyle name="40% - Ênfase6 6 3 5" xfId="36021" xr:uid="{AE0F5B02-01CB-4C40-B87C-13769277BBB1}"/>
    <cellStyle name="40% - Ênfase6 6 3 6" xfId="50496" xr:uid="{ED2F66D1-339A-4BAE-A163-AEB7B62B99CE}"/>
    <cellStyle name="40% - Ênfase6 6 4" xfId="2544" xr:uid="{8BAEEBC9-03E1-484B-A516-BB89FB934195}"/>
    <cellStyle name="40% - Ênfase6 6 4 2" xfId="2545" xr:uid="{985DCD32-905C-4D46-8F6B-6C8203C37DDD}"/>
    <cellStyle name="40% - Ênfase6 6 4 2 2" xfId="36022" xr:uid="{62B6422D-2BC5-4EBE-B306-A26BF961EB4F}"/>
    <cellStyle name="40% - Ênfase6 6 4 2 3" xfId="36023" xr:uid="{F0917421-96F3-4345-BF31-77AD1DF89432}"/>
    <cellStyle name="40% - Ênfase6 6 4 2 4" xfId="36024" xr:uid="{7DF62975-95B0-47E5-8D9F-49C741749E70}"/>
    <cellStyle name="40% - Ênfase6 6 4 3" xfId="36025" xr:uid="{EA4A5696-415A-44EB-A29A-5C16E28A178F}"/>
    <cellStyle name="40% - Ênfase6 6 4 4" xfId="36026" xr:uid="{B3910C96-A825-4C41-9A7C-030CF44B6294}"/>
    <cellStyle name="40% - Ênfase6 6 4 5" xfId="36027" xr:uid="{E79D9E0F-622A-46D7-83CC-D13121781B65}"/>
    <cellStyle name="40% - Ênfase6 6 4 6" xfId="50187" xr:uid="{3C919A2B-85FB-440F-9733-FD156259AC15}"/>
    <cellStyle name="40% - Ênfase6 6 5" xfId="2546" xr:uid="{AE064C02-24E8-41D1-8740-827B0AFEE8A6}"/>
    <cellStyle name="40% - Ênfase6 6 5 2" xfId="2547" xr:uid="{7B64A1A7-DF1B-4A3C-AE5C-3D6C159DD0AB}"/>
    <cellStyle name="40% - Ênfase6 6 5 2 2" xfId="36028" xr:uid="{2DAEB441-EFF6-47BD-B890-0BABBBBA3884}"/>
    <cellStyle name="40% - Ênfase6 6 5 2 3" xfId="36029" xr:uid="{5E736834-CE82-4824-9829-3B968D252AAF}"/>
    <cellStyle name="40% - Ênfase6 6 5 2 4" xfId="36030" xr:uid="{A89A4E95-E58E-4EBA-8C49-31D16382FC33}"/>
    <cellStyle name="40% - Ênfase6 6 5 3" xfId="36031" xr:uid="{9D454CD0-63F0-4FC0-87C1-496FAE222C0B}"/>
    <cellStyle name="40% - Ênfase6 6 5 4" xfId="36032" xr:uid="{771BAC9F-5F01-49AF-916A-474F91D2B190}"/>
    <cellStyle name="40% - Ênfase6 6 5 5" xfId="36033" xr:uid="{0F0F4039-9247-4717-9F3F-B5F9F429D6F9}"/>
    <cellStyle name="40% - Ênfase6 6 5 6" xfId="50870" xr:uid="{AFA8257C-5510-479E-9BD3-C3454DAA0D1A}"/>
    <cellStyle name="40% - Ênfase6 6 6" xfId="2548" xr:uid="{E157E391-3A9A-4D21-AA08-F13EEA2A5BB5}"/>
    <cellStyle name="40% - Ênfase6 6 6 2" xfId="2549" xr:uid="{9B459BCD-24FC-418E-B075-CDF83B5973AE}"/>
    <cellStyle name="40% - Ênfase6 6 6 2 2" xfId="36034" xr:uid="{83EFC8A5-4F5A-446B-B738-F77F88A1E01A}"/>
    <cellStyle name="40% - Ênfase6 6 6 2 3" xfId="36035" xr:uid="{A7AA60C9-0FED-4C7D-ACE0-C7E500165A0A}"/>
    <cellStyle name="40% - Ênfase6 6 6 2 4" xfId="36036" xr:uid="{99556FF4-A6B9-4DF2-8C27-B90C1A0CE9A9}"/>
    <cellStyle name="40% - Ênfase6 6 6 3" xfId="36037" xr:uid="{03FC45D7-7C1D-42EB-87DD-263C0B8FDC53}"/>
    <cellStyle name="40% - Ênfase6 6 6 4" xfId="36038" xr:uid="{BC189EAC-5C91-4A0B-BC7D-3726115D5216}"/>
    <cellStyle name="40% - Ênfase6 6 6 5" xfId="36039" xr:uid="{35456DF7-CDD9-4485-B50F-12F4D4BB3FBB}"/>
    <cellStyle name="40% - Ênfase6 6 6 6" xfId="51755" xr:uid="{11DBEB1E-8AF7-4E5F-AB02-191363ADEE20}"/>
    <cellStyle name="40% - Ênfase6 6 7" xfId="2550" xr:uid="{D3F22434-D270-4EA7-B6C1-183D44785CBD}"/>
    <cellStyle name="40% - Ênfase6 6 7 2" xfId="36040" xr:uid="{095C4C40-7517-48D0-9C14-81931D9E0147}"/>
    <cellStyle name="40% - Ênfase6 6 7 2 2" xfId="36041" xr:uid="{EF4D87F4-D846-4292-904B-38B6C644F114}"/>
    <cellStyle name="40% - Ênfase6 6 7 2 3" xfId="36042" xr:uid="{A1B1917F-1C56-4FF8-987C-95665EEAA0F7}"/>
    <cellStyle name="40% - Ênfase6 6 7 2 4" xfId="36043" xr:uid="{515551B4-837A-4B9E-B7FE-B35AEC07F074}"/>
    <cellStyle name="40% - Ênfase6 6 7 3" xfId="36044" xr:uid="{1BCF7B16-02E3-4C98-AC93-2879B36E37F4}"/>
    <cellStyle name="40% - Ênfase6 6 7 4" xfId="36045" xr:uid="{E11AD640-FE9E-49F5-9E88-F8EEDAB6432F}"/>
    <cellStyle name="40% - Ênfase6 6 7 5" xfId="36046" xr:uid="{20C5E48F-F831-4E8C-8C78-085F06F94C8A}"/>
    <cellStyle name="40% - Ênfase6 6 7 6" xfId="52630" xr:uid="{4C15EB72-4C26-48D9-9764-770782C8D50F}"/>
    <cellStyle name="40% - Ênfase6 6 8" xfId="36047" xr:uid="{96EB075F-B4DB-4FA3-BDB0-E1DEB68B28B7}"/>
    <cellStyle name="40% - Ênfase6 6 8 2" xfId="36048" xr:uid="{151EE9C2-19A1-4C2E-A1C9-406B1E1CDE77}"/>
    <cellStyle name="40% - Ênfase6 6 8 2 2" xfId="36049" xr:uid="{F538008A-B30C-4CBF-9ACB-DEBF9552CEF1}"/>
    <cellStyle name="40% - Ênfase6 6 8 2 3" xfId="36050" xr:uid="{348B82BC-274E-45FC-ADD9-FD34672AB655}"/>
    <cellStyle name="40% - Ênfase6 6 8 2 4" xfId="36051" xr:uid="{2F574330-138D-4B93-8DA8-B4E674656184}"/>
    <cellStyle name="40% - Ênfase6 6 8 3" xfId="36052" xr:uid="{CC2CB169-E82E-44F5-BEC8-D2BFBD7B176B}"/>
    <cellStyle name="40% - Ênfase6 6 8 4" xfId="36053" xr:uid="{06FFC2F3-B77C-4274-AF38-CBAD8C0DFABF}"/>
    <cellStyle name="40% - Ênfase6 6 8 5" xfId="36054" xr:uid="{E0756F33-C816-49F3-9A66-AFB3422AE7FA}"/>
    <cellStyle name="40% - Ênfase6 6 8 6" xfId="53489" xr:uid="{D9401584-4F94-4D15-9746-E2BB571D8C06}"/>
    <cellStyle name="40% - Ênfase6 6 9" xfId="36055" xr:uid="{652F0008-AFDA-4954-8293-0F99B5D80CE5}"/>
    <cellStyle name="40% - Ênfase6 6 9 2" xfId="36056" xr:uid="{417F4782-CC0D-4FE4-9724-0826D8E91516}"/>
    <cellStyle name="40% - Ênfase6 6 9 2 2" xfId="36057" xr:uid="{D6E0B3C7-F771-4EDE-885E-7CD9B9F8BDE5}"/>
    <cellStyle name="40% - Ênfase6 6 9 2 3" xfId="36058" xr:uid="{E6A8B970-88D4-4B8E-BCC2-3CA813C1224C}"/>
    <cellStyle name="40% - Ênfase6 6 9 2 4" xfId="36059" xr:uid="{CF306293-6C35-4A74-96B8-43BB97F8F6FF}"/>
    <cellStyle name="40% - Ênfase6 6 9 3" xfId="36060" xr:uid="{ECA5EEC5-C610-4441-88AB-DED15E99A57B}"/>
    <cellStyle name="40% - Ênfase6 6 9 4" xfId="36061" xr:uid="{26B823C5-58A1-4838-9BB7-C2B0D97152CA}"/>
    <cellStyle name="40% - Ênfase6 6 9 5" xfId="36062" xr:uid="{DF679673-A960-49AB-8F13-59F9EE67565B}"/>
    <cellStyle name="40% - Ênfase6 6 9 6" xfId="54323" xr:uid="{5F20C123-B862-4E93-A44E-1B44A876C022}"/>
    <cellStyle name="40% - Ênfase6 60" xfId="2551" xr:uid="{DADCCEB5-2671-479A-88E3-EDB0C765E060}"/>
    <cellStyle name="40% - Ênfase6 60 2" xfId="2552" xr:uid="{B1A7E999-780B-4F0A-90F5-5D5A428C152B}"/>
    <cellStyle name="40% - Ênfase6 61" xfId="2553" xr:uid="{279DFB80-70D4-4B26-BBDE-7EBC29A90FF9}"/>
    <cellStyle name="40% - Ênfase6 61 2" xfId="2554" xr:uid="{9E92BD57-1D10-41C4-9E1D-4B434DE67435}"/>
    <cellStyle name="40% - Ênfase6 62" xfId="2555" xr:uid="{4CE7F131-A223-44C5-8B10-F2AC036B3817}"/>
    <cellStyle name="40% - Ênfase6 62 2" xfId="2556" xr:uid="{93461A69-006E-49C2-9186-E441D5953612}"/>
    <cellStyle name="40% - Ênfase6 63" xfId="2557" xr:uid="{13B67A1A-BA66-4557-B64E-C6C939E37D71}"/>
    <cellStyle name="40% - Ênfase6 63 2" xfId="2558" xr:uid="{7529B562-640B-47B1-B3CF-B3362F46CBE6}"/>
    <cellStyle name="40% - Ênfase6 64" xfId="2559" xr:uid="{B42E81D0-4AF8-443B-8222-14AB63E15180}"/>
    <cellStyle name="40% - Ênfase6 65" xfId="36063" xr:uid="{6D91A4E3-AF73-41E6-ADD9-E16B98CE1A53}"/>
    <cellStyle name="40% - Ênfase6 66" xfId="36064" xr:uid="{A506B28E-1B8C-47AA-AD1A-4D19CE661E61}"/>
    <cellStyle name="40% - Ênfase6 67" xfId="36065" xr:uid="{F04A3508-A0C1-4504-9F38-44E5C60D67DB}"/>
    <cellStyle name="40% - Ênfase6 68" xfId="36066" xr:uid="{00BF4CAC-D8F3-4DDB-9540-1E6652C658E6}"/>
    <cellStyle name="40% - Ênfase6 69" xfId="36067" xr:uid="{09E235FE-E688-4DE9-9CBD-6B1A3FF95D8B}"/>
    <cellStyle name="40% - Ênfase6 7" xfId="2560" xr:uid="{7C29D049-8483-4670-85BB-733738B1D716}"/>
    <cellStyle name="40% - Ênfase6 7 10" xfId="36068" xr:uid="{FEA58C4A-2570-4D1F-8530-F795AE7F1963}"/>
    <cellStyle name="40% - Ênfase6 7 10 2" xfId="36069" xr:uid="{273B9CBD-3372-48CE-A1FF-AEF2E5FE3C6B}"/>
    <cellStyle name="40% - Ênfase6 7 10 2 2" xfId="36070" xr:uid="{96BC22BF-6376-45C7-88AE-FD0353D5E7EB}"/>
    <cellStyle name="40% - Ênfase6 7 10 2 3" xfId="36071" xr:uid="{5F172890-C768-4F39-9984-D91B15EC529B}"/>
    <cellStyle name="40% - Ênfase6 7 10 2 4" xfId="36072" xr:uid="{485A4CB9-2262-4562-BCDA-C9D316946CA5}"/>
    <cellStyle name="40% - Ênfase6 7 10 3" xfId="36073" xr:uid="{8A3C0A82-B8C4-4D63-BB06-AE31A309D3EA}"/>
    <cellStyle name="40% - Ênfase6 7 10 4" xfId="36074" xr:uid="{76D15AB2-3A52-4669-BBEC-AD6ABC059E04}"/>
    <cellStyle name="40% - Ênfase6 7 10 5" xfId="36075" xr:uid="{121A931D-45A7-4FC9-B50D-D29F96F4CAE5}"/>
    <cellStyle name="40% - Ênfase6 7 11" xfId="36076" xr:uid="{C41243BB-6E6E-4442-9C1C-AEAB19D620FA}"/>
    <cellStyle name="40% - Ênfase6 7 11 2" xfId="36077" xr:uid="{09BCCA29-7BB5-4A32-84F5-E64DDFCF3F12}"/>
    <cellStyle name="40% - Ênfase6 7 11 2 2" xfId="36078" xr:uid="{5F33E744-AE4C-435B-BCF7-FA83CA15F640}"/>
    <cellStyle name="40% - Ênfase6 7 11 2 3" xfId="36079" xr:uid="{E16D7179-80B1-41FC-9BF7-04AE15666D9C}"/>
    <cellStyle name="40% - Ênfase6 7 11 2 4" xfId="36080" xr:uid="{BC23C854-7A74-4334-BE6D-CE70559A7C0A}"/>
    <cellStyle name="40% - Ênfase6 7 11 3" xfId="36081" xr:uid="{F464FA10-7789-4E79-B795-60E7FCA18FBE}"/>
    <cellStyle name="40% - Ênfase6 7 11 4" xfId="36082" xr:uid="{20299DC6-25FB-4125-B279-F469FF0DD14C}"/>
    <cellStyle name="40% - Ênfase6 7 11 5" xfId="36083" xr:uid="{786DB07B-80F5-43A3-9224-069778C90DBA}"/>
    <cellStyle name="40% - Ênfase6 7 12" xfId="36084" xr:uid="{B7883285-E0F7-43A7-9D87-262EE551FFC5}"/>
    <cellStyle name="40% - Ênfase6 7 12 2" xfId="36085" xr:uid="{8E8733A0-7C14-446A-87B6-30304CC92C0C}"/>
    <cellStyle name="40% - Ênfase6 7 12 3" xfId="36086" xr:uid="{F22A1240-7138-4744-9DCF-159D97DDB2E0}"/>
    <cellStyle name="40% - Ênfase6 7 12 4" xfId="36087" xr:uid="{C7DF6B65-CDED-4046-BE96-05690D766108}"/>
    <cellStyle name="40% - Ênfase6 7 12 5" xfId="47287" xr:uid="{F022A697-DB01-4B8F-BA16-3E425368D902}"/>
    <cellStyle name="40% - Ênfase6 7 13" xfId="36088" xr:uid="{007B090C-8D62-4DB0-ADDC-A2BDEB953263}"/>
    <cellStyle name="40% - Ênfase6 7 14" xfId="36089" xr:uid="{61622FF2-DAFF-4B78-B336-4B257965A603}"/>
    <cellStyle name="40% - Ênfase6 7 15" xfId="36090" xr:uid="{35AC4F21-4302-4703-9564-C2993735330F}"/>
    <cellStyle name="40% - Ênfase6 7 16" xfId="45204" xr:uid="{7B073784-4B3D-4F1D-8B17-94CE312CA053}"/>
    <cellStyle name="40% - Ênfase6 7 2" xfId="2561" xr:uid="{474F4BD7-1CC6-4B09-8C19-A912B6E5029B}"/>
    <cellStyle name="40% - Ênfase6 7 2 2" xfId="2562" xr:uid="{35A50FDF-A3DC-4A8C-9847-1863659E69B1}"/>
    <cellStyle name="40% - Ênfase6 7 2 2 2" xfId="36091" xr:uid="{04D63A37-2F10-47C6-9262-BCB76F06A8C2}"/>
    <cellStyle name="40% - Ênfase6 7 2 2 2 2" xfId="57300" xr:uid="{7B517919-2D7D-4871-90AD-AFDFFAFFDEAA}"/>
    <cellStyle name="40% - Ênfase6 7 2 2 2 3" xfId="58344" xr:uid="{826A1228-0BCA-404D-BD95-F70343F6A1A0}"/>
    <cellStyle name="40% - Ênfase6 7 2 2 2 4" xfId="56939" xr:uid="{A2CB4C9A-932A-4DAD-9D9A-25C04D5DB2A0}"/>
    <cellStyle name="40% - Ênfase6 7 2 2 3" xfId="36092" xr:uid="{B89BC44B-C929-4F1B-997A-42ADFAE43BC5}"/>
    <cellStyle name="40% - Ênfase6 7 2 2 3 2" xfId="58372" xr:uid="{A8085896-3B1A-4717-A719-717251B057A8}"/>
    <cellStyle name="40% - Ênfase6 7 2 2 4" xfId="36093" xr:uid="{D1DFD7C5-D3AF-4722-A706-9C45EEE897D6}"/>
    <cellStyle name="40% - Ênfase6 7 2 2 5" xfId="49091" xr:uid="{6C271C27-21EF-4978-9B59-6A29C7F22BE2}"/>
    <cellStyle name="40% - Ênfase6 7 2 3" xfId="36094" xr:uid="{DCD0F2E2-E991-4309-8525-622278F2484A}"/>
    <cellStyle name="40% - Ênfase6 7 2 3 2" xfId="56563" xr:uid="{50A3B490-FFAA-4E7F-82E8-562EA5D9A397}"/>
    <cellStyle name="40% - Ênfase6 7 2 4" xfId="36095" xr:uid="{5BE5D925-B4C0-4BD4-AB41-9834EB96151A}"/>
    <cellStyle name="40% - Ênfase6 7 2 4 2" xfId="57586" xr:uid="{5FA96F5D-EBF7-4FCD-B641-CB6079AC605F}"/>
    <cellStyle name="40% - Ênfase6 7 2 5" xfId="36096" xr:uid="{1DE8043C-29FA-48C2-AAFF-2A6D9D3F916D}"/>
    <cellStyle name="40% - Ênfase6 7 2 6" xfId="48021" xr:uid="{3DA78F30-7F88-4E73-8B5E-C8B8E8C6A4FE}"/>
    <cellStyle name="40% - Ênfase6 7 3" xfId="2563" xr:uid="{2A103C4A-900F-44B5-BC46-7D6DC474C448}"/>
    <cellStyle name="40% - Ênfase6 7 3 2" xfId="2564" xr:uid="{93C811CE-6F18-4673-A95A-B2E9C83ABCDE}"/>
    <cellStyle name="40% - Ênfase6 7 3 2 2" xfId="36097" xr:uid="{8C2D8232-AD4D-4F69-8A50-7D7E33F62652}"/>
    <cellStyle name="40% - Ênfase6 7 3 2 3" xfId="36098" xr:uid="{CC2BE5D9-C1D4-46F9-86FD-792F8F0CC9E1}"/>
    <cellStyle name="40% - Ênfase6 7 3 2 4" xfId="36099" xr:uid="{0DA6869D-25AE-4378-A772-BC6DC70A9557}"/>
    <cellStyle name="40% - Ênfase6 7 3 3" xfId="36100" xr:uid="{2846BD98-E06E-488C-99D5-A197DEA8FA8F}"/>
    <cellStyle name="40% - Ênfase6 7 3 4" xfId="36101" xr:uid="{38E26A97-C219-4BBB-9EDF-4CFF3E1ACA13}"/>
    <cellStyle name="40% - Ênfase6 7 3 5" xfId="36102" xr:uid="{9014D7D6-E5E6-4E19-83D5-6957D7B4C443}"/>
    <cellStyle name="40% - Ênfase6 7 3 6" xfId="50498" xr:uid="{550AB0DC-A1CC-4032-BAEA-E9654AB240F4}"/>
    <cellStyle name="40% - Ênfase6 7 4" xfId="2565" xr:uid="{8DEEFC56-A28E-42FC-89A8-3B932638C2DF}"/>
    <cellStyle name="40% - Ênfase6 7 4 2" xfId="2566" xr:uid="{D708A1B8-8072-4CBE-9907-B2C534CD3E17}"/>
    <cellStyle name="40% - Ênfase6 7 4 2 2" xfId="36103" xr:uid="{1E9E9485-81BB-488D-8D02-6EE0A58E8B7D}"/>
    <cellStyle name="40% - Ênfase6 7 4 2 3" xfId="36104" xr:uid="{B664BE07-394A-49CC-85BE-0B74E6B6655A}"/>
    <cellStyle name="40% - Ênfase6 7 4 2 4" xfId="36105" xr:uid="{B2A25B4E-53A2-4AB3-82F4-96B091249F2F}"/>
    <cellStyle name="40% - Ênfase6 7 4 3" xfId="36106" xr:uid="{6DF64026-C17E-4124-BC7C-52C21E1E520C}"/>
    <cellStyle name="40% - Ênfase6 7 4 4" xfId="36107" xr:uid="{5CF4CEE0-0C9C-4EBB-B782-B5ED6A3A9922}"/>
    <cellStyle name="40% - Ênfase6 7 4 5" xfId="36108" xr:uid="{984916B9-C819-48FA-A9DD-631BBF0CF82A}"/>
    <cellStyle name="40% - Ênfase6 7 4 6" xfId="50185" xr:uid="{5F7B7511-CF18-4327-9914-88720A98B1E9}"/>
    <cellStyle name="40% - Ênfase6 7 5" xfId="2567" xr:uid="{9271F729-9EAD-462C-90AE-97CACA9C5016}"/>
    <cellStyle name="40% - Ênfase6 7 5 2" xfId="2568" xr:uid="{F4041428-73BE-4F51-8D21-437935E7EDB3}"/>
    <cellStyle name="40% - Ênfase6 7 5 2 2" xfId="36109" xr:uid="{F5D2836C-F189-4269-B6BD-5F833F4827EA}"/>
    <cellStyle name="40% - Ênfase6 7 5 2 3" xfId="36110" xr:uid="{8B393BAF-B12F-4BE9-AC12-D1FA8C926994}"/>
    <cellStyle name="40% - Ênfase6 7 5 2 4" xfId="36111" xr:uid="{927F31BC-FE3E-4EF5-9A2D-1AF29B9E181C}"/>
    <cellStyle name="40% - Ênfase6 7 5 3" xfId="36112" xr:uid="{AAB00214-798B-4C08-AE19-9722FE982050}"/>
    <cellStyle name="40% - Ênfase6 7 5 4" xfId="36113" xr:uid="{BE581B7B-9FB8-4BD9-9370-6DB876C21069}"/>
    <cellStyle name="40% - Ênfase6 7 5 5" xfId="36114" xr:uid="{6A2198C2-A147-49AF-8EB2-8E2193B9688B}"/>
    <cellStyle name="40% - Ênfase6 7 5 6" xfId="50872" xr:uid="{289731EC-E9D1-4022-8179-67E1B2B66009}"/>
    <cellStyle name="40% - Ênfase6 7 6" xfId="2569" xr:uid="{C31CA994-7F83-4144-855D-F07EABF38ADF}"/>
    <cellStyle name="40% - Ênfase6 7 6 2" xfId="2570" xr:uid="{CC5B70E3-0BCE-46C2-8F62-62494CE0FC79}"/>
    <cellStyle name="40% - Ênfase6 7 6 2 2" xfId="36115" xr:uid="{4CC73C53-ADB7-4526-B884-479FBE4395AD}"/>
    <cellStyle name="40% - Ênfase6 7 6 2 3" xfId="36116" xr:uid="{7F3C0F3A-D372-4B88-A4A7-DA1299767252}"/>
    <cellStyle name="40% - Ênfase6 7 6 2 4" xfId="36117" xr:uid="{341FC828-7485-4D42-9762-E347D20BF646}"/>
    <cellStyle name="40% - Ênfase6 7 6 3" xfId="36118" xr:uid="{B54CEA9E-CA48-43C9-B69A-54C3A26A229D}"/>
    <cellStyle name="40% - Ênfase6 7 6 4" xfId="36119" xr:uid="{675C4462-6BE5-41E9-A53C-57E4269FCDBB}"/>
    <cellStyle name="40% - Ênfase6 7 6 5" xfId="36120" xr:uid="{F57AECC3-A3F6-49AC-96CA-620145000399}"/>
    <cellStyle name="40% - Ênfase6 7 6 6" xfId="51757" xr:uid="{FD0C5769-E87A-473D-824E-045606FF3B09}"/>
    <cellStyle name="40% - Ênfase6 7 7" xfId="2571" xr:uid="{5BB0AA32-C074-4490-95DC-95F5BA37CB3E}"/>
    <cellStyle name="40% - Ênfase6 7 7 2" xfId="36121" xr:uid="{EBF9EA50-F256-4BE7-80D1-7F63CE33223B}"/>
    <cellStyle name="40% - Ênfase6 7 7 2 2" xfId="36122" xr:uid="{0F60D9AA-5BF0-429E-9BFA-E85E42951ABB}"/>
    <cellStyle name="40% - Ênfase6 7 7 2 3" xfId="36123" xr:uid="{AF1B3D44-4000-4BBE-8E7A-018E18C2460B}"/>
    <cellStyle name="40% - Ênfase6 7 7 2 4" xfId="36124" xr:uid="{6D18EF6D-6C72-49B3-BC53-FAADA4E175E3}"/>
    <cellStyle name="40% - Ênfase6 7 7 3" xfId="36125" xr:uid="{C1C5E5D0-5973-444D-BDCD-4B226C52C29E}"/>
    <cellStyle name="40% - Ênfase6 7 7 4" xfId="36126" xr:uid="{5B04C324-21CE-431D-B5EB-F61DA1DE7299}"/>
    <cellStyle name="40% - Ênfase6 7 7 5" xfId="36127" xr:uid="{9E2307F7-C623-4C8B-9A2B-9F91D37DFFA0}"/>
    <cellStyle name="40% - Ênfase6 7 7 6" xfId="52632" xr:uid="{694EEBE9-74B6-4E7E-ADAC-4BD32A64C2AC}"/>
    <cellStyle name="40% - Ênfase6 7 8" xfId="36128" xr:uid="{6CA4F168-A5D5-436F-A391-7425927763EA}"/>
    <cellStyle name="40% - Ênfase6 7 8 2" xfId="36129" xr:uid="{BCE2FA8F-3F91-447B-9F87-0E64B56AD16D}"/>
    <cellStyle name="40% - Ênfase6 7 8 2 2" xfId="36130" xr:uid="{5A5AD289-540A-4103-AF2F-17C9B052F445}"/>
    <cellStyle name="40% - Ênfase6 7 8 2 3" xfId="36131" xr:uid="{5628399F-1B55-44B0-8C03-A3AED29185D6}"/>
    <cellStyle name="40% - Ênfase6 7 8 2 4" xfId="36132" xr:uid="{A9A88175-4127-4E3A-B6BE-DB24233E8014}"/>
    <cellStyle name="40% - Ênfase6 7 8 3" xfId="36133" xr:uid="{D1A5A078-84AA-4C03-A6C0-4101BEF073CA}"/>
    <cellStyle name="40% - Ênfase6 7 8 4" xfId="36134" xr:uid="{9307F2AB-7CF6-46C4-A234-8E5D4EF3797A}"/>
    <cellStyle name="40% - Ênfase6 7 8 5" xfId="36135" xr:uid="{E0E5863B-9123-455F-A87D-AA79637897E5}"/>
    <cellStyle name="40% - Ênfase6 7 8 6" xfId="53490" xr:uid="{D3C25E08-2D97-4E7B-9E5D-F0E352A01253}"/>
    <cellStyle name="40% - Ênfase6 7 9" xfId="36136" xr:uid="{D3C8C9BB-4CD7-45C0-9D1D-4DBD1C80B4B8}"/>
    <cellStyle name="40% - Ênfase6 7 9 2" xfId="36137" xr:uid="{04AC6333-615C-4FF6-B011-4DC5CCB5BD20}"/>
    <cellStyle name="40% - Ênfase6 7 9 2 2" xfId="36138" xr:uid="{62550567-1BC4-4DEC-8563-19B498246185}"/>
    <cellStyle name="40% - Ênfase6 7 9 2 3" xfId="36139" xr:uid="{5509E0A8-8EC0-475C-985B-C579DFDC738C}"/>
    <cellStyle name="40% - Ênfase6 7 9 2 4" xfId="36140" xr:uid="{99E20DAF-1D68-4C1C-8190-EF9F4006A956}"/>
    <cellStyle name="40% - Ênfase6 7 9 3" xfId="36141" xr:uid="{6FB8D0BC-A3BC-4113-92FB-E9CD0CE7FF9B}"/>
    <cellStyle name="40% - Ênfase6 7 9 4" xfId="36142" xr:uid="{A2B8FC74-D8F1-4BF8-91FB-C58C7BE220E3}"/>
    <cellStyle name="40% - Ênfase6 7 9 5" xfId="36143" xr:uid="{14AEE06D-2D28-4638-8FBD-F88DBFAB5344}"/>
    <cellStyle name="40% - Ênfase6 7 9 6" xfId="54324" xr:uid="{B5AE857C-B81B-4B46-AC00-726F3739EA0D}"/>
    <cellStyle name="40% - Ênfase6 70" xfId="36144" xr:uid="{202BD95C-4582-4755-8709-5FE5B815C40F}"/>
    <cellStyle name="40% - Ênfase6 71" xfId="36145" xr:uid="{B7D28333-E769-49EE-B5CF-4119943B45A1}"/>
    <cellStyle name="40% - Ênfase6 72" xfId="36146" xr:uid="{A18B7F22-3594-4E4D-991F-2366194B789D}"/>
    <cellStyle name="40% - Ênfase6 73" xfId="36147" xr:uid="{BD6B8BAB-E763-4369-9753-F6780EF60B53}"/>
    <cellStyle name="40% - Ênfase6 74" xfId="36148" xr:uid="{394A87D4-051D-4A94-A6BC-0E63D1F710E1}"/>
    <cellStyle name="40% - Ênfase6 75" xfId="36149" xr:uid="{F67E2992-BF36-4708-B109-E8266EE3D1E4}"/>
    <cellStyle name="40% - Ênfase6 76" xfId="36150" xr:uid="{EF366DE2-020E-48A8-A54E-0EBD6FAA9A16}"/>
    <cellStyle name="40% - Ênfase6 77" xfId="36151" xr:uid="{984891A9-9268-4FF9-B4CF-EA4CB1FED0D8}"/>
    <cellStyle name="40% - Ênfase6 78" xfId="36152" xr:uid="{FDFCB714-9994-42C5-9DD0-CA540A744F23}"/>
    <cellStyle name="40% - Ênfase6 79" xfId="36153" xr:uid="{6B4FF607-819F-435E-8136-312955656013}"/>
    <cellStyle name="40% - Ênfase6 8" xfId="2572" xr:uid="{D8A0A293-1D95-43FD-93ED-949496A53EE1}"/>
    <cellStyle name="40% - Ênfase6 8 10" xfId="36154" xr:uid="{730EEF2A-99BB-4F68-AF90-3B038478505F}"/>
    <cellStyle name="40% - Ênfase6 8 10 2" xfId="36155" xr:uid="{1AA9BD67-87FC-4F53-8B1B-A070CEFF9586}"/>
    <cellStyle name="40% - Ênfase6 8 10 2 2" xfId="36156" xr:uid="{EF556285-F362-4A91-B51B-78D3DB7BAC9C}"/>
    <cellStyle name="40% - Ênfase6 8 10 2 3" xfId="36157" xr:uid="{C69659AB-BE01-463A-8B9B-38F85172675B}"/>
    <cellStyle name="40% - Ênfase6 8 10 2 4" xfId="36158" xr:uid="{18A00DBE-EA74-4F18-9EB1-CF1D4F904DE4}"/>
    <cellStyle name="40% - Ênfase6 8 10 3" xfId="36159" xr:uid="{EB3878EF-C507-4C10-ABA7-54905EC4A5C5}"/>
    <cellStyle name="40% - Ênfase6 8 10 4" xfId="36160" xr:uid="{A01E4128-8E38-42FC-AA5A-32162D337D4B}"/>
    <cellStyle name="40% - Ênfase6 8 10 5" xfId="36161" xr:uid="{8C66DF7C-6E99-4801-A71E-C07C28981E97}"/>
    <cellStyle name="40% - Ênfase6 8 11" xfId="36162" xr:uid="{50315C4D-779E-40EE-9305-9CF695E496B2}"/>
    <cellStyle name="40% - Ênfase6 8 11 2" xfId="36163" xr:uid="{874C1914-88F7-4949-9113-130896AE3CBB}"/>
    <cellStyle name="40% - Ênfase6 8 11 2 2" xfId="36164" xr:uid="{538C3029-7509-4629-AD7C-0E0E89219098}"/>
    <cellStyle name="40% - Ênfase6 8 11 2 3" xfId="36165" xr:uid="{F7D0A52F-E329-488A-9179-BF9677A40B87}"/>
    <cellStyle name="40% - Ênfase6 8 11 2 4" xfId="36166" xr:uid="{8074B5E7-70E2-47A2-85A8-3EC99ABAB2FF}"/>
    <cellStyle name="40% - Ênfase6 8 11 3" xfId="36167" xr:uid="{88A131B0-8592-4BC1-AD80-DF081C2C4A8D}"/>
    <cellStyle name="40% - Ênfase6 8 11 4" xfId="36168" xr:uid="{D3DF43C2-43EB-45D8-B82F-CEBA2F5AA4BC}"/>
    <cellStyle name="40% - Ênfase6 8 11 5" xfId="36169" xr:uid="{3918C90E-3567-4F45-B8C6-A441BBCC5A48}"/>
    <cellStyle name="40% - Ênfase6 8 12" xfId="36170" xr:uid="{8D646318-0005-4326-9691-7B24377EED7F}"/>
    <cellStyle name="40% - Ênfase6 8 12 2" xfId="36171" xr:uid="{C4996795-F83C-4301-A8FF-FA2B6785CC3F}"/>
    <cellStyle name="40% - Ênfase6 8 12 3" xfId="36172" xr:uid="{3162215F-774A-4E21-BCEA-D930385171CC}"/>
    <cellStyle name="40% - Ênfase6 8 12 4" xfId="36173" xr:uid="{1DF50C0D-412B-48E6-B3B6-5E3FED06C846}"/>
    <cellStyle name="40% - Ênfase6 8 12 5" xfId="47288" xr:uid="{A9896042-7391-49AD-BA55-69D1A0FFE795}"/>
    <cellStyle name="40% - Ênfase6 8 13" xfId="36174" xr:uid="{BC08826E-90FE-403E-A20E-A4BC91811283}"/>
    <cellStyle name="40% - Ênfase6 8 14" xfId="36175" xr:uid="{83FAE91C-CB3B-4736-9AED-E7367F3A00F5}"/>
    <cellStyle name="40% - Ênfase6 8 15" xfId="36176" xr:uid="{12641DB4-EE4D-4533-B229-C5A42AC51A59}"/>
    <cellStyle name="40% - Ênfase6 8 16" xfId="45677" xr:uid="{D2DAADFD-D52E-457E-B0F1-2C2891B38A35}"/>
    <cellStyle name="40% - Ênfase6 8 2" xfId="2573" xr:uid="{3C864CEE-BA8B-4B44-AAFE-FA02DF2AA107}"/>
    <cellStyle name="40% - Ênfase6 8 2 2" xfId="2574" xr:uid="{10197D34-22F7-4BD7-BDAB-19A789CF90E8}"/>
    <cellStyle name="40% - Ênfase6 8 2 2 2" xfId="36177" xr:uid="{95D98F69-0CD0-49E3-98BB-02D582A0D654}"/>
    <cellStyle name="40% - Ênfase6 8 2 2 2 2" xfId="57301" xr:uid="{185D9915-035E-4440-A994-3EE6C2F6A051}"/>
    <cellStyle name="40% - Ênfase6 8 2 2 2 3" xfId="58136" xr:uid="{C4DD4EFD-1361-48B5-A276-AEDCD4D4E848}"/>
    <cellStyle name="40% - Ênfase6 8 2 2 2 4" xfId="56940" xr:uid="{87C404AB-CF7D-478C-B93B-F359B2B7CA50}"/>
    <cellStyle name="40% - Ênfase6 8 2 2 3" xfId="36178" xr:uid="{56B9B9CD-6B65-4B74-A2E2-E2B8261F6692}"/>
    <cellStyle name="40% - Ênfase6 8 2 2 3 2" xfId="58262" xr:uid="{7DAAFB01-A69E-487A-A4B7-85050D0DDDBE}"/>
    <cellStyle name="40% - Ênfase6 8 2 2 4" xfId="36179" xr:uid="{9A8BFCE2-9EA4-4DAA-A2C8-EC8992B58FD3}"/>
    <cellStyle name="40% - Ênfase6 8 2 2 5" xfId="49093" xr:uid="{58C00A70-11CF-46CB-B62E-507B9F3EAAC9}"/>
    <cellStyle name="40% - Ênfase6 8 2 3" xfId="36180" xr:uid="{E78B3162-F392-419B-A974-F1D8948D5DEB}"/>
    <cellStyle name="40% - Ênfase6 8 2 3 2" xfId="56564" xr:uid="{80DFA5B3-A552-4F58-A7E8-413AB80E8349}"/>
    <cellStyle name="40% - Ênfase6 8 2 4" xfId="36181" xr:uid="{D4B41F2A-6281-436E-8E90-231BD746A2DC}"/>
    <cellStyle name="40% - Ênfase6 8 2 4 2" xfId="57137" xr:uid="{0B53B572-D9AD-481A-810E-6D56E305B005}"/>
    <cellStyle name="40% - Ênfase6 8 2 5" xfId="36182" xr:uid="{7800E533-B174-4C3C-9610-7ED4AE78BF34}"/>
    <cellStyle name="40% - Ênfase6 8 2 6" xfId="48022" xr:uid="{D6FC4B57-D187-4F62-951B-63C8FADA79F3}"/>
    <cellStyle name="40% - Ênfase6 8 3" xfId="2575" xr:uid="{27848F8E-B647-4741-A2AB-5841781B27DD}"/>
    <cellStyle name="40% - Ênfase6 8 3 2" xfId="2576" xr:uid="{F1571369-6B24-4BA9-9AC1-9B715850C8BC}"/>
    <cellStyle name="40% - Ênfase6 8 3 2 2" xfId="36183" xr:uid="{09A8A5A8-4B18-4543-8EDB-0E9E22A2F1A4}"/>
    <cellStyle name="40% - Ênfase6 8 3 2 3" xfId="36184" xr:uid="{4CB773DE-C165-4839-BA23-CABE7114ED99}"/>
    <cellStyle name="40% - Ênfase6 8 3 2 4" xfId="36185" xr:uid="{D70AEB7C-32DF-4139-8F9B-AB1A0A031899}"/>
    <cellStyle name="40% - Ênfase6 8 3 3" xfId="36186" xr:uid="{0B9F4AAC-4C68-47AC-B26E-F5738951CC32}"/>
    <cellStyle name="40% - Ênfase6 8 3 4" xfId="36187" xr:uid="{3713930D-674D-4B50-9E6E-3E43F749AFA0}"/>
    <cellStyle name="40% - Ênfase6 8 3 5" xfId="36188" xr:uid="{5B9D0300-F2E9-4CA7-A433-C58898200590}"/>
    <cellStyle name="40% - Ênfase6 8 3 6" xfId="50500" xr:uid="{12E8F79B-2509-4A31-B1C0-B99062A35C43}"/>
    <cellStyle name="40% - Ênfase6 8 4" xfId="2577" xr:uid="{0D284B7F-6C30-4223-B9E6-B57E9E2792E2}"/>
    <cellStyle name="40% - Ênfase6 8 4 2" xfId="2578" xr:uid="{2AE588B1-C8CD-4C67-90F4-8936816DB04D}"/>
    <cellStyle name="40% - Ênfase6 8 4 2 2" xfId="36189" xr:uid="{7464C778-FFC7-4686-A047-B9820655243E}"/>
    <cellStyle name="40% - Ênfase6 8 4 2 3" xfId="36190" xr:uid="{DD4B5F1A-5DD5-4D0D-BEA0-ACF15AAD6497}"/>
    <cellStyle name="40% - Ênfase6 8 4 2 4" xfId="36191" xr:uid="{8F0EA47E-0748-4FE2-BAA8-856438489B2C}"/>
    <cellStyle name="40% - Ênfase6 8 4 3" xfId="36192" xr:uid="{27DF0096-C5C5-4E02-8C3A-BB41851F7931}"/>
    <cellStyle name="40% - Ênfase6 8 4 4" xfId="36193" xr:uid="{827F0455-DA18-46A8-B051-476D18BCA562}"/>
    <cellStyle name="40% - Ênfase6 8 4 5" xfId="36194" xr:uid="{5F13235F-0808-4F7B-8F84-7B1344D3869C}"/>
    <cellStyle name="40% - Ênfase6 8 4 6" xfId="50183" xr:uid="{218961AE-F2A4-4718-AFE9-A3AEF6FF0B27}"/>
    <cellStyle name="40% - Ênfase6 8 5" xfId="2579" xr:uid="{D80D59E3-B68A-48D5-8743-83C19F050AD2}"/>
    <cellStyle name="40% - Ênfase6 8 5 2" xfId="2580" xr:uid="{EC4A3951-447E-42CA-BB12-8BA37A220FC0}"/>
    <cellStyle name="40% - Ênfase6 8 5 2 2" xfId="36195" xr:uid="{495FC0EB-7197-4421-83E4-EE62032CCC27}"/>
    <cellStyle name="40% - Ênfase6 8 5 2 3" xfId="36196" xr:uid="{4B94335E-C2BB-4373-BC49-10B36DBE03E6}"/>
    <cellStyle name="40% - Ênfase6 8 5 2 4" xfId="36197" xr:uid="{153DA595-389B-4B55-9F44-B46674EC76C4}"/>
    <cellStyle name="40% - Ênfase6 8 5 3" xfId="36198" xr:uid="{979472B5-A343-44C9-9939-BD369FDB607E}"/>
    <cellStyle name="40% - Ênfase6 8 5 4" xfId="36199" xr:uid="{D6B5D1F0-64AE-43C7-9E1F-8EA2D301ADCA}"/>
    <cellStyle name="40% - Ênfase6 8 5 5" xfId="36200" xr:uid="{31773523-5EB8-4BEB-BBB6-D2C3FD74B67B}"/>
    <cellStyle name="40% - Ênfase6 8 5 6" xfId="50874" xr:uid="{C38525ED-4CB0-4A4B-9913-52F0FDB78ED5}"/>
    <cellStyle name="40% - Ênfase6 8 6" xfId="2581" xr:uid="{40A9CEA4-CD4E-4AAF-B581-C639CA2ED01D}"/>
    <cellStyle name="40% - Ênfase6 8 6 2" xfId="2582" xr:uid="{D4919ABF-60AD-43D7-98D9-4BCF4E9FEDE2}"/>
    <cellStyle name="40% - Ênfase6 8 6 2 2" xfId="36201" xr:uid="{111DAD98-B6AD-425A-A496-11C6DB9EEFC7}"/>
    <cellStyle name="40% - Ênfase6 8 6 2 3" xfId="36202" xr:uid="{0E31620A-CE54-46B7-9637-B74D1DE51908}"/>
    <cellStyle name="40% - Ênfase6 8 6 2 4" xfId="36203" xr:uid="{D2F52E4A-547D-4305-AED3-6F7495A817BB}"/>
    <cellStyle name="40% - Ênfase6 8 6 3" xfId="36204" xr:uid="{1765AAF1-1CD2-4E8E-8088-70BF1BF8C34D}"/>
    <cellStyle name="40% - Ênfase6 8 6 4" xfId="36205" xr:uid="{E2732B43-1B54-4416-8315-7D31379390C2}"/>
    <cellStyle name="40% - Ênfase6 8 6 5" xfId="36206" xr:uid="{A55EB62D-2839-4957-9C2C-4E1FC828104F}"/>
    <cellStyle name="40% - Ênfase6 8 6 6" xfId="51759" xr:uid="{7E2B616B-830F-489B-A60E-13B9D5D69E48}"/>
    <cellStyle name="40% - Ênfase6 8 7" xfId="2583" xr:uid="{E9F8C745-4820-4690-8C5A-DDF98A647EEA}"/>
    <cellStyle name="40% - Ênfase6 8 7 2" xfId="36207" xr:uid="{0F9471E5-A77D-4F78-9C4F-3322F4D10EF4}"/>
    <cellStyle name="40% - Ênfase6 8 7 2 2" xfId="36208" xr:uid="{C92D27D2-FFE2-4B4E-A7E2-91E5ECEBD658}"/>
    <cellStyle name="40% - Ênfase6 8 7 2 3" xfId="36209" xr:uid="{4227765F-FA82-4804-95C8-EB16F1605F71}"/>
    <cellStyle name="40% - Ênfase6 8 7 2 4" xfId="36210" xr:uid="{3E2DC153-5B3F-48DC-AB18-1151B836AF08}"/>
    <cellStyle name="40% - Ênfase6 8 7 3" xfId="36211" xr:uid="{29716667-92D0-4B92-A55A-DB2B6AF780C9}"/>
    <cellStyle name="40% - Ênfase6 8 7 4" xfId="36212" xr:uid="{3F0DDF78-9377-4318-99B3-324A184C7CB4}"/>
    <cellStyle name="40% - Ênfase6 8 7 5" xfId="36213" xr:uid="{85FABCCC-4CA2-4D81-B2EC-212AAA740742}"/>
    <cellStyle name="40% - Ênfase6 8 7 6" xfId="52634" xr:uid="{B071B733-8F25-4D81-89BA-2E2A11C21AA8}"/>
    <cellStyle name="40% - Ênfase6 8 8" xfId="36214" xr:uid="{B0F26CAC-9B8A-403E-AB8B-6BAA2A90E0D1}"/>
    <cellStyle name="40% - Ênfase6 8 8 2" xfId="36215" xr:uid="{804F87A3-E806-42DF-8E00-F4935DBE6B39}"/>
    <cellStyle name="40% - Ênfase6 8 8 2 2" xfId="36216" xr:uid="{73963997-AA6B-4E37-B5D0-50365F837362}"/>
    <cellStyle name="40% - Ênfase6 8 8 2 3" xfId="36217" xr:uid="{4ABB0369-632E-45FE-AD5A-B7C2E444CF93}"/>
    <cellStyle name="40% - Ênfase6 8 8 2 4" xfId="36218" xr:uid="{3D654739-61DE-4607-AB33-03F03EE4652B}"/>
    <cellStyle name="40% - Ênfase6 8 8 3" xfId="36219" xr:uid="{5E254F5E-B8FC-4A16-AFAF-5DD626BBB57E}"/>
    <cellStyle name="40% - Ênfase6 8 8 4" xfId="36220" xr:uid="{2F6D45B0-745D-4929-A741-06CDBE012BB8}"/>
    <cellStyle name="40% - Ênfase6 8 8 5" xfId="36221" xr:uid="{08D7D133-7F7C-44D3-A4EF-6FDDFD8C2B7D}"/>
    <cellStyle name="40% - Ênfase6 8 8 6" xfId="53492" xr:uid="{C30E19A1-88E1-4AF4-A0AF-9001C3B8BC2D}"/>
    <cellStyle name="40% - Ênfase6 8 9" xfId="36222" xr:uid="{B21771DC-CF3B-4F1E-9D17-4B06B2523B6E}"/>
    <cellStyle name="40% - Ênfase6 8 9 2" xfId="36223" xr:uid="{97EE1B9F-A6B2-4B1F-B8CF-42EC9F9CCD38}"/>
    <cellStyle name="40% - Ênfase6 8 9 2 2" xfId="36224" xr:uid="{D3D19DC8-3A4F-472C-8CA5-D3F31C4D0659}"/>
    <cellStyle name="40% - Ênfase6 8 9 2 3" xfId="36225" xr:uid="{C0BCCC70-FCE3-49E3-AD65-A651957E7D79}"/>
    <cellStyle name="40% - Ênfase6 8 9 2 4" xfId="36226" xr:uid="{13920856-BB1B-45C2-834C-991BC5AD5575}"/>
    <cellStyle name="40% - Ênfase6 8 9 3" xfId="36227" xr:uid="{002B4180-200B-41DE-9AE1-38B723C1B1AD}"/>
    <cellStyle name="40% - Ênfase6 8 9 4" xfId="36228" xr:uid="{C5054950-EAD3-486F-828A-AF0F68013B25}"/>
    <cellStyle name="40% - Ênfase6 8 9 5" xfId="36229" xr:uid="{84E011C1-0313-442B-ABDB-70B089CF3823}"/>
    <cellStyle name="40% - Ênfase6 8 9 6" xfId="54325" xr:uid="{E41A7322-0A3C-4A3C-A952-02323C10C3D9}"/>
    <cellStyle name="40% - Ênfase6 80" xfId="36230" xr:uid="{7868E4DD-4176-46D1-AB55-4CC4BDE74972}"/>
    <cellStyle name="40% - Ênfase6 81" xfId="36231" xr:uid="{F2B9C5A2-BCD2-43D3-959A-0133FE22C93C}"/>
    <cellStyle name="40% - Ênfase6 82" xfId="36232" xr:uid="{0CE5B035-775B-48D8-B9AC-BC655237CEA1}"/>
    <cellStyle name="40% - Ênfase6 83" xfId="36233" xr:uid="{B6B9B3E6-A3A1-4DA5-842C-A87D1A2D95F5}"/>
    <cellStyle name="40% - Ênfase6 84" xfId="36234" xr:uid="{4AD4F32F-0AB4-46E4-9879-8F35F1BBBAFE}"/>
    <cellStyle name="40% - Ênfase6 85" xfId="36235" xr:uid="{FC370217-7294-4E93-9D85-DEC536E25870}"/>
    <cellStyle name="40% - Ênfase6 86" xfId="36236" xr:uid="{1FA95412-A6FB-4099-BAFB-2A60F41EA320}"/>
    <cellStyle name="40% - Ênfase6 87" xfId="36237" xr:uid="{A5314899-9AEF-484D-AAEF-6763126F6F66}"/>
    <cellStyle name="40% - Ênfase6 88" xfId="36238" xr:uid="{3E204AA5-35FD-4FC8-97A7-5D6FE934E00E}"/>
    <cellStyle name="40% - Ênfase6 89" xfId="36239" xr:uid="{0888043A-E8C3-4D66-AB8A-B311EE75E4C3}"/>
    <cellStyle name="40% - Ênfase6 9" xfId="2584" xr:uid="{E3CD6779-805F-44B0-80E8-BDA824898508}"/>
    <cellStyle name="40% - Ênfase6 9 10" xfId="36240" xr:uid="{3CF28994-2762-484F-82DA-6621146BEBA1}"/>
    <cellStyle name="40% - Ênfase6 9 10 2" xfId="36241" xr:uid="{1F487F2B-522E-4FCE-B195-03FA642E8625}"/>
    <cellStyle name="40% - Ênfase6 9 10 2 2" xfId="36242" xr:uid="{6754829E-0FAD-4403-8BBF-0D3612495396}"/>
    <cellStyle name="40% - Ênfase6 9 10 2 3" xfId="36243" xr:uid="{89E680A6-1424-4A3D-8DDE-B90232C1CFD5}"/>
    <cellStyle name="40% - Ênfase6 9 10 2 4" xfId="36244" xr:uid="{6A223364-EEA0-42C3-80D8-BB4EB50DC134}"/>
    <cellStyle name="40% - Ênfase6 9 10 3" xfId="36245" xr:uid="{ACDCA1E6-37BA-4F64-BF93-DF3CE924A02F}"/>
    <cellStyle name="40% - Ênfase6 9 10 4" xfId="36246" xr:uid="{641A2FEB-BEBE-44DD-BB8B-8FCCFF295C61}"/>
    <cellStyle name="40% - Ênfase6 9 10 5" xfId="36247" xr:uid="{FCE8CF99-9BB6-4268-BE0F-7BF4DFCEF5FE}"/>
    <cellStyle name="40% - Ênfase6 9 10 6" xfId="47289" xr:uid="{EAC152C9-3F7B-4856-9D97-B0A26CF4799A}"/>
    <cellStyle name="40% - Ênfase6 9 11" xfId="36248" xr:uid="{9C8D0A1D-A9E4-4873-869A-11F819CA72D2}"/>
    <cellStyle name="40% - Ênfase6 9 11 2" xfId="36249" xr:uid="{2AFE3AF5-5C5A-43C2-BC1D-1E7999410AEA}"/>
    <cellStyle name="40% - Ênfase6 9 11 2 2" xfId="36250" xr:uid="{EBEE9B53-8037-4993-A837-858837D005FF}"/>
    <cellStyle name="40% - Ênfase6 9 11 2 3" xfId="36251" xr:uid="{F1E1360E-777A-4F19-9B65-3261D04F9948}"/>
    <cellStyle name="40% - Ênfase6 9 11 2 4" xfId="36252" xr:uid="{7B736E22-2533-4A93-A762-F32C425E4B90}"/>
    <cellStyle name="40% - Ênfase6 9 11 3" xfId="36253" xr:uid="{4DADBC39-B46C-42A3-8CEE-A05F2F56ECBF}"/>
    <cellStyle name="40% - Ênfase6 9 11 4" xfId="36254" xr:uid="{FB0C4C2E-64CE-4C93-9792-9065F0071854}"/>
    <cellStyle name="40% - Ênfase6 9 11 5" xfId="36255" xr:uid="{011D1D58-26E6-4989-8C92-3ADE483C7608}"/>
    <cellStyle name="40% - Ênfase6 9 12" xfId="36256" xr:uid="{130812B7-3CA8-4417-BE41-5DC97F874A89}"/>
    <cellStyle name="40% - Ênfase6 9 12 2" xfId="36257" xr:uid="{DB26A615-1AA5-4E23-9D83-011C363EB0B1}"/>
    <cellStyle name="40% - Ênfase6 9 12 3" xfId="36258" xr:uid="{F81F373E-3EE2-45C8-B7AB-B6A42AECC4B6}"/>
    <cellStyle name="40% - Ênfase6 9 12 4" xfId="36259" xr:uid="{ABDBFD7A-04DC-4F3B-AFF2-A8BC55C4DE7C}"/>
    <cellStyle name="40% - Ênfase6 9 13" xfId="36260" xr:uid="{71B20100-3F46-4F34-976C-4F7C849873E2}"/>
    <cellStyle name="40% - Ênfase6 9 14" xfId="36261" xr:uid="{333E1EF2-12DE-49F3-821D-5272F07C31A6}"/>
    <cellStyle name="40% - Ênfase6 9 15" xfId="36262" xr:uid="{00BF391C-D180-4E49-A8FC-07872538D743}"/>
    <cellStyle name="40% - Ênfase6 9 16" xfId="45678" xr:uid="{6C3848B9-5AFA-42C0-AF94-48956744B577}"/>
    <cellStyle name="40% - Ênfase6 9 2" xfId="2585" xr:uid="{838468A8-032D-4D8A-9A28-772617F57197}"/>
    <cellStyle name="40% - Ênfase6 9 2 2" xfId="36263" xr:uid="{7BAE1F85-7033-4D99-BC82-934CF1BBF3E3}"/>
    <cellStyle name="40% - Ênfase6 9 2 2 2" xfId="36264" xr:uid="{D46025AD-BB5E-4FF0-9679-145D777C5602}"/>
    <cellStyle name="40% - Ênfase6 9 2 2 3" xfId="36265" xr:uid="{EE24F662-60A3-49B9-ABC6-EC0D0ABF2506}"/>
    <cellStyle name="40% - Ênfase6 9 2 2 4" xfId="36266" xr:uid="{22BAD55A-2D6D-4676-BB09-8B830E50F55D}"/>
    <cellStyle name="40% - Ênfase6 9 2 2 5" xfId="49095" xr:uid="{923D28F4-0C37-46BC-80BB-320EDB728FCE}"/>
    <cellStyle name="40% - Ênfase6 9 2 3" xfId="36267" xr:uid="{5CDACCEA-FE37-4C1D-A522-2653C4166F37}"/>
    <cellStyle name="40% - Ênfase6 9 2 4" xfId="36268" xr:uid="{F377915B-A0C6-43C1-A6E2-9F006CC8BE6A}"/>
    <cellStyle name="40% - Ênfase6 9 2 5" xfId="36269" xr:uid="{1B6D9416-969E-4521-830B-69CCDE59D1A0}"/>
    <cellStyle name="40% - Ênfase6 9 2 6" xfId="48023" xr:uid="{00E0E55F-F701-4FE2-BFD9-F1D0D70B2A56}"/>
    <cellStyle name="40% - Ênfase6 9 3" xfId="36270" xr:uid="{4536A7EF-0E71-4FCE-9B9A-C56DE454E5DB}"/>
    <cellStyle name="40% - Ênfase6 9 3 2" xfId="36271" xr:uid="{5D5B639F-ED78-4873-8FCF-BA85BF13A576}"/>
    <cellStyle name="40% - Ênfase6 9 3 2 2" xfId="36272" xr:uid="{036D7055-CC67-4FA8-AAD7-5C6AA56B652E}"/>
    <cellStyle name="40% - Ênfase6 9 3 2 3" xfId="36273" xr:uid="{CDF4AA9C-8FC8-4F73-AC4D-E8ED90438810}"/>
    <cellStyle name="40% - Ênfase6 9 3 2 4" xfId="36274" xr:uid="{32F14AA3-C376-4848-B8CD-892426FE71CE}"/>
    <cellStyle name="40% - Ênfase6 9 3 3" xfId="36275" xr:uid="{D647B85E-138D-4650-AF5F-CC83154E8785}"/>
    <cellStyle name="40% - Ênfase6 9 3 4" xfId="36276" xr:uid="{841EF855-F60C-4CB8-96E5-E799763F0D3A}"/>
    <cellStyle name="40% - Ênfase6 9 3 5" xfId="36277" xr:uid="{F17F8308-C10C-4AED-8BE0-392CD7491323}"/>
    <cellStyle name="40% - Ênfase6 9 3 6" xfId="50502" xr:uid="{1E2116A7-DFDE-417F-8888-0D30C4568726}"/>
    <cellStyle name="40% - Ênfase6 9 4" xfId="36278" xr:uid="{4E21B39B-9709-42A1-9648-1A666AD73C9C}"/>
    <cellStyle name="40% - Ênfase6 9 4 2" xfId="36279" xr:uid="{CDDB7D0D-D657-4DFD-B4ED-78FC0ECE8C59}"/>
    <cellStyle name="40% - Ênfase6 9 4 2 2" xfId="36280" xr:uid="{CFDC9849-0996-444D-AEEA-79E21F55868B}"/>
    <cellStyle name="40% - Ênfase6 9 4 2 3" xfId="36281" xr:uid="{E9EC5ECB-7305-4102-9FFC-F0631F211D7E}"/>
    <cellStyle name="40% - Ênfase6 9 4 2 4" xfId="36282" xr:uid="{760268E5-8469-4A9F-8192-7B7707B54E03}"/>
    <cellStyle name="40% - Ênfase6 9 4 3" xfId="36283" xr:uid="{3D78AE40-3306-4758-9C19-B9FCBBC95FA9}"/>
    <cellStyle name="40% - Ênfase6 9 4 4" xfId="36284" xr:uid="{5D25A7EA-3260-4EAE-81DF-EF8596D223AE}"/>
    <cellStyle name="40% - Ênfase6 9 4 5" xfId="36285" xr:uid="{05B5D7FD-F603-4384-9AD3-58B4B833346C}"/>
    <cellStyle name="40% - Ênfase6 9 4 6" xfId="50180" xr:uid="{0153D06A-0314-4F47-8BA4-8F327D811AD1}"/>
    <cellStyle name="40% - Ênfase6 9 5" xfId="36286" xr:uid="{47E60E7A-4B76-42CB-B7B5-7E72D3B4EADD}"/>
    <cellStyle name="40% - Ênfase6 9 5 2" xfId="36287" xr:uid="{F756831E-4D15-4D9A-9A1A-B5A4781C9104}"/>
    <cellStyle name="40% - Ênfase6 9 5 2 2" xfId="36288" xr:uid="{C2988A68-0E02-465F-BA4F-80CE0213582B}"/>
    <cellStyle name="40% - Ênfase6 9 5 2 3" xfId="36289" xr:uid="{117CA666-C275-44F2-B5C3-9CE715A0E549}"/>
    <cellStyle name="40% - Ênfase6 9 5 2 4" xfId="36290" xr:uid="{86A148F5-5BBB-4E0D-8B4D-6A020DB55EBB}"/>
    <cellStyle name="40% - Ênfase6 9 5 3" xfId="36291" xr:uid="{EEFA1549-45BB-4F80-AEE3-7D865444ED2D}"/>
    <cellStyle name="40% - Ênfase6 9 5 4" xfId="36292" xr:uid="{1196DA8F-7724-4736-BEBC-C2D3D7C7C448}"/>
    <cellStyle name="40% - Ênfase6 9 5 5" xfId="36293" xr:uid="{4AB4F6CD-24AA-4D72-8BE3-6C9856259D64}"/>
    <cellStyle name="40% - Ênfase6 9 5 6" xfId="50897" xr:uid="{2C533BE5-CE8C-41B9-B70B-EE3275CCCCAB}"/>
    <cellStyle name="40% - Ênfase6 9 6" xfId="36294" xr:uid="{DED5B159-CAF0-4EAE-866E-A4114C3B7F64}"/>
    <cellStyle name="40% - Ênfase6 9 6 2" xfId="36295" xr:uid="{CADED564-FBC3-480B-BF4B-73FCDA69A20A}"/>
    <cellStyle name="40% - Ênfase6 9 6 2 2" xfId="36296" xr:uid="{225E8DA9-0E15-4760-A533-65EEA9CB8243}"/>
    <cellStyle name="40% - Ênfase6 9 6 2 3" xfId="36297" xr:uid="{5FC0C856-1E27-4C16-B9E9-6FE302FE552A}"/>
    <cellStyle name="40% - Ênfase6 9 6 2 4" xfId="36298" xr:uid="{2C5AEF3C-4D03-48AC-8A6D-287298DB85BE}"/>
    <cellStyle name="40% - Ênfase6 9 6 3" xfId="36299" xr:uid="{F5F895FE-253B-4F83-BFEA-67A30CBEAD57}"/>
    <cellStyle name="40% - Ênfase6 9 6 4" xfId="36300" xr:uid="{D9A61D59-25CE-43B0-96B7-30F74BAF067E}"/>
    <cellStyle name="40% - Ênfase6 9 6 5" xfId="36301" xr:uid="{63B58CEE-289D-4AA9-A09A-03CBFCD6264A}"/>
    <cellStyle name="40% - Ênfase6 9 6 6" xfId="51782" xr:uid="{0678C695-5B79-47D7-A496-5F5AFEF12860}"/>
    <cellStyle name="40% - Ênfase6 9 7" xfId="36302" xr:uid="{A3E12B46-7FC8-4161-8ABE-4988595648F3}"/>
    <cellStyle name="40% - Ênfase6 9 7 2" xfId="36303" xr:uid="{2B861C8A-012D-4A70-9B70-FA2FE0E63786}"/>
    <cellStyle name="40% - Ênfase6 9 7 2 2" xfId="36304" xr:uid="{97D0FB73-82BB-4482-B422-BAE7853C99DB}"/>
    <cellStyle name="40% - Ênfase6 9 7 2 3" xfId="36305" xr:uid="{08240042-AD46-4DA6-B5FC-551B39C1089C}"/>
    <cellStyle name="40% - Ênfase6 9 7 2 4" xfId="36306" xr:uid="{2F8B4138-818B-4293-AA41-DC4EAAF27DCB}"/>
    <cellStyle name="40% - Ênfase6 9 7 3" xfId="36307" xr:uid="{C1CDA0BE-6C28-4759-A657-280CECCF20AC}"/>
    <cellStyle name="40% - Ênfase6 9 7 4" xfId="36308" xr:uid="{1509B0F2-C386-44EE-979C-C72A45751CEC}"/>
    <cellStyle name="40% - Ênfase6 9 7 5" xfId="36309" xr:uid="{CC6EE4D1-5DE8-4260-BC69-874BF68CB30F}"/>
    <cellStyle name="40% - Ênfase6 9 7 6" xfId="52657" xr:uid="{38F9E161-591B-4C26-96FD-26A6599BC7E1}"/>
    <cellStyle name="40% - Ênfase6 9 8" xfId="36310" xr:uid="{431A96B1-FF39-4DAF-913B-E501CF438FBD}"/>
    <cellStyle name="40% - Ênfase6 9 8 2" xfId="36311" xr:uid="{73659E23-D553-49AA-BB26-2DB9042AC722}"/>
    <cellStyle name="40% - Ênfase6 9 8 2 2" xfId="36312" xr:uid="{C2D2C34B-9B9F-4AFF-84A0-FCA22B78BC6B}"/>
    <cellStyle name="40% - Ênfase6 9 8 2 3" xfId="36313" xr:uid="{B022A762-04E1-46D0-AF4D-4762B007938F}"/>
    <cellStyle name="40% - Ênfase6 9 8 2 4" xfId="36314" xr:uid="{B00D7509-B5BC-430B-9486-C72DDAE1794D}"/>
    <cellStyle name="40% - Ênfase6 9 8 3" xfId="36315" xr:uid="{83B023E4-4C6F-4FF9-A8A7-747FEC098C7C}"/>
    <cellStyle name="40% - Ênfase6 9 8 4" xfId="36316" xr:uid="{C1264BAD-E253-4D33-9353-38624B194164}"/>
    <cellStyle name="40% - Ênfase6 9 8 5" xfId="36317" xr:uid="{B9C190C8-056F-4387-B668-8E7EB94B9732}"/>
    <cellStyle name="40% - Ênfase6 9 8 6" xfId="53514" xr:uid="{26A5BCD5-C8A0-44EB-A5DD-241CB6998D35}"/>
    <cellStyle name="40% - Ênfase6 9 9" xfId="36318" xr:uid="{A6EB1783-8E3A-4464-AC39-6BC788E7E34C}"/>
    <cellStyle name="40% - Ênfase6 9 9 2" xfId="36319" xr:uid="{6D871EA9-B7B1-4C0D-8E05-78680FF8135D}"/>
    <cellStyle name="40% - Ênfase6 9 9 2 2" xfId="36320" xr:uid="{DCD0F065-1436-41A9-ACDA-1A033046233D}"/>
    <cellStyle name="40% - Ênfase6 9 9 2 3" xfId="36321" xr:uid="{1B5CFD73-2A53-478C-8F92-23CBD86468A4}"/>
    <cellStyle name="40% - Ênfase6 9 9 2 4" xfId="36322" xr:uid="{9C006A83-FCD4-4D7E-A6CC-AB4851E833F6}"/>
    <cellStyle name="40% - Ênfase6 9 9 3" xfId="36323" xr:uid="{E63FC200-09F5-4F7E-9EE6-788B45B615CB}"/>
    <cellStyle name="40% - Ênfase6 9 9 4" xfId="36324" xr:uid="{A358E7F1-55E1-4869-8CA9-BD5190BE2BF1}"/>
    <cellStyle name="40% - Ênfase6 9 9 5" xfId="36325" xr:uid="{F9CEAD97-3719-4749-BAA9-3850E1A77AFE}"/>
    <cellStyle name="40% - Ênfase6 9 9 6" xfId="54347" xr:uid="{AAC21E1D-A2FC-48B5-97EA-C3B668861BB6}"/>
    <cellStyle name="40% - Ênfase6 90" xfId="36326" xr:uid="{93C0AC3E-8C79-46A4-A66B-74CA59E51457}"/>
    <cellStyle name="40% - Ênfase6 91" xfId="36327" xr:uid="{81102EA9-66A8-458C-96B6-53FFBAA1CD4B}"/>
    <cellStyle name="40% - Ênfase6 92" xfId="36328" xr:uid="{19435DEC-5D6A-4467-98DE-5D7D7BD062A2}"/>
    <cellStyle name="40% - Ênfase6 93" xfId="36329" xr:uid="{100527F9-0D5F-4DB0-B29B-97AA592AD7EB}"/>
    <cellStyle name="40% - Ênfase6 94" xfId="36330" xr:uid="{FAB5B44D-9BD3-4A4D-A1D1-1429C7AA7E4A}"/>
    <cellStyle name="40% - Ênfase6 95" xfId="36331" xr:uid="{2C328969-6069-4616-8475-5B5558D49531}"/>
    <cellStyle name="40% - Ênfase6 96" xfId="36332" xr:uid="{A1665921-73F8-4766-AC98-AB24423D0A80}"/>
    <cellStyle name="40% - Ênfase6 97" xfId="36333" xr:uid="{3A633A11-43FE-430C-847B-A02CB4CF0296}"/>
    <cellStyle name="40% - Ênfase6 98" xfId="36334" xr:uid="{341B15BD-3DB6-456D-841F-AD6015A8AF3E}"/>
    <cellStyle name="40% - Ênfase6 99" xfId="36335" xr:uid="{646F25E1-8DFF-4A95-A037-8312AB894BBB}"/>
    <cellStyle name="60% - Accent1" xfId="45011" xr:uid="{08AB714D-D90E-4FFF-BAE9-76175B640DFF}"/>
    <cellStyle name="60% - Accent1 2" xfId="45099" xr:uid="{220C67B1-3A2D-4BF5-8D21-90125D531B60}"/>
    <cellStyle name="60% - Accent2" xfId="45012" xr:uid="{E6E5C5B3-5DD7-4124-B438-EEF273DEE0ED}"/>
    <cellStyle name="60% - Accent2 2" xfId="45103" xr:uid="{2FF9CFBA-84C9-4BEB-8243-C3DD554A9621}"/>
    <cellStyle name="60% - Accent3" xfId="45013" xr:uid="{FE0C80A3-D881-4457-A456-5F5F6C1F51EA}"/>
    <cellStyle name="60% - Accent3 2" xfId="45107" xr:uid="{E6683942-CA77-4890-9F5A-62553544BC68}"/>
    <cellStyle name="60% - Accent4" xfId="45014" xr:uid="{8AFDBCE7-EA40-4A6C-A454-E38016FBD122}"/>
    <cellStyle name="60% - Accent4 2" xfId="45111" xr:uid="{DACC4ED2-43F8-43BA-92D9-2538B6CAC39F}"/>
    <cellStyle name="60% - Accent5" xfId="45015" xr:uid="{3A34EA3F-02EF-4A03-B108-878A06A87A7B}"/>
    <cellStyle name="60% - Accent5 2" xfId="45115" xr:uid="{F6C20D48-3B6B-4BF7-B88F-95CE33C667BA}"/>
    <cellStyle name="60% - Accent6" xfId="45016" xr:uid="{9D00573A-3D77-4EEC-A74D-A95F4EF7B995}"/>
    <cellStyle name="60% - Accent6 2" xfId="45119" xr:uid="{80E0E2A0-C818-4EAF-AEAF-D5E84F07179B}"/>
    <cellStyle name="60% - Ênfase1 10" xfId="36336" xr:uid="{42C1DCFF-364E-4ECC-966C-AAD525B516A5}"/>
    <cellStyle name="60% - Ênfase1 10 10" xfId="47290" xr:uid="{79CCBF03-84E5-49B8-B285-2E40038DBE63}"/>
    <cellStyle name="60% - Ênfase1 10 11" xfId="45679" xr:uid="{873BD665-2D5C-4CC1-8135-743E29494279}"/>
    <cellStyle name="60% - Ênfase1 10 2" xfId="48024" xr:uid="{F9F6E6CB-D46C-46E0-8427-A53AE4E64A45}"/>
    <cellStyle name="60% - Ênfase1 10 2 2" xfId="49097" xr:uid="{6CE47805-473C-4DC9-B407-15871B48A834}"/>
    <cellStyle name="60% - Ênfase1 10 3" xfId="50504" xr:uid="{72F1DE49-5E97-4BD1-9E5D-4475CF6FF2DE}"/>
    <cellStyle name="60% - Ênfase1 10 4" xfId="50178" xr:uid="{8AFFED75-00E7-4041-AFBE-9227A84BD576}"/>
    <cellStyle name="60% - Ênfase1 10 5" xfId="50899" xr:uid="{A7FB76BE-D87B-44F5-A791-B6B849426557}"/>
    <cellStyle name="60% - Ênfase1 10 6" xfId="51784" xr:uid="{056C588D-D559-45C8-8C0A-BE967128E1EB}"/>
    <cellStyle name="60% - Ênfase1 10 7" xfId="52659" xr:uid="{896B07CB-6B6F-4B53-9EC0-5AED8197D7A7}"/>
    <cellStyle name="60% - Ênfase1 10 8" xfId="53516" xr:uid="{B4341E9A-D64C-414E-B9A3-0C0B8221D34C}"/>
    <cellStyle name="60% - Ênfase1 10 9" xfId="54348" xr:uid="{23EC00D3-E458-4B18-8834-85B33DEE74C2}"/>
    <cellStyle name="60% - Ênfase1 11" xfId="36337" xr:uid="{A5EEF5A6-783C-4BAE-AFDE-63CA57B2CDC1}"/>
    <cellStyle name="60% - Ênfase1 11 10" xfId="47291" xr:uid="{FEF81385-DBB1-4E5D-93F1-CD77EAA23358}"/>
    <cellStyle name="60% - Ênfase1 11 11" xfId="45680" xr:uid="{063161DC-AD48-42FD-B364-ABBC50207951}"/>
    <cellStyle name="60% - Ênfase1 11 2" xfId="48025" xr:uid="{A07C9668-EAFB-408A-B1B1-9EF44DF26258}"/>
    <cellStyle name="60% - Ênfase1 11 2 2" xfId="49098" xr:uid="{1163F8ED-9441-48E3-B37D-56500F0EC2F5}"/>
    <cellStyle name="60% - Ênfase1 11 3" xfId="50505" xr:uid="{1CF04611-C0B6-431B-9394-30A327160FD2}"/>
    <cellStyle name="60% - Ênfase1 11 4" xfId="50177" xr:uid="{0AA825E2-2E3A-49C8-A671-533F3B466AE0}"/>
    <cellStyle name="60% - Ênfase1 11 5" xfId="50900" xr:uid="{6AA9F429-FBB2-476E-8B46-4FB78611BFD3}"/>
    <cellStyle name="60% - Ênfase1 11 6" xfId="51785" xr:uid="{95A13E4A-AF3E-4222-A09A-59BA38A3D2D3}"/>
    <cellStyle name="60% - Ênfase1 11 7" xfId="52660" xr:uid="{372D59D9-E191-4D98-9CFA-C8EABC6DD453}"/>
    <cellStyle name="60% - Ênfase1 11 8" xfId="53517" xr:uid="{CEEED070-11AF-4FFE-8596-068751FBE3DA}"/>
    <cellStyle name="60% - Ênfase1 11 9" xfId="54349" xr:uid="{54A911D3-4F0C-411B-A7D6-990D9E10C089}"/>
    <cellStyle name="60% - Ênfase1 12" xfId="36338" xr:uid="{C808FAEF-2B73-465A-883C-F36BBF9853D2}"/>
    <cellStyle name="60% - Ênfase1 12 10" xfId="47292" xr:uid="{008F401A-01B2-40A8-A8CF-95634A4FB567}"/>
    <cellStyle name="60% - Ênfase1 12 11" xfId="45681" xr:uid="{9A16BB4E-EBD3-49EA-AC39-427CFDF4A414}"/>
    <cellStyle name="60% - Ênfase1 12 2" xfId="48026" xr:uid="{9BDD2864-7042-4AB8-8527-B3978681FCA4}"/>
    <cellStyle name="60% - Ênfase1 12 2 2" xfId="49099" xr:uid="{96D4AAC2-6B74-4531-8FB8-1204C2909A00}"/>
    <cellStyle name="60% - Ênfase1 12 3" xfId="50506" xr:uid="{25293598-80D2-4E3D-8943-8CDB2E7F8322}"/>
    <cellStyle name="60% - Ênfase1 12 4" xfId="50176" xr:uid="{7A980113-2FDA-4B99-9CFF-7BA22B56B675}"/>
    <cellStyle name="60% - Ênfase1 12 5" xfId="50901" xr:uid="{7B95575A-5563-4E2E-B650-FB1522753921}"/>
    <cellStyle name="60% - Ênfase1 12 6" xfId="51786" xr:uid="{61174488-385A-4ECE-8066-DC618BFFF518}"/>
    <cellStyle name="60% - Ênfase1 12 7" xfId="52661" xr:uid="{A66ECFFC-B5C6-4015-9947-9ADCC77308B6}"/>
    <cellStyle name="60% - Ênfase1 12 8" xfId="53518" xr:uid="{9A9E1F6C-FACF-4B0D-B10D-7B7D73B704DD}"/>
    <cellStyle name="60% - Ênfase1 12 9" xfId="54350" xr:uid="{99B879EB-BAC8-4A35-8188-DB66DC914B01}"/>
    <cellStyle name="60% - Ênfase1 13" xfId="36339" xr:uid="{E850055B-5F6E-4BCF-9D47-828D0B3C689D}"/>
    <cellStyle name="60% - Ênfase1 13 10" xfId="47293" xr:uid="{88B2CB05-C614-4685-B8AD-7CF433AA1B87}"/>
    <cellStyle name="60% - Ênfase1 13 11" xfId="45682" xr:uid="{D798B7B7-6A8B-4790-B452-35424A749AA1}"/>
    <cellStyle name="60% - Ênfase1 13 2" xfId="48027" xr:uid="{77858EC0-6A94-434C-AE80-C2910AB031F0}"/>
    <cellStyle name="60% - Ênfase1 13 2 2" xfId="49100" xr:uid="{2C14835D-DDAE-48F7-B647-B79F6CD39990}"/>
    <cellStyle name="60% - Ênfase1 13 3" xfId="50507" xr:uid="{A1BE672E-E9D2-4C13-B89D-30DF1214DA90}"/>
    <cellStyle name="60% - Ênfase1 13 4" xfId="50172" xr:uid="{7846EB2A-59CB-4194-B95A-4C2A6482C10D}"/>
    <cellStyle name="60% - Ênfase1 13 5" xfId="50906" xr:uid="{A255030B-ABAC-48F5-8BF4-69E6DFCB77CB}"/>
    <cellStyle name="60% - Ênfase1 13 6" xfId="51791" xr:uid="{1F03C06C-1913-4136-8DA8-8874BD357037}"/>
    <cellStyle name="60% - Ênfase1 13 7" xfId="52666" xr:uid="{4B3F3E19-BDB2-41CD-972A-EB32DD703A87}"/>
    <cellStyle name="60% - Ênfase1 13 8" xfId="53523" xr:uid="{A62741EE-428D-494B-AF28-2F63D74468A2}"/>
    <cellStyle name="60% - Ênfase1 13 9" xfId="54355" xr:uid="{4F2ABB16-B3AE-4B3E-9569-80E09B3B8AC2}"/>
    <cellStyle name="60% - Ênfase1 14" xfId="36340" xr:uid="{C6C52E91-E393-471B-9EF0-59B6021A182E}"/>
    <cellStyle name="60% - Ênfase1 14 10" xfId="47294" xr:uid="{C7AF1E70-CE59-4075-91B9-7C2834A6A829}"/>
    <cellStyle name="60% - Ênfase1 14 11" xfId="45683" xr:uid="{C6C0BA1B-E0B4-48B2-92F5-F383BE3C473A}"/>
    <cellStyle name="60% - Ênfase1 14 2" xfId="48028" xr:uid="{05A87AB3-F85F-4456-AFE1-D61AF6645F1E}"/>
    <cellStyle name="60% - Ênfase1 14 2 2" xfId="49101" xr:uid="{0FDEB3E9-E8E8-4AC2-B9D2-B85D202E45AF}"/>
    <cellStyle name="60% - Ênfase1 14 3" xfId="50508" xr:uid="{59560FCE-68E4-4E5E-AA11-24992731E78B}"/>
    <cellStyle name="60% - Ênfase1 14 4" xfId="50170" xr:uid="{BE34136D-02D6-4E65-9C39-0333B34B1F69}"/>
    <cellStyle name="60% - Ênfase1 14 5" xfId="50908" xr:uid="{AE1C42A8-9F8A-42D8-8B7B-E6B470D4AE08}"/>
    <cellStyle name="60% - Ênfase1 14 6" xfId="51793" xr:uid="{691A73E0-3671-4530-985C-3252DB358FDA}"/>
    <cellStyle name="60% - Ênfase1 14 7" xfId="52668" xr:uid="{8EB25216-F969-4CD1-983F-EBC3D5509CE2}"/>
    <cellStyle name="60% - Ênfase1 14 8" xfId="53525" xr:uid="{4C5B6687-E5CC-4397-91F9-31A06589D1D0}"/>
    <cellStyle name="60% - Ênfase1 14 9" xfId="54357" xr:uid="{379FCF68-4C0E-4AD2-8005-81B5A32B3624}"/>
    <cellStyle name="60% - Ênfase1 15" xfId="36341" xr:uid="{FAF29954-E26B-4424-A947-47C01DD84943}"/>
    <cellStyle name="60% - Ênfase1 15 10" xfId="47295" xr:uid="{7502C050-0EB8-449B-923B-9239C8371C78}"/>
    <cellStyle name="60% - Ênfase1 15 11" xfId="45684" xr:uid="{8D469AE6-17C9-4C5A-AF24-CB0D203ED95A}"/>
    <cellStyle name="60% - Ênfase1 15 2" xfId="48029" xr:uid="{3071E5E1-967C-460C-8382-286F61D6B80D}"/>
    <cellStyle name="60% - Ênfase1 15 2 2" xfId="49102" xr:uid="{B900BAA4-DC75-40F5-9815-063BA7DCDBFB}"/>
    <cellStyle name="60% - Ênfase1 15 3" xfId="50509" xr:uid="{557848FA-518C-4FCC-BBF3-5B777467DFF1}"/>
    <cellStyle name="60% - Ênfase1 15 4" xfId="50168" xr:uid="{70CCC2DB-7E1A-4950-A262-EC3C44A514AF}"/>
    <cellStyle name="60% - Ênfase1 15 5" xfId="50930" xr:uid="{62B59AC4-E4DE-4536-95D8-2A5DF8B7B96D}"/>
    <cellStyle name="60% - Ênfase1 15 6" xfId="51815" xr:uid="{7C6AD91C-2AFA-42E0-985E-DC76B3F4AB6C}"/>
    <cellStyle name="60% - Ênfase1 15 7" xfId="52690" xr:uid="{8B1896C5-F34E-420C-8B86-5FD31FCE9E5E}"/>
    <cellStyle name="60% - Ênfase1 15 8" xfId="53547" xr:uid="{A5E3C9C2-F0E0-4CBF-A28F-01C9B3B70C18}"/>
    <cellStyle name="60% - Ênfase1 15 9" xfId="54379" xr:uid="{55A4F420-24AE-4A69-9375-1C13B827A5F0}"/>
    <cellStyle name="60% - Ênfase1 16" xfId="36342" xr:uid="{402F920D-C978-4A63-95A7-562293BE5BD1}"/>
    <cellStyle name="60% - Ênfase1 16 10" xfId="47296" xr:uid="{B3A5D76E-AB7E-48FC-BBB3-9FB56E0FEF24}"/>
    <cellStyle name="60% - Ênfase1 16 11" xfId="45685" xr:uid="{F38EAFDE-8BCF-4243-A8B3-AD16B201FFAA}"/>
    <cellStyle name="60% - Ênfase1 16 2" xfId="48030" xr:uid="{B17C3FF7-38B0-424E-B0DA-37837BABD3E9}"/>
    <cellStyle name="60% - Ênfase1 16 2 2" xfId="49103" xr:uid="{C3A6FB3E-AA80-46D5-A776-526C345B72C8}"/>
    <cellStyle name="60% - Ênfase1 16 3" xfId="50510" xr:uid="{B4ED1EFE-29B5-4EC6-9EF9-8713750ED1C2}"/>
    <cellStyle name="60% - Ênfase1 16 4" xfId="50166" xr:uid="{27907EF7-D84A-431B-916D-BDEC116357F1}"/>
    <cellStyle name="60% - Ênfase1 16 5" xfId="50932" xr:uid="{8005F5FA-ACD4-44CE-82BA-97D93A8CFD28}"/>
    <cellStyle name="60% - Ênfase1 16 6" xfId="51817" xr:uid="{EE5DBD02-92F5-4721-BE0D-0FAA70CFDF2E}"/>
    <cellStyle name="60% - Ênfase1 16 7" xfId="52692" xr:uid="{6202B6F8-B053-4B2A-8415-AF63487CBD2F}"/>
    <cellStyle name="60% - Ênfase1 16 8" xfId="53549" xr:uid="{C91E4066-2BF1-4B5E-8CC5-09D37F9E3149}"/>
    <cellStyle name="60% - Ênfase1 16 9" xfId="54381" xr:uid="{8CC68B45-1776-4404-9D3B-C32B468C82CB}"/>
    <cellStyle name="60% - Ênfase1 17" xfId="36343" xr:uid="{3EAEE4D5-2974-4CA0-889C-3071053F6090}"/>
    <cellStyle name="60% - Ênfase1 17 2" xfId="49104" xr:uid="{0DAA8695-6A52-4714-A52D-AFEDA370DE11}"/>
    <cellStyle name="60% - Ênfase1 17 3" xfId="50511" xr:uid="{DFEC13D4-A14A-4541-AA70-78936E73CDFA}"/>
    <cellStyle name="60% - Ênfase1 17 4" xfId="50164" xr:uid="{C71B953A-A68B-4630-8AA8-FA71DA0B7E98}"/>
    <cellStyle name="60% - Ênfase1 17 5" xfId="50934" xr:uid="{956C906F-9903-435D-8AED-2052F1B78E61}"/>
    <cellStyle name="60% - Ênfase1 17 6" xfId="51819" xr:uid="{40436446-8BD9-4DDC-9080-A87FFE0F288B}"/>
    <cellStyle name="60% - Ênfase1 17 7" xfId="52694" xr:uid="{06DC1EA3-7D00-4C4E-942A-36F4668A3632}"/>
    <cellStyle name="60% - Ênfase1 17 8" xfId="53551" xr:uid="{161B4712-D1D1-4B6C-A549-C1E9FDFD0B00}"/>
    <cellStyle name="60% - Ênfase1 17 9" xfId="54383" xr:uid="{CD11F60A-535B-4D45-BC12-665C81E5F083}"/>
    <cellStyle name="60% - Ênfase1 18" xfId="36344" xr:uid="{2C1BEBEC-D10E-4FD4-8858-DFE08A5749B9}"/>
    <cellStyle name="60% - Ênfase1 18 2" xfId="49105" xr:uid="{D3FB0FC0-4733-4665-9806-EA941EA459D8}"/>
    <cellStyle name="60% - Ênfase1 18 3" xfId="50512" xr:uid="{AA74560C-F38E-4F0E-A366-95EDA214E35A}"/>
    <cellStyle name="60% - Ênfase1 18 4" xfId="50162" xr:uid="{70348BFB-61F5-4D06-A351-5A76AB302FDB}"/>
    <cellStyle name="60% - Ênfase1 18 5" xfId="50937" xr:uid="{3E307DB3-5661-46B8-A674-856C008E9B0F}"/>
    <cellStyle name="60% - Ênfase1 18 6" xfId="51822" xr:uid="{24622BF9-7A02-47CA-B8C9-3489C1BEAECF}"/>
    <cellStyle name="60% - Ênfase1 18 7" xfId="52697" xr:uid="{50A29912-C06B-4D80-8D96-8FF2A3510332}"/>
    <cellStyle name="60% - Ênfase1 18 8" xfId="53554" xr:uid="{4718E16C-7281-4632-B4F0-1F0831215AFA}"/>
    <cellStyle name="60% - Ênfase1 18 9" xfId="54386" xr:uid="{2DAA10AE-D200-4CE0-8181-B9DEEB0E6A76}"/>
    <cellStyle name="60% - Ênfase1 19" xfId="36345" xr:uid="{16285EE5-A429-4FAE-8FD6-AE522F3A22A6}"/>
    <cellStyle name="60% - Ênfase1 19 2" xfId="49106" xr:uid="{EAAA138A-F037-4E04-BE7D-ED3467557BC6}"/>
    <cellStyle name="60% - Ênfase1 19 3" xfId="50513" xr:uid="{E000CCF9-851F-475D-80C0-424971E752FF}"/>
    <cellStyle name="60% - Ênfase1 19 4" xfId="50160" xr:uid="{688CB117-050F-49F8-B849-5928CAE75F78}"/>
    <cellStyle name="60% - Ênfase1 19 5" xfId="50939" xr:uid="{865E6914-98F1-45CE-8874-CAF0E331E729}"/>
    <cellStyle name="60% - Ênfase1 19 6" xfId="51824" xr:uid="{76F36059-52FA-4A17-8E98-1666120152F1}"/>
    <cellStyle name="60% - Ênfase1 19 7" xfId="52699" xr:uid="{FE101E4F-8845-4420-80BB-F1C990F303C6}"/>
    <cellStyle name="60% - Ênfase1 19 8" xfId="53556" xr:uid="{21C16C82-AEF7-4960-BEC3-456A43984988}"/>
    <cellStyle name="60% - Ênfase1 19 9" xfId="54388" xr:uid="{997A98E1-7034-4B0D-9F9F-E7932CBF6637}"/>
    <cellStyle name="60% - Ênfase1 2" xfId="34" xr:uid="{88F83209-B4FE-4E33-BEF8-105EB649DCA4}"/>
    <cellStyle name="60% - Ênfase1 2 10" xfId="36346" xr:uid="{CC8E0E09-3888-4656-8673-653B723BF675}"/>
    <cellStyle name="60% - Ênfase1 2 10 2" xfId="50941" xr:uid="{8D5B69CF-E453-4CDE-9EDC-05424DC78099}"/>
    <cellStyle name="60% - Ênfase1 2 11" xfId="36347" xr:uid="{0BCDDC4B-39DC-43C7-A5E0-FE5A17C28384}"/>
    <cellStyle name="60% - Ênfase1 2 11 2" xfId="51826" xr:uid="{76206FFE-9635-4057-ADE5-2A42987A11D4}"/>
    <cellStyle name="60% - Ênfase1 2 12" xfId="36348" xr:uid="{F3359CBD-3081-4EB1-9B19-62E4D0726A35}"/>
    <cellStyle name="60% - Ênfase1 2 12 2" xfId="52701" xr:uid="{7AECCA97-5885-4D2B-B8F8-7DBEDEADD30E}"/>
    <cellStyle name="60% - Ênfase1 2 13" xfId="36349" xr:uid="{A74FA205-52A4-42D5-A999-D48683CF5437}"/>
    <cellStyle name="60% - Ênfase1 2 13 2" xfId="53558" xr:uid="{5025E937-F33C-457C-AA1B-34595A4047CA}"/>
    <cellStyle name="60% - Ênfase1 2 14" xfId="36350" xr:uid="{023148E5-C54A-47C3-929D-D72FCF9FFF7C}"/>
    <cellStyle name="60% - Ênfase1 2 14 2" xfId="36351" xr:uid="{3168476A-E988-44BA-A2D6-411C657F2FA0}"/>
    <cellStyle name="60% - Ênfase1 2 14 3" xfId="36352" xr:uid="{E8576A8B-61BA-4485-949F-5676B1172F52}"/>
    <cellStyle name="60% - Ênfase1 2 14 4" xfId="36353" xr:uid="{A1E84B15-B438-4AAA-96FB-05176F8572FE}"/>
    <cellStyle name="60% - Ênfase1 2 14 5" xfId="54390" xr:uid="{76E98343-EDF1-4CD6-8ACC-34CE1A13DB78}"/>
    <cellStyle name="60% - Ênfase1 2 15" xfId="36354" xr:uid="{70209DD6-8292-4F05-8D01-1B5E64DA8EC8}"/>
    <cellStyle name="60% - Ênfase1 2 15 2" xfId="56197" xr:uid="{E38E8ED5-8E6D-42DE-96D5-637EE5574D54}"/>
    <cellStyle name="60% - Ênfase1 2 16" xfId="36355" xr:uid="{3EBA0152-1F4F-4F77-AC5B-69DBFD45271A}"/>
    <cellStyle name="60% - Ênfase1 2 16 2" xfId="57776" xr:uid="{F0E0203E-14A2-4455-B933-63FCE6A7AF6A}"/>
    <cellStyle name="60% - Ênfase1 2 17" xfId="36356" xr:uid="{82F5BA92-4BF2-49ED-B594-934C1621A68E}"/>
    <cellStyle name="60% - Ênfase1 2 17 2" xfId="47297" xr:uid="{A794D33C-6E20-4360-9660-22411F6D63C0}"/>
    <cellStyle name="60% - Ênfase1 2 18" xfId="36357" xr:uid="{30522BC5-4774-4D39-8AB6-EBE3362D1E1E}"/>
    <cellStyle name="60% - Ênfase1 2 19" xfId="36358" xr:uid="{4AB09C34-E289-4584-BCA3-4093BBC9F0C7}"/>
    <cellStyle name="60% - Ênfase1 2 2" xfId="36359" xr:uid="{798381C4-096D-40FE-9857-3DEB04F133F8}"/>
    <cellStyle name="60% - Ênfase1 2 2 10" xfId="36360" xr:uid="{99E5D3B5-3256-4492-AB2B-B2571B039680}"/>
    <cellStyle name="60% - Ênfase1 2 2 10 2" xfId="56565" xr:uid="{96887C13-4ADA-4B3E-9077-E5D7E6344AE1}"/>
    <cellStyle name="60% - Ênfase1 2 2 11" xfId="36361" xr:uid="{64D830AC-6249-4BF9-B8FC-DC0F0B042654}"/>
    <cellStyle name="60% - Ênfase1 2 2 11 2" xfId="57136" xr:uid="{4F9519EC-F0A0-412E-B0FC-75AA51D9C9F0}"/>
    <cellStyle name="60% - Ênfase1 2 2 12" xfId="36362" xr:uid="{EF68B5BD-E03A-49F8-A537-F437E4D544E3}"/>
    <cellStyle name="60% - Ênfase1 2 2 13" xfId="36363" xr:uid="{C1B10987-3527-4698-9B3B-5AC6106650C4}"/>
    <cellStyle name="60% - Ênfase1 2 2 14" xfId="36364" xr:uid="{25FE37A2-F82D-470B-AD2C-6398B0436277}"/>
    <cellStyle name="60% - Ênfase1 2 2 15" xfId="48031" xr:uid="{A1042062-9810-4DC9-B648-4EB59E9ECA44}"/>
    <cellStyle name="60% - Ênfase1 2 2 2" xfId="36365" xr:uid="{F79F9F51-9F6F-4E67-ADFD-FEA30B4232E7}"/>
    <cellStyle name="60% - Ênfase1 2 2 2 10" xfId="36366" xr:uid="{504165F5-F58D-4246-B63C-2D19F11310D2}"/>
    <cellStyle name="60% - Ênfase1 2 2 2 10 2" xfId="56941" xr:uid="{E2A5DC98-5352-4EE5-A865-C9BBD2BF1C0D}"/>
    <cellStyle name="60% - Ênfase1 2 2 2 11" xfId="36367" xr:uid="{49819D00-6100-4188-B2A7-C537CDE238A2}"/>
    <cellStyle name="60% - Ênfase1 2 2 2 11 2" xfId="56772" xr:uid="{9143B1A2-441F-4199-9B14-9EF23985EB11}"/>
    <cellStyle name="60% - Ênfase1 2 2 2 12" xfId="36368" xr:uid="{1DEC622B-7F9C-46A1-A363-CBBBAA362643}"/>
    <cellStyle name="60% - Ênfase1 2 2 2 13" xfId="36369" xr:uid="{E187EE16-2396-47A0-BD82-ABED09C3561D}"/>
    <cellStyle name="60% - Ênfase1 2 2 2 14" xfId="49107" xr:uid="{FFC2E018-594E-485E-8087-75F9CCC1141A}"/>
    <cellStyle name="60% - Ênfase1 2 2 2 2" xfId="36370" xr:uid="{DCFC3781-DF8E-4F26-89BF-EC2238AC0D63}"/>
    <cellStyle name="60% - Ênfase1 2 2 2 2 2" xfId="36371" xr:uid="{8F37C4AD-B1E1-4246-A4B5-03C2801CF7CA}"/>
    <cellStyle name="60% - Ênfase1 2 2 2 2 2 2" xfId="57303" xr:uid="{AC20E159-374A-475C-B098-9864D3DEAFC7}"/>
    <cellStyle name="60% - Ênfase1 2 2 2 2 2 2 2" xfId="57304" xr:uid="{EB09BF91-6F7D-4C0E-B4B1-D19952782646}"/>
    <cellStyle name="60% - Ênfase1 2 2 2 2 2 2 3" xfId="57918" xr:uid="{8CBDA305-46B4-4A12-BC86-7A3A8D35F8E5}"/>
    <cellStyle name="60% - Ênfase1 2 2 2 2 2 3" xfId="58025" xr:uid="{BB03EF02-083F-4B96-AEAC-A5CBA68A0F4B}"/>
    <cellStyle name="60% - Ênfase1 2 2 2 2 2 4" xfId="49109" xr:uid="{37DE5F6B-830C-42A6-BFD8-75E4A7CD2996}"/>
    <cellStyle name="60% - Ênfase1 2 2 2 2 3" xfId="36372" xr:uid="{7C1351FA-CF6B-4C67-8DC7-262ED7E698F1}"/>
    <cellStyle name="60% - Ênfase1 2 2 2 2 3 2" xfId="57302" xr:uid="{8124250D-0D22-4505-AA2B-7E66F26A0729}"/>
    <cellStyle name="60% - Ênfase1 2 2 2 2 4" xfId="36373" xr:uid="{F3294395-7866-4399-BCE3-CD148480EE24}"/>
    <cellStyle name="60% - Ênfase1 2 2 2 2 4 2" xfId="58135" xr:uid="{CB5D75B5-4EA8-410F-9E20-A990288D7911}"/>
    <cellStyle name="60% - Ênfase1 2 2 2 2 5" xfId="49108" xr:uid="{EE058E4F-86EE-4090-BE44-781FC67F0AF2}"/>
    <cellStyle name="60% - Ênfase1 2 2 2 3" xfId="36374" xr:uid="{F3B9E554-9C53-47B0-93B0-753463DB968C}"/>
    <cellStyle name="60% - Ênfase1 2 2 2 3 2" xfId="50516" xr:uid="{FE59E951-6BB0-4D59-8592-695311EA1CF6}"/>
    <cellStyle name="60% - Ênfase1 2 2 2 4" xfId="36375" xr:uid="{F7305400-45A5-48B9-A1B4-230186C33A77}"/>
    <cellStyle name="60% - Ênfase1 2 2 2 4 2" xfId="48487" xr:uid="{93844762-345A-45BA-B557-CCB9320AEC6E}"/>
    <cellStyle name="60% - Ênfase1 2 2 2 5" xfId="36376" xr:uid="{BD514F14-E6E5-463C-AEB5-8B4339BDB8E2}"/>
    <cellStyle name="60% - Ênfase1 2 2 2 5 2" xfId="50965" xr:uid="{6B206F3E-5B74-4929-92A2-AE5A62A227A5}"/>
    <cellStyle name="60% - Ênfase1 2 2 2 6" xfId="36377" xr:uid="{A35C6ED2-19D0-4459-A798-491FE8AE73A4}"/>
    <cellStyle name="60% - Ênfase1 2 2 2 6 2" xfId="51850" xr:uid="{5210D71E-806B-4760-9934-BF9154185FD5}"/>
    <cellStyle name="60% - Ênfase1 2 2 2 7" xfId="36378" xr:uid="{BF5E7A84-C9C9-458F-A142-EAECC5F1C040}"/>
    <cellStyle name="60% - Ênfase1 2 2 2 7 2" xfId="52725" xr:uid="{82F7750E-F67B-494D-AFFA-C28467D06BEB}"/>
    <cellStyle name="60% - Ênfase1 2 2 2 8" xfId="36379" xr:uid="{D9408012-5A93-424E-9621-3397467B28C2}"/>
    <cellStyle name="60% - Ênfase1 2 2 2 8 2" xfId="53582" xr:uid="{D0FDF90C-A856-416F-A0E7-5539F19994A4}"/>
    <cellStyle name="60% - Ênfase1 2 2 2 9" xfId="36380" xr:uid="{B85CA462-A703-49E6-A349-E9ED043BCB51}"/>
    <cellStyle name="60% - Ênfase1 2 2 2 9 2" xfId="54414" xr:uid="{C965D721-8333-43D2-9F89-43158D9A78F4}"/>
    <cellStyle name="60% - Ênfase1 2 2 3" xfId="36381" xr:uid="{0999AF61-437E-483A-BDF3-DBD2DC69F82D}"/>
    <cellStyle name="60% - Ênfase1 2 2 3 2" xfId="50515" xr:uid="{B06476E9-DC17-4AB5-8D18-1BE8C12F0FA3}"/>
    <cellStyle name="60% - Ênfase1 2 2 4" xfId="36382" xr:uid="{BE8CAD34-43EC-42BD-A2F0-801D337F73CC}"/>
    <cellStyle name="60% - Ênfase1 2 2 4 2" xfId="36383" xr:uid="{1E924649-2A4F-4DBA-BB55-FD08787CEE92}"/>
    <cellStyle name="60% - Ênfase1 2 2 4 3" xfId="36384" xr:uid="{1D3C1DF3-4196-41BB-9F65-CB0E8BA02C72}"/>
    <cellStyle name="60% - Ênfase1 2 2 4 4" xfId="36385" xr:uid="{459A71ED-5E9F-4285-BB02-0D36F6D32567}"/>
    <cellStyle name="60% - Ênfase1 2 2 4 5" xfId="48483" xr:uid="{7C847AD4-C2EC-4F25-A1AA-16A5D4214B25}"/>
    <cellStyle name="60% - Ênfase1 2 2 5" xfId="36386" xr:uid="{AA67D695-C7DD-448C-BF4F-94D13B20AE67}"/>
    <cellStyle name="60% - Ênfase1 2 2 5 2" xfId="50963" xr:uid="{A493DA36-9A41-4B79-99BB-2634F0F2F6B1}"/>
    <cellStyle name="60% - Ênfase1 2 2 6" xfId="36387" xr:uid="{C76C026D-0ACA-4CED-AC03-BE7517A0AA95}"/>
    <cellStyle name="60% - Ênfase1 2 2 6 2" xfId="51848" xr:uid="{8F991A1D-4F39-4AFA-86CF-715589C48D3F}"/>
    <cellStyle name="60% - Ênfase1 2 2 7" xfId="36388" xr:uid="{282F7BDB-BB48-4578-9D57-F6EF10FDD29F}"/>
    <cellStyle name="60% - Ênfase1 2 2 7 2" xfId="52723" xr:uid="{A86DD738-F8D8-479A-95D9-7E68E514183E}"/>
    <cellStyle name="60% - Ênfase1 2 2 8" xfId="36389" xr:uid="{B637B74D-B317-4402-9CFB-ED63F513BFB4}"/>
    <cellStyle name="60% - Ênfase1 2 2 8 2" xfId="53580" xr:uid="{A09949BB-78BF-4A79-A6CA-8DF4C64AAB4F}"/>
    <cellStyle name="60% - Ênfase1 2 2 9" xfId="36390" xr:uid="{568994E6-304D-4DDB-A26D-79E9AFA964EC}"/>
    <cellStyle name="60% - Ênfase1 2 2 9 2" xfId="54412" xr:uid="{01D7725C-BDA2-4A3A-AE44-50D5081BB774}"/>
    <cellStyle name="60% - Ênfase1 2 20" xfId="36391" xr:uid="{DB73F801-5D2B-41D1-9349-2EFD052B4673}"/>
    <cellStyle name="60% - Ênfase1 2 21" xfId="36392" xr:uid="{397AC682-821F-4942-9738-953E664F9314}"/>
    <cellStyle name="60% - Ênfase1 2 22" xfId="36393" xr:uid="{5910351B-E770-4762-AE16-1F8BA2E8887F}"/>
    <cellStyle name="60% - Ênfase1 2 23" xfId="36394" xr:uid="{FCE65EE9-251A-4796-883B-2A66EB858F01}"/>
    <cellStyle name="60% - Ênfase1 2 24" xfId="36395" xr:uid="{FEEA71BB-8854-4BF4-8F7B-45D977F1340C}"/>
    <cellStyle name="60% - Ênfase1 2 25" xfId="45205" xr:uid="{58160E0B-C127-44C5-A7D5-31A6FD5959DE}"/>
    <cellStyle name="60% - Ênfase1 2 3" xfId="36396" xr:uid="{A50A3349-1382-4AF8-A2FF-BB79AEB56BA4}"/>
    <cellStyle name="60% - Ênfase1 2 3 2" xfId="49110" xr:uid="{A40C71EE-F1EB-40C5-B9BF-EE9465FDEB9D}"/>
    <cellStyle name="60% - Ênfase1 2 4" xfId="36397" xr:uid="{8DBDB331-4FBF-439C-AE0F-CB17F38B330E}"/>
    <cellStyle name="60% - Ênfase1 2 4 2" xfId="49111" xr:uid="{7D61D61B-E821-49D4-B069-2E07322CEA47}"/>
    <cellStyle name="60% - Ênfase1 2 5" xfId="36398" xr:uid="{4BEBC9AA-D4C0-4E15-8C5F-DBF331168E70}"/>
    <cellStyle name="60% - Ênfase1 2 5 2" xfId="49112" xr:uid="{A672D8D7-4182-43D9-B8D0-EC1364161553}"/>
    <cellStyle name="60% - Ênfase1 2 6" xfId="36399" xr:uid="{139887FC-8A33-4847-98DD-376CAAFBEE03}"/>
    <cellStyle name="60% - Ênfase1 2 6 2" xfId="49113" xr:uid="{E2DF5AAB-95CB-47D9-973D-655974A9EE5C}"/>
    <cellStyle name="60% - Ênfase1 2 7" xfId="36400" xr:uid="{D3D390B1-3DA5-45DD-8546-2A84999DC7B9}"/>
    <cellStyle name="60% - Ênfase1 2 7 2" xfId="49114" xr:uid="{A9F839B2-6BBA-47AC-BE28-56E0CB39BE8B}"/>
    <cellStyle name="60% - Ênfase1 2 8" xfId="36401" xr:uid="{AE707327-35FD-4481-98C9-3FC9BAABC5F3}"/>
    <cellStyle name="60% - Ênfase1 2 8 2" xfId="50514" xr:uid="{1A333DBE-064C-42C1-8ABA-E24B8229973C}"/>
    <cellStyle name="60% - Ênfase1 2 9" xfId="36402" xr:uid="{9C8C2E61-7365-40E1-B113-59B4AD25A22F}"/>
    <cellStyle name="60% - Ênfase1 2 9 2" xfId="48479" xr:uid="{C9F89D6E-F4A9-4F00-ACFC-F7A1DFE4B550}"/>
    <cellStyle name="60% - Ênfase1 20" xfId="36403" xr:uid="{02CE8D62-6A83-4B7F-937B-B2BF54DA25BC}"/>
    <cellStyle name="60% - Ênfase1 20 2" xfId="49115" xr:uid="{EC8C7DB3-65C5-468F-8671-993E39C4C954}"/>
    <cellStyle name="60% - Ênfase1 20 3" xfId="50522" xr:uid="{14E40D54-DCE9-46D1-9E2E-31EC71511C81}"/>
    <cellStyle name="60% - Ênfase1 20 4" xfId="48527" xr:uid="{0440D0E2-2537-4554-B1E8-10264929582B}"/>
    <cellStyle name="60% - Ênfase1 20 5" xfId="50997" xr:uid="{2273D6B9-2222-4417-83C0-7A5CEE7EF5D1}"/>
    <cellStyle name="60% - Ênfase1 20 6" xfId="51882" xr:uid="{3E282349-1246-4B22-A24B-275264FA7173}"/>
    <cellStyle name="60% - Ênfase1 20 7" xfId="52756" xr:uid="{E0EE640E-3B9A-4DA3-928A-446A8C6FCA72}"/>
    <cellStyle name="60% - Ênfase1 20 8" xfId="53612" xr:uid="{02BF1E6B-5961-41C9-A7A4-980EF4B74C98}"/>
    <cellStyle name="60% - Ênfase1 20 9" xfId="54442" xr:uid="{43B3C9DD-0A0B-4954-81FD-EFFF73583EE8}"/>
    <cellStyle name="60% - Ênfase1 21" xfId="36404" xr:uid="{81B6D4FF-8D3F-401C-BF1B-EDFD511FCA99}"/>
    <cellStyle name="60% - Ênfase1 21 2" xfId="49116" xr:uid="{0FDE4725-B03B-48FC-9157-C180AA24A679}"/>
    <cellStyle name="60% - Ênfase1 22" xfId="36405" xr:uid="{2E6C69DF-8F8D-4D27-A2D8-84B9267E1D8F}"/>
    <cellStyle name="60% - Ênfase1 22 2" xfId="49117" xr:uid="{78DD858B-7D5A-4BD4-A506-635D4FDE6F53}"/>
    <cellStyle name="60% - Ênfase1 23" xfId="36406" xr:uid="{9A232343-3BE5-4555-A752-B26BB7B02738}"/>
    <cellStyle name="60% - Ênfase1 23 2" xfId="49118" xr:uid="{EEDE483C-3BA1-428E-8FFF-BEA4A41F5057}"/>
    <cellStyle name="60% - Ênfase1 24" xfId="36407" xr:uid="{8C557064-9F44-4F0F-9740-76CBC54B2828}"/>
    <cellStyle name="60% - Ênfase1 24 2" xfId="49119" xr:uid="{1272A3CB-A0CA-4642-80A6-5E2FBDF9AF45}"/>
    <cellStyle name="60% - Ênfase1 25" xfId="36408" xr:uid="{92BB78DD-1AB8-410D-8EB5-A25833379690}"/>
    <cellStyle name="60% - Ênfase1 25 2" xfId="49120" xr:uid="{45322EFD-D258-435D-8574-5A028F20BD50}"/>
    <cellStyle name="60% - Ênfase1 26" xfId="36409" xr:uid="{861DD655-8691-45C0-AD20-5E2D6F2EE233}"/>
    <cellStyle name="60% - Ênfase1 26 2" xfId="49121" xr:uid="{C1CB7BCF-EB0A-471C-AEC0-A346B5274E56}"/>
    <cellStyle name="60% - Ênfase1 27" xfId="36410" xr:uid="{DA3E385F-8635-493C-A404-11698134CE20}"/>
    <cellStyle name="60% - Ênfase1 27 2" xfId="49122" xr:uid="{00F247BD-F033-4D93-A472-9BF683654501}"/>
    <cellStyle name="60% - Ênfase1 28" xfId="36411" xr:uid="{CF5C731B-B8A7-438A-AE2F-18ECEF031488}"/>
    <cellStyle name="60% - Ênfase1 29" xfId="36412" xr:uid="{77888DBD-F4D7-4BFB-AC41-A3701AC10984}"/>
    <cellStyle name="60% - Ênfase1 3" xfId="36413" xr:uid="{70A1710B-6F2F-4846-8EC6-F49F9FB8202A}"/>
    <cellStyle name="60% - Ênfase1 3 10" xfId="56237" xr:uid="{B3E72604-E9C7-4003-9A9F-40DDE0C11149}"/>
    <cellStyle name="60% - Ênfase1 3 11" xfId="57774" xr:uid="{90CD1B96-17CE-45FE-8D84-16A701555E15}"/>
    <cellStyle name="60% - Ênfase1 3 12" xfId="47298" xr:uid="{8C14741D-6314-43E3-BCAA-682569BB432D}"/>
    <cellStyle name="60% - Ênfase1 3 13" xfId="45206" xr:uid="{97F02862-2BEF-4B4A-B50D-42CB442A74A4}"/>
    <cellStyle name="60% - Ênfase1 3 2" xfId="48032" xr:uid="{21341E27-095B-42F9-9BE0-1F32F7661196}"/>
    <cellStyle name="60% - Ênfase1 3 2 2" xfId="49123" xr:uid="{F8961521-7593-4AA2-9DAD-DDE3AECA1651}"/>
    <cellStyle name="60% - Ênfase1 3 2 2 2" xfId="56942" xr:uid="{BDC35F7D-BAE1-4F8E-A46C-6AAAE8F35610}"/>
    <cellStyle name="60% - Ênfase1 3 2 2 2 2" xfId="57305" xr:uid="{51BCF432-3D9C-4EEF-B51F-8E32747E9CF2}"/>
    <cellStyle name="60% - Ênfase1 3 2 2 2 3" xfId="58134" xr:uid="{C93693F8-4E8F-4EAC-9B41-B0ACE65F3D46}"/>
    <cellStyle name="60% - Ênfase1 3 2 2 3" xfId="56771" xr:uid="{B34DE89A-8ED1-44EE-9B45-A8894219E416}"/>
    <cellStyle name="60% - Ênfase1 3 2 3" xfId="56566" xr:uid="{66A14B89-4E1D-4CAE-BEA5-9B34DC07CAF6}"/>
    <cellStyle name="60% - Ênfase1 3 2 4" xfId="56818" xr:uid="{FC36D898-C38C-40F0-840D-42BC3A743998}"/>
    <cellStyle name="60% - Ênfase1 3 3" xfId="50529" xr:uid="{F2CD3B76-7152-4580-A804-6B01FCE2D286}"/>
    <cellStyle name="60% - Ênfase1 3 4" xfId="48546" xr:uid="{BB193860-1DA7-4C18-927E-5473A492A4F4}"/>
    <cellStyle name="60% - Ênfase1 3 5" xfId="51027" xr:uid="{55E3234B-F0DF-4AD9-BFFB-F8D1DB4A502F}"/>
    <cellStyle name="60% - Ênfase1 3 6" xfId="51911" xr:uid="{4CD51F15-DFE6-425B-9E5A-2E14C7E6D79D}"/>
    <cellStyle name="60% - Ênfase1 3 7" xfId="52784" xr:uid="{D20D2931-F9B6-4060-BCA5-3C0F10AD70AC}"/>
    <cellStyle name="60% - Ênfase1 3 8" xfId="53640" xr:uid="{15FB1FED-918C-4161-9AD8-0ED89751F047}"/>
    <cellStyle name="60% - Ênfase1 3 9" xfId="54466" xr:uid="{A3B7FA13-6906-42DD-9B70-22787290098C}"/>
    <cellStyle name="60% - Ênfase1 30" xfId="36414" xr:uid="{12606286-EE92-40ED-8503-58BA7FCD71E5}"/>
    <cellStyle name="60% - Ênfase1 31" xfId="36415" xr:uid="{FB9925F7-FA71-4124-A767-4FCF640A4A10}"/>
    <cellStyle name="60% - Ênfase1 32" xfId="36416" xr:uid="{594DB101-CA32-4F02-84C7-85201E387A92}"/>
    <cellStyle name="60% - Ênfase1 33" xfId="36417" xr:uid="{3657984E-2294-419A-A124-1F0BCE147D79}"/>
    <cellStyle name="60% - Ênfase1 34" xfId="36418" xr:uid="{0F7DFD2F-EA10-4B54-9B0D-5D416DFB786A}"/>
    <cellStyle name="60% - Ênfase1 34 2" xfId="36419" xr:uid="{2E80BEB3-E036-4CA7-BF29-DA443D830C35}"/>
    <cellStyle name="60% - Ênfase1 34 3" xfId="36420" xr:uid="{FDA87125-7442-444A-A73B-65D8B49987B8}"/>
    <cellStyle name="60% - Ênfase1 35" xfId="36421" xr:uid="{8D7726B8-08FE-4E09-A331-32A325044944}"/>
    <cellStyle name="60% - Ênfase1 36" xfId="36422" xr:uid="{373022AF-48D6-4BCF-88DB-ED5F899000A5}"/>
    <cellStyle name="60% - Ênfase1 37" xfId="36423" xr:uid="{EF060C86-6F93-4D93-8B2F-A00D6EB2930B}"/>
    <cellStyle name="60% - Ênfase1 38" xfId="36424" xr:uid="{E5D8E35C-767F-4CC9-948F-0C6296C8E66E}"/>
    <cellStyle name="60% - Ênfase1 39" xfId="36425" xr:uid="{067486FB-8EC0-41C5-AEE3-265DE4723C9C}"/>
    <cellStyle name="60% - Ênfase1 4" xfId="36426" xr:uid="{85A84375-6264-4D25-BD0B-CB5BFB7D7713}"/>
    <cellStyle name="60% - Ênfase1 4 10" xfId="56278" xr:uid="{E1002351-BF9D-4E71-A49A-F47D4C2212C6}"/>
    <cellStyle name="60% - Ênfase1 4 11" xfId="56845" xr:uid="{34B2C75E-2887-4327-A787-334F70D829C2}"/>
    <cellStyle name="60% - Ênfase1 4 12" xfId="47299" xr:uid="{8D25AC14-7591-4387-A92C-389FE86DE5FE}"/>
    <cellStyle name="60% - Ênfase1 4 13" xfId="45207" xr:uid="{36ABB418-FE90-4D43-A277-FACE7DE6DCDA}"/>
    <cellStyle name="60% - Ênfase1 4 2" xfId="48033" xr:uid="{999F274B-3A41-45C2-89AD-EC6871C3B885}"/>
    <cellStyle name="60% - Ênfase1 4 2 2" xfId="49124" xr:uid="{AACD5733-F42F-4112-8747-51D5D2BEBC0A}"/>
    <cellStyle name="60% - Ênfase1 4 2 2 2" xfId="56943" xr:uid="{22E4997D-A157-433D-97E8-00F65EE28F66}"/>
    <cellStyle name="60% - Ênfase1 4 2 2 2 2" xfId="57306" xr:uid="{852F8813-9B63-4A66-B53D-AE93F7C8D743}"/>
    <cellStyle name="60% - Ênfase1 4 2 2 2 3" xfId="58024" xr:uid="{F03384D9-B1E6-4BAB-960A-E56F9E0B1D57}"/>
    <cellStyle name="60% - Ênfase1 4 2 2 3" xfId="56770" xr:uid="{F58CE1F7-7C34-457F-B4BF-1B87624AEDD2}"/>
    <cellStyle name="60% - Ênfase1 4 2 3" xfId="56567" xr:uid="{26D77BED-FE6F-4BC0-9213-3368FEFEFFE5}"/>
    <cellStyle name="60% - Ênfase1 4 2 4" xfId="58401" xr:uid="{5B1F27ED-F5F1-4EEA-BE5A-CDF1C97B3259}"/>
    <cellStyle name="60% - Ênfase1 4 3" xfId="50530" xr:uid="{F2779A09-96AD-4F9A-865B-00EF7A126061}"/>
    <cellStyle name="60% - Ênfase1 4 4" xfId="48556" xr:uid="{A4B75164-61AE-4049-9EA8-E8C9076EC7E9}"/>
    <cellStyle name="60% - Ênfase1 4 5" xfId="51028" xr:uid="{9663BB7E-6892-45F1-BA89-0DC48B30F44F}"/>
    <cellStyle name="60% - Ênfase1 4 6" xfId="51912" xr:uid="{C7A15B8C-AF66-4758-B6B2-52DD88C8F944}"/>
    <cellStyle name="60% - Ênfase1 4 7" xfId="52785" xr:uid="{CEC30E6C-1C58-48FA-BFC7-BF02919F9F03}"/>
    <cellStyle name="60% - Ênfase1 4 8" xfId="53641" xr:uid="{C5A24724-56BF-4A7C-ACF6-B3F7923E3897}"/>
    <cellStyle name="60% - Ênfase1 4 9" xfId="54467" xr:uid="{AD68E141-EB62-4C95-8BE3-74C0714664FA}"/>
    <cellStyle name="60% - Ênfase1 40" xfId="36427" xr:uid="{171419B1-7C79-4E31-889E-225E122C6EE8}"/>
    <cellStyle name="60% - Ênfase1 41" xfId="36428" xr:uid="{28226229-DA52-42A9-A7C5-BB49D8DEEAE9}"/>
    <cellStyle name="60% - Ênfase1 42" xfId="36429" xr:uid="{9FC9C85D-1B2B-4A20-9B3B-9B0F5AA44822}"/>
    <cellStyle name="60% - Ênfase1 43" xfId="36430" xr:uid="{E7B1A217-413B-4D95-B8C5-5295346A6CE2}"/>
    <cellStyle name="60% - Ênfase1 44" xfId="36431" xr:uid="{D6809ED8-25BC-4BDE-9BEE-0AD6CFCACA8E}"/>
    <cellStyle name="60% - Ênfase1 45" xfId="36432" xr:uid="{E937420D-5CA9-4D99-95F4-2F02C3FFE043}"/>
    <cellStyle name="60% - Ênfase1 46" xfId="36433" xr:uid="{3258730C-3256-477D-ABBC-92DCCEBC1D09}"/>
    <cellStyle name="60% - Ênfase1 47" xfId="36434" xr:uid="{D24824FB-7437-4281-AEB2-528EC5DE4EA8}"/>
    <cellStyle name="60% - Ênfase1 48" xfId="36435" xr:uid="{8CDFD35F-C607-4EB8-AFF1-5E0B4C4E4F6D}"/>
    <cellStyle name="60% - Ênfase1 49" xfId="36436" xr:uid="{18251F19-082C-49C0-9412-11BF6B221276}"/>
    <cellStyle name="60% - Ênfase1 5" xfId="36437" xr:uid="{6824AFE6-4F38-4B57-A773-2B7EBACF6734}"/>
    <cellStyle name="60% - Ênfase1 5 10" xfId="56319" xr:uid="{62728C20-B14E-4530-81A9-51E5B554CE5C}"/>
    <cellStyle name="60% - Ênfase1 5 11" xfId="56171" xr:uid="{0A1EAA2E-216A-47AA-884A-588E2F7CB402}"/>
    <cellStyle name="60% - Ênfase1 5 12" xfId="47300" xr:uid="{FC1E2AFB-3912-42D3-9D0D-820B66899A32}"/>
    <cellStyle name="60% - Ênfase1 5 13" xfId="45208" xr:uid="{6216BEE2-BDD9-4511-919B-70094AD64186}"/>
    <cellStyle name="60% - Ênfase1 5 2" xfId="48034" xr:uid="{02DD83C4-D750-4055-824E-291D4ADBAEB1}"/>
    <cellStyle name="60% - Ênfase1 5 2 2" xfId="49125" xr:uid="{5D6986E8-B3E5-4A98-ABDE-9B15A9AD9402}"/>
    <cellStyle name="60% - Ênfase1 5 2 2 2" xfId="56944" xr:uid="{931B39EA-2A9E-4385-B9AA-95037313EDAD}"/>
    <cellStyle name="60% - Ênfase1 5 2 2 2 2" xfId="57307" xr:uid="{B54B7F1B-42A3-44E3-A2C8-FCD7886BCADF}"/>
    <cellStyle name="60% - Ênfase1 5 2 2 2 3" xfId="57917" xr:uid="{BAC3D12F-6D0D-482B-BDC1-F5BA888B16A0}"/>
    <cellStyle name="60% - Ênfase1 5 2 2 3" xfId="58371" xr:uid="{7714B51C-5CBD-4BAA-BEB4-92F88B1ADC07}"/>
    <cellStyle name="60% - Ênfase1 5 2 3" xfId="56568" xr:uid="{FED72E25-5E40-4989-8750-970F9DB90191}"/>
    <cellStyle name="60% - Ênfase1 5 2 4" xfId="58288" xr:uid="{0BED9102-1C24-46D4-A849-38BE59385ABA}"/>
    <cellStyle name="60% - Ênfase1 5 3" xfId="50531" xr:uid="{B4D3E233-7904-4E3F-B7E9-FBCC32621592}"/>
    <cellStyle name="60% - Ênfase1 5 4" xfId="48566" xr:uid="{AAEA965B-AD84-4247-9572-5EB5C757D10E}"/>
    <cellStyle name="60% - Ênfase1 5 5" xfId="51029" xr:uid="{DCC19245-5136-43BC-8F57-B28A81F75BA7}"/>
    <cellStyle name="60% - Ênfase1 5 6" xfId="51913" xr:uid="{20A0D07C-DDA8-46FC-A682-E06748477EEE}"/>
    <cellStyle name="60% - Ênfase1 5 7" xfId="52786" xr:uid="{D9A68ABB-1EEB-4417-8AA6-F9468BDF0339}"/>
    <cellStyle name="60% - Ênfase1 5 8" xfId="53642" xr:uid="{B4450BE2-D72B-4434-98A9-558F557F5787}"/>
    <cellStyle name="60% - Ênfase1 5 9" xfId="54468" xr:uid="{E9E0E4BC-36E0-4311-A3AA-B9923BE998BD}"/>
    <cellStyle name="60% - Ênfase1 50" xfId="36438" xr:uid="{7F9F2A00-5FDD-478C-B3E4-9AFB402DE309}"/>
    <cellStyle name="60% - Ênfase1 51" xfId="36439" xr:uid="{D437A67C-6151-49EF-B935-1D25C7BF7F66}"/>
    <cellStyle name="60% - Ênfase1 52" xfId="36440" xr:uid="{5BFF9063-D38D-4DA7-9381-D3BAFBFF4C93}"/>
    <cellStyle name="60% - Ênfase1 53" xfId="36441" xr:uid="{56D07891-8557-42A9-9C2D-FA6AA1D3FAE0}"/>
    <cellStyle name="60% - Ênfase1 54" xfId="204" xr:uid="{0F3A9E30-1E8E-4BAD-A796-78DCE66009C7}"/>
    <cellStyle name="60% - Ênfase1 6" xfId="36442" xr:uid="{84ADB16E-BB6C-405E-A1A6-D2FA5C584BB9}"/>
    <cellStyle name="60% - Ênfase1 6 10" xfId="56359" xr:uid="{06A551D0-99B2-4A86-9624-52A85E788227}"/>
    <cellStyle name="60% - Ênfase1 6 11" xfId="57630" xr:uid="{8745E8D1-00CF-4E7A-AB46-C4641E60C112}"/>
    <cellStyle name="60% - Ênfase1 6 12" xfId="47301" xr:uid="{9939E9C3-7E62-4124-A3C1-DFA992033BEA}"/>
    <cellStyle name="60% - Ênfase1 6 13" xfId="45209" xr:uid="{36FCBB16-02A1-4F9D-9322-6B28BACADB0D}"/>
    <cellStyle name="60% - Ênfase1 6 2" xfId="48035" xr:uid="{DEDD080B-A284-410E-BD51-22AF505596A9}"/>
    <cellStyle name="60% - Ênfase1 6 2 2" xfId="49126" xr:uid="{E92127E0-DBE3-47E1-A04E-A719528017E9}"/>
    <cellStyle name="60% - Ênfase1 6 2 2 2" xfId="56945" xr:uid="{16F557FD-3E71-4194-843E-82B8C835D14E}"/>
    <cellStyle name="60% - Ênfase1 6 2 2 2 2" xfId="57308" xr:uid="{57D11879-963C-4BC0-B5F7-633EF7B180BA}"/>
    <cellStyle name="60% - Ênfase1 6 2 2 2 3" xfId="57804" xr:uid="{86DB6F71-906F-4FF9-A96E-FF51C5D01B6E}"/>
    <cellStyle name="60% - Ênfase1 6 2 2 3" xfId="58261" xr:uid="{97F8CBAA-ED57-4A85-B79D-8D44516BDC28}"/>
    <cellStyle name="60% - Ênfase1 6 2 3" xfId="56569" xr:uid="{EA8BF267-3FE7-4F9C-82F7-905A83A7BEDB}"/>
    <cellStyle name="60% - Ênfase1 6 2 4" xfId="58183" xr:uid="{0B1D6763-4AD6-48CB-9AF6-A9C9D8A53BF4}"/>
    <cellStyle name="60% - Ênfase1 6 3" xfId="50532" xr:uid="{95E5E5A9-12FB-4CF8-A376-7E51FBE60D96}"/>
    <cellStyle name="60% - Ênfase1 6 4" xfId="48570" xr:uid="{E6EC4E30-1D22-4EC8-BE53-BD13D453E625}"/>
    <cellStyle name="60% - Ênfase1 6 5" xfId="51031" xr:uid="{AD261D66-C5F6-4AD1-BE70-E458BC7B0CE9}"/>
    <cellStyle name="60% - Ênfase1 6 6" xfId="51915" xr:uid="{3CBE0785-6067-4382-8E62-3E36FF5A94EB}"/>
    <cellStyle name="60% - Ênfase1 6 7" xfId="52788" xr:uid="{9378462E-B978-4EF3-9121-1BDA0DB88CC4}"/>
    <cellStyle name="60% - Ênfase1 6 8" xfId="53644" xr:uid="{F0710D11-A2A0-4BA5-A4A0-AC3C62E92AC5}"/>
    <cellStyle name="60% - Ênfase1 6 9" xfId="54470" xr:uid="{172FA1E0-48ED-469B-97E0-06E5E1890ED7}"/>
    <cellStyle name="60% - Ênfase1 7" xfId="36443" xr:uid="{62FFADAB-9F56-465A-8760-F86C0A285805}"/>
    <cellStyle name="60% - Ênfase1 7 10" xfId="47302" xr:uid="{6DFF7205-7B2F-4B55-B192-4120032090EC}"/>
    <cellStyle name="60% - Ênfase1 7 11" xfId="45210" xr:uid="{AEC1EDDB-9496-4371-87F6-5D9A4E159A68}"/>
    <cellStyle name="60% - Ênfase1 7 2" xfId="48036" xr:uid="{C8B1414D-46CF-473A-9B64-6CD9835E0EE6}"/>
    <cellStyle name="60% - Ênfase1 7 2 2" xfId="49127" xr:uid="{C995036E-05C5-46EA-8B4D-83410C67EA98}"/>
    <cellStyle name="60% - Ênfase1 7 3" xfId="50533" xr:uid="{D05B8CC7-B108-4888-9667-0149DAD9E5E7}"/>
    <cellStyle name="60% - Ênfase1 7 4" xfId="48572" xr:uid="{FB933E65-79FF-4A77-8AA0-CDA2D0F71BF6}"/>
    <cellStyle name="60% - Ênfase1 7 5" xfId="51033" xr:uid="{FD43E6CB-EADE-495C-9F0C-0DC3AD9DE3E1}"/>
    <cellStyle name="60% - Ênfase1 7 6" xfId="51917" xr:uid="{F8002E45-D6B8-4176-9B3F-B683AED5836B}"/>
    <cellStyle name="60% - Ênfase1 7 7" xfId="52790" xr:uid="{489BBCBC-D5BF-4799-ABBD-330E8CEAFE22}"/>
    <cellStyle name="60% - Ênfase1 7 8" xfId="53646" xr:uid="{C4048C77-8807-4BFD-A91B-7EB575CDDBC2}"/>
    <cellStyle name="60% - Ênfase1 7 9" xfId="54472" xr:uid="{0CEF133F-C6CA-4FC9-8F06-86F2F8948E3E}"/>
    <cellStyle name="60% - Ênfase1 8" xfId="36444" xr:uid="{5FD20517-556E-46EF-92B6-D25FC4FEBF8B}"/>
    <cellStyle name="60% - Ênfase1 8 10" xfId="47303" xr:uid="{B072AFB1-F57D-49C8-AF5A-8BA18706F32B}"/>
    <cellStyle name="60% - Ênfase1 8 11" xfId="45686" xr:uid="{B11DAFAE-DD51-4649-974A-31BC7015C4FF}"/>
    <cellStyle name="60% - Ênfase1 8 2" xfId="48037" xr:uid="{FC420CC2-874D-4E61-96B3-2C8B1C0897A7}"/>
    <cellStyle name="60% - Ênfase1 8 2 2" xfId="49128" xr:uid="{98CB3AC7-6F01-4EF1-99CC-004AE8684660}"/>
    <cellStyle name="60% - Ênfase1 8 3" xfId="50534" xr:uid="{631DBC35-9598-4F46-92E3-456F678C617E}"/>
    <cellStyle name="60% - Ênfase1 8 4" xfId="48574" xr:uid="{E0467209-49CF-4987-9013-2BB5975DC1FA}"/>
    <cellStyle name="60% - Ênfase1 8 5" xfId="51034" xr:uid="{F704124B-05D9-41E9-BE6A-2321A8F85493}"/>
    <cellStyle name="60% - Ênfase1 8 6" xfId="51918" xr:uid="{7F8E1EDC-84AB-40B8-96E4-170100C5AC9B}"/>
    <cellStyle name="60% - Ênfase1 8 7" xfId="52791" xr:uid="{EA4917F0-8E71-4E82-A345-7CC3190470AB}"/>
    <cellStyle name="60% - Ênfase1 8 8" xfId="53647" xr:uid="{13DF89DC-EAB8-46FF-BC2A-51E062EBBF34}"/>
    <cellStyle name="60% - Ênfase1 8 9" xfId="54473" xr:uid="{A1AA4298-EC88-4239-ADD1-3F77154B1BCB}"/>
    <cellStyle name="60% - Ênfase1 9" xfId="36445" xr:uid="{9A0A5F42-4B52-46A8-B7DB-8779FCD1BEEE}"/>
    <cellStyle name="60% - Ênfase1 9 10" xfId="47304" xr:uid="{DEDAC2A3-7F49-48B2-9042-82ADD13D1A73}"/>
    <cellStyle name="60% - Ênfase1 9 11" xfId="45687" xr:uid="{BFECE6A5-04D7-4B65-8F04-6894917E3883}"/>
    <cellStyle name="60% - Ênfase1 9 2" xfId="48038" xr:uid="{D3FB61C9-9CED-4EC0-A7EC-0DABA25842F2}"/>
    <cellStyle name="60% - Ênfase1 9 2 2" xfId="49129" xr:uid="{60976A81-CE70-492B-BC3E-18E73D7762F7}"/>
    <cellStyle name="60% - Ênfase1 9 3" xfId="50535" xr:uid="{C0AAE890-3871-418A-8698-09CFC4DB8CBE}"/>
    <cellStyle name="60% - Ênfase1 9 4" xfId="48576" xr:uid="{55D6E585-182F-46A3-B4C6-86CE3659B361}"/>
    <cellStyle name="60% - Ênfase1 9 5" xfId="51035" xr:uid="{A130CB15-4D92-4107-A7DD-867F3C8757DA}"/>
    <cellStyle name="60% - Ênfase1 9 6" xfId="51919" xr:uid="{11311137-248D-406F-845A-DB0509865DBE}"/>
    <cellStyle name="60% - Ênfase1 9 7" xfId="52792" xr:uid="{C6307B7A-55D9-4482-9A1F-E89B5E36F825}"/>
    <cellStyle name="60% - Ênfase1 9 8" xfId="53648" xr:uid="{E3D3CB13-9923-49FC-B1F6-A511ECBE362B}"/>
    <cellStyle name="60% - Ênfase1 9 9" xfId="54474" xr:uid="{D2C68D34-9A2C-494E-A752-880D7B7B4D3C}"/>
    <cellStyle name="60% - Ênfase2 10" xfId="36446" xr:uid="{2F1679EC-989A-4BB1-AB49-263C58523BF5}"/>
    <cellStyle name="60% - Ênfase2 10 10" xfId="47305" xr:uid="{315ACBC0-CA03-45BE-810E-72C371885C99}"/>
    <cellStyle name="60% - Ênfase2 10 11" xfId="45688" xr:uid="{50D040D4-9FE2-4F1B-B4F7-5496A3EC1C57}"/>
    <cellStyle name="60% - Ênfase2 10 2" xfId="48039" xr:uid="{A25B35BA-BB7F-49E9-BB53-7D874A3EDCA1}"/>
    <cellStyle name="60% - Ênfase2 10 2 2" xfId="49130" xr:uid="{A6170127-5F91-46EC-86DA-7632CB2603CF}"/>
    <cellStyle name="60% - Ênfase2 10 3" xfId="50536" xr:uid="{CC16F881-C5E7-47DE-972B-B79161AD7C59}"/>
    <cellStyle name="60% - Ênfase2 10 4" xfId="48578" xr:uid="{72C9E332-F517-4588-A7C7-DF61E19BCF7F}"/>
    <cellStyle name="60% - Ênfase2 10 5" xfId="51036" xr:uid="{51CA4708-F662-4352-8AD8-4883D4F00FE0}"/>
    <cellStyle name="60% - Ênfase2 10 6" xfId="51920" xr:uid="{AE89138E-0844-4103-8DF7-7B2C6B2555C4}"/>
    <cellStyle name="60% - Ênfase2 10 7" xfId="52793" xr:uid="{86AE9FCB-5FD2-40BC-B04F-CA95EB6AE46B}"/>
    <cellStyle name="60% - Ênfase2 10 8" xfId="53649" xr:uid="{27161E3A-B174-4C4A-A0AD-794ABD5F925E}"/>
    <cellStyle name="60% - Ênfase2 10 9" xfId="54475" xr:uid="{DBF724EA-F33E-494A-A4FA-D955893A1A83}"/>
    <cellStyle name="60% - Ênfase2 11" xfId="36447" xr:uid="{8CA745EC-78B5-42EC-9F6B-E63A4BC9AA33}"/>
    <cellStyle name="60% - Ênfase2 11 10" xfId="47306" xr:uid="{C22F5AC5-1CCA-4B2E-991A-621A98F194F4}"/>
    <cellStyle name="60% - Ênfase2 11 11" xfId="45689" xr:uid="{6E88824B-9BA7-4752-8CD5-6BB8EDC90F6D}"/>
    <cellStyle name="60% - Ênfase2 11 2" xfId="48040" xr:uid="{0FE981E4-B5FE-4AFD-8EDE-828908EF62D3}"/>
    <cellStyle name="60% - Ênfase2 11 2 2" xfId="49131" xr:uid="{8134F056-6A46-4ABA-9F53-E0202002CDF5}"/>
    <cellStyle name="60% - Ênfase2 11 3" xfId="50537" xr:uid="{FED250F9-B733-484F-B48C-3FC0557248E8}"/>
    <cellStyle name="60% - Ênfase2 11 4" xfId="48586" xr:uid="{22ED69DF-98EB-42AA-A68E-2C66BDEF2261}"/>
    <cellStyle name="60% - Ênfase2 11 5" xfId="51060" xr:uid="{6FC960C8-E40A-4004-B103-6E4AAC0AF491}"/>
    <cellStyle name="60% - Ênfase2 11 6" xfId="51944" xr:uid="{92F74A7B-4B82-4B18-9907-9E311A99F166}"/>
    <cellStyle name="60% - Ênfase2 11 7" xfId="52817" xr:uid="{D3BCBE62-D726-4017-8765-E194C7BD3F9E}"/>
    <cellStyle name="60% - Ênfase2 11 8" xfId="53673" xr:uid="{5904853C-A886-4E30-9D25-01BCEA537FB5}"/>
    <cellStyle name="60% - Ênfase2 11 9" xfId="54499" xr:uid="{C9BCD93F-1460-4474-8A66-53BB84D17583}"/>
    <cellStyle name="60% - Ênfase2 12" xfId="36448" xr:uid="{F8FA8BAE-B5C8-43C0-B382-F856353C7EB1}"/>
    <cellStyle name="60% - Ênfase2 12 10" xfId="47307" xr:uid="{343329FB-B987-41F6-B2F7-9EB54EE6C613}"/>
    <cellStyle name="60% - Ênfase2 12 11" xfId="45690" xr:uid="{2DBD13E2-4936-45C5-AC8F-A1E2DA93387E}"/>
    <cellStyle name="60% - Ênfase2 12 2" xfId="48041" xr:uid="{83939B8A-569B-4957-B395-0F7AFE40C756}"/>
    <cellStyle name="60% - Ênfase2 12 2 2" xfId="49132" xr:uid="{75715827-0D63-4BAF-94FA-B573AC27A36E}"/>
    <cellStyle name="60% - Ênfase2 12 3" xfId="50538" xr:uid="{CBC0762F-AF00-4C3A-B7E8-A0875F3EF1A6}"/>
    <cellStyle name="60% - Ênfase2 12 4" xfId="48590" xr:uid="{68B107DC-E369-4032-B6FA-0079A9519CFF}"/>
    <cellStyle name="60% - Ênfase2 12 5" xfId="51062" xr:uid="{99EEA1BF-1F48-4459-BBCB-C43D5701C008}"/>
    <cellStyle name="60% - Ênfase2 12 6" xfId="51946" xr:uid="{BA1A0F29-EAD5-4C05-88B7-9063F10B0257}"/>
    <cellStyle name="60% - Ênfase2 12 7" xfId="52819" xr:uid="{A43207AD-5181-4A21-9608-3AEEF6AA1D43}"/>
    <cellStyle name="60% - Ênfase2 12 8" xfId="53675" xr:uid="{2E3F6B1F-B77E-4957-8750-38FC94D5169A}"/>
    <cellStyle name="60% - Ênfase2 12 9" xfId="54501" xr:uid="{FA6E9351-CE6B-4170-8237-EE554F3AC3A9}"/>
    <cellStyle name="60% - Ênfase2 13" xfId="36449" xr:uid="{DBEEF811-D035-4DCB-A9CE-D87DD0DD8856}"/>
    <cellStyle name="60% - Ênfase2 13 10" xfId="47308" xr:uid="{DAFE608D-0A56-4407-817C-934BD29B0413}"/>
    <cellStyle name="60% - Ênfase2 13 11" xfId="45691" xr:uid="{AA775AC4-B149-437E-9FA5-FD52AD9565EC}"/>
    <cellStyle name="60% - Ênfase2 13 2" xfId="48042" xr:uid="{E00DE63B-9144-4973-B347-FF96AEF3751A}"/>
    <cellStyle name="60% - Ênfase2 13 2 2" xfId="49133" xr:uid="{0671C4AF-11D7-4735-92C7-A31237B667A9}"/>
    <cellStyle name="60% - Ênfase2 13 3" xfId="50539" xr:uid="{2D1098B3-C460-4F40-B076-C5D1FAA2962B}"/>
    <cellStyle name="60% - Ênfase2 13 4" xfId="48594" xr:uid="{5761287E-EBF6-4862-B66C-CFE7D0537AAC}"/>
    <cellStyle name="60% - Ênfase2 13 5" xfId="51064" xr:uid="{58E2ACBC-C668-49CA-B633-F194E209BF7B}"/>
    <cellStyle name="60% - Ênfase2 13 6" xfId="51948" xr:uid="{2F6180CB-B057-4644-B310-6F9EF57E822C}"/>
    <cellStyle name="60% - Ênfase2 13 7" xfId="52821" xr:uid="{51259230-65E9-4E93-8495-CA68D9D69B6E}"/>
    <cellStyle name="60% - Ênfase2 13 8" xfId="53677" xr:uid="{E0BAD922-6C5B-43E7-A59B-8587E0FEEB05}"/>
    <cellStyle name="60% - Ênfase2 13 9" xfId="54503" xr:uid="{6FBE4746-F5B8-4823-AFFA-DA92912B42B0}"/>
    <cellStyle name="60% - Ênfase2 14" xfId="36450" xr:uid="{BEA1B254-F7A3-4C03-B9DD-636323673580}"/>
    <cellStyle name="60% - Ênfase2 14 10" xfId="47309" xr:uid="{1C48A684-832E-4FEF-9921-7807DF47E1D3}"/>
    <cellStyle name="60% - Ênfase2 14 11" xfId="45692" xr:uid="{C93B0DD9-24C0-4500-B175-4D19DC793958}"/>
    <cellStyle name="60% - Ênfase2 14 2" xfId="48043" xr:uid="{7CCD4875-84DD-42F1-B89C-FFCFBAA3FC55}"/>
    <cellStyle name="60% - Ênfase2 14 2 2" xfId="49134" xr:uid="{0B065630-843E-4295-A256-7771E804CDE4}"/>
    <cellStyle name="60% - Ênfase2 14 3" xfId="50540" xr:uid="{2F318E9D-3FBA-474A-A514-FF2C4EAD2D3E}"/>
    <cellStyle name="60% - Ênfase2 14 4" xfId="48598" xr:uid="{95F822DD-AD6B-4556-8C2F-BB8729CF6A7D}"/>
    <cellStyle name="60% - Ênfase2 14 5" xfId="51067" xr:uid="{61A64C9B-34EF-45BD-A445-D25113BD4415}"/>
    <cellStyle name="60% - Ênfase2 14 6" xfId="51951" xr:uid="{50124F37-AF6F-4685-BDFC-7C7ECBE132BF}"/>
    <cellStyle name="60% - Ênfase2 14 7" xfId="52824" xr:uid="{26A1CE52-DC09-42DF-959F-627E47F9C619}"/>
    <cellStyle name="60% - Ênfase2 14 8" xfId="53680" xr:uid="{425E0E92-A80E-4F05-B2C3-E40F10E3A57F}"/>
    <cellStyle name="60% - Ênfase2 14 9" xfId="54506" xr:uid="{E9217A1E-75A7-4910-86BF-F67F81D89EAA}"/>
    <cellStyle name="60% - Ênfase2 15" xfId="36451" xr:uid="{E8C75ED6-0F73-466E-8A70-C97789B93AFB}"/>
    <cellStyle name="60% - Ênfase2 15 10" xfId="47310" xr:uid="{E56205BB-755F-44C5-AA0C-250A5DEE637E}"/>
    <cellStyle name="60% - Ênfase2 15 11" xfId="45693" xr:uid="{F2050D09-C432-4726-A003-E4803C2CDE83}"/>
    <cellStyle name="60% - Ênfase2 15 2" xfId="48044" xr:uid="{4FD62E88-953D-4DE1-A4C7-B43B100E5459}"/>
    <cellStyle name="60% - Ênfase2 15 2 2" xfId="49135" xr:uid="{B19E444C-B499-4A94-AC4F-B6E62C3E9551}"/>
    <cellStyle name="60% - Ênfase2 15 3" xfId="50541" xr:uid="{A1153998-6816-4F69-8A03-4C4FAD5F48CE}"/>
    <cellStyle name="60% - Ênfase2 15 4" xfId="48618" xr:uid="{89AD554E-34DE-448E-B8E7-D3C88697EC96}"/>
    <cellStyle name="60% - Ênfase2 15 5" xfId="51069" xr:uid="{1456C11D-E747-4C0D-8C80-AF15FBB935E8}"/>
    <cellStyle name="60% - Ênfase2 15 6" xfId="51953" xr:uid="{AC0F1761-B6FC-4551-A98E-89A0067BCB87}"/>
    <cellStyle name="60% - Ênfase2 15 7" xfId="52826" xr:uid="{A6B50A32-EC15-42B9-851A-2FBBAE1FBEA5}"/>
    <cellStyle name="60% - Ênfase2 15 8" xfId="53682" xr:uid="{981262C9-3BC4-4E81-85F7-28FED7D06B2C}"/>
    <cellStyle name="60% - Ênfase2 15 9" xfId="54508" xr:uid="{BE17D1CC-A002-42BE-BC20-924A4443FB88}"/>
    <cellStyle name="60% - Ênfase2 16" xfId="36452" xr:uid="{79417E0E-EA71-4AF3-8B75-72321BE742B1}"/>
    <cellStyle name="60% - Ênfase2 16 10" xfId="47311" xr:uid="{24379E56-D481-40B0-AA48-7D972CDFF9D1}"/>
    <cellStyle name="60% - Ênfase2 16 11" xfId="45694" xr:uid="{E8FBD9F9-9AAA-4BE1-8FAF-900A776B11D7}"/>
    <cellStyle name="60% - Ênfase2 16 2" xfId="48045" xr:uid="{F40FDA8D-9129-4E6A-8C49-B05512B00E3C}"/>
    <cellStyle name="60% - Ênfase2 16 2 2" xfId="49136" xr:uid="{E4A057D3-6B08-4FA6-816C-C1B117CF8ADE}"/>
    <cellStyle name="60% - Ênfase2 16 3" xfId="50542" xr:uid="{B0B8E1F9-C193-4A1F-A6AD-2D802D43C0BA}"/>
    <cellStyle name="60% - Ênfase2 16 4" xfId="48622" xr:uid="{712E6F98-7B2C-4C19-B887-7DC1DF6A9CCF}"/>
    <cellStyle name="60% - Ênfase2 16 5" xfId="51071" xr:uid="{677412D1-B8B1-4CD0-AD84-C31E467EFF35}"/>
    <cellStyle name="60% - Ênfase2 16 6" xfId="51955" xr:uid="{B40B62FC-8FDA-41A7-B169-1D58BC834DDD}"/>
    <cellStyle name="60% - Ênfase2 16 7" xfId="52828" xr:uid="{49AB5D43-F653-43B7-97F0-6D142307B664}"/>
    <cellStyle name="60% - Ênfase2 16 8" xfId="53684" xr:uid="{255B9FB5-CD67-4C6F-B917-2C408DFBDC36}"/>
    <cellStyle name="60% - Ênfase2 16 9" xfId="54510" xr:uid="{D0D896E9-D29F-47F6-B25B-6586837C81F8}"/>
    <cellStyle name="60% - Ênfase2 17" xfId="36453" xr:uid="{35FC9B9F-C1DF-4831-82C5-DE169FFC2116}"/>
    <cellStyle name="60% - Ênfase2 17 2" xfId="49137" xr:uid="{0C6AE6FF-E21A-4178-ACD3-BE692547FE9F}"/>
    <cellStyle name="60% - Ênfase2 17 3" xfId="50543" xr:uid="{64B14A6A-F78F-4AA5-BCE4-F30F2AD3C8C6}"/>
    <cellStyle name="60% - Ênfase2 17 4" xfId="48626" xr:uid="{36770C6B-B78F-4E80-985B-631ED6903286}"/>
    <cellStyle name="60% - Ênfase2 17 5" xfId="51094" xr:uid="{40BBECEA-11C9-4CE5-945F-C24F8CABBFED}"/>
    <cellStyle name="60% - Ênfase2 17 6" xfId="51978" xr:uid="{849E5E6D-B7D8-4CB4-9D7F-26B8580D0996}"/>
    <cellStyle name="60% - Ênfase2 17 7" xfId="52851" xr:uid="{76462EB2-4DC2-4839-96D1-F42A2D0588C7}"/>
    <cellStyle name="60% - Ênfase2 17 8" xfId="53707" xr:uid="{64E2ACCD-0336-48B7-8549-E678BA192E8C}"/>
    <cellStyle name="60% - Ênfase2 17 9" xfId="54533" xr:uid="{9B28B2F7-1942-43CC-8F2E-D21AC8C5C36F}"/>
    <cellStyle name="60% - Ênfase2 18" xfId="36454" xr:uid="{75E607AD-8FFF-463B-A087-FD3F8DE3C417}"/>
    <cellStyle name="60% - Ênfase2 18 2" xfId="49138" xr:uid="{EF6A1B7F-EE69-4BCB-8732-A4DD662D7BB2}"/>
    <cellStyle name="60% - Ênfase2 18 3" xfId="50544" xr:uid="{F87036F4-B29A-4073-A85E-641EECFFCF93}"/>
    <cellStyle name="60% - Ênfase2 18 4" xfId="48630" xr:uid="{EFB56EF8-2DCB-41D2-9ED5-D3D1E3E23E7C}"/>
    <cellStyle name="60% - Ênfase2 18 5" xfId="51096" xr:uid="{914D4DB8-48CB-4BC4-ABC0-8106387899A4}"/>
    <cellStyle name="60% - Ênfase2 18 6" xfId="51980" xr:uid="{0CA0881D-219D-4EDF-89F5-1CE0C1B96EB8}"/>
    <cellStyle name="60% - Ênfase2 18 7" xfId="52853" xr:uid="{22AC7EC9-63D4-412E-B8F3-179F0FF63418}"/>
    <cellStyle name="60% - Ênfase2 18 8" xfId="53709" xr:uid="{18695BA4-FAA5-43E0-BBB4-D93599200839}"/>
    <cellStyle name="60% - Ênfase2 18 9" xfId="54535" xr:uid="{CB1A3D58-9704-4D81-8ADC-FCB3A0C1F65F}"/>
    <cellStyle name="60% - Ênfase2 19" xfId="36455" xr:uid="{FE97809B-86B6-40B7-BDFB-3337A4706252}"/>
    <cellStyle name="60% - Ênfase2 19 2" xfId="49139" xr:uid="{CE54337A-953C-4337-B116-BD4EDC4DA5C2}"/>
    <cellStyle name="60% - Ênfase2 19 3" xfId="50545" xr:uid="{D5263A94-272A-4AEC-BF5A-972AAA8B4F72}"/>
    <cellStyle name="60% - Ênfase2 19 4" xfId="48634" xr:uid="{1C49B5F9-E15F-47C7-8F81-43850855EE6F}"/>
    <cellStyle name="60% - Ênfase2 19 5" xfId="51098" xr:uid="{BAB8B8D0-7489-4249-8652-0A441B99EFDF}"/>
    <cellStyle name="60% - Ênfase2 19 6" xfId="51982" xr:uid="{BC6F1A52-CCAD-4E85-9D37-2F5C6DF6A2A9}"/>
    <cellStyle name="60% - Ênfase2 19 7" xfId="52855" xr:uid="{00F70076-D1BB-4DD4-8003-7155A8184809}"/>
    <cellStyle name="60% - Ênfase2 19 8" xfId="53711" xr:uid="{4694F855-A1AB-4E47-80BD-0194D8FB0597}"/>
    <cellStyle name="60% - Ênfase2 19 9" xfId="54537" xr:uid="{3A2D92AA-021E-4A2A-888D-03CE92F9EBA5}"/>
    <cellStyle name="60% - Ênfase2 2" xfId="35" xr:uid="{7F6AF1A8-6162-4311-ACAC-E401F89E8172}"/>
    <cellStyle name="60% - Ênfase2 2 10" xfId="36456" xr:uid="{984EFC7F-97F4-4D00-8354-6878E8454D26}"/>
    <cellStyle name="60% - Ênfase2 2 10 2" xfId="51101" xr:uid="{F1B1CC12-EC26-47B4-A535-81539D88361F}"/>
    <cellStyle name="60% - Ênfase2 2 11" xfId="36457" xr:uid="{FAE894BD-1F96-4570-9F46-B5561382C495}"/>
    <cellStyle name="60% - Ênfase2 2 11 2" xfId="51985" xr:uid="{84D431B8-2D59-4D64-A22A-51B4236E5B18}"/>
    <cellStyle name="60% - Ênfase2 2 12" xfId="36458" xr:uid="{98FB9D5B-6D65-42CA-BF28-900A9D258F8D}"/>
    <cellStyle name="60% - Ênfase2 2 12 2" xfId="52858" xr:uid="{CCFFF6ED-6327-47FD-A3E9-72E3706DA80B}"/>
    <cellStyle name="60% - Ênfase2 2 13" xfId="36459" xr:uid="{9454BB52-C21B-4EE2-8DEA-17C8E89ED17D}"/>
    <cellStyle name="60% - Ênfase2 2 13 2" xfId="53714" xr:uid="{37B23AE8-5F2F-4A6F-A2D7-BBC85258A627}"/>
    <cellStyle name="60% - Ênfase2 2 14" xfId="36460" xr:uid="{E40C55FB-98A5-45EE-A7D8-A0568F042CC1}"/>
    <cellStyle name="60% - Ênfase2 2 14 2" xfId="36461" xr:uid="{933E873B-A6FD-4DE4-A017-13375BE0C90C}"/>
    <cellStyle name="60% - Ênfase2 2 14 3" xfId="36462" xr:uid="{576BF7EB-2362-4CD4-BEF6-A29F00B7B7F6}"/>
    <cellStyle name="60% - Ênfase2 2 14 4" xfId="36463" xr:uid="{809EFBF7-ACB9-4629-9C1A-825A19ECB30C}"/>
    <cellStyle name="60% - Ênfase2 2 14 5" xfId="54540" xr:uid="{55B49083-A356-48FD-B4D5-1F310BAE381E}"/>
    <cellStyle name="60% - Ênfase2 2 15" xfId="36464" xr:uid="{A915672D-B9FB-40CE-973D-83E1C5C84C1C}"/>
    <cellStyle name="60% - Ênfase2 2 15 2" xfId="56201" xr:uid="{6874C69B-A19C-45B9-B4F5-E5350445D152}"/>
    <cellStyle name="60% - Ênfase2 2 16" xfId="36465" xr:uid="{C27D54F4-C98F-41FE-AF30-A7212DAD6EFE}"/>
    <cellStyle name="60% - Ênfase2 2 16 2" xfId="57654" xr:uid="{38CD497A-4DA6-40B4-AF29-0A0D08CF865E}"/>
    <cellStyle name="60% - Ênfase2 2 17" xfId="36466" xr:uid="{88AFCB83-F3DD-464C-8433-B9DDAC3A0764}"/>
    <cellStyle name="60% - Ênfase2 2 17 2" xfId="47312" xr:uid="{085ADF5E-79B2-4863-8495-81F66B6BD39D}"/>
    <cellStyle name="60% - Ênfase2 2 18" xfId="36467" xr:uid="{F846EBBF-C8C9-4B59-B9C9-8B542F28A38B}"/>
    <cellStyle name="60% - Ênfase2 2 19" xfId="36468" xr:uid="{AA5723BA-CCAD-4688-85A6-8156CD18141B}"/>
    <cellStyle name="60% - Ênfase2 2 2" xfId="36469" xr:uid="{774A8049-E5E3-4D82-9B07-F93C9BB7F281}"/>
    <cellStyle name="60% - Ênfase2 2 2 10" xfId="36470" xr:uid="{4C834CE9-5139-44BD-9AE8-D7295BA25A02}"/>
    <cellStyle name="60% - Ênfase2 2 2 10 2" xfId="56570" xr:uid="{43BF5A6D-6080-40A0-89BE-37D56AF99E15}"/>
    <cellStyle name="60% - Ênfase2 2 2 11" xfId="36471" xr:uid="{E09A2086-34D3-40D3-901E-3A1BABB0413B}"/>
    <cellStyle name="60% - Ênfase2 2 2 11 2" xfId="58080" xr:uid="{684C8A02-8949-4A0D-93E0-B83F1C29E2F5}"/>
    <cellStyle name="60% - Ênfase2 2 2 12" xfId="36472" xr:uid="{6F4D2326-6C8A-4135-8784-49D3D33C6D95}"/>
    <cellStyle name="60% - Ênfase2 2 2 13" xfId="36473" xr:uid="{60902FE7-8102-4B7C-949D-AC858BEAF9DC}"/>
    <cellStyle name="60% - Ênfase2 2 2 14" xfId="36474" xr:uid="{2705E341-A131-44E3-ABE0-72D30D26C83E}"/>
    <cellStyle name="60% - Ênfase2 2 2 15" xfId="48046" xr:uid="{799FAFD9-0D0C-4696-AFF4-12D61499590F}"/>
    <cellStyle name="60% - Ênfase2 2 2 2" xfId="36475" xr:uid="{8B0323E9-7969-496D-A85F-2830D0BD64BB}"/>
    <cellStyle name="60% - Ênfase2 2 2 2 10" xfId="36476" xr:uid="{8B4FA375-BA85-463F-85BD-84866306521F}"/>
    <cellStyle name="60% - Ênfase2 2 2 2 10 2" xfId="56946" xr:uid="{FA9C894A-240C-4604-989A-171DA0E0F13D}"/>
    <cellStyle name="60% - Ênfase2 2 2 2 11" xfId="36477" xr:uid="{D73B2944-C99F-4F6B-A5C3-B7781816C63F}"/>
    <cellStyle name="60% - Ênfase2 2 2 2 11 2" xfId="56769" xr:uid="{5A6E392D-E157-42AC-84A5-0ADDAAEC09F6}"/>
    <cellStyle name="60% - Ênfase2 2 2 2 12" xfId="36478" xr:uid="{D277F5ED-010F-4D1B-A0DC-FB4B0D4F3705}"/>
    <cellStyle name="60% - Ênfase2 2 2 2 13" xfId="36479" xr:uid="{0EAD9CEF-EF69-4880-90CB-5BBBF7507156}"/>
    <cellStyle name="60% - Ênfase2 2 2 2 14" xfId="49140" xr:uid="{71BC25DF-2EB0-4E28-AFA6-FD49048B4C63}"/>
    <cellStyle name="60% - Ênfase2 2 2 2 2" xfId="36480" xr:uid="{FA937A47-DF01-4A3A-97B8-2DD31A3E5B25}"/>
    <cellStyle name="60% - Ênfase2 2 2 2 2 2" xfId="36481" xr:uid="{82D11C88-00C1-40A6-A3E5-FCB66C532824}"/>
    <cellStyle name="60% - Ênfase2 2 2 2 2 2 2" xfId="57310" xr:uid="{90E70D27-6D0A-4935-9B50-0F099070B1F4}"/>
    <cellStyle name="60% - Ênfase2 2 2 2 2 2 2 2" xfId="57311" xr:uid="{DEFF0F48-F5BC-4B61-8A0E-062C6DC4B5A9}"/>
    <cellStyle name="60% - Ênfase2 2 2 2 2 2 2 3" xfId="58133" xr:uid="{388C4504-5979-40A0-8B44-172C5B01959D}"/>
    <cellStyle name="60% - Ênfase2 2 2 2 2 2 3" xfId="58238" xr:uid="{73C3A230-EE36-4744-833B-F3B71C5C238E}"/>
    <cellStyle name="60% - Ênfase2 2 2 2 2 2 4" xfId="49142" xr:uid="{87660289-3294-404E-9880-5B1262C97483}"/>
    <cellStyle name="60% - Ênfase2 2 2 2 2 3" xfId="36482" xr:uid="{49024983-86B8-4F0B-B274-CCDB2C6092DA}"/>
    <cellStyle name="60% - Ênfase2 2 2 2 2 3 2" xfId="57309" xr:uid="{2FA2E2A1-911F-4EF0-B93A-23CF8926EF12}"/>
    <cellStyle name="60% - Ênfase2 2 2 2 2 4" xfId="36483" xr:uid="{4B0FE1FD-5888-4B31-B48D-5545844CB578}"/>
    <cellStyle name="60% - Ênfase2 2 2 2 2 4 2" xfId="58343" xr:uid="{36FDBEBF-54D1-4D0E-B7C4-9BD53CEFC294}"/>
    <cellStyle name="60% - Ênfase2 2 2 2 2 5" xfId="49141" xr:uid="{31D91B35-8412-4F07-911C-41E626566AF9}"/>
    <cellStyle name="60% - Ênfase2 2 2 2 3" xfId="36484" xr:uid="{5F79F9E2-979B-4E32-83DB-76E1A10E087D}"/>
    <cellStyle name="60% - Ênfase2 2 2 2 3 2" xfId="50548" xr:uid="{86E94E0D-6C12-463B-892F-104369CD4A31}"/>
    <cellStyle name="60% - Ênfase2 2 2 2 4" xfId="36485" xr:uid="{624CD17E-69AA-492B-A973-A3E961CD4467}"/>
    <cellStyle name="60% - Ênfase2 2 2 2 4 2" xfId="48646" xr:uid="{B8F6E67A-D2A2-495D-9E00-87A12C094E46}"/>
    <cellStyle name="60% - Ênfase2 2 2 2 5" xfId="36486" xr:uid="{97582D25-F3B9-41E8-B9EC-F1C7E708AFF8}"/>
    <cellStyle name="60% - Ênfase2 2 2 2 5 2" xfId="51105" xr:uid="{FCF496F0-0A4D-46F2-AB89-7837B896EC01}"/>
    <cellStyle name="60% - Ênfase2 2 2 2 6" xfId="36487" xr:uid="{D519B20B-560B-4D39-9F6C-2A6BB562A423}"/>
    <cellStyle name="60% - Ênfase2 2 2 2 6 2" xfId="51989" xr:uid="{660EE635-F0AC-4772-9644-859DC929CFB0}"/>
    <cellStyle name="60% - Ênfase2 2 2 2 7" xfId="36488" xr:uid="{4AC2C182-3A1E-45F6-B28E-E52A57906241}"/>
    <cellStyle name="60% - Ênfase2 2 2 2 7 2" xfId="52862" xr:uid="{03BB9DC1-F50E-4337-92E7-BE2F38F741DB}"/>
    <cellStyle name="60% - Ênfase2 2 2 2 8" xfId="36489" xr:uid="{C46631A7-34FB-4BC6-8EDD-5A8157CA5C81}"/>
    <cellStyle name="60% - Ênfase2 2 2 2 8 2" xfId="53718" xr:uid="{31D66D99-2876-4549-BC06-4B741B199CC7}"/>
    <cellStyle name="60% - Ênfase2 2 2 2 9" xfId="36490" xr:uid="{7EDEC271-F906-40EE-9364-180BF55E7529}"/>
    <cellStyle name="60% - Ênfase2 2 2 2 9 2" xfId="54544" xr:uid="{0CA55E78-888D-46F1-8B59-253BF3F03A54}"/>
    <cellStyle name="60% - Ênfase2 2 2 3" xfId="36491" xr:uid="{63D1C311-31CD-447A-816B-51C6B2D17693}"/>
    <cellStyle name="60% - Ênfase2 2 2 3 2" xfId="50547" xr:uid="{C98A92D9-27D8-44C7-B5E3-40111CFB506F}"/>
    <cellStyle name="60% - Ênfase2 2 2 4" xfId="36492" xr:uid="{D97DBB93-E762-467C-A96A-B72649828731}"/>
    <cellStyle name="60% - Ênfase2 2 2 4 2" xfId="36493" xr:uid="{50097A53-FBD8-4637-B7E0-800E56D2572B}"/>
    <cellStyle name="60% - Ênfase2 2 2 4 3" xfId="36494" xr:uid="{6668A1B9-BDD5-4170-8CA1-57D0B3065FEE}"/>
    <cellStyle name="60% - Ênfase2 2 2 4 4" xfId="36495" xr:uid="{26C7F023-8BCB-49BC-A092-CE37A17D373F}"/>
    <cellStyle name="60% - Ênfase2 2 2 4 5" xfId="48642" xr:uid="{10C5BF4F-7E7C-4749-B4CF-E8FF80143200}"/>
    <cellStyle name="60% - Ênfase2 2 2 5" xfId="36496" xr:uid="{14B637CC-C768-4ACA-9539-D867BDBAFB30}"/>
    <cellStyle name="60% - Ênfase2 2 2 5 2" xfId="51103" xr:uid="{D3D26985-F908-488A-ABC6-16F2D8DCB426}"/>
    <cellStyle name="60% - Ênfase2 2 2 6" xfId="36497" xr:uid="{4D562787-1C49-446D-959F-94B431F05B69}"/>
    <cellStyle name="60% - Ênfase2 2 2 6 2" xfId="51987" xr:uid="{C31CF6C8-F383-43DE-85A4-6C9F8B4556D4}"/>
    <cellStyle name="60% - Ênfase2 2 2 7" xfId="36498" xr:uid="{8DD1A814-9C11-47F8-A661-38CC3CEC6325}"/>
    <cellStyle name="60% - Ênfase2 2 2 7 2" xfId="52860" xr:uid="{C162F928-8D32-44D8-B84A-02D71B97BD02}"/>
    <cellStyle name="60% - Ênfase2 2 2 8" xfId="36499" xr:uid="{62AECB34-1366-4666-BC7C-67697C8AB87C}"/>
    <cellStyle name="60% - Ênfase2 2 2 8 2" xfId="53716" xr:uid="{B2BBF4BF-D0D6-4B63-BD04-3C99D7923DF3}"/>
    <cellStyle name="60% - Ênfase2 2 2 9" xfId="36500" xr:uid="{FF6C4FA2-DFD6-45DA-AABF-D5C81A2C74C4}"/>
    <cellStyle name="60% - Ênfase2 2 2 9 2" xfId="54542" xr:uid="{6A3F381D-4ED6-418A-8F15-D7FCDDC83CEC}"/>
    <cellStyle name="60% - Ênfase2 2 20" xfId="36501" xr:uid="{47F91702-28FD-4158-899D-FAACF4BDEC2C}"/>
    <cellStyle name="60% - Ênfase2 2 21" xfId="36502" xr:uid="{A5904E6F-7B5C-407D-BEDD-0DB070D68DFC}"/>
    <cellStyle name="60% - Ênfase2 2 22" xfId="36503" xr:uid="{BD0CA9EF-7F83-4522-BA58-B2FE5EDD2C21}"/>
    <cellStyle name="60% - Ênfase2 2 23" xfId="36504" xr:uid="{21A193C9-A1CD-4680-91F2-225D24A5B62B}"/>
    <cellStyle name="60% - Ênfase2 2 24" xfId="36505" xr:uid="{F51B47F2-2701-4E65-84FD-0F91768FA37F}"/>
    <cellStyle name="60% - Ênfase2 2 25" xfId="45211" xr:uid="{91B13453-477B-4159-B33B-E268980AE52D}"/>
    <cellStyle name="60% - Ênfase2 2 3" xfId="36506" xr:uid="{B427611E-18A4-44E3-8D42-236629B82E3E}"/>
    <cellStyle name="60% - Ênfase2 2 3 2" xfId="49143" xr:uid="{756CA72B-B02D-40DD-A821-53DA8D8C6CAB}"/>
    <cellStyle name="60% - Ênfase2 2 4" xfId="36507" xr:uid="{EB29F802-F582-47BE-AC7F-32846AE74285}"/>
    <cellStyle name="60% - Ênfase2 2 4 2" xfId="49144" xr:uid="{4307123A-35A3-437E-BFAA-1BD477BBE828}"/>
    <cellStyle name="60% - Ênfase2 2 5" xfId="36508" xr:uid="{B9682DC0-FC0B-4D97-9FCD-9CE922C51D6D}"/>
    <cellStyle name="60% - Ênfase2 2 5 2" xfId="49145" xr:uid="{ED1DBADD-150F-41E3-AA66-5919D63DFC5F}"/>
    <cellStyle name="60% - Ênfase2 2 6" xfId="36509" xr:uid="{4D927771-BFCF-4709-B528-03E87B2D7AE2}"/>
    <cellStyle name="60% - Ênfase2 2 6 2" xfId="49146" xr:uid="{6A907D0D-113F-4C0D-8732-AE12EAC94361}"/>
    <cellStyle name="60% - Ênfase2 2 7" xfId="36510" xr:uid="{922E4AB2-3670-42E1-B6B3-636910B77418}"/>
    <cellStyle name="60% - Ênfase2 2 7 2" xfId="49147" xr:uid="{C8DB6029-419D-4021-98FC-B966460412F5}"/>
    <cellStyle name="60% - Ênfase2 2 8" xfId="36511" xr:uid="{5C3AE182-AA28-4D6E-9648-E3CD7C6E2FC4}"/>
    <cellStyle name="60% - Ênfase2 2 8 2" xfId="50546" xr:uid="{F78C8133-A22F-47AE-8B79-709B8200A0D2}"/>
    <cellStyle name="60% - Ênfase2 2 9" xfId="36512" xr:uid="{8B74E4D4-360A-4FC4-B58D-C475AD3F6276}"/>
    <cellStyle name="60% - Ênfase2 2 9 2" xfId="48638" xr:uid="{AB1EE9BC-CFEB-4C0E-946F-C515878639AD}"/>
    <cellStyle name="60% - Ênfase2 20" xfId="36513" xr:uid="{622B564E-4271-4F17-A76D-AAA40D6011AD}"/>
    <cellStyle name="60% - Ênfase2 20 2" xfId="49148" xr:uid="{0D4FBA8E-6603-4B0A-89D8-A1510CBCE919}"/>
    <cellStyle name="60% - Ênfase2 20 3" xfId="50554" xr:uid="{88DD81F7-F4E6-4DB7-BF53-02004B5FCE33}"/>
    <cellStyle name="60% - Ênfase2 20 4" xfId="48686" xr:uid="{45449EAD-EF47-4E08-A322-A15620314D63}"/>
    <cellStyle name="60% - Ênfase2 20 5" xfId="51137" xr:uid="{8CB47F59-DC90-43C9-92F6-951AFA9ACFC6}"/>
    <cellStyle name="60% - Ênfase2 20 6" xfId="52020" xr:uid="{146F8B11-24A3-4C61-A081-B1A93CCF6D30}"/>
    <cellStyle name="60% - Ênfase2 20 7" xfId="52892" xr:uid="{7F0D6A23-5706-4DC9-84CA-1DF7D86F61FA}"/>
    <cellStyle name="60% - Ênfase2 20 8" xfId="53747" xr:uid="{18DC8734-FE95-4AD1-A05A-B0D8F7CC16A4}"/>
    <cellStyle name="60% - Ênfase2 20 9" xfId="54571" xr:uid="{BDA151CF-22B2-42E3-8F5A-DE87BEAA0632}"/>
    <cellStyle name="60% - Ênfase2 21" xfId="36514" xr:uid="{082DD38D-AEC7-48F2-B833-6B96B764C372}"/>
    <cellStyle name="60% - Ênfase2 21 2" xfId="49149" xr:uid="{D22FABA9-04D7-485B-861E-408F2152B764}"/>
    <cellStyle name="60% - Ênfase2 22" xfId="36515" xr:uid="{508C5F46-1EC8-4D44-B6EB-2A08692625BF}"/>
    <cellStyle name="60% - Ênfase2 22 2" xfId="49150" xr:uid="{9C575A3B-4C3D-4CFE-8449-D314445E42B8}"/>
    <cellStyle name="60% - Ênfase2 23" xfId="36516" xr:uid="{1CB1FC42-24BA-4569-9A04-7CFF59082466}"/>
    <cellStyle name="60% - Ênfase2 23 2" xfId="49151" xr:uid="{C3F2158E-9F5D-4ECA-8652-4B6B0DF5916F}"/>
    <cellStyle name="60% - Ênfase2 24" xfId="36517" xr:uid="{96DB39BD-59D2-4280-99AE-52B02CE917AC}"/>
    <cellStyle name="60% - Ênfase2 24 2" xfId="49152" xr:uid="{23C5222A-C3A3-44DF-A283-9C1E7F22ECA2}"/>
    <cellStyle name="60% - Ênfase2 25" xfId="36518" xr:uid="{F12ADCDC-0EF4-4156-8749-7F9F3D1BAB5A}"/>
    <cellStyle name="60% - Ênfase2 25 2" xfId="49153" xr:uid="{6B191678-ACFD-4E69-B0F5-2ACC009DFA6D}"/>
    <cellStyle name="60% - Ênfase2 26" xfId="36519" xr:uid="{B177C635-85A3-4A82-B942-59E7FE18115A}"/>
    <cellStyle name="60% - Ênfase2 26 2" xfId="49154" xr:uid="{0D667E4F-9E96-4F65-9D2D-B85C9839D5FF}"/>
    <cellStyle name="60% - Ênfase2 27" xfId="36520" xr:uid="{C30FDA3B-FACA-4B9B-9597-C2B47B5217DE}"/>
    <cellStyle name="60% - Ênfase2 27 2" xfId="49155" xr:uid="{7AAA792B-AF40-4222-8B85-D569AB836F82}"/>
    <cellStyle name="60% - Ênfase2 28" xfId="36521" xr:uid="{4BA6637C-3249-49EF-8C22-00DD7DA8C5AB}"/>
    <cellStyle name="60% - Ênfase2 29" xfId="36522" xr:uid="{5A48A570-0DF5-4A9A-87E2-A0A0A3775F77}"/>
    <cellStyle name="60% - Ênfase2 3" xfId="36523" xr:uid="{9A0D34B0-548C-49D6-B8AC-E546945F0FC8}"/>
    <cellStyle name="60% - Ênfase2 3 10" xfId="56241" xr:uid="{7BFEABE8-C062-4F6B-86D2-8BE5FC49F477}"/>
    <cellStyle name="60% - Ênfase2 3 11" xfId="58315" xr:uid="{C63CC21B-D1A1-40D9-A2C4-56D4A4974F39}"/>
    <cellStyle name="60% - Ênfase2 3 12" xfId="47313" xr:uid="{63F60DD8-D20A-4D0F-AF9B-108DBA0E38BB}"/>
    <cellStyle name="60% - Ênfase2 3 13" xfId="45212" xr:uid="{18F37F5F-0A64-4D3E-A227-1E7783986784}"/>
    <cellStyle name="60% - Ênfase2 3 2" xfId="48047" xr:uid="{D2657328-F1B9-4495-A1B6-E2313C28122D}"/>
    <cellStyle name="60% - Ênfase2 3 2 2" xfId="49156" xr:uid="{0E8509CA-72AF-4C69-8A1B-E453CFA26DAE}"/>
    <cellStyle name="60% - Ênfase2 3 2 2 2" xfId="56947" xr:uid="{6C820671-6D08-48EC-8C92-ACA83886CF4F}"/>
    <cellStyle name="60% - Ênfase2 3 2 2 2 2" xfId="57312" xr:uid="{A9CD547B-7103-4D9E-AF1F-FD993BF3CFC8}"/>
    <cellStyle name="60% - Ênfase2 3 2 2 2 3" xfId="57438" xr:uid="{E67C1D82-303F-46D6-8014-B136B9C0BA62}"/>
    <cellStyle name="60% - Ênfase2 3 2 2 3" xfId="56768" xr:uid="{22DAABA0-561F-4B45-AC62-FC96701D6C60}"/>
    <cellStyle name="60% - Ênfase2 3 2 3" xfId="56571" xr:uid="{43553EAC-4AF3-4CED-8214-DD3616C2EC3D}"/>
    <cellStyle name="60% - Ênfase2 3 2 4" xfId="57966" xr:uid="{202CE8F9-E382-4BAE-BCDD-D2D306B5B9EB}"/>
    <cellStyle name="60% - Ênfase2 3 3" xfId="50561" xr:uid="{93239408-72A5-4701-9C59-ABDB173C7D24}"/>
    <cellStyle name="60% - Ênfase2 3 4" xfId="48701" xr:uid="{D8056462-93F5-46EA-BCEB-ADC1FB3E597B}"/>
    <cellStyle name="60% - Ênfase2 3 5" xfId="51144" xr:uid="{9520E2EE-F22A-4980-B907-5E3576C3DA01}"/>
    <cellStyle name="60% - Ênfase2 3 6" xfId="52026" xr:uid="{A0AB0519-4101-48DF-BAE5-B23415568ABB}"/>
    <cellStyle name="60% - Ênfase2 3 7" xfId="52895" xr:uid="{856BBE1D-E66A-4955-9510-16B501B27AD8}"/>
    <cellStyle name="60% - Ênfase2 3 8" xfId="53750" xr:uid="{0D75F070-B1BE-43FE-9402-89F0AEA544E7}"/>
    <cellStyle name="60% - Ênfase2 3 9" xfId="54573" xr:uid="{9EA3C317-8C9A-4241-B761-2630E3E8AE9C}"/>
    <cellStyle name="60% - Ênfase2 30" xfId="36524" xr:uid="{DC240824-5997-459D-9345-8F29814FABAF}"/>
    <cellStyle name="60% - Ênfase2 31" xfId="36525" xr:uid="{3E273629-F13B-48F5-A907-F68B8A7606F3}"/>
    <cellStyle name="60% - Ênfase2 32" xfId="36526" xr:uid="{F8240FF1-5FCD-43AD-BC00-2266ACDCAC74}"/>
    <cellStyle name="60% - Ênfase2 33" xfId="36527" xr:uid="{FB9DAD55-78C2-43A3-9D80-45B54C58ADDC}"/>
    <cellStyle name="60% - Ênfase2 34" xfId="36528" xr:uid="{77900EB2-A406-4526-B1B1-0EFF2C5451E5}"/>
    <cellStyle name="60% - Ênfase2 34 2" xfId="36529" xr:uid="{6B416C6F-A367-4432-A761-3D5FD4EACEE7}"/>
    <cellStyle name="60% - Ênfase2 34 3" xfId="36530" xr:uid="{1652637D-BB5C-4294-A9D8-39F9EE12B3D9}"/>
    <cellStyle name="60% - Ênfase2 35" xfId="36531" xr:uid="{EAC44C06-E301-4248-B3BA-AC6DF3A2C6B9}"/>
    <cellStyle name="60% - Ênfase2 36" xfId="36532" xr:uid="{73E88765-DD3D-4295-BA1F-B025FD84CF83}"/>
    <cellStyle name="60% - Ênfase2 37" xfId="36533" xr:uid="{8D82B337-AC13-4C45-A23E-E357CA692EB3}"/>
    <cellStyle name="60% - Ênfase2 38" xfId="36534" xr:uid="{F874BDE1-4DD3-424E-808B-074E57B5E39C}"/>
    <cellStyle name="60% - Ênfase2 39" xfId="36535" xr:uid="{8C73011D-BA46-4BFD-9409-DA357D4E4592}"/>
    <cellStyle name="60% - Ênfase2 4" xfId="36536" xr:uid="{4887916D-0559-40C5-932D-AE1AECF60EFA}"/>
    <cellStyle name="60% - Ênfase2 4 10" xfId="56282" xr:uid="{4D935138-58AB-4B18-BC92-A9DA318D4AAC}"/>
    <cellStyle name="60% - Ênfase2 4 11" xfId="58100" xr:uid="{035F07F5-B07A-4B00-BAD2-8EC3E64CA5EE}"/>
    <cellStyle name="60% - Ênfase2 4 12" xfId="47314" xr:uid="{32BD142C-0111-4AC1-BF79-8E7EB947F284}"/>
    <cellStyle name="60% - Ênfase2 4 13" xfId="45213" xr:uid="{17AA3472-B5B7-4F68-8E22-9C9C63CD9511}"/>
    <cellStyle name="60% - Ênfase2 4 2" xfId="48048" xr:uid="{AE1E1267-8DFA-4104-BA17-30F4C3F5439F}"/>
    <cellStyle name="60% - Ênfase2 4 2 2" xfId="49157" xr:uid="{48B5E992-7AB4-4BB8-953B-C524E9197813}"/>
    <cellStyle name="60% - Ênfase2 4 2 2 2" xfId="56948" xr:uid="{64492F6C-6F5F-4364-A82B-952CB347186C}"/>
    <cellStyle name="60% - Ênfase2 4 2 2 2 2" xfId="57313" xr:uid="{D7A49642-F794-4052-B16B-A1D039C4E75F}"/>
    <cellStyle name="60% - Ênfase2 4 2 2 2 3" xfId="57037" xr:uid="{E6E52CDB-E3B2-4607-9CB7-20DD20FB6DDC}"/>
    <cellStyle name="60% - Ênfase2 4 2 2 3" xfId="56767" xr:uid="{E71C3B4B-F1FA-4E54-960D-DB9C6E0D18CB}"/>
    <cellStyle name="60% - Ênfase2 4 2 3" xfId="56572" xr:uid="{AFB5BA2E-C50A-4756-9F75-AA1FE296FDCE}"/>
    <cellStyle name="60% - Ênfase2 4 2 4" xfId="57856" xr:uid="{CF109D47-517C-4C24-815C-267398268316}"/>
    <cellStyle name="60% - Ênfase2 4 3" xfId="50562" xr:uid="{AD5CF5EF-DD72-445C-A1ED-A27AE3CA6946}"/>
    <cellStyle name="60% - Ênfase2 4 4" xfId="48721" xr:uid="{0CB3F5C7-3592-4054-8A2F-4D0E920B2766}"/>
    <cellStyle name="60% - Ênfase2 4 5" xfId="51153" xr:uid="{B77D153D-B0F2-4B28-810B-15432D42696C}"/>
    <cellStyle name="60% - Ênfase2 4 6" xfId="52035" xr:uid="{8328C09E-29F6-46B7-88EB-FF18008BE7BA}"/>
    <cellStyle name="60% - Ênfase2 4 7" xfId="52904" xr:uid="{BDEE070C-D753-4D11-849A-A739F0FE04F2}"/>
    <cellStyle name="60% - Ênfase2 4 8" xfId="53759" xr:uid="{58F2C0FF-9C3F-4AD7-9B09-17526BB08345}"/>
    <cellStyle name="60% - Ênfase2 4 9" xfId="54582" xr:uid="{C4569F47-FC9C-43DA-A536-1387E0D4431C}"/>
    <cellStyle name="60% - Ênfase2 40" xfId="36537" xr:uid="{83B04569-BCE1-4203-AE8B-13B8DB9950F4}"/>
    <cellStyle name="60% - Ênfase2 41" xfId="36538" xr:uid="{CAA1B01E-559C-466A-A69B-4C2D21A7295D}"/>
    <cellStyle name="60% - Ênfase2 42" xfId="36539" xr:uid="{8FEC34C2-BFB8-442B-95A4-D1BFD626F3FA}"/>
    <cellStyle name="60% - Ênfase2 43" xfId="36540" xr:uid="{7DEA9C13-E3BD-470D-BF27-8D9BB90C6E67}"/>
    <cellStyle name="60% - Ênfase2 44" xfId="36541" xr:uid="{8CB29298-DD35-4358-AEF0-9BC5FF2C2648}"/>
    <cellStyle name="60% - Ênfase2 45" xfId="36542" xr:uid="{B6A3A42F-4EFC-46CF-B31F-61BDAE018810}"/>
    <cellStyle name="60% - Ênfase2 46" xfId="36543" xr:uid="{69C1E54A-6A99-4C13-AAE3-8C6FA9CE9878}"/>
    <cellStyle name="60% - Ênfase2 47" xfId="36544" xr:uid="{A5A9FF02-4CF9-49DA-9142-3EAE27141423}"/>
    <cellStyle name="60% - Ênfase2 48" xfId="36545" xr:uid="{A6D87EDE-DBBE-4B84-B5D5-92E6440B2798}"/>
    <cellStyle name="60% - Ênfase2 49" xfId="36546" xr:uid="{296B6D55-B6CB-4CB2-8245-8F6610043CAC}"/>
    <cellStyle name="60% - Ênfase2 5" xfId="36547" xr:uid="{4A604D2B-B243-44C3-81C1-B2B2E81FD79E}"/>
    <cellStyle name="60% - Ênfase2 5 10" xfId="56323" xr:uid="{61BB190A-5FC7-4167-99D5-50988C09304B}"/>
    <cellStyle name="60% - Ênfase2 5 11" xfId="57639" xr:uid="{56C79CB4-825A-40C2-AC55-41A52F5E77A4}"/>
    <cellStyle name="60% - Ênfase2 5 12" xfId="47315" xr:uid="{390DECFE-8411-4270-88D9-749ED92B9F08}"/>
    <cellStyle name="60% - Ênfase2 5 13" xfId="45214" xr:uid="{4FBCA954-70B6-4E7D-85E1-82AC705266FB}"/>
    <cellStyle name="60% - Ênfase2 5 2" xfId="48049" xr:uid="{70BEA703-A474-40E8-9BEB-07E5308AE268}"/>
    <cellStyle name="60% - Ênfase2 5 2 2" xfId="49158" xr:uid="{13276002-2E4B-4C0E-AB4A-FEA74F90122B}"/>
    <cellStyle name="60% - Ênfase2 5 2 2 2" xfId="56949" xr:uid="{396EF8E1-7B91-4892-8010-A31E4ACCF96A}"/>
    <cellStyle name="60% - Ênfase2 5 2 2 2 2" xfId="57314" xr:uid="{FB26A538-1214-476F-9C55-BC91219056AB}"/>
    <cellStyle name="60% - Ênfase2 5 2 2 2 3" xfId="58342" xr:uid="{BB7AD287-EE6C-410F-BA59-222FA832B427}"/>
    <cellStyle name="60% - Ênfase2 5 2 2 3" xfId="58322" xr:uid="{F753BD01-6380-4C61-ADD7-18B4E7AC5FAA}"/>
    <cellStyle name="60% - Ênfase2 5 2 3" xfId="56573" xr:uid="{A9F4A9C6-DF66-48F0-A27F-2070075A1920}"/>
    <cellStyle name="60% - Ênfase2 5 2 4" xfId="57743" xr:uid="{69DAD6E8-373F-40B7-BE03-71FD91E40382}"/>
    <cellStyle name="60% - Ênfase2 5 3" xfId="50563" xr:uid="{7A84CE69-16D8-4DF3-ABDD-EEC41BB7D754}"/>
    <cellStyle name="60% - Ênfase2 5 4" xfId="48723" xr:uid="{8069B4CE-95AC-44CD-B66D-66D4A947AE96}"/>
    <cellStyle name="60% - Ênfase2 5 5" xfId="51155" xr:uid="{3F25F694-8CFD-41DF-BC44-40777E90B573}"/>
    <cellStyle name="60% - Ênfase2 5 6" xfId="52037" xr:uid="{A6870F16-F3A7-4436-A237-C1EA3425E518}"/>
    <cellStyle name="60% - Ênfase2 5 7" xfId="52906" xr:uid="{C07091BD-E2DD-4BA1-903C-DEA403D244C1}"/>
    <cellStyle name="60% - Ênfase2 5 8" xfId="53761" xr:uid="{6F2D99B8-1232-4674-87EE-DBFE4AA045E0}"/>
    <cellStyle name="60% - Ênfase2 5 9" xfId="54584" xr:uid="{33872EB1-49C8-4BA2-956D-F216E52F1B67}"/>
    <cellStyle name="60% - Ênfase2 50" xfId="36548" xr:uid="{98049C78-2475-4679-81A6-443ECA12B6AD}"/>
    <cellStyle name="60% - Ênfase2 51" xfId="36549" xr:uid="{D50AC6AA-0729-4AB2-A213-E2AC3148FA6D}"/>
    <cellStyle name="60% - Ênfase2 52" xfId="36550" xr:uid="{A82B467D-4F5E-4D7E-9646-5AFC6F46BC87}"/>
    <cellStyle name="60% - Ênfase2 53" xfId="36551" xr:uid="{04C4A98E-EFFA-4FC2-9909-5E899C0856B2}"/>
    <cellStyle name="60% - Ênfase2 54" xfId="205" xr:uid="{EAC1E56F-6EA2-49DD-A220-F0673836D2B1}"/>
    <cellStyle name="60% - Ênfase2 6" xfId="36552" xr:uid="{7C716B7C-19F6-47DB-A017-85B72041CC5A}"/>
    <cellStyle name="60% - Ênfase2 6 10" xfId="56363" xr:uid="{BAE2B818-1089-4484-8E5E-9484A1D84BC6}"/>
    <cellStyle name="60% - Ênfase2 6 11" xfId="58196" xr:uid="{9AFDCC03-643A-4057-9FED-45B57588971E}"/>
    <cellStyle name="60% - Ênfase2 6 12" xfId="47316" xr:uid="{C48F6EC8-07B7-4B1A-8A07-5BC145D2F746}"/>
    <cellStyle name="60% - Ênfase2 6 13" xfId="45215" xr:uid="{1F1C71CE-BFB4-4AAB-A32A-7F5E7A982E4B}"/>
    <cellStyle name="60% - Ênfase2 6 2" xfId="48050" xr:uid="{E76B6846-ACAC-476E-B2B6-DE23CC9DABCC}"/>
    <cellStyle name="60% - Ênfase2 6 2 2" xfId="49159" xr:uid="{557248F1-99A8-4220-A30F-4C391A9A5A58}"/>
    <cellStyle name="60% - Ênfase2 6 2 2 2" xfId="56950" xr:uid="{AFD72DE1-6E97-4A80-938E-1F47E30D529B}"/>
    <cellStyle name="60% - Ênfase2 6 2 2 2 2" xfId="57315" xr:uid="{E4628E7F-DD8A-45C0-8CAA-0DE016B7AC69}"/>
    <cellStyle name="60% - Ênfase2 6 2 2 2 3" xfId="58237" xr:uid="{D69A7D5D-79FE-40B9-8FAE-120CC1E1D8CD}"/>
    <cellStyle name="60% - Ênfase2 6 2 2 3" xfId="58214" xr:uid="{44293F9D-0EDE-4CB9-99A0-7F24BD9B9F10}"/>
    <cellStyle name="60% - Ênfase2 6 2 3" xfId="56574" xr:uid="{3900EF1B-0CA4-4626-BCB4-098657DE3251}"/>
    <cellStyle name="60% - Ênfase2 6 2 4" xfId="57585" xr:uid="{037E4BA3-EA53-43DD-B1A6-47B8DF6FD489}"/>
    <cellStyle name="60% - Ênfase2 6 3" xfId="50564" xr:uid="{E1596A5C-56AE-4E83-80B3-6A6A4BB465F1}"/>
    <cellStyle name="60% - Ênfase2 6 4" xfId="48725" xr:uid="{B7D80F54-65E0-4F03-95FD-92D4F9989966}"/>
    <cellStyle name="60% - Ênfase2 6 5" xfId="51157" xr:uid="{BC1F1FD0-414C-41D8-9B3F-DE453E2361EB}"/>
    <cellStyle name="60% - Ênfase2 6 6" xfId="52039" xr:uid="{83E3F275-B447-4AF7-A884-AA0725B996A1}"/>
    <cellStyle name="60% - Ênfase2 6 7" xfId="52908" xr:uid="{31C9EC5C-D7BE-4DAE-8AD6-DB31B6C8B60E}"/>
    <cellStyle name="60% - Ênfase2 6 8" xfId="53763" xr:uid="{718C1DC0-57A5-4653-86DE-CF9C4FDB8592}"/>
    <cellStyle name="60% - Ênfase2 6 9" xfId="54586" xr:uid="{D2BC4D3B-E616-452A-B57B-86AD88F4621D}"/>
    <cellStyle name="60% - Ênfase2 7" xfId="36553" xr:uid="{A6DD4697-22E0-4F62-B6E9-EA635F1AC9F3}"/>
    <cellStyle name="60% - Ênfase2 7 10" xfId="47317" xr:uid="{B34980CF-754D-4D86-926D-1D653549DC92}"/>
    <cellStyle name="60% - Ênfase2 7 11" xfId="45216" xr:uid="{FEFD2E75-5C05-49B7-9A8D-C745231066AE}"/>
    <cellStyle name="60% - Ênfase2 7 2" xfId="48051" xr:uid="{D2F01179-66DC-4678-A846-063E6E35666A}"/>
    <cellStyle name="60% - Ênfase2 7 2 2" xfId="49160" xr:uid="{EE9FC674-E224-4804-B826-83B9FA5711D7}"/>
    <cellStyle name="60% - Ênfase2 7 3" xfId="50565" xr:uid="{6EE90457-BDDF-4158-B635-D60F81C360D7}"/>
    <cellStyle name="60% - Ênfase2 7 4" xfId="48727" xr:uid="{DB3FCA5D-A86F-44AF-A894-FA8614938039}"/>
    <cellStyle name="60% - Ênfase2 7 5" xfId="51163" xr:uid="{876E2D9A-BD77-422F-84C0-851238BA610E}"/>
    <cellStyle name="60% - Ênfase2 7 6" xfId="52045" xr:uid="{F9691F83-F560-4F8A-8F8C-8A25161CF50D}"/>
    <cellStyle name="60% - Ênfase2 7 7" xfId="52914" xr:uid="{86D798CC-676D-43E9-895A-B0E4243D312A}"/>
    <cellStyle name="60% - Ênfase2 7 8" xfId="53769" xr:uid="{29FBB0B3-D8B0-4C28-87CC-EE1181792D1F}"/>
    <cellStyle name="60% - Ênfase2 7 9" xfId="54592" xr:uid="{1239EEEF-A5DB-446E-B89C-DF8121525ADE}"/>
    <cellStyle name="60% - Ênfase2 8" xfId="36554" xr:uid="{2CF933B8-CE92-4A63-8FC5-5D97855B8F3A}"/>
    <cellStyle name="60% - Ênfase2 8 10" xfId="47318" xr:uid="{0BD0DE2A-3DDF-4AA5-B672-424BD050EE56}"/>
    <cellStyle name="60% - Ênfase2 8 11" xfId="45695" xr:uid="{FCA53FC4-0BD7-4EB9-9AAB-2594A5DD333D}"/>
    <cellStyle name="60% - Ênfase2 8 2" xfId="48052" xr:uid="{D6A432F3-753D-4202-B8C5-2240CFFD3DCE}"/>
    <cellStyle name="60% - Ênfase2 8 2 2" xfId="49161" xr:uid="{B8B957D5-0980-46F5-A01D-4158CEE8BD1C}"/>
    <cellStyle name="60% - Ênfase2 8 3" xfId="50566" xr:uid="{FD7F0F9A-D000-49EF-AB3E-58A75705B7F5}"/>
    <cellStyle name="60% - Ênfase2 8 4" xfId="48729" xr:uid="{8581B367-F2D8-43BD-A1C8-A86BC081264C}"/>
    <cellStyle name="60% - Ênfase2 8 5" xfId="51164" xr:uid="{1840A0FE-9298-40B7-BF2F-A19F58CEC6BD}"/>
    <cellStyle name="60% - Ênfase2 8 6" xfId="52046" xr:uid="{5B9E14D8-151C-4EA5-86D0-7D8FD4CB8890}"/>
    <cellStyle name="60% - Ênfase2 8 7" xfId="52915" xr:uid="{7975875A-F507-4752-8CCE-6C97A0CDDBC2}"/>
    <cellStyle name="60% - Ênfase2 8 8" xfId="53770" xr:uid="{571E89C2-0CCD-45B4-A666-1DD9F64D84E4}"/>
    <cellStyle name="60% - Ênfase2 8 9" xfId="54593" xr:uid="{4B827CEF-681E-45A6-8DF4-C6F123646BF7}"/>
    <cellStyle name="60% - Ênfase2 9" xfId="36555" xr:uid="{304B2BA4-8E86-4C04-A35E-844F005E6A60}"/>
    <cellStyle name="60% - Ênfase2 9 10" xfId="47319" xr:uid="{004049A5-5717-4553-936C-66B6520ED328}"/>
    <cellStyle name="60% - Ênfase2 9 11" xfId="45696" xr:uid="{A1D41024-2B5A-4367-8ABF-D1D31B116D4D}"/>
    <cellStyle name="60% - Ênfase2 9 2" xfId="48053" xr:uid="{8D249059-86D0-4DCE-A59E-D119258B3EB2}"/>
    <cellStyle name="60% - Ênfase2 9 2 2" xfId="49162" xr:uid="{7302BDEE-289F-4BD2-B605-8E3B4286D43D}"/>
    <cellStyle name="60% - Ênfase2 9 3" xfId="50567" xr:uid="{A8E739BA-5D6D-4CF4-8BCA-85AE6BFAED32}"/>
    <cellStyle name="60% - Ênfase2 9 4" xfId="48737" xr:uid="{07329403-60F7-4010-93D4-027E4ECA07E3}"/>
    <cellStyle name="60% - Ênfase2 9 5" xfId="49896" xr:uid="{D20F9B96-D623-44B9-A644-FB701DCBFEC4}"/>
    <cellStyle name="60% - Ênfase2 9 6" xfId="51542" xr:uid="{952A326A-884E-4560-BE18-D33BAEF7A4C4}"/>
    <cellStyle name="60% - Ênfase2 9 7" xfId="52421" xr:uid="{43F9DE61-C7B7-4D2A-A140-AB25034799DB}"/>
    <cellStyle name="60% - Ênfase2 9 8" xfId="53287" xr:uid="{976B7E70-365E-4902-9D35-EF99B5E5C747}"/>
    <cellStyle name="60% - Ênfase2 9 9" xfId="54131" xr:uid="{A6AE82C4-A133-4F04-9B52-385E5938CF50}"/>
    <cellStyle name="60% - Ênfase3 10" xfId="36556" xr:uid="{5A8249F5-11C0-4270-9784-E0E28AF6B711}"/>
    <cellStyle name="60% - Ênfase3 10 10" xfId="47320" xr:uid="{DB8B5291-386C-48DB-8CE3-F030A41CB9BE}"/>
    <cellStyle name="60% - Ênfase3 10 11" xfId="45697" xr:uid="{58B32F5F-10AE-4FDF-9658-6FAFD526433F}"/>
    <cellStyle name="60% - Ênfase3 10 2" xfId="48054" xr:uid="{8897CCE5-DE2B-4781-A7D6-C4428213BCC6}"/>
    <cellStyle name="60% - Ênfase3 10 2 2" xfId="49163" xr:uid="{773F07BA-98E8-43D1-B82D-E7473B6DBDD2}"/>
    <cellStyle name="60% - Ênfase3 10 3" xfId="50568" xr:uid="{B8DFD835-D8F3-4B30-97F9-34E9B7ECE33B}"/>
    <cellStyle name="60% - Ênfase3 10 4" xfId="48741" xr:uid="{72C11F8B-34EE-46D9-8049-3CCF4DC5D696}"/>
    <cellStyle name="60% - Ênfase3 10 5" xfId="51174" xr:uid="{B77391B4-6C94-4924-9F90-3E5D7BDA5A04}"/>
    <cellStyle name="60% - Ênfase3 10 6" xfId="52056" xr:uid="{8C3A2C76-754F-4B31-85C8-034CD9583F02}"/>
    <cellStyle name="60% - Ênfase3 10 7" xfId="52925" xr:uid="{576D43E9-B734-44B6-8D52-22CC012A1E6A}"/>
    <cellStyle name="60% - Ênfase3 10 8" xfId="53780" xr:uid="{6D269FD8-EEBD-463F-989A-E51C1652B75F}"/>
    <cellStyle name="60% - Ênfase3 10 9" xfId="54603" xr:uid="{246735EF-03DF-42F4-B88D-384166342DF2}"/>
    <cellStyle name="60% - Ênfase3 11" xfId="36557" xr:uid="{EF8E02DC-BC54-45BE-9947-C5B0526E43B2}"/>
    <cellStyle name="60% - Ênfase3 11 10" xfId="47321" xr:uid="{1EBD877B-850C-4F8D-81F3-817D213766FE}"/>
    <cellStyle name="60% - Ênfase3 11 11" xfId="45698" xr:uid="{2AA6B542-56CB-46B6-B6FB-2A8751135950}"/>
    <cellStyle name="60% - Ênfase3 11 2" xfId="48055" xr:uid="{58EF5267-6CF5-418C-9465-DFD52907F257}"/>
    <cellStyle name="60% - Ênfase3 11 2 2" xfId="49164" xr:uid="{1F3560ED-1A89-4B4E-B252-DF1150B95BC6}"/>
    <cellStyle name="60% - Ênfase3 11 3" xfId="50569" xr:uid="{7E7243D1-BBC7-485A-91A5-B7F695F32BC7}"/>
    <cellStyle name="60% - Ênfase3 11 4" xfId="48745" xr:uid="{92C65C6A-E2FA-4715-9C42-8C5AD3508A5E}"/>
    <cellStyle name="60% - Ênfase3 11 5" xfId="51178" xr:uid="{AE86193F-3B20-4922-BD3B-CE6A454685C5}"/>
    <cellStyle name="60% - Ênfase3 11 6" xfId="52060" xr:uid="{A3ADC8E1-AE13-4DA0-86DD-6DAB679DD005}"/>
    <cellStyle name="60% - Ênfase3 11 7" xfId="52929" xr:uid="{FE8A9AC2-3277-4124-9B8C-517B558435BE}"/>
    <cellStyle name="60% - Ênfase3 11 8" xfId="53784" xr:uid="{B3014223-9374-4013-BDD6-CFB1C7F2E1A4}"/>
    <cellStyle name="60% - Ênfase3 11 9" xfId="54607" xr:uid="{378902BE-139E-406C-AEF5-49679083EDE4}"/>
    <cellStyle name="60% - Ênfase3 12" xfId="36558" xr:uid="{123ECB08-DDAE-4F44-BAB1-ABA1516D3FA6}"/>
    <cellStyle name="60% - Ênfase3 12 10" xfId="47322" xr:uid="{5FD0A3B0-753F-48D1-BAAC-D50F63CC07B6}"/>
    <cellStyle name="60% - Ênfase3 12 11" xfId="45699" xr:uid="{97254C69-28E4-4223-B4B5-E73F5341C923}"/>
    <cellStyle name="60% - Ênfase3 12 2" xfId="48056" xr:uid="{2AD186ED-255E-46B2-8C82-9A2F0F1A8563}"/>
    <cellStyle name="60% - Ênfase3 12 2 2" xfId="49165" xr:uid="{0A53D203-63EB-444A-81B1-752DE6032E4D}"/>
    <cellStyle name="60% - Ênfase3 12 3" xfId="50570" xr:uid="{9A478200-38A1-4DB0-9865-DE7CDA84A51C}"/>
    <cellStyle name="60% - Ênfase3 12 4" xfId="48749" xr:uid="{C34FBF23-454F-49B0-A9FA-AAD63DFE8715}"/>
    <cellStyle name="60% - Ênfase3 12 5" xfId="51182" xr:uid="{291B5316-596C-4505-8AA7-57BCC97771A1}"/>
    <cellStyle name="60% - Ênfase3 12 6" xfId="52064" xr:uid="{44F7B1B9-641E-47D3-8DB9-FD266B5F1296}"/>
    <cellStyle name="60% - Ênfase3 12 7" xfId="52933" xr:uid="{E498FDE2-54BD-429B-8B93-59712A3F63A4}"/>
    <cellStyle name="60% - Ênfase3 12 8" xfId="53788" xr:uid="{2289C5D8-66C3-4CDA-AB1B-E3F4E43C5D39}"/>
    <cellStyle name="60% - Ênfase3 12 9" xfId="54611" xr:uid="{F28E60CD-C6E7-4845-B0CA-62D52086EBD9}"/>
    <cellStyle name="60% - Ênfase3 13" xfId="36559" xr:uid="{95426C70-A59F-4E65-935A-7EFCEA1E5ECF}"/>
    <cellStyle name="60% - Ênfase3 13 10" xfId="47323" xr:uid="{A6393445-CC8A-4497-8D05-A44AECD1640D}"/>
    <cellStyle name="60% - Ênfase3 13 11" xfId="45700" xr:uid="{F79B27A5-C4CA-4CF0-B154-49EF55318E25}"/>
    <cellStyle name="60% - Ênfase3 13 2" xfId="48057" xr:uid="{093C70A3-1AEC-427D-9211-67F6CC8EF07B}"/>
    <cellStyle name="60% - Ênfase3 13 2 2" xfId="49166" xr:uid="{C541E6B5-0CBC-4278-BFB2-EC1BECC9B337}"/>
    <cellStyle name="60% - Ênfase3 13 3" xfId="50571" xr:uid="{24B28CFD-C1EB-40AD-86A8-608F856F31DD}"/>
    <cellStyle name="60% - Ênfase3 13 4" xfId="48753" xr:uid="{48B9D3FF-D486-45B0-B427-27446CB5AA09}"/>
    <cellStyle name="60% - Ênfase3 13 5" xfId="51186" xr:uid="{780DF781-5657-4F8A-8643-A19501B089C5}"/>
    <cellStyle name="60% - Ênfase3 13 6" xfId="52068" xr:uid="{74FF680E-BDFC-4A08-B4EE-297063F976AD}"/>
    <cellStyle name="60% - Ênfase3 13 7" xfId="52937" xr:uid="{7DBCFB99-B0CF-4A0E-B5CB-2CC48AF9FF3E}"/>
    <cellStyle name="60% - Ênfase3 13 8" xfId="53792" xr:uid="{2CB4C25C-FE5C-4310-BB33-F014F582646F}"/>
    <cellStyle name="60% - Ênfase3 13 9" xfId="54615" xr:uid="{98788CC4-46DC-419E-AC95-AEABD25A41E0}"/>
    <cellStyle name="60% - Ênfase3 14" xfId="36560" xr:uid="{94FD343E-D5AD-45B1-A864-01FACB785B05}"/>
    <cellStyle name="60% - Ênfase3 14 10" xfId="47324" xr:uid="{0475C08D-D09F-4982-A495-4EACF0408150}"/>
    <cellStyle name="60% - Ênfase3 14 11" xfId="45701" xr:uid="{11972908-EB5B-4000-B838-5B5DDE15B80A}"/>
    <cellStyle name="60% - Ênfase3 14 2" xfId="48058" xr:uid="{C8E2406D-C17C-4338-8EE7-750B0CF01E89}"/>
    <cellStyle name="60% - Ênfase3 14 2 2" xfId="49167" xr:uid="{4690C218-BDAC-4863-AD13-E5F63D72FD5A}"/>
    <cellStyle name="60% - Ênfase3 14 3" xfId="50572" xr:uid="{53E33EA5-0F00-41C9-A965-989FB643380C}"/>
    <cellStyle name="60% - Ênfase3 14 4" xfId="48773" xr:uid="{E3C9770A-0DCA-4C64-B9F8-A6C9AA653D6C}"/>
    <cellStyle name="60% - Ênfase3 14 5" xfId="51190" xr:uid="{0787912F-DC50-4335-9AFE-E7B0839FBD06}"/>
    <cellStyle name="60% - Ênfase3 14 6" xfId="52072" xr:uid="{0B58FD04-6699-4F1E-967F-DEA8664066B1}"/>
    <cellStyle name="60% - Ênfase3 14 7" xfId="52941" xr:uid="{2167F344-A72F-49EC-B0E2-AA632D0D2404}"/>
    <cellStyle name="60% - Ênfase3 14 8" xfId="53796" xr:uid="{4BEAE5EE-AC68-4F30-8DE4-5A0EEBDC2A2B}"/>
    <cellStyle name="60% - Ênfase3 14 9" xfId="54619" xr:uid="{A5040AD3-4CB5-4BA7-9F7F-0D9C80B900D4}"/>
    <cellStyle name="60% - Ênfase3 15" xfId="36561" xr:uid="{FD0C8336-8872-46ED-B559-2ED566D6EFF1}"/>
    <cellStyle name="60% - Ênfase3 15 10" xfId="47325" xr:uid="{D2EC4275-2AAA-464B-A001-630A72BD4277}"/>
    <cellStyle name="60% - Ênfase3 15 11" xfId="45702" xr:uid="{3E1FD1F2-522F-4E98-B73D-FF280E29E1E6}"/>
    <cellStyle name="60% - Ênfase3 15 2" xfId="48059" xr:uid="{AD57936C-F54C-4445-8D83-476671A35AD0}"/>
    <cellStyle name="60% - Ênfase3 15 2 2" xfId="49168" xr:uid="{D4ACF1D0-E908-484C-917E-7F229D9342B3}"/>
    <cellStyle name="60% - Ênfase3 15 3" xfId="50573" xr:uid="{CBFBC2A0-C1B8-4581-A376-A3651D5DAC7B}"/>
    <cellStyle name="60% - Ênfase3 15 4" xfId="48777" xr:uid="{B9CEF32C-0408-4AE5-BE26-9769050D3F23}"/>
    <cellStyle name="60% - Ênfase3 15 5" xfId="51195" xr:uid="{C83215BC-C405-45D5-9C6B-725E616009FF}"/>
    <cellStyle name="60% - Ênfase3 15 6" xfId="52077" xr:uid="{83C24604-ABF6-4EA3-9CF9-1623FC7614BF}"/>
    <cellStyle name="60% - Ênfase3 15 7" xfId="52946" xr:uid="{CC6453D7-C1C2-4BBC-AA73-71398D55FF7B}"/>
    <cellStyle name="60% - Ênfase3 15 8" xfId="53801" xr:uid="{C8380E03-47B8-487C-B25A-D1E675582DEB}"/>
    <cellStyle name="60% - Ênfase3 15 9" xfId="54624" xr:uid="{05FCEFC4-EF67-479A-9BD6-A045808663AF}"/>
    <cellStyle name="60% - Ênfase3 16" xfId="36562" xr:uid="{97BB6A16-13FC-42EB-80D0-E6D5552857F9}"/>
    <cellStyle name="60% - Ênfase3 16 10" xfId="47326" xr:uid="{66FC17A2-EA86-4162-9C1D-381605443187}"/>
    <cellStyle name="60% - Ênfase3 16 11" xfId="45703" xr:uid="{E6DC863C-AB3C-41F9-BB82-E73A8AA27A2D}"/>
    <cellStyle name="60% - Ênfase3 16 2" xfId="48060" xr:uid="{BDBC0D76-C73C-443A-A063-8595A89499DC}"/>
    <cellStyle name="60% - Ênfase3 16 2 2" xfId="49169" xr:uid="{DF28F9FB-E201-4E34-A2B5-E8C9FB4DB20F}"/>
    <cellStyle name="60% - Ênfase3 16 3" xfId="50574" xr:uid="{7673379E-C8A2-4CC1-9C6F-DF88287E8454}"/>
    <cellStyle name="60% - Ênfase3 16 4" xfId="48781" xr:uid="{083276E6-D9B9-4C49-88F3-332754B0E1D3}"/>
    <cellStyle name="60% - Ênfase3 16 5" xfId="51197" xr:uid="{5D9C0B5A-6009-4572-8E7B-B1987F135D05}"/>
    <cellStyle name="60% - Ênfase3 16 6" xfId="52079" xr:uid="{59B8D7E0-F1E1-4CF7-AAAA-0D8111187206}"/>
    <cellStyle name="60% - Ênfase3 16 7" xfId="52948" xr:uid="{D547577F-0398-47F8-832F-236D79691779}"/>
    <cellStyle name="60% - Ênfase3 16 8" xfId="53803" xr:uid="{476F0F2F-8D2C-40E0-A58F-474E2B1D27C6}"/>
    <cellStyle name="60% - Ênfase3 16 9" xfId="54626" xr:uid="{E8AD937A-AB43-4D18-88C8-A92F0B09E48D}"/>
    <cellStyle name="60% - Ênfase3 17" xfId="36563" xr:uid="{46876D6F-1ED7-40E6-8415-8E012C3FA126}"/>
    <cellStyle name="60% - Ênfase3 17 2" xfId="49170" xr:uid="{B0ECAC94-3268-4107-B5FC-F4EF5972193E}"/>
    <cellStyle name="60% - Ênfase3 17 3" xfId="50575" xr:uid="{4CAE952A-96AD-4BA7-A5FB-88C95617C400}"/>
    <cellStyle name="60% - Ênfase3 17 4" xfId="48785" xr:uid="{E88384A9-0852-4676-BA24-E4D08FF864E3}"/>
    <cellStyle name="60% - Ênfase3 17 5" xfId="51200" xr:uid="{E772934E-84C3-409D-B53C-1405EF3A6493}"/>
    <cellStyle name="60% - Ênfase3 17 6" xfId="52082" xr:uid="{AEB1E54F-565C-47A6-B92E-59772807A2D9}"/>
    <cellStyle name="60% - Ênfase3 17 7" xfId="52951" xr:uid="{62B91E1E-B244-41D9-AC75-45B281596579}"/>
    <cellStyle name="60% - Ênfase3 17 8" xfId="53806" xr:uid="{B5AFEFC8-8F7F-4D70-8948-A3789DC9B101}"/>
    <cellStyle name="60% - Ênfase3 17 9" xfId="54629" xr:uid="{C3460A6B-AA39-48FB-8AC9-FA944EBCABFC}"/>
    <cellStyle name="60% - Ênfase3 18" xfId="36564" xr:uid="{2ADE805E-7118-43AD-88FB-3726432BF1D0}"/>
    <cellStyle name="60% - Ênfase3 18 2" xfId="49171" xr:uid="{15997D2A-BA65-46CA-B7A8-B94730BCAC3C}"/>
    <cellStyle name="60% - Ênfase3 18 3" xfId="50576" xr:uid="{47CC768A-E0E6-4F02-BF20-E5B436D78A94}"/>
    <cellStyle name="60% - Ênfase3 18 4" xfId="48789" xr:uid="{AE173917-0533-4FE8-B8BC-B7B5BE091B6B}"/>
    <cellStyle name="60% - Ênfase3 18 5" xfId="51202" xr:uid="{10FC2D03-67F9-42DD-9219-7F21A6E0FFCB}"/>
    <cellStyle name="60% - Ênfase3 18 6" xfId="52084" xr:uid="{1E02CB7F-9832-4E61-B5BA-7321749174C4}"/>
    <cellStyle name="60% - Ênfase3 18 7" xfId="52953" xr:uid="{66B59A54-3E3E-4703-8FE8-CE3DDE5342AB}"/>
    <cellStyle name="60% - Ênfase3 18 8" xfId="53808" xr:uid="{83830560-3D35-4D56-B620-2463DC80F6EB}"/>
    <cellStyle name="60% - Ênfase3 18 9" xfId="54631" xr:uid="{AFEEC590-8A50-4590-979B-B810AF1D8120}"/>
    <cellStyle name="60% - Ênfase3 19" xfId="36565" xr:uid="{E8D9B908-F273-4B56-91A1-CED80745AB5F}"/>
    <cellStyle name="60% - Ênfase3 19 2" xfId="49172" xr:uid="{268B561B-240E-4136-8599-D94468E019B8}"/>
    <cellStyle name="60% - Ênfase3 19 3" xfId="50577" xr:uid="{1854ABDE-5C28-4699-8556-7F85FABB1719}"/>
    <cellStyle name="60% - Ênfase3 19 4" xfId="48793" xr:uid="{BE3BDB1B-D49E-4E3E-8D1B-97E4AECB3A64}"/>
    <cellStyle name="60% - Ênfase3 19 5" xfId="51204" xr:uid="{A8E9F255-68B1-482A-8F06-92DF62D360D4}"/>
    <cellStyle name="60% - Ênfase3 19 6" xfId="52086" xr:uid="{AD073618-51CE-424E-AB74-BDDE34CE1B3B}"/>
    <cellStyle name="60% - Ênfase3 19 7" xfId="52955" xr:uid="{C421D3EE-CB91-4B68-9D40-5EB11B059D8D}"/>
    <cellStyle name="60% - Ênfase3 19 8" xfId="53810" xr:uid="{B50F208A-48F7-4A08-BF68-717019877514}"/>
    <cellStyle name="60% - Ênfase3 19 9" xfId="54633" xr:uid="{E0395791-58DD-49A5-B7B9-DEA27C95BF56}"/>
    <cellStyle name="60% - Ênfase3 2" xfId="36" xr:uid="{69824846-269B-474C-B4BA-5FCC356E3950}"/>
    <cellStyle name="60% - Ênfase3 2 10" xfId="36566" xr:uid="{80B4D298-56E4-4F79-A7A9-2FD0047B0C26}"/>
    <cellStyle name="60% - Ênfase3 2 10 2" xfId="51206" xr:uid="{F7536F76-F0E8-4405-AB53-8ADF6512702E}"/>
    <cellStyle name="60% - Ênfase3 2 11" xfId="36567" xr:uid="{50917F5F-8B8C-46C6-A074-89CC931FE827}"/>
    <cellStyle name="60% - Ênfase3 2 11 2" xfId="52088" xr:uid="{DCBE62AA-6DCB-4155-AF1C-F87233FBCB52}"/>
    <cellStyle name="60% - Ênfase3 2 12" xfId="36568" xr:uid="{984C0269-8758-4C76-A8ED-2361EDE9688B}"/>
    <cellStyle name="60% - Ênfase3 2 12 2" xfId="52957" xr:uid="{265EE1B6-A1E7-48F1-A385-F6CF78182918}"/>
    <cellStyle name="60% - Ênfase3 2 13" xfId="36569" xr:uid="{7713151B-92E9-4BEF-936C-28A8B3793CCE}"/>
    <cellStyle name="60% - Ênfase3 2 13 2" xfId="53812" xr:uid="{C2626C59-5DB7-4742-9E23-CAC12A7B2600}"/>
    <cellStyle name="60% - Ênfase3 2 14" xfId="36570" xr:uid="{B9871B0B-3678-4797-8B97-0ED64046FB10}"/>
    <cellStyle name="60% - Ênfase3 2 14 2" xfId="36571" xr:uid="{84B2E424-4317-43FF-A9EF-443F880A4C0A}"/>
    <cellStyle name="60% - Ênfase3 2 14 3" xfId="36572" xr:uid="{A7CAA61B-0C26-4ABB-82FA-E59994586F96}"/>
    <cellStyle name="60% - Ênfase3 2 14 4" xfId="36573" xr:uid="{C9443B56-B470-44AE-ADA5-E1D464D5980F}"/>
    <cellStyle name="60% - Ênfase3 2 14 5" xfId="54635" xr:uid="{F1FF4C31-2943-4F5B-ABA0-9034E4BC9ED3}"/>
    <cellStyle name="60% - Ênfase3 2 15" xfId="36574" xr:uid="{3133B735-80C0-4151-9824-4184787726C8}"/>
    <cellStyle name="60% - Ênfase3 2 15 2" xfId="56205" xr:uid="{40729659-846C-4793-8B6B-EC0BF48A01ED}"/>
    <cellStyle name="60% - Ênfase3 2 16" xfId="36575" xr:uid="{EA175671-9FB4-46C1-ADA1-D36A93042225}"/>
    <cellStyle name="60% - Ênfase3 2 16 2" xfId="58211" xr:uid="{4110C925-3EB2-485B-82A8-F1749D7DB0F4}"/>
    <cellStyle name="60% - Ênfase3 2 17" xfId="36576" xr:uid="{B288D13F-9BB7-4DEB-ADFF-15E4A47BFDD0}"/>
    <cellStyle name="60% - Ênfase3 2 17 2" xfId="47327" xr:uid="{842ED366-B6B0-4C7B-9087-D21EAC9E6360}"/>
    <cellStyle name="60% - Ênfase3 2 18" xfId="36577" xr:uid="{C3AC518E-10E1-4C9D-827B-84311D7107A7}"/>
    <cellStyle name="60% - Ênfase3 2 19" xfId="36578" xr:uid="{76CE62EE-115B-4B62-A165-F852F4DD3EEE}"/>
    <cellStyle name="60% - Ênfase3 2 2" xfId="36579" xr:uid="{DE1DDB2A-BC55-46A3-BD91-CDD182B4534D}"/>
    <cellStyle name="60% - Ênfase3 2 2 10" xfId="36580" xr:uid="{05EFC351-A45A-4AF6-A7E1-FE828BDC2F21}"/>
    <cellStyle name="60% - Ênfase3 2 2 10 2" xfId="56575" xr:uid="{BCA220BC-E1F0-4AA8-B062-A4640CE15962}"/>
    <cellStyle name="60% - Ênfase3 2 2 11" xfId="36581" xr:uid="{B439E993-F7A1-4F60-B885-5E7102DF95AC}"/>
    <cellStyle name="60% - Ênfase3 2 2 11 2" xfId="57135" xr:uid="{B42176EE-DDB3-480C-BF41-18BA689CACBF}"/>
    <cellStyle name="60% - Ênfase3 2 2 12" xfId="36582" xr:uid="{BDBE8E24-B311-4516-BD6A-296470094E1E}"/>
    <cellStyle name="60% - Ênfase3 2 2 13" xfId="36583" xr:uid="{5B173C35-5D15-4B59-8103-B66B8A3F1DAE}"/>
    <cellStyle name="60% - Ênfase3 2 2 14" xfId="36584" xr:uid="{66D660E8-88CD-4C18-8749-9E9B3155D73A}"/>
    <cellStyle name="60% - Ênfase3 2 2 15" xfId="48062" xr:uid="{3CD3D8E8-AE39-4533-8623-415088F41818}"/>
    <cellStyle name="60% - Ênfase3 2 2 2" xfId="36585" xr:uid="{6594BCA9-999E-4944-9FD0-9265519ED10A}"/>
    <cellStyle name="60% - Ênfase3 2 2 2 10" xfId="36586" xr:uid="{3B919041-69F6-4DF9-B1C0-390638372927}"/>
    <cellStyle name="60% - Ênfase3 2 2 2 10 2" xfId="56951" xr:uid="{DB2F2060-7A85-4FC3-8017-D12FCDDF2553}"/>
    <cellStyle name="60% - Ênfase3 2 2 2 11" xfId="36587" xr:uid="{74E69D05-8EA2-4B09-9CE7-9973D9DF19D9}"/>
    <cellStyle name="60% - Ênfase3 2 2 2 11 2" xfId="56766" xr:uid="{209B54A8-9B94-43DA-96CE-0A64DD64C123}"/>
    <cellStyle name="60% - Ênfase3 2 2 2 12" xfId="36588" xr:uid="{B9998E2A-C63C-42B9-A7C5-15E1EA87C5DC}"/>
    <cellStyle name="60% - Ênfase3 2 2 2 13" xfId="36589" xr:uid="{2E13AD2B-D269-42E8-8A69-F391695C979D}"/>
    <cellStyle name="60% - Ênfase3 2 2 2 14" xfId="49173" xr:uid="{C5B90064-4D1D-4215-BA42-1793FC5C3804}"/>
    <cellStyle name="60% - Ênfase3 2 2 2 2" xfId="36590" xr:uid="{6E726523-0E97-4261-A2F1-724A346D1805}"/>
    <cellStyle name="60% - Ênfase3 2 2 2 2 2" xfId="36591" xr:uid="{7F6170A4-25C3-438D-A762-E341D5F3E2C2}"/>
    <cellStyle name="60% - Ênfase3 2 2 2 2 2 2" xfId="57317" xr:uid="{4C0B478A-B2B6-4657-8211-3B4B224B4D67}"/>
    <cellStyle name="60% - Ênfase3 2 2 2 2 2 2 2" xfId="57318" xr:uid="{628AAC07-5223-41AE-AAFA-7B7E42D009D1}"/>
    <cellStyle name="60% - Ênfase3 2 2 2 2 2 2 3" xfId="57036" xr:uid="{015BD54B-4066-4F26-AFAF-94DB7C2F3696}"/>
    <cellStyle name="60% - Ênfase3 2 2 2 2 2 3" xfId="57437" xr:uid="{7C150268-D474-443C-A7F6-7FDBD408B565}"/>
    <cellStyle name="60% - Ênfase3 2 2 2 2 2 4" xfId="49175" xr:uid="{A95FD624-4935-43A5-B4B7-98FE71722497}"/>
    <cellStyle name="60% - Ênfase3 2 2 2 2 3" xfId="36592" xr:uid="{851E2132-3DBA-4DD4-B53F-A3F434C490D3}"/>
    <cellStyle name="60% - Ênfase3 2 2 2 2 3 2" xfId="57316" xr:uid="{E53F2488-7F95-4682-9611-B28CBEE9FFF0}"/>
    <cellStyle name="60% - Ênfase3 2 2 2 2 4" xfId="36593" xr:uid="{D641CB07-9CE1-4A0B-925B-6D95F99791C8}"/>
    <cellStyle name="60% - Ênfase3 2 2 2 2 4 2" xfId="57697" xr:uid="{1714FA23-0CCE-456B-AC99-480AD213A1D4}"/>
    <cellStyle name="60% - Ênfase3 2 2 2 2 5" xfId="49174" xr:uid="{B0C48E75-0CB1-43FC-A753-CC5650E934C7}"/>
    <cellStyle name="60% - Ênfase3 2 2 2 3" xfId="36594" xr:uid="{07A10B79-D327-41F5-A681-3D7FECBB650B}"/>
    <cellStyle name="60% - Ênfase3 2 2 2 3 2" xfId="50580" xr:uid="{C0C97C15-F418-4C6A-8E17-8C464E328C7D}"/>
    <cellStyle name="60% - Ênfase3 2 2 2 4" xfId="36595" xr:uid="{322AE701-47A1-451D-98CD-F92AA007E972}"/>
    <cellStyle name="60% - Ênfase3 2 2 2 4 2" xfId="48805" xr:uid="{1E7D9470-9410-4E48-A707-C17E19312453}"/>
    <cellStyle name="60% - Ênfase3 2 2 2 5" xfId="36596" xr:uid="{FDCE3ACC-9D6E-4FC3-AE1C-B8304DFAE115}"/>
    <cellStyle name="60% - Ênfase3 2 2 2 5 2" xfId="51212" xr:uid="{F0780A35-8D14-4253-A6AB-421FE37BF93E}"/>
    <cellStyle name="60% - Ênfase3 2 2 2 6" xfId="36597" xr:uid="{92F893C9-1C5A-4AE3-8E66-97DD88DA24E4}"/>
    <cellStyle name="60% - Ênfase3 2 2 2 6 2" xfId="52094" xr:uid="{B9833CD1-D58F-41B7-8397-ABAD57F02CDC}"/>
    <cellStyle name="60% - Ênfase3 2 2 2 7" xfId="36598" xr:uid="{236A744D-E1EA-402A-8BD8-9398694FD9A2}"/>
    <cellStyle name="60% - Ênfase3 2 2 2 7 2" xfId="52963" xr:uid="{32348044-E22D-4394-80CE-4A5C93DA1637}"/>
    <cellStyle name="60% - Ênfase3 2 2 2 8" xfId="36599" xr:uid="{9994BA81-4D26-42FE-B902-15FFC3AC5D08}"/>
    <cellStyle name="60% - Ênfase3 2 2 2 8 2" xfId="53818" xr:uid="{B3E4C1BC-BFEC-4FE1-970B-8D1FAB54B6CD}"/>
    <cellStyle name="60% - Ênfase3 2 2 2 9" xfId="36600" xr:uid="{FCA412A7-974B-4DCD-92AB-E10061BB75B1}"/>
    <cellStyle name="60% - Ênfase3 2 2 2 9 2" xfId="54641" xr:uid="{BE5F66C0-16B0-4FC3-B2B9-2C64ABC2ECD9}"/>
    <cellStyle name="60% - Ênfase3 2 2 3" xfId="36601" xr:uid="{570DD77E-6FFB-4016-B6E5-0BD146985E6D}"/>
    <cellStyle name="60% - Ênfase3 2 2 3 2" xfId="50579" xr:uid="{449CBC75-3398-49C1-8AF4-0AA6D3A9C4B2}"/>
    <cellStyle name="60% - Ênfase3 2 2 4" xfId="36602" xr:uid="{EB56D72E-F1C8-48F0-8BF6-DA287E8F51A4}"/>
    <cellStyle name="60% - Ênfase3 2 2 4 2" xfId="36603" xr:uid="{0D1B928D-78F7-46E8-98C2-514127152B3D}"/>
    <cellStyle name="60% - Ênfase3 2 2 4 3" xfId="36604" xr:uid="{876DE87C-30F5-4BB9-A1B5-02D01A09958A}"/>
    <cellStyle name="60% - Ênfase3 2 2 4 4" xfId="36605" xr:uid="{A5DF0530-2F2F-4F95-B49C-D13FF6D8292E}"/>
    <cellStyle name="60% - Ênfase3 2 2 4 5" xfId="48801" xr:uid="{94CD0AE8-C3D4-4463-8BA1-7F58D0C44266}"/>
    <cellStyle name="60% - Ênfase3 2 2 5" xfId="36606" xr:uid="{2A268397-9F43-46FD-B3C7-14438B9261CD}"/>
    <cellStyle name="60% - Ênfase3 2 2 5 2" xfId="51208" xr:uid="{895EF769-379C-4F89-AA49-6D964461E689}"/>
    <cellStyle name="60% - Ênfase3 2 2 6" xfId="36607" xr:uid="{9784EAC9-C195-49A4-B74B-A3ABEC68D2F8}"/>
    <cellStyle name="60% - Ênfase3 2 2 6 2" xfId="52090" xr:uid="{028DDC0D-7DDD-4AA8-B495-4D0D382AB696}"/>
    <cellStyle name="60% - Ênfase3 2 2 7" xfId="36608" xr:uid="{A2CCCF88-D3CD-4F9C-B7C7-D987D5C3F13C}"/>
    <cellStyle name="60% - Ênfase3 2 2 7 2" xfId="52959" xr:uid="{C8E849F0-E512-4CF1-AA98-3619F2E5E76D}"/>
    <cellStyle name="60% - Ênfase3 2 2 8" xfId="36609" xr:uid="{4F489398-3F71-4302-BC42-C1925FCF2622}"/>
    <cellStyle name="60% - Ênfase3 2 2 8 2" xfId="53814" xr:uid="{DF0134C9-53F2-4FAB-97C0-3E00AB440992}"/>
    <cellStyle name="60% - Ênfase3 2 2 9" xfId="36610" xr:uid="{C9DECF1D-F8AF-4D55-8D40-71290B768050}"/>
    <cellStyle name="60% - Ênfase3 2 2 9 2" xfId="54637" xr:uid="{2D56299A-53E3-471D-83DB-F401CAD7B567}"/>
    <cellStyle name="60% - Ênfase3 2 20" xfId="36611" xr:uid="{F7E2ED07-3169-4C5C-AD47-E79E565C9934}"/>
    <cellStyle name="60% - Ênfase3 2 21" xfId="36612" xr:uid="{E663A1A6-23D6-4D4C-A9D9-5F566917B7FF}"/>
    <cellStyle name="60% - Ênfase3 2 22" xfId="36613" xr:uid="{B37C669A-9719-4100-AFE0-6371114A9B71}"/>
    <cellStyle name="60% - Ênfase3 2 23" xfId="36614" xr:uid="{998597E3-FA6A-4907-9C6C-3D6C5A064AC5}"/>
    <cellStyle name="60% - Ênfase3 2 24" xfId="36615" xr:uid="{08CCB3AB-4B9B-4EBB-B7E2-BBDD8436C23A}"/>
    <cellStyle name="60% - Ênfase3 2 25" xfId="45217" xr:uid="{6E191D66-5DF5-49ED-B366-9FDB15FC7BD9}"/>
    <cellStyle name="60% - Ênfase3 2 3" xfId="36616" xr:uid="{6D5256C6-1A26-4523-B78B-7C7C379B73BF}"/>
    <cellStyle name="60% - Ênfase3 2 3 2" xfId="49176" xr:uid="{D5AA390E-EDAD-4068-B832-8BDEE2A7B685}"/>
    <cellStyle name="60% - Ênfase3 2 4" xfId="36617" xr:uid="{A7B52339-1094-4F09-B209-18C1C1E55E4A}"/>
    <cellStyle name="60% - Ênfase3 2 4 2" xfId="49177" xr:uid="{F6829CE3-81A4-4470-85E0-9DC59CA7D5CF}"/>
    <cellStyle name="60% - Ênfase3 2 5" xfId="36618" xr:uid="{636089B1-88BD-420D-A904-56C90ED54BCD}"/>
    <cellStyle name="60% - Ênfase3 2 5 2" xfId="49178" xr:uid="{5AA7E746-3F71-48C1-BEB1-3D87B52F95BA}"/>
    <cellStyle name="60% - Ênfase3 2 6" xfId="36619" xr:uid="{E2741AFB-C2B7-409F-B5C9-2AA21E64C1FE}"/>
    <cellStyle name="60% - Ênfase3 2 6 2" xfId="49179" xr:uid="{E8BA6D98-DE32-45BD-AD2F-D78A5672C726}"/>
    <cellStyle name="60% - Ênfase3 2 7" xfId="36620" xr:uid="{B3994B5B-4A53-43DE-9555-87C2C516A9FE}"/>
    <cellStyle name="60% - Ênfase3 2 7 2" xfId="49180" xr:uid="{0A47D84E-566C-47CA-8A4C-1ECB743B6E5C}"/>
    <cellStyle name="60% - Ênfase3 2 8" xfId="36621" xr:uid="{3256B7F0-2620-4DE5-AF28-2FF1C96DA729}"/>
    <cellStyle name="60% - Ênfase3 2 8 2" xfId="50578" xr:uid="{34CC852D-4B9B-4E1C-8E0F-3B56F87E7E5A}"/>
    <cellStyle name="60% - Ênfase3 2 9" xfId="36622" xr:uid="{2A97977D-3408-4400-A319-30A0383FA1D0}"/>
    <cellStyle name="60% - Ênfase3 2 9 2" xfId="48797" xr:uid="{DD999100-CCF9-4E85-B39A-6723334C3CE6}"/>
    <cellStyle name="60% - Ênfase3 20" xfId="36623" xr:uid="{7F70C270-EB08-4E11-9133-A5F588766E05}"/>
    <cellStyle name="60% - Ênfase3 20 2" xfId="49181" xr:uid="{5D0BE8A9-7C81-47A0-A6D4-B2C82A75E7FF}"/>
    <cellStyle name="60% - Ênfase3 20 3" xfId="50586" xr:uid="{C0A4DF3D-0818-4F5D-8DF0-71760E56CC1A}"/>
    <cellStyle name="60% - Ênfase3 20 4" xfId="48841" xr:uid="{418C0ED2-CFCF-4761-9BCD-D4F0C00B7B18}"/>
    <cellStyle name="60% - Ênfase3 20 5" xfId="51239" xr:uid="{554A25DE-3ABD-496C-9F00-0C058FFFDC5F}"/>
    <cellStyle name="60% - Ênfase3 20 6" xfId="52121" xr:uid="{9810C7B4-2225-4A91-9DC7-B593C31A435D}"/>
    <cellStyle name="60% - Ênfase3 20 7" xfId="52989" xr:uid="{D622E10C-B208-4CD6-866F-2A8854995854}"/>
    <cellStyle name="60% - Ênfase3 20 8" xfId="53842" xr:uid="{76D3DEE0-3692-4BCE-AA6C-E618AC5AD458}"/>
    <cellStyle name="60% - Ênfase3 20 9" xfId="54664" xr:uid="{A9C24030-2EDF-4CC4-90F7-167D9BA7710B}"/>
    <cellStyle name="60% - Ênfase3 21" xfId="36624" xr:uid="{70BCA3E9-E343-40F4-9F45-2228571C60E2}"/>
    <cellStyle name="60% - Ênfase3 21 2" xfId="49182" xr:uid="{7C95012B-BEEF-408E-A47F-84341ED853D7}"/>
    <cellStyle name="60% - Ênfase3 22" xfId="36625" xr:uid="{CDEA2B4D-7C3D-4703-9DA1-1AB158EBE6FA}"/>
    <cellStyle name="60% - Ênfase3 22 2" xfId="49183" xr:uid="{3F6D2811-F162-4752-81B6-B6D5BEC72739}"/>
    <cellStyle name="60% - Ênfase3 23" xfId="36626" xr:uid="{C8AC1FD1-8F0A-4A66-97E3-3624CC59E6DF}"/>
    <cellStyle name="60% - Ênfase3 23 2" xfId="49184" xr:uid="{5A6E087C-0C2C-433A-879C-792C3BF90B5B}"/>
    <cellStyle name="60% - Ênfase3 24" xfId="36627" xr:uid="{B4483882-3905-4D9D-A42E-172E4DCCEC52}"/>
    <cellStyle name="60% - Ênfase3 24 2" xfId="49185" xr:uid="{299491E2-FD1A-48D6-BCEA-83E74EEF903F}"/>
    <cellStyle name="60% - Ênfase3 25" xfId="36628" xr:uid="{61EC51A8-E021-476A-B82A-12B9F3B9DEA9}"/>
    <cellStyle name="60% - Ênfase3 25 2" xfId="49186" xr:uid="{941CF02E-6F3B-4E88-9A1F-704039C90CDD}"/>
    <cellStyle name="60% - Ênfase3 26" xfId="36629" xr:uid="{79ABC1E4-294E-4A34-B76F-C37B6AA8D98E}"/>
    <cellStyle name="60% - Ênfase3 26 2" xfId="49187" xr:uid="{5F2A4A52-F9D3-476F-8C70-7C5C4E04A028}"/>
    <cellStyle name="60% - Ênfase3 27" xfId="36630" xr:uid="{93AF1719-59B9-4452-BFC4-A78EE8E45830}"/>
    <cellStyle name="60% - Ênfase3 27 2" xfId="49188" xr:uid="{CF2B8F89-172D-470F-B16F-F721F7B80D27}"/>
    <cellStyle name="60% - Ênfase3 28" xfId="36631" xr:uid="{28C10B70-B5AC-4115-9B9B-829B58946ADF}"/>
    <cellStyle name="60% - Ênfase3 29" xfId="36632" xr:uid="{284EA383-15AA-4E16-BADB-851A2B667020}"/>
    <cellStyle name="60% - Ênfase3 3" xfId="36633" xr:uid="{FE9AD518-CE3E-4372-B8D9-CA42A21FF8B6}"/>
    <cellStyle name="60% - Ênfase3 3 10" xfId="56245" xr:uid="{551C22B5-2E6A-42E2-AA18-E77C748984C8}"/>
    <cellStyle name="60% - Ênfase3 3 11" xfId="57884" xr:uid="{C2127CC4-09F3-46A1-9C31-CE1209A56F12}"/>
    <cellStyle name="60% - Ênfase3 3 12" xfId="47328" xr:uid="{C5184916-6C9B-41F0-9B1D-575709D9F534}"/>
    <cellStyle name="60% - Ênfase3 3 13" xfId="45218" xr:uid="{D1133EF8-138C-4518-BC9E-8753F0BDD010}"/>
    <cellStyle name="60% - Ênfase3 3 2" xfId="48063" xr:uid="{D74D680C-37E4-405A-8B7D-54FE3F30CA4A}"/>
    <cellStyle name="60% - Ênfase3 3 2 2" xfId="49189" xr:uid="{45650FA6-6E17-4A7F-943A-B201B30DDAF5}"/>
    <cellStyle name="60% - Ênfase3 3 2 2 2" xfId="56952" xr:uid="{9061CB8A-46D3-45F5-8662-3B6838497CFE}"/>
    <cellStyle name="60% - Ênfase3 3 2 2 2 2" xfId="57319" xr:uid="{CEFD24E1-D1A0-498D-B720-7B820985B9C9}"/>
    <cellStyle name="60% - Ênfase3 3 2 2 2 3" xfId="58132" xr:uid="{D3ED10D0-90CC-4568-84E6-B9FA805B4108}"/>
    <cellStyle name="60% - Ênfase3 3 2 2 3" xfId="56765" xr:uid="{1E531515-4523-440F-894B-476A8FA35976}"/>
    <cellStyle name="60% - Ênfase3 3 2 3" xfId="56576" xr:uid="{7C40D02C-34F4-47F5-8D7E-0EB1F163A41C}"/>
    <cellStyle name="60% - Ênfase3 3 2 4" xfId="56817" xr:uid="{DE006E04-8340-4C88-9AAE-417933F50C43}"/>
    <cellStyle name="60% - Ênfase3 3 3" xfId="50594" xr:uid="{6076C84B-97A1-405F-9D42-CF60B17D520E}"/>
    <cellStyle name="60% - Ênfase3 3 4" xfId="48867" xr:uid="{AD0FF1FC-28AA-49B4-9E9E-042F75FA4054}"/>
    <cellStyle name="60% - Ênfase3 3 5" xfId="51255" xr:uid="{86B78A3B-FA71-497D-BF07-9C331EAD9BC4}"/>
    <cellStyle name="60% - Ênfase3 3 6" xfId="52137" xr:uid="{B1EF8C04-E877-47B4-B788-BA9BAEB43FBC}"/>
    <cellStyle name="60% - Ênfase3 3 7" xfId="53004" xr:uid="{0A64CEE4-D948-45FA-B181-4470ACF4E39A}"/>
    <cellStyle name="60% - Ênfase3 3 8" xfId="53855" xr:uid="{5A8BFF28-C001-4177-B11F-8E79FECCF916}"/>
    <cellStyle name="60% - Ênfase3 3 9" xfId="54674" xr:uid="{642F88C5-08E6-40C7-9AC5-4D83E0C7E654}"/>
    <cellStyle name="60% - Ênfase3 30" xfId="36634" xr:uid="{402C33A8-8FFB-439E-9AA2-6AC153ED37D6}"/>
    <cellStyle name="60% - Ênfase3 31" xfId="36635" xr:uid="{5E2F681E-AB14-420D-AC89-BAEF89833113}"/>
    <cellStyle name="60% - Ênfase3 32" xfId="36636" xr:uid="{888899D9-9E1D-44A5-B8CA-639CAC0221D8}"/>
    <cellStyle name="60% - Ênfase3 33" xfId="36637" xr:uid="{762977EB-7234-450D-BBE3-2BF5DD95622D}"/>
    <cellStyle name="60% - Ênfase3 34" xfId="36638" xr:uid="{ED6EB987-3D0D-4B85-8A26-0A1AD0E13D2C}"/>
    <cellStyle name="60% - Ênfase3 34 2" xfId="36639" xr:uid="{D1B0317D-3D77-4999-BEB4-8174404FB47B}"/>
    <cellStyle name="60% - Ênfase3 34 3" xfId="36640" xr:uid="{03ACF313-01F9-46EE-809F-A0EB85C7DA39}"/>
    <cellStyle name="60% - Ênfase3 35" xfId="36641" xr:uid="{D21DDED6-EEA5-4A50-8F68-6BA3FFC91DA3}"/>
    <cellStyle name="60% - Ênfase3 36" xfId="36642" xr:uid="{0796B353-F36D-4BF7-A206-E5D660703CDE}"/>
    <cellStyle name="60% - Ênfase3 37" xfId="36643" xr:uid="{1D0F8915-8A9E-4715-83EB-41225145A6A4}"/>
    <cellStyle name="60% - Ênfase3 38" xfId="36644" xr:uid="{58CF3C80-99C2-4E29-A1ED-DEE875929E07}"/>
    <cellStyle name="60% - Ênfase3 39" xfId="36645" xr:uid="{BBA77A8D-0292-4288-97B8-074F6F93ED2F}"/>
    <cellStyle name="60% - Ênfase3 4" xfId="36646" xr:uid="{A8E9D273-6AA0-4722-8108-60E785B61742}"/>
    <cellStyle name="60% - Ênfase3 4 10" xfId="56286" xr:uid="{E153AA79-D458-4747-99D7-2DF3D610EDD0}"/>
    <cellStyle name="60% - Ênfase3 4 11" xfId="57643" xr:uid="{8314193D-74F5-419E-826E-41FB9BF53A93}"/>
    <cellStyle name="60% - Ênfase3 4 12" xfId="47329" xr:uid="{1AD67D2E-481C-4CA6-B52E-45CBA0A3C393}"/>
    <cellStyle name="60% - Ênfase3 4 13" xfId="45219" xr:uid="{82620791-3DDD-46BB-9BFD-6B854B40FD8A}"/>
    <cellStyle name="60% - Ênfase3 4 2" xfId="48064" xr:uid="{7A53446B-BD45-47DC-B6F7-F4F0C614D225}"/>
    <cellStyle name="60% - Ênfase3 4 2 2" xfId="49190" xr:uid="{D43C3393-CD4A-4892-8880-AB64EBF3AB95}"/>
    <cellStyle name="60% - Ênfase3 4 2 2 2" xfId="56953" xr:uid="{A98EDF39-D2B1-4926-8AD3-3DC2FA76376A}"/>
    <cellStyle name="60% - Ênfase3 4 2 2 2 2" xfId="57320" xr:uid="{98C4DB59-406A-4E28-A0A6-0B72315450B8}"/>
    <cellStyle name="60% - Ênfase3 4 2 2 2 3" xfId="58023" xr:uid="{1DB36FED-103C-4382-95B0-E104BF1B2AA2}"/>
    <cellStyle name="60% - Ênfase3 4 2 2 3" xfId="56764" xr:uid="{740C35E2-2471-4FB9-9234-27E9B71FA2E6}"/>
    <cellStyle name="60% - Ênfase3 4 2 3" xfId="56577" xr:uid="{29E4BE5E-67BC-4FEE-AB74-BBDDB85078B9}"/>
    <cellStyle name="60% - Ênfase3 4 2 4" xfId="58400" xr:uid="{C8064731-CDAD-4079-94B0-0DC3AA1DFAC9}"/>
    <cellStyle name="60% - Ênfase3 4 3" xfId="50595" xr:uid="{7407BEB6-7E3D-4452-8F22-6F75BCA9B4DC}"/>
    <cellStyle name="60% - Ênfase3 4 4" xfId="48877" xr:uid="{FEF45768-DC16-4BCB-B349-40459DDA9AAD}"/>
    <cellStyle name="60% - Ênfase3 4 5" xfId="51256" xr:uid="{DBE17A3D-E2DC-460F-9812-E1ECF4946F32}"/>
    <cellStyle name="60% - Ênfase3 4 6" xfId="52138" xr:uid="{833A14FD-E73E-4A8F-A1B4-73CD8571432E}"/>
    <cellStyle name="60% - Ênfase3 4 7" xfId="53005" xr:uid="{C74A8FAE-AF85-4A4C-821C-E8092C114E76}"/>
    <cellStyle name="60% - Ênfase3 4 8" xfId="53856" xr:uid="{0B829801-4247-4B40-9D7C-9D10067B5E0D}"/>
    <cellStyle name="60% - Ênfase3 4 9" xfId="54675" xr:uid="{73B15919-2572-4895-B80F-9879D1E7E46F}"/>
    <cellStyle name="60% - Ênfase3 40" xfId="36647" xr:uid="{730F1AB5-C99A-49FA-9405-491C1817301D}"/>
    <cellStyle name="60% - Ênfase3 41" xfId="36648" xr:uid="{003F84B4-5BFB-4A26-8697-5B30DC93FF01}"/>
    <cellStyle name="60% - Ênfase3 42" xfId="36649" xr:uid="{E948B9E3-6A2E-4BBB-B35B-215FFA4C5BB8}"/>
    <cellStyle name="60% - Ênfase3 43" xfId="36650" xr:uid="{D4ACD63E-B458-4FD9-9BD9-DB5A5A14932E}"/>
    <cellStyle name="60% - Ênfase3 44" xfId="36651" xr:uid="{29B5EB24-C603-4B85-B892-7DCCA582C59D}"/>
    <cellStyle name="60% - Ênfase3 45" xfId="36652" xr:uid="{669366ED-6E9B-492C-A20F-47B8E44AFB34}"/>
    <cellStyle name="60% - Ênfase3 46" xfId="36653" xr:uid="{8406836A-0A3B-496B-8E06-4EE2086A08DF}"/>
    <cellStyle name="60% - Ênfase3 47" xfId="36654" xr:uid="{C14D6ED5-6010-4B54-A5C8-3943EB392E14}"/>
    <cellStyle name="60% - Ênfase3 48" xfId="36655" xr:uid="{32578A21-F112-40A6-9369-7871A6ED1FA3}"/>
    <cellStyle name="60% - Ênfase3 49" xfId="36656" xr:uid="{3147B7D3-EB52-457E-A010-8A60BBF02A62}"/>
    <cellStyle name="60% - Ênfase3 5" xfId="36657" xr:uid="{79CCE7DB-B46B-4582-A8C1-4FED272B9768}"/>
    <cellStyle name="60% - Ênfase3 5 10" xfId="56327" xr:uid="{13133DDC-FBC8-4D62-B693-9E4E2BDA1E9A}"/>
    <cellStyle name="60% - Ênfase3 5 11" xfId="58096" xr:uid="{ED7EE268-323F-4583-8B1E-32CE1B937622}"/>
    <cellStyle name="60% - Ênfase3 5 12" xfId="47330" xr:uid="{AAD2810F-4242-4650-8512-2BFFC2E5D15E}"/>
    <cellStyle name="60% - Ênfase3 5 13" xfId="45220" xr:uid="{593420C9-6C22-4025-9D8C-AAF9281B3720}"/>
    <cellStyle name="60% - Ênfase3 5 2" xfId="48065" xr:uid="{BDC3C92D-72B3-402A-9FCC-23DFB3F66D9A}"/>
    <cellStyle name="60% - Ênfase3 5 2 2" xfId="49191" xr:uid="{DF122151-D7A8-41B2-B787-4410C3CA4CB6}"/>
    <cellStyle name="60% - Ênfase3 5 2 2 2" xfId="56954" xr:uid="{395DE4A9-2D3A-4300-A2A0-C99FF3102772}"/>
    <cellStyle name="60% - Ênfase3 5 2 2 2 2" xfId="57321" xr:uid="{AE44D45A-701E-4600-99BC-034E80BFCF9B}"/>
    <cellStyle name="60% - Ênfase3 5 2 2 2 3" xfId="57916" xr:uid="{DB6E05CF-7E3E-4F65-8E61-F9F34994BFB7}"/>
    <cellStyle name="60% - Ênfase3 5 2 2 3" xfId="56763" xr:uid="{B033D4EA-D52D-4F7C-97C7-0E14D4BD2E93}"/>
    <cellStyle name="60% - Ênfase3 5 2 3" xfId="56578" xr:uid="{442694A1-B2A6-440F-8921-AB85E5808D14}"/>
    <cellStyle name="60% - Ênfase3 5 2 4" xfId="58287" xr:uid="{7AB84167-E828-4616-A8F8-D89074716FFA}"/>
    <cellStyle name="60% - Ênfase3 5 3" xfId="50596" xr:uid="{C89948B1-5705-4C37-B1A4-C729288EBC25}"/>
    <cellStyle name="60% - Ênfase3 5 4" xfId="48879" xr:uid="{D114C653-057C-4003-B004-DBBE6A20D139}"/>
    <cellStyle name="60% - Ênfase3 5 5" xfId="51257" xr:uid="{850259C7-96C3-4F85-B4C6-7EE0CBA295CE}"/>
    <cellStyle name="60% - Ênfase3 5 6" xfId="52139" xr:uid="{325EEB9D-3E9F-420B-B9DA-2D4121249B44}"/>
    <cellStyle name="60% - Ênfase3 5 7" xfId="53006" xr:uid="{20E33E6D-A563-43FC-B651-0090136814D4}"/>
    <cellStyle name="60% - Ênfase3 5 8" xfId="53857" xr:uid="{ED8A06AE-0587-469A-8150-1B5C3454D735}"/>
    <cellStyle name="60% - Ênfase3 5 9" xfId="54676" xr:uid="{2AE8BBAE-F87D-4D3F-BD50-178103A71BBA}"/>
    <cellStyle name="60% - Ênfase3 50" xfId="36658" xr:uid="{02792A38-0C41-46F5-863D-20F50AF40319}"/>
    <cellStyle name="60% - Ênfase3 51" xfId="36659" xr:uid="{B626809A-F342-40FB-9B2B-7BF839609C04}"/>
    <cellStyle name="60% - Ênfase3 52" xfId="36660" xr:uid="{4D82C234-D936-4654-AA00-26A1B692BF54}"/>
    <cellStyle name="60% - Ênfase3 53" xfId="36661" xr:uid="{BFD71542-5B27-4E9E-8B47-242A17413602}"/>
    <cellStyle name="60% - Ênfase3 54" xfId="206" xr:uid="{D69D034F-E352-4961-A1AA-15F1B22244E5}"/>
    <cellStyle name="60% - Ênfase3 6" xfId="36662" xr:uid="{E332E258-8E2D-4359-BB5E-D8E297CA6062}"/>
    <cellStyle name="60% - Ênfase3 6 10" xfId="56367" xr:uid="{A39E7FC1-D0AA-41DA-90BF-13868458FE8E}"/>
    <cellStyle name="60% - Ênfase3 6 11" xfId="58420" xr:uid="{17585C76-6FD7-4965-88FB-C86854DD0DE9}"/>
    <cellStyle name="60% - Ênfase3 6 12" xfId="47331" xr:uid="{71D48F6A-E3E1-4698-9DE5-9108E5BEFA00}"/>
    <cellStyle name="60% - Ênfase3 6 13" xfId="45221" xr:uid="{80D284A0-AF36-46C5-9653-614EBBB5F1EE}"/>
    <cellStyle name="60% - Ênfase3 6 2" xfId="48066" xr:uid="{DE408FE2-B4E6-44C1-869B-07CA16800969}"/>
    <cellStyle name="60% - Ênfase3 6 2 2" xfId="49192" xr:uid="{61FAF19C-A9F8-4699-86CF-3607A76A7DAD}"/>
    <cellStyle name="60% - Ênfase3 6 2 2 2" xfId="56955" xr:uid="{77FEE3AC-FC15-42DF-A6B3-1F026E44AA74}"/>
    <cellStyle name="60% - Ênfase3 6 2 2 2 2" xfId="57322" xr:uid="{404A953F-06AF-4650-B120-351E8EE6947D}"/>
    <cellStyle name="60% - Ênfase3 6 2 2 2 3" xfId="57803" xr:uid="{03CC39E3-19D8-4D37-A681-0DB5D3EF0FD3}"/>
    <cellStyle name="60% - Ênfase3 6 2 2 3" xfId="56762" xr:uid="{454DBC54-860A-479F-B311-4A0D071BA332}"/>
    <cellStyle name="60% - Ênfase3 6 2 3" xfId="56579" xr:uid="{5ECF39C1-2E9C-4AC3-8131-15132D4F3F53}"/>
    <cellStyle name="60% - Ênfase3 6 2 4" xfId="58182" xr:uid="{7A81E7E0-7531-4352-AA7D-325C4B340248}"/>
    <cellStyle name="60% - Ênfase3 6 3" xfId="50597" xr:uid="{D49401FA-6AEE-4BDE-A405-227D5D2973CF}"/>
    <cellStyle name="60% - Ênfase3 6 4" xfId="48881" xr:uid="{9D857D13-3A7C-4E82-8CEF-CE637CBB6048}"/>
    <cellStyle name="60% - Ênfase3 6 5" xfId="51259" xr:uid="{C4B70697-98B0-4AAA-84D7-9B5DBF138CB7}"/>
    <cellStyle name="60% - Ênfase3 6 6" xfId="52141" xr:uid="{FAA8ED95-0E2A-4574-A4C6-04B6C3E4AA46}"/>
    <cellStyle name="60% - Ênfase3 6 7" xfId="53008" xr:uid="{BCE2C347-EEBE-498C-B9BA-64278D5DA1E2}"/>
    <cellStyle name="60% - Ênfase3 6 8" xfId="53859" xr:uid="{216A9911-CA5F-4D88-B060-F16E396222C7}"/>
    <cellStyle name="60% - Ênfase3 6 9" xfId="54678" xr:uid="{8DFD9A05-1FB7-41E9-8F36-173530AC0D79}"/>
    <cellStyle name="60% - Ênfase3 7" xfId="36663" xr:uid="{7640A463-E424-4349-8CD3-DFE18A5DBD3C}"/>
    <cellStyle name="60% - Ênfase3 7 10" xfId="47332" xr:uid="{528DF283-9C56-4618-96AC-9E3E4C1E77FE}"/>
    <cellStyle name="60% - Ênfase3 7 11" xfId="45222" xr:uid="{0BFFD895-155A-4064-9573-7289016B2487}"/>
    <cellStyle name="60% - Ênfase3 7 2" xfId="48067" xr:uid="{1AB111A8-BB8D-415B-9E40-B96D13BDCDFC}"/>
    <cellStyle name="60% - Ênfase3 7 2 2" xfId="49193" xr:uid="{00778D01-844D-44E4-A4FE-CBDAC7607064}"/>
    <cellStyle name="60% - Ênfase3 7 3" xfId="50598" xr:uid="{D6FB6D7C-B575-4AA6-8740-3911A0351D99}"/>
    <cellStyle name="60% - Ênfase3 7 4" xfId="48889" xr:uid="{7E443708-A417-4FF8-BFF2-37CCCCF90729}"/>
    <cellStyle name="60% - Ênfase3 7 5" xfId="51263" xr:uid="{794E8DC2-DC6A-40F4-BCE0-A37582B1DE74}"/>
    <cellStyle name="60% - Ênfase3 7 6" xfId="52145" xr:uid="{B496D6E4-B42D-465C-AC6D-CBD756FDD049}"/>
    <cellStyle name="60% - Ênfase3 7 7" xfId="53012" xr:uid="{B110291D-C235-4F4F-AFBB-BA358AF1F025}"/>
    <cellStyle name="60% - Ênfase3 7 8" xfId="53863" xr:uid="{DEBFAE23-8542-4229-B39D-2F36102714EE}"/>
    <cellStyle name="60% - Ênfase3 7 9" xfId="54682" xr:uid="{78C222F7-4F64-461C-8E86-E729A7A41975}"/>
    <cellStyle name="60% - Ênfase3 8" xfId="36664" xr:uid="{BCDEC492-F905-4AB2-8ED0-B6522E06F04C}"/>
    <cellStyle name="60% - Ênfase3 8 10" xfId="47333" xr:uid="{32DF7CB7-51AB-405B-B363-E56DCA41E0C0}"/>
    <cellStyle name="60% - Ênfase3 8 11" xfId="45704" xr:uid="{F4EED269-FBE3-459E-8DAC-D9E5286F5284}"/>
    <cellStyle name="60% - Ênfase3 8 2" xfId="48068" xr:uid="{20B47691-05DF-4125-9854-FF172B38450C}"/>
    <cellStyle name="60% - Ênfase3 8 2 2" xfId="49194" xr:uid="{61181C3F-FC71-4763-8EDE-D883359A2A12}"/>
    <cellStyle name="60% - Ênfase3 8 3" xfId="50599" xr:uid="{B12528C8-D610-40C8-A384-995729C367F7}"/>
    <cellStyle name="60% - Ênfase3 8 4" xfId="48893" xr:uid="{9839D27F-59F5-48C2-B123-F901813181FC}"/>
    <cellStyle name="60% - Ênfase3 8 5" xfId="51265" xr:uid="{E666C113-E1BB-4BC1-BBB7-2B06C133BCE9}"/>
    <cellStyle name="60% - Ênfase3 8 6" xfId="52147" xr:uid="{CEC2DBBD-5FFB-4965-A1FB-D0B7D1DEE877}"/>
    <cellStyle name="60% - Ênfase3 8 7" xfId="53014" xr:uid="{7F8CB8C8-A515-49E8-B10D-98B7181C2FD0}"/>
    <cellStyle name="60% - Ênfase3 8 8" xfId="53865" xr:uid="{CCFD46A1-3AB8-441A-9BD2-4A0CA87BBAEE}"/>
    <cellStyle name="60% - Ênfase3 8 9" xfId="54684" xr:uid="{4089EC18-018F-4A77-A578-CF3451E1B4AF}"/>
    <cellStyle name="60% - Ênfase3 9" xfId="36665" xr:uid="{6280CC7C-404D-4A0F-9168-4D10ADEF04B8}"/>
    <cellStyle name="60% - Ênfase3 9 10" xfId="47334" xr:uid="{8DB78BB6-6598-45D2-9B36-3F60C7E2CB56}"/>
    <cellStyle name="60% - Ênfase3 9 11" xfId="45705" xr:uid="{4B4A8C95-E8F6-4E84-9F7B-500E761A5107}"/>
    <cellStyle name="60% - Ênfase3 9 2" xfId="48069" xr:uid="{A63BF22A-CE3B-4431-B2CA-C6FC6481D8E7}"/>
    <cellStyle name="60% - Ênfase3 9 2 2" xfId="49195" xr:uid="{5AA74112-15C9-4F01-995E-BB91D47DBC29}"/>
    <cellStyle name="60% - Ênfase3 9 3" xfId="50600" xr:uid="{8540B17C-40D5-4297-8F86-94863E53D8CB}"/>
    <cellStyle name="60% - Ênfase3 9 4" xfId="48897" xr:uid="{11FDDEE2-6328-4BA6-9AB6-F71A4E281137}"/>
    <cellStyle name="60% - Ênfase3 9 5" xfId="51267" xr:uid="{EA9E36E0-846E-4947-A011-6ED16BC09303}"/>
    <cellStyle name="60% - Ênfase3 9 6" xfId="52149" xr:uid="{1D3F6072-F4D6-48CB-A3E4-DC9237CC3A55}"/>
    <cellStyle name="60% - Ênfase3 9 7" xfId="53016" xr:uid="{7A0FE4C9-E7E9-4C6D-936A-70B07B1C4993}"/>
    <cellStyle name="60% - Ênfase3 9 8" xfId="53867" xr:uid="{D896C345-99C0-42C7-97AF-9F47F8ED9C48}"/>
    <cellStyle name="60% - Ênfase3 9 9" xfId="54686" xr:uid="{44574240-BC04-40A9-8604-6AE1A67A351C}"/>
    <cellStyle name="60% - Ênfase4 10" xfId="36666" xr:uid="{0980CE31-288A-4CD5-B829-7E18F7FD5F21}"/>
    <cellStyle name="60% - Ênfase4 10 10" xfId="47335" xr:uid="{DB4C4FF0-ABBE-412C-8B8C-6764ADD74C13}"/>
    <cellStyle name="60% - Ênfase4 10 11" xfId="45706" xr:uid="{6B0DCF0C-61A8-491F-BF09-83F4A8AF6F6C}"/>
    <cellStyle name="60% - Ênfase4 10 2" xfId="48070" xr:uid="{1CC06F34-42F9-45FC-88D2-543751A6360C}"/>
    <cellStyle name="60% - Ênfase4 10 2 2" xfId="49196" xr:uid="{5F559BF6-821A-4948-BD5F-4A1B8E06DBD9}"/>
    <cellStyle name="60% - Ênfase4 10 3" xfId="50601" xr:uid="{8FC5CEB9-4E92-4B46-8739-5ED7DD90087E}"/>
    <cellStyle name="60% - Ênfase4 10 4" xfId="48901" xr:uid="{8668C3E7-B763-435F-9CA3-525235332CD2}"/>
    <cellStyle name="60% - Ênfase4 10 5" xfId="51269" xr:uid="{D81A082E-993E-4DA9-BC52-35E466FF60F0}"/>
    <cellStyle name="60% - Ênfase4 10 6" xfId="52151" xr:uid="{6C2794CB-F3D3-4DB3-87CD-B3AF1149D6B7}"/>
    <cellStyle name="60% - Ênfase4 10 7" xfId="53018" xr:uid="{A71AB8E3-4AF8-485B-BA76-C69167477FF2}"/>
    <cellStyle name="60% - Ênfase4 10 8" xfId="53869" xr:uid="{C75B4854-06F1-4DAA-BD05-376E62E9DA42}"/>
    <cellStyle name="60% - Ênfase4 10 9" xfId="54688" xr:uid="{2226D35F-72E7-4D5A-A7BB-3B080F999EBE}"/>
    <cellStyle name="60% - Ênfase4 11" xfId="36667" xr:uid="{02276F17-307F-4169-A22F-E4A05BED1ED9}"/>
    <cellStyle name="60% - Ênfase4 11 10" xfId="47336" xr:uid="{D2900D53-B988-4B5B-9512-1B7CDD7C48ED}"/>
    <cellStyle name="60% - Ênfase4 11 11" xfId="45707" xr:uid="{E082C80F-4F25-473F-95AC-C4C3D91F3AF2}"/>
    <cellStyle name="60% - Ênfase4 11 2" xfId="48071" xr:uid="{53E196E6-9A67-489B-8508-F7C198B86085}"/>
    <cellStyle name="60% - Ênfase4 11 2 2" xfId="49197" xr:uid="{47AC67E7-55DD-4505-BB73-7CA095C286E6}"/>
    <cellStyle name="60% - Ênfase4 11 3" xfId="50602" xr:uid="{E0106153-E7B7-4E7F-97DE-9A9690F5F6B5}"/>
    <cellStyle name="60% - Ênfase4 11 4" xfId="48905" xr:uid="{D0BDE571-77EB-4179-A9C9-29BE4504D81F}"/>
    <cellStyle name="60% - Ênfase4 11 5" xfId="51271" xr:uid="{DF7A4C8A-75D5-4450-8C92-312FFCEB7842}"/>
    <cellStyle name="60% - Ênfase4 11 6" xfId="52153" xr:uid="{CB0310CC-6228-4D65-96F9-B9735B7A820A}"/>
    <cellStyle name="60% - Ênfase4 11 7" xfId="53020" xr:uid="{50CBB77A-9030-43FB-BB86-380BCD41B4D2}"/>
    <cellStyle name="60% - Ênfase4 11 8" xfId="53871" xr:uid="{31FFB7A1-01AF-4A12-BEC5-822389BCEC13}"/>
    <cellStyle name="60% - Ênfase4 11 9" xfId="54690" xr:uid="{D36E9A40-F69B-43EB-A548-A2B14EDE5E68}"/>
    <cellStyle name="60% - Ênfase4 12" xfId="36668" xr:uid="{E6E706CB-BC44-441F-A25E-FB27921A5893}"/>
    <cellStyle name="60% - Ênfase4 12 10" xfId="47337" xr:uid="{2A931965-E077-477B-8A2D-BA3619DF44AD}"/>
    <cellStyle name="60% - Ênfase4 12 11" xfId="45708" xr:uid="{A015F3AA-DA9C-4BFA-BBA7-0B9775196851}"/>
    <cellStyle name="60% - Ênfase4 12 2" xfId="48072" xr:uid="{585531B1-8DD3-42EE-A9C9-350EB0476E4E}"/>
    <cellStyle name="60% - Ênfase4 12 2 2" xfId="49198" xr:uid="{14DADEED-136F-40C5-8F2C-D48E6B49AAE9}"/>
    <cellStyle name="60% - Ênfase4 12 3" xfId="50603" xr:uid="{03720130-17D7-4968-BE02-02F3EA501900}"/>
    <cellStyle name="60% - Ênfase4 12 4" xfId="48909" xr:uid="{A3672CD3-0F31-4866-A2CA-F990D3652CB5}"/>
    <cellStyle name="60% - Ênfase4 12 5" xfId="51273" xr:uid="{624A438B-C486-41C3-A596-BE82CEA28E8E}"/>
    <cellStyle name="60% - Ênfase4 12 6" xfId="52155" xr:uid="{D795D923-77B9-47E5-9654-C4C8E024DA16}"/>
    <cellStyle name="60% - Ênfase4 12 7" xfId="53022" xr:uid="{8A430CCE-BC48-422A-B2A1-0BCDE12ACC81}"/>
    <cellStyle name="60% - Ênfase4 12 8" xfId="53873" xr:uid="{6FF86B6A-41FE-45C1-903E-ED462242778C}"/>
    <cellStyle name="60% - Ênfase4 12 9" xfId="54692" xr:uid="{24CFA1F2-7DBA-40C8-8CAB-5A2E46411485}"/>
    <cellStyle name="60% - Ênfase4 13" xfId="36669" xr:uid="{DF67D03A-A014-470A-83FA-AD2F92E40DC7}"/>
    <cellStyle name="60% - Ênfase4 13 10" xfId="47338" xr:uid="{945EB9A5-C3F9-46C6-95D8-64EF337FCC91}"/>
    <cellStyle name="60% - Ênfase4 13 11" xfId="45709" xr:uid="{789C6F3E-CAEF-41AB-A190-ED214146CFF5}"/>
    <cellStyle name="60% - Ênfase4 13 2" xfId="48073" xr:uid="{9E7F9F01-5791-4825-BF27-090AD92073FA}"/>
    <cellStyle name="60% - Ênfase4 13 2 2" xfId="49199" xr:uid="{41D58DC3-965A-4B39-8510-013889AF8D9E}"/>
    <cellStyle name="60% - Ênfase4 13 3" xfId="50604" xr:uid="{9B1C7FDD-8D54-454A-92D1-113511978259}"/>
    <cellStyle name="60% - Ênfase4 13 4" xfId="48929" xr:uid="{9C7F810D-D8F1-4792-AA12-C73676160A15}"/>
    <cellStyle name="60% - Ênfase4 13 5" xfId="51275" xr:uid="{230A40B4-6DDF-42F5-B798-637B8B0DA449}"/>
    <cellStyle name="60% - Ênfase4 13 6" xfId="52157" xr:uid="{51565AD0-0363-4411-8AD8-EB176F163E52}"/>
    <cellStyle name="60% - Ênfase4 13 7" xfId="53024" xr:uid="{52967E21-8EA6-4A3E-9DE5-617E13C9A91D}"/>
    <cellStyle name="60% - Ênfase4 13 8" xfId="53875" xr:uid="{B569D1CF-EF7E-4695-9B49-EC149A66E214}"/>
    <cellStyle name="60% - Ênfase4 13 9" xfId="54694" xr:uid="{B34632C6-A5F3-4ABB-B88A-0B32E8FD4F83}"/>
    <cellStyle name="60% - Ênfase4 14" xfId="36670" xr:uid="{9998BD6C-9463-43C0-9499-1C7FE3B5A8BD}"/>
    <cellStyle name="60% - Ênfase4 14 10" xfId="47339" xr:uid="{097EA0E8-A35A-4300-ADA4-5DBFC9A0F8CB}"/>
    <cellStyle name="60% - Ênfase4 14 11" xfId="45710" xr:uid="{73BFFA3B-F844-4485-B4DB-0447CA38392F}"/>
    <cellStyle name="60% - Ênfase4 14 2" xfId="48074" xr:uid="{41C2591C-8904-449A-94C3-A9CC44EBD37F}"/>
    <cellStyle name="60% - Ênfase4 14 2 2" xfId="49200" xr:uid="{5847E167-22B2-484C-9A53-13ABDADA1AB9}"/>
    <cellStyle name="60% - Ênfase4 14 3" xfId="50605" xr:uid="{1FC87F02-B6F6-49FA-8F63-B96C05185D24}"/>
    <cellStyle name="60% - Ênfase4 14 4" xfId="48933" xr:uid="{08C94623-99A6-47F8-BF8C-DE2638624CAA}"/>
    <cellStyle name="60% - Ênfase4 14 5" xfId="51278" xr:uid="{E6E9EF72-016C-4A28-9BD7-691461E5B0C7}"/>
    <cellStyle name="60% - Ênfase4 14 6" xfId="52160" xr:uid="{3FCAD53F-C97D-4F15-9100-024A3EB88B7A}"/>
    <cellStyle name="60% - Ênfase4 14 7" xfId="53027" xr:uid="{5CDAE67E-1FE7-4E0A-96D0-874B699F1929}"/>
    <cellStyle name="60% - Ênfase4 14 8" xfId="53878" xr:uid="{ECB06D79-0443-4691-A70E-A95F2FF64667}"/>
    <cellStyle name="60% - Ênfase4 14 9" xfId="54697" xr:uid="{042311B8-3544-4DE2-9135-C786DD55300A}"/>
    <cellStyle name="60% - Ênfase4 15" xfId="36671" xr:uid="{B4155DC4-8164-4CD5-A6FA-DF7DFBDBDF4F}"/>
    <cellStyle name="60% - Ênfase4 15 10" xfId="47340" xr:uid="{B15B4685-6BC2-4CDE-89DF-1AE2F21E640C}"/>
    <cellStyle name="60% - Ênfase4 15 11" xfId="45711" xr:uid="{5538C245-06AB-4930-96C1-BBC131F6949A}"/>
    <cellStyle name="60% - Ênfase4 15 2" xfId="48075" xr:uid="{736448BF-9A6B-4F09-8B6E-1AF55E1876D9}"/>
    <cellStyle name="60% - Ênfase4 15 2 2" xfId="49201" xr:uid="{7A372333-4521-44A1-9CB6-E5FA01F066F0}"/>
    <cellStyle name="60% - Ênfase4 15 3" xfId="50606" xr:uid="{D216068E-EDA5-46A0-AC72-437DB9F469A8}"/>
    <cellStyle name="60% - Ênfase4 15 4" xfId="48937" xr:uid="{58A434CC-1212-46D0-8A34-F02974E49D92}"/>
    <cellStyle name="60% - Ênfase4 15 5" xfId="51282" xr:uid="{93C06931-A1A3-4013-9326-77365BFD7951}"/>
    <cellStyle name="60% - Ênfase4 15 6" xfId="52164" xr:uid="{A7F6D0E0-B9B9-4CE0-A5C6-7B859FDBD336}"/>
    <cellStyle name="60% - Ênfase4 15 7" xfId="53031" xr:uid="{7A50D624-E553-4AD2-8160-DB8E27E00104}"/>
    <cellStyle name="60% - Ênfase4 15 8" xfId="53882" xr:uid="{1386539B-F738-4298-A4FA-F50729DF116C}"/>
    <cellStyle name="60% - Ênfase4 15 9" xfId="54701" xr:uid="{F106D445-57E0-4A53-8F9C-1B2B8EDD3928}"/>
    <cellStyle name="60% - Ênfase4 16" xfId="36672" xr:uid="{95DF98EC-4DB2-4A12-A158-044C796C89A5}"/>
    <cellStyle name="60% - Ênfase4 16 10" xfId="47341" xr:uid="{3A459306-F9C6-44BC-B255-3753443B5B3C}"/>
    <cellStyle name="60% - Ênfase4 16 11" xfId="45712" xr:uid="{FF70A386-2812-490F-9552-191C95612585}"/>
    <cellStyle name="60% - Ênfase4 16 2" xfId="48076" xr:uid="{2ABE5905-EAB1-4EC3-9476-E3BDAC2D1F3F}"/>
    <cellStyle name="60% - Ênfase4 16 2 2" xfId="49202" xr:uid="{A361AEA0-1324-4F15-A00E-93CA4C5D6957}"/>
    <cellStyle name="60% - Ênfase4 16 3" xfId="50607" xr:uid="{31D1E1C7-CCA7-4E0A-8ACA-E03CE3E5C33E}"/>
    <cellStyle name="60% - Ênfase4 16 4" xfId="48941" xr:uid="{69806D34-E4BA-4E04-89F7-3077AB692A98}"/>
    <cellStyle name="60% - Ênfase4 16 5" xfId="51286" xr:uid="{7AEC728E-4A47-4F9E-9513-A45714845825}"/>
    <cellStyle name="60% - Ênfase4 16 6" xfId="52168" xr:uid="{12157197-C9D0-4348-A543-5843A5D09B55}"/>
    <cellStyle name="60% - Ênfase4 16 7" xfId="53035" xr:uid="{5285E651-C4E4-49DE-A5FC-5D183B89341E}"/>
    <cellStyle name="60% - Ênfase4 16 8" xfId="53886" xr:uid="{DB61AACB-CED8-4364-9835-A4C340F15958}"/>
    <cellStyle name="60% - Ênfase4 16 9" xfId="54705" xr:uid="{3BE1883B-1C3A-41CD-981B-CEA8E74EEC03}"/>
    <cellStyle name="60% - Ênfase4 17" xfId="36673" xr:uid="{2FBD8F9C-8191-4204-8E6D-365CB40C085C}"/>
    <cellStyle name="60% - Ênfase4 17 2" xfId="49203" xr:uid="{E44BF65A-4C11-4074-AF87-1D358D8AA412}"/>
    <cellStyle name="60% - Ênfase4 17 3" xfId="50608" xr:uid="{BB06364B-8135-4A5A-A21E-447A4C42CEC5}"/>
    <cellStyle name="60% - Ênfase4 17 4" xfId="48945" xr:uid="{FB56CD6F-DCA7-4AAF-A807-C7228A744AB5}"/>
    <cellStyle name="60% - Ênfase4 17 5" xfId="51290" xr:uid="{2DCA3514-5BA6-4B37-8340-471712873E84}"/>
    <cellStyle name="60% - Ênfase4 17 6" xfId="52172" xr:uid="{5F0740B9-BA9C-47C8-A3A2-181DC4C9EA2C}"/>
    <cellStyle name="60% - Ênfase4 17 7" xfId="53039" xr:uid="{63CC0BB2-2198-424D-850E-823DC1CE51F0}"/>
    <cellStyle name="60% - Ênfase4 17 8" xfId="53890" xr:uid="{EEEAB7BD-7AA7-4FD5-8DBD-ADF87D697676}"/>
    <cellStyle name="60% - Ênfase4 17 9" xfId="54709" xr:uid="{650AB255-215A-4887-BBBE-1AF1D164F2D2}"/>
    <cellStyle name="60% - Ênfase4 18" xfId="36674" xr:uid="{B1223999-610C-406E-96ED-0C52D80FAE56}"/>
    <cellStyle name="60% - Ênfase4 18 2" xfId="49204" xr:uid="{AF35BE34-81F4-4B11-A8AB-31DBF1267D1D}"/>
    <cellStyle name="60% - Ênfase4 18 3" xfId="50609" xr:uid="{20201397-C559-4E1E-98AC-9D130322052B}"/>
    <cellStyle name="60% - Ênfase4 18 4" xfId="48949" xr:uid="{0219B8BA-526B-474C-9AE5-782E79DC6C03}"/>
    <cellStyle name="60% - Ênfase4 18 5" xfId="51294" xr:uid="{429C7B34-EDEB-4574-AAAF-AD85A4D0710D}"/>
    <cellStyle name="60% - Ênfase4 18 6" xfId="52176" xr:uid="{1BFE699A-1C5F-40F5-B50F-31DC6DEC748B}"/>
    <cellStyle name="60% - Ênfase4 18 7" xfId="53043" xr:uid="{37BF8865-029A-4A79-A011-56E75404CD3D}"/>
    <cellStyle name="60% - Ênfase4 18 8" xfId="53894" xr:uid="{307988C0-74A1-4A4D-ADD6-9489C1A25A7A}"/>
    <cellStyle name="60% - Ênfase4 18 9" xfId="54713" xr:uid="{C01BE836-60BF-4586-9967-C9563FE1F2C7}"/>
    <cellStyle name="60% - Ênfase4 19" xfId="36675" xr:uid="{9FFC9AB5-E976-4E29-BBBC-AA22F86E181C}"/>
    <cellStyle name="60% - Ênfase4 19 2" xfId="49205" xr:uid="{AB7CDB84-6902-442B-80F1-F9E7B63A122B}"/>
    <cellStyle name="60% - Ênfase4 19 3" xfId="50610" xr:uid="{DFFD2DE0-B790-4135-9D25-E4DDB9762EA8}"/>
    <cellStyle name="60% - Ênfase4 19 4" xfId="48953" xr:uid="{4EE90A18-4F9D-4B39-855D-C444F50F3246}"/>
    <cellStyle name="60% - Ênfase4 19 5" xfId="51296" xr:uid="{51886931-B925-4EE4-A1CE-D68E3A031B1C}"/>
    <cellStyle name="60% - Ênfase4 19 6" xfId="52178" xr:uid="{0C3929D9-BADC-48BF-8D27-18D408FBAC00}"/>
    <cellStyle name="60% - Ênfase4 19 7" xfId="53045" xr:uid="{09103841-60B4-4ABB-9AE6-DE643E6E97E7}"/>
    <cellStyle name="60% - Ênfase4 19 8" xfId="53896" xr:uid="{BD22FA01-FA49-4F25-90FF-CE9E156D3FF6}"/>
    <cellStyle name="60% - Ênfase4 19 9" xfId="54715" xr:uid="{62A27F93-D00F-4F5F-BCED-ED150BFAF7F0}"/>
    <cellStyle name="60% - Ênfase4 2" xfId="37" xr:uid="{3FD4DF93-7C8F-4706-A513-94C30A895F0E}"/>
    <cellStyle name="60% - Ênfase4 2 10" xfId="36676" xr:uid="{3AEED20A-CD3D-4E65-8277-49B73D275A15}"/>
    <cellStyle name="60% - Ênfase4 2 10 2" xfId="51299" xr:uid="{9953BDFA-82CC-4873-9F9B-BDB15D0DDAFD}"/>
    <cellStyle name="60% - Ênfase4 2 11" xfId="36677" xr:uid="{90131A30-8B10-4F9D-BC9A-9CB06F3A2E8F}"/>
    <cellStyle name="60% - Ênfase4 2 11 2" xfId="52181" xr:uid="{BFE698D0-5501-481C-9A13-CACEB31A7868}"/>
    <cellStyle name="60% - Ênfase4 2 12" xfId="36678" xr:uid="{30AF5A66-853A-4B4F-9458-BB01DA16797B}"/>
    <cellStyle name="60% - Ênfase4 2 12 2" xfId="53048" xr:uid="{6438763F-5465-4931-BFFA-16D149C41A7A}"/>
    <cellStyle name="60% - Ênfase4 2 13" xfId="36679" xr:uid="{03DFC5A5-B69E-4C72-B45C-C08BA9855A4F}"/>
    <cellStyle name="60% - Ênfase4 2 13 2" xfId="53899" xr:uid="{3FE7505A-7454-4D0D-AAA4-CB36FF04E17F}"/>
    <cellStyle name="60% - Ênfase4 2 14" xfId="36680" xr:uid="{85205E5B-E907-4A99-9BAE-3C967D0F5811}"/>
    <cellStyle name="60% - Ênfase4 2 14 2" xfId="36681" xr:uid="{080051CE-D42F-4A73-BB3F-D4C94310696F}"/>
    <cellStyle name="60% - Ênfase4 2 14 3" xfId="36682" xr:uid="{207F6C48-CAF0-45D2-BEDA-1076EDC68071}"/>
    <cellStyle name="60% - Ênfase4 2 14 4" xfId="36683" xr:uid="{A6F06355-21EB-43BA-BA51-6156707D1B1C}"/>
    <cellStyle name="60% - Ênfase4 2 14 5" xfId="54718" xr:uid="{439324E2-4897-48BE-BE3D-F7269C33564D}"/>
    <cellStyle name="60% - Ênfase4 2 15" xfId="36684" xr:uid="{EF547799-0789-4045-8F75-6FD1D1464427}"/>
    <cellStyle name="60% - Ênfase4 2 15 2" xfId="56209" xr:uid="{E6726640-DBB6-4256-97A0-882BE661F8B8}"/>
    <cellStyle name="60% - Ênfase4 2 16" xfId="36685" xr:uid="{15C9C02B-0533-41E2-96F5-FC95A769D80C}"/>
    <cellStyle name="60% - Ênfase4 2 16 2" xfId="57777" xr:uid="{1341ED49-B68D-4DE0-8611-EFB4641C7163}"/>
    <cellStyle name="60% - Ênfase4 2 17" xfId="36686" xr:uid="{1029A292-5065-46C1-B840-EC1D61A3853C}"/>
    <cellStyle name="60% - Ênfase4 2 17 2" xfId="47342" xr:uid="{F67BF255-ECF6-4F58-93E3-3D06B9A5D243}"/>
    <cellStyle name="60% - Ênfase4 2 18" xfId="36687" xr:uid="{DA6F289D-27F4-4B19-8115-F41E8F9D3D56}"/>
    <cellStyle name="60% - Ênfase4 2 19" xfId="36688" xr:uid="{137CD2B5-D6C2-417C-8C46-DDD1B8FDD61D}"/>
    <cellStyle name="60% - Ênfase4 2 2" xfId="36689" xr:uid="{D1B54ECA-14E4-4CB5-9365-09B3374D14B1}"/>
    <cellStyle name="60% - Ênfase4 2 2 10" xfId="36690" xr:uid="{D7B67823-9F59-4810-B213-670141273185}"/>
    <cellStyle name="60% - Ênfase4 2 2 10 2" xfId="56580" xr:uid="{B279A7B4-EC56-45CC-892D-81AB89DB101C}"/>
    <cellStyle name="60% - Ênfase4 2 2 11" xfId="36691" xr:uid="{9D2CD8E8-B8AD-41D5-AFDB-E5F46B2B4B1C}"/>
    <cellStyle name="60% - Ênfase4 2 2 11 2" xfId="58079" xr:uid="{EF51CFD7-1A19-42FE-93D3-DCD1040F04AE}"/>
    <cellStyle name="60% - Ênfase4 2 2 12" xfId="36692" xr:uid="{8BF237F6-DE36-45D2-B124-1F9BE4377825}"/>
    <cellStyle name="60% - Ênfase4 2 2 13" xfId="36693" xr:uid="{C03A4E84-2FDF-45CB-B03A-8359143CE647}"/>
    <cellStyle name="60% - Ênfase4 2 2 14" xfId="36694" xr:uid="{A3EA1587-A8FB-41CA-8FF0-C7018F44E9D0}"/>
    <cellStyle name="60% - Ênfase4 2 2 15" xfId="48077" xr:uid="{ABAFC178-21D5-45D8-B19E-1DA27A75E3B2}"/>
    <cellStyle name="60% - Ênfase4 2 2 2" xfId="36695" xr:uid="{D8722306-AE85-404F-8C6D-9594C3CFFB14}"/>
    <cellStyle name="60% - Ênfase4 2 2 2 10" xfId="36696" xr:uid="{FDFF470E-5B75-4CB9-80BE-A9ECEA57DC00}"/>
    <cellStyle name="60% - Ênfase4 2 2 2 10 2" xfId="56956" xr:uid="{5C3C108C-96E6-4C77-A79F-200C672EDFB7}"/>
    <cellStyle name="60% - Ênfase4 2 2 2 11" xfId="36697" xr:uid="{F8369AAC-00B7-4988-9942-1F3BFB52D544}"/>
    <cellStyle name="60% - Ênfase4 2 2 2 11 2" xfId="58156" xr:uid="{CAA19354-6D42-42E4-9FD7-07381A392EB3}"/>
    <cellStyle name="60% - Ênfase4 2 2 2 12" xfId="36698" xr:uid="{1C08A104-5DEC-4D76-ACB7-F83FA58BD703}"/>
    <cellStyle name="60% - Ênfase4 2 2 2 13" xfId="36699" xr:uid="{CDE0DB3C-C8A8-4504-810F-45F77AF5E262}"/>
    <cellStyle name="60% - Ênfase4 2 2 2 14" xfId="49206" xr:uid="{8A8C4C23-36B7-4E4F-9CEC-7E3290565AB0}"/>
    <cellStyle name="60% - Ênfase4 2 2 2 2" xfId="36700" xr:uid="{726DA4D6-EC0C-4A82-83D1-026AE52E12E8}"/>
    <cellStyle name="60% - Ênfase4 2 2 2 2 2" xfId="36701" xr:uid="{6E9D2F74-1479-4408-B4B6-DE2D99E90B8C}"/>
    <cellStyle name="60% - Ênfase4 2 2 2 2 2 2" xfId="57324" xr:uid="{25D0CAE6-33B6-4492-8574-6158818F032E}"/>
    <cellStyle name="60% - Ênfase4 2 2 2 2 2 2 2" xfId="57325" xr:uid="{D0461F41-1D2D-475C-8820-7E4DACF22416}"/>
    <cellStyle name="60% - Ênfase4 2 2 2 2 2 2 3" xfId="58236" xr:uid="{B8121AED-FD06-40F7-A716-E823AD3F4D14}"/>
    <cellStyle name="60% - Ênfase4 2 2 2 2 2 3" xfId="58341" xr:uid="{3AF4C70F-BCE5-440F-9D52-272144308D17}"/>
    <cellStyle name="60% - Ênfase4 2 2 2 2 2 4" xfId="49208" xr:uid="{4A1016ED-7A19-4B91-8262-E0B87229789B}"/>
    <cellStyle name="60% - Ênfase4 2 2 2 2 3" xfId="36702" xr:uid="{E6212B56-5E52-4075-B694-678786DE9228}"/>
    <cellStyle name="60% - Ênfase4 2 2 2 2 3 2" xfId="57323" xr:uid="{4AB427D8-4F43-42A6-A4EA-751871CA4AE5}"/>
    <cellStyle name="60% - Ênfase4 2 2 2 2 4" xfId="36703" xr:uid="{B1F58EE8-6934-4886-A034-65F81FE706ED}"/>
    <cellStyle name="60% - Ênfase4 2 2 2 2 4 2" xfId="56658" xr:uid="{5681AA99-FE4D-48B0-9578-7132A8776622}"/>
    <cellStyle name="60% - Ênfase4 2 2 2 2 5" xfId="49207" xr:uid="{E3696C6D-17A6-4E12-8701-8179E3E19A11}"/>
    <cellStyle name="60% - Ênfase4 2 2 2 3" xfId="36704" xr:uid="{2ED5D5D1-B6BD-4BF7-94FD-AF3F1844E24F}"/>
    <cellStyle name="60% - Ênfase4 2 2 2 3 2" xfId="50613" xr:uid="{E06DA3E8-069F-4B21-B779-10D3605A83FB}"/>
    <cellStyle name="60% - Ênfase4 2 2 2 4" xfId="36705" xr:uid="{DE7C77FE-29FF-44F1-AAD7-41E7C9BDF4EB}"/>
    <cellStyle name="60% - Ênfase4 2 2 2 4 2" xfId="48981" xr:uid="{3E1504FB-E24E-4666-98DA-5C103E81F0F1}"/>
    <cellStyle name="60% - Ênfase4 2 2 2 5" xfId="36706" xr:uid="{D8D5FD87-5C3D-43A2-8DBC-0120852A26C7}"/>
    <cellStyle name="60% - Ênfase4 2 2 2 5 2" xfId="51304" xr:uid="{39C4600D-9D3B-4F01-9AE4-D5EC2A7A869E}"/>
    <cellStyle name="60% - Ênfase4 2 2 2 6" xfId="36707" xr:uid="{BE421C20-16E3-4D2F-9340-3F7D36477D23}"/>
    <cellStyle name="60% - Ênfase4 2 2 2 6 2" xfId="52186" xr:uid="{7A63C0ED-C44E-4961-9149-5C2621AA8D8B}"/>
    <cellStyle name="60% - Ênfase4 2 2 2 7" xfId="36708" xr:uid="{E5BA913E-D4C9-45C1-BE7F-A4259C05FBE5}"/>
    <cellStyle name="60% - Ênfase4 2 2 2 7 2" xfId="53053" xr:uid="{8501A478-FA81-4C9A-9C73-C190D82D7DC5}"/>
    <cellStyle name="60% - Ênfase4 2 2 2 8" xfId="36709" xr:uid="{632DAB3C-4A7E-4143-BB74-7E9CE3051C22}"/>
    <cellStyle name="60% - Ênfase4 2 2 2 8 2" xfId="53904" xr:uid="{C545F9A3-1F58-4095-A5BA-6B03539FCADA}"/>
    <cellStyle name="60% - Ênfase4 2 2 2 9" xfId="36710" xr:uid="{7306BBC7-035A-49EF-8B84-20DD16D324BB}"/>
    <cellStyle name="60% - Ênfase4 2 2 2 9 2" xfId="54723" xr:uid="{54C505E8-C827-4ED2-8548-DC506D3B47FA}"/>
    <cellStyle name="60% - Ênfase4 2 2 3" xfId="36711" xr:uid="{735ECC32-678B-4C56-83A8-2C3A494192B5}"/>
    <cellStyle name="60% - Ênfase4 2 2 3 2" xfId="50612" xr:uid="{906752B3-B624-4B38-922C-9EEF7EE111DB}"/>
    <cellStyle name="60% - Ênfase4 2 2 4" xfId="36712" xr:uid="{9C54E982-8DCD-47AB-9051-C525BD3916F5}"/>
    <cellStyle name="60% - Ênfase4 2 2 4 2" xfId="36713" xr:uid="{2738B649-1267-4DEC-9F11-81C97826D276}"/>
    <cellStyle name="60% - Ênfase4 2 2 4 3" xfId="36714" xr:uid="{40770992-5BB2-4884-99A0-7D369CABB21E}"/>
    <cellStyle name="60% - Ênfase4 2 2 4 4" xfId="36715" xr:uid="{3E7E1251-AA5D-4F94-879B-44D1568BAF05}"/>
    <cellStyle name="60% - Ênfase4 2 2 4 5" xfId="48961" xr:uid="{EA43CC1D-8426-40BD-A6FA-7A0CB9913D69}"/>
    <cellStyle name="60% - Ênfase4 2 2 5" xfId="36716" xr:uid="{0A3C8FB2-FE53-4791-8248-207E5A808795}"/>
    <cellStyle name="60% - Ênfase4 2 2 5 2" xfId="51301" xr:uid="{89E08394-6E37-403F-9365-5DBF4910F0BB}"/>
    <cellStyle name="60% - Ênfase4 2 2 6" xfId="36717" xr:uid="{30C5EB7B-E3C1-4E2B-8BCC-584D1C1C47D9}"/>
    <cellStyle name="60% - Ênfase4 2 2 6 2" xfId="52183" xr:uid="{BC0F3D87-CB70-4FC7-983D-4E2DFD70A3A3}"/>
    <cellStyle name="60% - Ênfase4 2 2 7" xfId="36718" xr:uid="{5F126549-4575-4E33-B27F-23EFBDE5383D}"/>
    <cellStyle name="60% - Ênfase4 2 2 7 2" xfId="53050" xr:uid="{9FE96590-944E-4423-A48A-67B5EE0F765B}"/>
    <cellStyle name="60% - Ênfase4 2 2 8" xfId="36719" xr:uid="{20EB5995-21F9-495E-93AB-631D49CE4F24}"/>
    <cellStyle name="60% - Ênfase4 2 2 8 2" xfId="53901" xr:uid="{FC6A8CC5-3A4D-4C8B-946A-3D8538BD3B85}"/>
    <cellStyle name="60% - Ênfase4 2 2 9" xfId="36720" xr:uid="{A33DAB0C-CB09-4F6E-A1B2-A4C7B5E3E294}"/>
    <cellStyle name="60% - Ênfase4 2 2 9 2" xfId="54720" xr:uid="{4C95A998-E121-457B-93E9-76F462EA6723}"/>
    <cellStyle name="60% - Ênfase4 2 20" xfId="36721" xr:uid="{3D67EF5D-41BB-493E-88AE-AAF4F34520B1}"/>
    <cellStyle name="60% - Ênfase4 2 21" xfId="36722" xr:uid="{3A2336CD-C1CE-4F99-B301-2829B3655114}"/>
    <cellStyle name="60% - Ênfase4 2 22" xfId="36723" xr:uid="{FC811CE0-F072-4378-8965-F8DEC7159749}"/>
    <cellStyle name="60% - Ênfase4 2 23" xfId="36724" xr:uid="{75E4DCE2-7E6B-4EA9-AC19-9E915A2F04F0}"/>
    <cellStyle name="60% - Ênfase4 2 24" xfId="36725" xr:uid="{36EDF20F-0A42-402B-8188-9C6DC6A6A3DD}"/>
    <cellStyle name="60% - Ênfase4 2 25" xfId="45223" xr:uid="{75105256-1C89-41F1-9E1F-72FEBFD57510}"/>
    <cellStyle name="60% - Ênfase4 2 3" xfId="36726" xr:uid="{AB65ADB3-6171-4B9E-B7E1-6038D12207E3}"/>
    <cellStyle name="60% - Ênfase4 2 3 2" xfId="49209" xr:uid="{3A0D3EE8-9089-4FCD-B261-B25B3965D00C}"/>
    <cellStyle name="60% - Ênfase4 2 4" xfId="36727" xr:uid="{3C93A8B0-1E3A-4BB8-BAB9-08E8A693AACC}"/>
    <cellStyle name="60% - Ênfase4 2 4 2" xfId="49210" xr:uid="{85FE69B6-1C2F-4307-BCE2-7715C1616147}"/>
    <cellStyle name="60% - Ênfase4 2 5" xfId="36728" xr:uid="{644811D3-3B7A-41F0-80A6-BFEAAC265FE9}"/>
    <cellStyle name="60% - Ênfase4 2 5 2" xfId="49211" xr:uid="{28EBB106-2346-4C65-B439-3403FE4B7B40}"/>
    <cellStyle name="60% - Ênfase4 2 6" xfId="36729" xr:uid="{CDC8D637-940F-4CF1-9B47-5B8890DA25DC}"/>
    <cellStyle name="60% - Ênfase4 2 6 2" xfId="49212" xr:uid="{639E90F0-C572-4A6F-AB6E-C474FD461742}"/>
    <cellStyle name="60% - Ênfase4 2 7" xfId="36730" xr:uid="{58540A11-52DC-450C-B176-E4E679C6277B}"/>
    <cellStyle name="60% - Ênfase4 2 7 2" xfId="49213" xr:uid="{E2B85140-9AB9-4866-A05C-F9EDF743548E}"/>
    <cellStyle name="60% - Ênfase4 2 8" xfId="36731" xr:uid="{9AFCD281-D0E3-4DB8-B4B1-73EA75D44E48}"/>
    <cellStyle name="60% - Ênfase4 2 8 2" xfId="50611" xr:uid="{A090DB43-E130-4224-BF29-93ACA0C340C9}"/>
    <cellStyle name="60% - Ênfase4 2 9" xfId="36732" xr:uid="{F74ADBD8-849F-4F79-81C8-765E9755CEE4}"/>
    <cellStyle name="60% - Ênfase4 2 9 2" xfId="48957" xr:uid="{6A3B2B4B-4CD6-4883-AB9C-E6B7738EF834}"/>
    <cellStyle name="60% - Ênfase4 20" xfId="36733" xr:uid="{F29947C3-39CF-4EC7-8841-18665F2A83A8}"/>
    <cellStyle name="60% - Ênfase4 20 2" xfId="49214" xr:uid="{589BB5E5-94E0-48AF-8E5B-79D84078020A}"/>
    <cellStyle name="60% - Ênfase4 20 3" xfId="50619" xr:uid="{2AC9CB6D-1F55-4E2F-9021-CC36E5D5DF74}"/>
    <cellStyle name="60% - Ênfase4 20 4" xfId="48997" xr:uid="{3DCCDA51-10FE-4DA6-8BD1-8A0C7D43AF5A}"/>
    <cellStyle name="60% - Ênfase4 20 5" xfId="51328" xr:uid="{BFC74BB6-9F20-4D08-B0A6-37A1502E8FD0}"/>
    <cellStyle name="60% - Ênfase4 20 6" xfId="52209" xr:uid="{9C01F941-086D-46FD-80C7-AB63FC07E2A0}"/>
    <cellStyle name="60% - Ênfase4 20 7" xfId="53075" xr:uid="{543D039B-D10E-4C2C-80E8-8E6D7E4B73EC}"/>
    <cellStyle name="60% - Ênfase4 20 8" xfId="53924" xr:uid="{919EB67E-EA4B-4A4F-9647-5284274ED9BC}"/>
    <cellStyle name="60% - Ênfase4 20 9" xfId="54742" xr:uid="{D0DB90A1-87DE-4FAB-AABA-364A0B712DE3}"/>
    <cellStyle name="60% - Ênfase4 21" xfId="36734" xr:uid="{DFF51267-DCB2-4DCC-BE17-06F681847348}"/>
    <cellStyle name="60% - Ênfase4 21 2" xfId="49215" xr:uid="{ADD64C63-8F69-4C6D-BD35-A679B4953B48}"/>
    <cellStyle name="60% - Ênfase4 22" xfId="36735" xr:uid="{92B56608-06AE-4D72-8EDC-74997CDB9785}"/>
    <cellStyle name="60% - Ênfase4 22 2" xfId="49216" xr:uid="{11B54677-8B32-4974-AEB5-568C3732B03E}"/>
    <cellStyle name="60% - Ênfase4 23" xfId="36736" xr:uid="{957142D4-0678-4C62-9376-D32D291BB152}"/>
    <cellStyle name="60% - Ênfase4 23 2" xfId="49217" xr:uid="{93F06CF8-F14C-4549-B074-FCD431587AC1}"/>
    <cellStyle name="60% - Ênfase4 24" xfId="36737" xr:uid="{EA8BC4DB-1B82-47FF-9CB6-537CA91D2FC9}"/>
    <cellStyle name="60% - Ênfase4 24 2" xfId="49218" xr:uid="{074381D1-CBCF-47CA-A56E-94EDD4397313}"/>
    <cellStyle name="60% - Ênfase4 25" xfId="36738" xr:uid="{D901B6DD-D2F3-4AB8-BB89-E6BE04C65ACE}"/>
    <cellStyle name="60% - Ênfase4 25 2" xfId="49219" xr:uid="{29C20369-C479-43E0-A488-DE18DB2645F5}"/>
    <cellStyle name="60% - Ênfase4 26" xfId="36739" xr:uid="{BB89173D-963C-4D72-9358-F7F04F730E8B}"/>
    <cellStyle name="60% - Ênfase4 26 2" xfId="49220" xr:uid="{3EAB4CE3-A79B-4B57-A305-E0C509C577C5}"/>
    <cellStyle name="60% - Ênfase4 27" xfId="36740" xr:uid="{7FC36C98-357C-4E34-9F81-94C750D0E418}"/>
    <cellStyle name="60% - Ênfase4 27 2" xfId="49221" xr:uid="{A5D05B16-9DD0-4545-844F-249E05DA6247}"/>
    <cellStyle name="60% - Ênfase4 28" xfId="36741" xr:uid="{1D75531A-3F72-4198-AF09-B1A436BB5510}"/>
    <cellStyle name="60% - Ênfase4 29" xfId="36742" xr:uid="{2D367EBC-D0B6-413A-862B-80089E6CB49C}"/>
    <cellStyle name="60% - Ênfase4 3" xfId="36743" xr:uid="{AECD7B6D-3193-460F-A482-D5E48BCB51DB}"/>
    <cellStyle name="60% - Ênfase4 3 10" xfId="56249" xr:uid="{FE48F586-B272-4D86-823C-7DCA1D009836}"/>
    <cellStyle name="60% - Ênfase4 3 11" xfId="58431" xr:uid="{ED3C0077-6371-47B2-B813-DD0A6B2B3DB4}"/>
    <cellStyle name="60% - Ênfase4 3 12" xfId="47343" xr:uid="{07EDC990-8BB6-4054-90E3-C0C73F3CCE43}"/>
    <cellStyle name="60% - Ênfase4 3 13" xfId="45224" xr:uid="{BB16439A-52E0-4D59-9B61-82EF5739FBE2}"/>
    <cellStyle name="60% - Ênfase4 3 2" xfId="48078" xr:uid="{5A202017-5AE5-4A16-8180-56BE74C7286E}"/>
    <cellStyle name="60% - Ênfase4 3 2 2" xfId="49222" xr:uid="{CABB7E7D-70E0-4215-B4DA-FD25784B5D23}"/>
    <cellStyle name="60% - Ênfase4 3 2 2 2" xfId="56957" xr:uid="{18438AA7-6146-429F-9D65-033C1431CE47}"/>
    <cellStyle name="60% - Ênfase4 3 2 2 2 2" xfId="57326" xr:uid="{BF9B1133-EF96-42D4-9174-6E01ABF878CC}"/>
    <cellStyle name="60% - Ênfase4 3 2 2 2 3" xfId="57802" xr:uid="{52DEB7FE-6143-41D5-AEA5-F43DAAFA3923}"/>
    <cellStyle name="60% - Ênfase4 3 2 2 3" xfId="57940" xr:uid="{200C71A6-5EC6-42E5-BCCB-3DD2DF3E4ED4}"/>
    <cellStyle name="60% - Ênfase4 3 2 3" xfId="56581" xr:uid="{02BC2A67-537A-43D9-B5A3-9A77478D69A3}"/>
    <cellStyle name="60% - Ênfase4 3 2 4" xfId="57965" xr:uid="{E2C02652-2EB8-40F1-8ECE-CBA5F6DC1E43}"/>
    <cellStyle name="60% - Ênfase4 3 3" xfId="50627" xr:uid="{045DDA4A-C79B-4FFE-8B3C-1B3EA8583D26}"/>
    <cellStyle name="60% - Ênfase4 3 4" xfId="49022" xr:uid="{E8BBB39E-3D97-4EFD-9D50-887E939006DA}"/>
    <cellStyle name="60% - Ênfase4 3 5" xfId="51337" xr:uid="{557E3B74-0F72-461F-AC3B-9686E855A2A5}"/>
    <cellStyle name="60% - Ênfase4 3 6" xfId="52218" xr:uid="{BBC06FFB-2BAE-4C91-B618-B79F00ABDD86}"/>
    <cellStyle name="60% - Ênfase4 3 7" xfId="53084" xr:uid="{20E7302D-9768-4E96-923B-52C4227EB1B2}"/>
    <cellStyle name="60% - Ênfase4 3 8" xfId="53931" xr:uid="{349C60B1-BC4B-4825-A73C-3E257F89776D}"/>
    <cellStyle name="60% - Ênfase4 3 9" xfId="54745" xr:uid="{293F2C9C-E068-4971-908E-A687E1BE8941}"/>
    <cellStyle name="60% - Ênfase4 30" xfId="36744" xr:uid="{E69C46AC-B96B-4A36-88B1-13F9770CF4AA}"/>
    <cellStyle name="60% - Ênfase4 31" xfId="36745" xr:uid="{A89C8048-CF32-471E-8126-2B2A2F949D15}"/>
    <cellStyle name="60% - Ênfase4 32" xfId="36746" xr:uid="{094C6E36-1E54-4D00-AA1A-19ABC587C7B6}"/>
    <cellStyle name="60% - Ênfase4 33" xfId="36747" xr:uid="{F1CC0AE1-FB5C-4569-89B4-EB5479EECB8A}"/>
    <cellStyle name="60% - Ênfase4 34" xfId="36748" xr:uid="{44EE828E-E8B7-4765-86B3-5D0E615CD5A7}"/>
    <cellStyle name="60% - Ênfase4 34 2" xfId="36749" xr:uid="{7267430A-BC29-4981-B489-81A33AEB1CE7}"/>
    <cellStyle name="60% - Ênfase4 34 3" xfId="36750" xr:uid="{FF7F84B8-B669-4DFE-B902-90776FFCD0C8}"/>
    <cellStyle name="60% - Ênfase4 35" xfId="36751" xr:uid="{0F54948A-71BF-4358-91C0-7CA0E9260056}"/>
    <cellStyle name="60% - Ênfase4 36" xfId="36752" xr:uid="{7E11E916-D9B0-4944-8771-B62AB2DDA063}"/>
    <cellStyle name="60% - Ênfase4 37" xfId="36753" xr:uid="{D0B52EF4-FC18-4D36-A33F-F6CF6B33B3E4}"/>
    <cellStyle name="60% - Ênfase4 38" xfId="36754" xr:uid="{28AC5E22-18E4-4EFD-A051-D9D142049EE3}"/>
    <cellStyle name="60% - Ênfase4 39" xfId="36755" xr:uid="{0C8AC9A6-F433-471F-BDF6-58C3762C526C}"/>
    <cellStyle name="60% - Ênfase4 4" xfId="36756" xr:uid="{E879B84E-46B8-4C22-B502-ABA3E33FCE3F}"/>
    <cellStyle name="60% - Ênfase4 4 10" xfId="56290" xr:uid="{41D89853-B989-4ECE-8B10-5244EFF64BA1}"/>
    <cellStyle name="60% - Ênfase4 4 11" xfId="58310" xr:uid="{76FB4A50-7754-4D97-BAFD-8A7C88E81F63}"/>
    <cellStyle name="60% - Ênfase4 4 12" xfId="47344" xr:uid="{E32F7F6E-F365-40E3-9126-92E48B88FDDA}"/>
    <cellStyle name="60% - Ênfase4 4 13" xfId="45225" xr:uid="{A4009BCB-FF1A-4023-983F-CB5F91686936}"/>
    <cellStyle name="60% - Ênfase4 4 2" xfId="48079" xr:uid="{9D32B329-C336-49ED-BEBA-EE0292562FEF}"/>
    <cellStyle name="60% - Ênfase4 4 2 2" xfId="49223" xr:uid="{652F1A4A-32F6-4D2D-9506-86FE2C9EC2C1}"/>
    <cellStyle name="60% - Ênfase4 4 2 2 2" xfId="56958" xr:uid="{4D9B8DD9-EB0D-4600-94FB-C2619803A0E9}"/>
    <cellStyle name="60% - Ênfase4 4 2 2 2 2" xfId="57327" xr:uid="{E7F33564-C761-4846-A411-1713648A3E4C}"/>
    <cellStyle name="60% - Ênfase4 4 2 2 2 3" xfId="57696" xr:uid="{EEBC93EA-CA71-4508-BA3B-5367D9661728}"/>
    <cellStyle name="60% - Ênfase4 4 2 2 3" xfId="57828" xr:uid="{E87D8940-6C8B-4CF8-97F6-F9E289EF38B3}"/>
    <cellStyle name="60% - Ênfase4 4 2 3" xfId="56582" xr:uid="{0D517D48-0E01-458D-8633-11101153C5B5}"/>
    <cellStyle name="60% - Ênfase4 4 2 4" xfId="57855" xr:uid="{2EFE1FED-D3DB-4CC9-9449-818F980D1400}"/>
    <cellStyle name="60% - Ênfase4 4 3" xfId="50628" xr:uid="{40B6750C-4CF4-4D1C-8BE0-62855003FFE4}"/>
    <cellStyle name="60% - Ênfase4 4 4" xfId="49032" xr:uid="{5A510949-B278-4944-9275-5360EEB7F26E}"/>
    <cellStyle name="60% - Ênfase4 4 5" xfId="51358" xr:uid="{9184E7C0-7C5F-424B-B635-32626D36EB4C}"/>
    <cellStyle name="60% - Ênfase4 4 6" xfId="52239" xr:uid="{C9A6C9E5-EB57-4F5F-B9E5-0E5DF4FFA0D9}"/>
    <cellStyle name="60% - Ênfase4 4 7" xfId="53105" xr:uid="{CDF5E41E-C8A6-4C98-AAED-9E4C5BDD6D1F}"/>
    <cellStyle name="60% - Ênfase4 4 8" xfId="53952" xr:uid="{ABF3BD98-A021-4EA0-8C2E-B3A2A80F4FF9}"/>
    <cellStyle name="60% - Ênfase4 4 9" xfId="54766" xr:uid="{70A9BC29-B794-4907-85A8-BF7CF8675109}"/>
    <cellStyle name="60% - Ênfase4 40" xfId="36757" xr:uid="{A9CE2BEB-D789-4E0E-8601-C15D46234008}"/>
    <cellStyle name="60% - Ênfase4 41" xfId="36758" xr:uid="{D005C330-4AEF-4FB0-8655-D1B08A3C54A5}"/>
    <cellStyle name="60% - Ênfase4 42" xfId="36759" xr:uid="{E25520BC-DB98-490B-8971-9E71B2064149}"/>
    <cellStyle name="60% - Ênfase4 43" xfId="36760" xr:uid="{B435DFA1-B9C7-42EE-AAA7-B63241CF0EF1}"/>
    <cellStyle name="60% - Ênfase4 44" xfId="36761" xr:uid="{161DC2E8-3E73-4543-9A07-EFBED37C4CC4}"/>
    <cellStyle name="60% - Ênfase4 45" xfId="36762" xr:uid="{A59823CB-276E-419F-A7EC-BEF021643410}"/>
    <cellStyle name="60% - Ênfase4 46" xfId="36763" xr:uid="{C3799C6D-0C0D-43E7-B4D0-A92AAB0BF4E5}"/>
    <cellStyle name="60% - Ênfase4 47" xfId="36764" xr:uid="{088DAA4A-BADA-4DE7-8FBE-FDCABADA094B}"/>
    <cellStyle name="60% - Ênfase4 48" xfId="36765" xr:uid="{C7DA4F72-240D-491E-8E44-01F650F2A7EE}"/>
    <cellStyle name="60% - Ênfase4 49" xfId="36766" xr:uid="{DC2AA502-5E89-4B37-83AC-C76203D37146}"/>
    <cellStyle name="60% - Ênfase4 5" xfId="36767" xr:uid="{5CA50EDA-16FF-4FEA-9011-94FD924B473E}"/>
    <cellStyle name="60% - Ênfase4 5 10" xfId="56331" xr:uid="{552911CE-37D6-44AE-82A1-5AB222D8D7E3}"/>
    <cellStyle name="60% - Ênfase4 5 11" xfId="57638" xr:uid="{37C86D88-A20F-42AE-8D74-30F9232573B8}"/>
    <cellStyle name="60% - Ênfase4 5 12" xfId="47345" xr:uid="{A9F7FE2E-5CBC-4351-BDA8-256836E968BE}"/>
    <cellStyle name="60% - Ênfase4 5 13" xfId="45226" xr:uid="{95DFB7E1-186D-47C4-9078-E838206E4402}"/>
    <cellStyle name="60% - Ênfase4 5 2" xfId="48080" xr:uid="{8F21EFE0-9796-4844-8250-32E952060ED2}"/>
    <cellStyle name="60% - Ênfase4 5 2 2" xfId="49224" xr:uid="{CB2A2C66-E1F1-4C64-B094-6A348E5BBA81}"/>
    <cellStyle name="60% - Ênfase4 5 2 2 2" xfId="56959" xr:uid="{F0ECEE12-7EB6-456D-99F9-CC75224C48E6}"/>
    <cellStyle name="60% - Ênfase4 5 2 2 2 2" xfId="57328" xr:uid="{9EE05515-DFA5-4187-A0B9-494A4A7F6D1E}"/>
    <cellStyle name="60% - Ênfase4 5 2 2 2 3" xfId="57436" xr:uid="{8F79CEE3-471E-41D8-8349-3D51FD7CD5D5}"/>
    <cellStyle name="60% - Ênfase4 5 2 2 3" xfId="57721" xr:uid="{23968704-AB77-4E38-A30A-D5157730B7A7}"/>
    <cellStyle name="60% - Ênfase4 5 2 3" xfId="56583" xr:uid="{878AB907-B798-4E1F-A1DE-68A4C00E1332}"/>
    <cellStyle name="60% - Ênfase4 5 2 4" xfId="57742" xr:uid="{FCBBD4D2-C807-4FB7-AA31-66DB5048F929}"/>
    <cellStyle name="60% - Ênfase4 5 3" xfId="50629" xr:uid="{0A87FC72-65AA-439A-B333-2CEB50F9357C}"/>
    <cellStyle name="60% - Ênfase4 5 4" xfId="49040" xr:uid="{49931D43-F243-429A-8CCC-C9CF0847F402}"/>
    <cellStyle name="60% - Ênfase4 5 5" xfId="51362" xr:uid="{BDD406A6-9366-4EEE-B5D1-660BB0D4C6AF}"/>
    <cellStyle name="60% - Ênfase4 5 6" xfId="52243" xr:uid="{9E4FA320-9C9A-4480-9DE1-F733D75F6F85}"/>
    <cellStyle name="60% - Ênfase4 5 7" xfId="53109" xr:uid="{FF3816A0-A69F-4E6F-9D93-4EC1F6B7BD8F}"/>
    <cellStyle name="60% - Ênfase4 5 8" xfId="53956" xr:uid="{6E28FC7C-9F08-415E-B278-3500E0A9A647}"/>
    <cellStyle name="60% - Ênfase4 5 9" xfId="54770" xr:uid="{57CC2E13-A40F-44F2-BBBC-14919EE85A0E}"/>
    <cellStyle name="60% - Ênfase4 50" xfId="36768" xr:uid="{BA56C8AC-3002-4F2B-B26B-A23E7F6231E1}"/>
    <cellStyle name="60% - Ênfase4 51" xfId="36769" xr:uid="{65C7918C-E4F9-45BD-AC38-6CA3CCF02455}"/>
    <cellStyle name="60% - Ênfase4 52" xfId="36770" xr:uid="{F3F5E51D-4699-4197-8D22-CC26B39375DE}"/>
    <cellStyle name="60% - Ênfase4 53" xfId="36771" xr:uid="{C5AC964B-CF39-4B18-AD69-60F6AEA9DF37}"/>
    <cellStyle name="60% - Ênfase4 54" xfId="207" xr:uid="{E65D1535-E98A-4DD4-996F-627683A98D6E}"/>
    <cellStyle name="60% - Ênfase4 6" xfId="36772" xr:uid="{B1A49A0E-649E-4CFD-A823-527135EF6B63}"/>
    <cellStyle name="60% - Ênfase4 6 10" xfId="56371" xr:uid="{80BF24C6-CF1E-4F33-94C0-445C1C9C2107}"/>
    <cellStyle name="60% - Ênfase4 6 11" xfId="57980" xr:uid="{957B20F4-8556-4813-8891-21913D4D2AD1}"/>
    <cellStyle name="60% - Ênfase4 6 12" xfId="47346" xr:uid="{16469F3E-C1B4-47CC-ABA0-A2D99C7CD44D}"/>
    <cellStyle name="60% - Ênfase4 6 13" xfId="45227" xr:uid="{E9DBBF3B-5FD9-4A2C-BA96-D7B0DF26CC49}"/>
    <cellStyle name="60% - Ênfase4 6 2" xfId="48081" xr:uid="{70F0AAD6-5F0B-4578-B58B-3CBE545B1FE1}"/>
    <cellStyle name="60% - Ênfase4 6 2 2" xfId="49225" xr:uid="{C017128C-E08F-4461-8DD6-B9ADFB5F490A}"/>
    <cellStyle name="60% - Ênfase4 6 2 2 2" xfId="56960" xr:uid="{236A5B22-3F3B-4324-B837-9E2DD93804B6}"/>
    <cellStyle name="60% - Ênfase4 6 2 2 2 2" xfId="57329" xr:uid="{9CACF51A-DB4B-420E-8F7B-7CA5D397BC6E}"/>
    <cellStyle name="60% - Ênfase4 6 2 2 2 3" xfId="57035" xr:uid="{E0A00909-4114-4342-8348-F9626E730A63}"/>
    <cellStyle name="60% - Ênfase4 6 2 2 3" xfId="57524" xr:uid="{652A382D-014A-4DAB-A5C0-9EF0682EA9C6}"/>
    <cellStyle name="60% - Ênfase4 6 2 3" xfId="56584" xr:uid="{639E1444-70C6-4EFF-98D5-979F37B3D83D}"/>
    <cellStyle name="60% - Ênfase4 6 2 4" xfId="57584" xr:uid="{6CCB0250-6CE7-4006-8E77-4C61C7E7FD6A}"/>
    <cellStyle name="60% - Ênfase4 6 3" xfId="50630" xr:uid="{5CEC90C8-6732-4435-8EF7-5E45B89F5040}"/>
    <cellStyle name="60% - Ênfase4 6 4" xfId="49044" xr:uid="{EA91CFBA-5C83-46F6-8932-240320AA0D7B}"/>
    <cellStyle name="60% - Ênfase4 6 5" xfId="51365" xr:uid="{A9C035D3-719A-4463-9B14-E1CB1BE90286}"/>
    <cellStyle name="60% - Ênfase4 6 6" xfId="52246" xr:uid="{514844AC-D103-43B5-B301-49CCEDBC2FD6}"/>
    <cellStyle name="60% - Ênfase4 6 7" xfId="53112" xr:uid="{F02828A8-7187-4708-889F-A1D172A33AC7}"/>
    <cellStyle name="60% - Ênfase4 6 8" xfId="53959" xr:uid="{EA0EA157-C049-445A-BF0B-AB4D444C5933}"/>
    <cellStyle name="60% - Ênfase4 6 9" xfId="54773" xr:uid="{15E07F01-4946-43CD-B250-7655233C81FF}"/>
    <cellStyle name="60% - Ênfase4 7" xfId="36773" xr:uid="{E038C3D7-1AF8-4BEC-ADF8-3CC0A31BCC84}"/>
    <cellStyle name="60% - Ênfase4 7 10" xfId="47347" xr:uid="{0FC1DB3B-BF69-42B2-8026-8CEC7F1CD0C0}"/>
    <cellStyle name="60% - Ênfase4 7 11" xfId="45228" xr:uid="{3F644CC4-9918-4C9A-BF8E-E8901793E89E}"/>
    <cellStyle name="60% - Ênfase4 7 2" xfId="48082" xr:uid="{5A30C856-89A5-46D0-B9DB-76DAAAF78AD2}"/>
    <cellStyle name="60% - Ênfase4 7 2 2" xfId="49226" xr:uid="{5C3A2007-55DC-48ED-B2A5-3889034CC628}"/>
    <cellStyle name="60% - Ênfase4 7 3" xfId="50631" xr:uid="{36281577-0ACF-46A3-873D-E5D4D8332587}"/>
    <cellStyle name="60% - Ênfase4 7 4" xfId="49048" xr:uid="{C88901B3-E66E-4AFD-9503-47E0E94EB46C}"/>
    <cellStyle name="60% - Ênfase4 7 5" xfId="51367" xr:uid="{C00A72A9-73CE-4D94-BDA9-D8046B133C3D}"/>
    <cellStyle name="60% - Ênfase4 7 6" xfId="52248" xr:uid="{32AEC0FD-10AB-4BAA-A7E8-AEE3D7BC9EE4}"/>
    <cellStyle name="60% - Ênfase4 7 7" xfId="53114" xr:uid="{31062E6D-5F78-4668-A976-63EF14A6E5F3}"/>
    <cellStyle name="60% - Ênfase4 7 8" xfId="53961" xr:uid="{510C119A-2DAC-438D-BCEF-4D0AC3EAD40E}"/>
    <cellStyle name="60% - Ênfase4 7 9" xfId="54775" xr:uid="{36D48C4F-CC60-42CF-9B61-632025447EF7}"/>
    <cellStyle name="60% - Ênfase4 8" xfId="36774" xr:uid="{7B9C2306-ADEE-4503-9E30-4463714C9477}"/>
    <cellStyle name="60% - Ênfase4 8 10" xfId="47348" xr:uid="{DBA92E6D-8392-499D-88F7-9ECC897E0F5B}"/>
    <cellStyle name="60% - Ênfase4 8 11" xfId="45713" xr:uid="{5A3B8501-0F59-4326-A45E-4FBEF48F7D57}"/>
    <cellStyle name="60% - Ênfase4 8 2" xfId="48083" xr:uid="{80758957-F99E-41F4-AC4A-49825A55909A}"/>
    <cellStyle name="60% - Ênfase4 8 2 2" xfId="49227" xr:uid="{3CAD2F03-5C4A-4162-B000-6407A3A841F0}"/>
    <cellStyle name="60% - Ênfase4 8 3" xfId="50632" xr:uid="{8A5276E1-8066-4A8F-9977-28E9C195B595}"/>
    <cellStyle name="60% - Ênfase4 8 4" xfId="49052" xr:uid="{8B2F5C6C-CB15-41BF-9040-3CADE26D0C24}"/>
    <cellStyle name="60% - Ênfase4 8 5" xfId="51369" xr:uid="{D06ADAD6-B79D-48F5-B709-31D3BFF1B5F5}"/>
    <cellStyle name="60% - Ênfase4 8 6" xfId="52250" xr:uid="{102C7CAD-D815-4A2F-BCB4-A408E3839DD0}"/>
    <cellStyle name="60% - Ênfase4 8 7" xfId="53116" xr:uid="{D14BD605-CD13-40BD-8936-101660FCE27C}"/>
    <cellStyle name="60% - Ênfase4 8 8" xfId="53963" xr:uid="{C7374C4F-6511-4078-933B-4624F28C6771}"/>
    <cellStyle name="60% - Ênfase4 8 9" xfId="54777" xr:uid="{D72B93D3-9152-456D-AF2A-5E4D2FC5FE50}"/>
    <cellStyle name="60% - Ênfase4 9" xfId="36775" xr:uid="{B408D00D-7E56-4D67-AC4D-25C1097FA753}"/>
    <cellStyle name="60% - Ênfase4 9 10" xfId="47349" xr:uid="{B588232D-FFD1-41B4-BD61-C4ECCB521600}"/>
    <cellStyle name="60% - Ênfase4 9 11" xfId="45714" xr:uid="{1CC238EA-8A32-40FF-9276-A4D9409612F2}"/>
    <cellStyle name="60% - Ênfase4 9 2" xfId="48084" xr:uid="{A9335238-57A6-4CCB-9F95-4D2D3137A2FA}"/>
    <cellStyle name="60% - Ênfase4 9 2 2" xfId="49228" xr:uid="{F12CD17E-7D69-45CD-AADB-574E0512C4FB}"/>
    <cellStyle name="60% - Ênfase4 9 3" xfId="50633" xr:uid="{69FDEBE9-9C97-4F5A-A303-888496749219}"/>
    <cellStyle name="60% - Ênfase4 9 4" xfId="49056" xr:uid="{6A164FAD-E541-4E20-849E-B0A8BBA9D5F9}"/>
    <cellStyle name="60% - Ênfase4 9 5" xfId="51391" xr:uid="{E5EAA8A0-BE6D-4A1E-8D73-21F26F2E5F97}"/>
    <cellStyle name="60% - Ênfase4 9 6" xfId="52272" xr:uid="{675C8700-FC8A-4846-9FC8-501D49EBDE67}"/>
    <cellStyle name="60% - Ênfase4 9 7" xfId="53138" xr:uid="{43C3AA3A-EAD5-4EFD-A2B9-0603043EE97A}"/>
    <cellStyle name="60% - Ênfase4 9 8" xfId="53985" xr:uid="{ADC1B23E-F28B-4BEE-B096-DACDF880D1E2}"/>
    <cellStyle name="60% - Ênfase4 9 9" xfId="54799" xr:uid="{09111FCA-EBD8-43A3-930A-9E4EB8386581}"/>
    <cellStyle name="60% - Ênfase5 10" xfId="36776" xr:uid="{70A91592-3D65-4A1F-94AC-CCBF6F48174F}"/>
    <cellStyle name="60% - Ênfase5 10 10" xfId="47350" xr:uid="{146AA89E-4777-4FA0-B030-E40E92F04E77}"/>
    <cellStyle name="60% - Ênfase5 10 11" xfId="45715" xr:uid="{A879A825-2D3E-4563-A996-F5D6F675BB71}"/>
    <cellStyle name="60% - Ênfase5 10 2" xfId="48085" xr:uid="{75E1C42F-E588-4F96-B37B-F33EABD554B5}"/>
    <cellStyle name="60% - Ênfase5 10 2 2" xfId="49229" xr:uid="{89EC8EF6-534E-4274-988B-D9956607DFD7}"/>
    <cellStyle name="60% - Ênfase5 10 3" xfId="50634" xr:uid="{97E5FD6C-A9C4-4DCD-A4E1-11C5A8325701}"/>
    <cellStyle name="60% - Ênfase5 10 4" xfId="49060" xr:uid="{7D52DC7F-91A5-451C-8DCC-C707245D8F94}"/>
    <cellStyle name="60% - Ênfase5 10 5" xfId="51393" xr:uid="{8BC08782-7C21-4296-B4CC-BF6DB769281F}"/>
    <cellStyle name="60% - Ênfase5 10 6" xfId="52274" xr:uid="{4D56ACE3-0528-48EA-8C9C-64FF4E6B0B71}"/>
    <cellStyle name="60% - Ênfase5 10 7" xfId="53140" xr:uid="{A06078A1-4AB4-47A5-A401-BA457AE87B58}"/>
    <cellStyle name="60% - Ênfase5 10 8" xfId="53987" xr:uid="{E83184D0-1984-41B7-9346-89B8191B4605}"/>
    <cellStyle name="60% - Ênfase5 10 9" xfId="54801" xr:uid="{08C560B0-2C09-40DD-9E40-70C086F2867D}"/>
    <cellStyle name="60% - Ênfase5 11" xfId="36777" xr:uid="{99DB59CE-E5F0-4D79-962D-3A626A79AC8A}"/>
    <cellStyle name="60% - Ênfase5 11 10" xfId="47351" xr:uid="{FC1BEAD4-7C4D-4AAF-900A-05A0B35C3464}"/>
    <cellStyle name="60% - Ênfase5 11 11" xfId="45716" xr:uid="{95F33D58-6769-4D73-9D48-E77A30E5AFCF}"/>
    <cellStyle name="60% - Ênfase5 11 2" xfId="48086" xr:uid="{DC0C43CD-61B7-46BD-9469-7492E63E2A4C}"/>
    <cellStyle name="60% - Ênfase5 11 2 2" xfId="49230" xr:uid="{BB11F75F-EAE2-47AB-8190-B42CFA49DEA5}"/>
    <cellStyle name="60% - Ênfase5 11 3" xfId="50635" xr:uid="{9B70B89B-AA05-40BF-B998-B7B59B2074B0}"/>
    <cellStyle name="60% - Ênfase5 11 4" xfId="49064" xr:uid="{53D13661-959D-40B9-9802-FC8FA2707F2D}"/>
    <cellStyle name="60% - Ênfase5 11 5" xfId="51395" xr:uid="{E8823BC1-C2AA-4555-99A1-D28954D28D9E}"/>
    <cellStyle name="60% - Ênfase5 11 6" xfId="52276" xr:uid="{3112075E-657B-4556-A9C4-33B5677390BB}"/>
    <cellStyle name="60% - Ênfase5 11 7" xfId="53142" xr:uid="{D19DB13B-83AB-4F74-ACAF-551BA730851D}"/>
    <cellStyle name="60% - Ênfase5 11 8" xfId="53989" xr:uid="{5624A70F-56E2-4F79-9274-8EDEEB8B17AC}"/>
    <cellStyle name="60% - Ênfase5 11 9" xfId="54803" xr:uid="{CE22B473-D1A3-45CB-AF3F-998335BAC687}"/>
    <cellStyle name="60% - Ênfase5 12" xfId="36778" xr:uid="{8C9DA026-AD8B-431C-A454-35936B05270C}"/>
    <cellStyle name="60% - Ênfase5 12 10" xfId="47352" xr:uid="{6EC7BD39-23BB-4760-827B-BF9C676FA6B2}"/>
    <cellStyle name="60% - Ênfase5 12 11" xfId="45717" xr:uid="{5A55CBFF-A0B0-462E-86C2-1EC41394CFA5}"/>
    <cellStyle name="60% - Ênfase5 12 2" xfId="48087" xr:uid="{9EDEEA32-9BBF-4E20-BCBE-0F3C7E07FA29}"/>
    <cellStyle name="60% - Ênfase5 12 2 2" xfId="49231" xr:uid="{92A0B029-394E-4E2F-8778-F554F91D9B44}"/>
    <cellStyle name="60% - Ênfase5 12 3" xfId="50636" xr:uid="{8748586B-1AED-4829-A715-F7D660D68C01}"/>
    <cellStyle name="60% - Ênfase5 12 4" xfId="49084" xr:uid="{6946CF27-33CD-4516-8271-D88C865975BC}"/>
    <cellStyle name="60% - Ênfase5 12 5" xfId="51398" xr:uid="{FE748A32-3668-4FA6-8209-B2B1AF1D65DD}"/>
    <cellStyle name="60% - Ênfase5 12 6" xfId="52279" xr:uid="{DD43A56D-7E9F-41CE-9156-3244DA044E8C}"/>
    <cellStyle name="60% - Ênfase5 12 7" xfId="53145" xr:uid="{49AD1317-313C-416F-A652-0E60038A77F6}"/>
    <cellStyle name="60% - Ênfase5 12 8" xfId="53992" xr:uid="{345B85C5-17FA-4830-9796-137D3ABBAC3D}"/>
    <cellStyle name="60% - Ênfase5 12 9" xfId="54806" xr:uid="{BA94D182-6884-4E11-B60A-7BBA130B5CCF}"/>
    <cellStyle name="60% - Ênfase5 13" xfId="36779" xr:uid="{F5BECB42-9738-4388-A5E4-8643A38B4A13}"/>
    <cellStyle name="60% - Ênfase5 13 10" xfId="47353" xr:uid="{4FC00031-92C7-4446-B05D-2DD7C039F095}"/>
    <cellStyle name="60% - Ênfase5 13 11" xfId="45718" xr:uid="{BD9930C7-96CF-41AA-9521-08B6FFE413E5}"/>
    <cellStyle name="60% - Ênfase5 13 2" xfId="48088" xr:uid="{47F7749F-79B2-4F8F-92AF-8D27FF44A7B5}"/>
    <cellStyle name="60% - Ênfase5 13 2 2" xfId="49232" xr:uid="{879DA1A2-AD50-476E-A4D4-4E7B67366BB2}"/>
    <cellStyle name="60% - Ênfase5 13 3" xfId="50637" xr:uid="{ABA29084-0607-4E6E-AF64-560873F096E7}"/>
    <cellStyle name="60% - Ênfase5 13 4" xfId="49088" xr:uid="{5D2EB6EA-A1C3-48BB-B462-1DAA0C1892B8}"/>
    <cellStyle name="60% - Ênfase5 13 5" xfId="51400" xr:uid="{44C6EAAD-6AFB-4A18-B9C2-D68E3FA92739}"/>
    <cellStyle name="60% - Ênfase5 13 6" xfId="52281" xr:uid="{C67E5A18-BBFB-4AE9-8413-B5F55D5B086A}"/>
    <cellStyle name="60% - Ênfase5 13 7" xfId="53147" xr:uid="{0831E702-45BA-424B-A139-3508610B7056}"/>
    <cellStyle name="60% - Ênfase5 13 8" xfId="53994" xr:uid="{C5A5B45B-6B7F-4154-9DE2-AC708FFAA9ED}"/>
    <cellStyle name="60% - Ênfase5 13 9" xfId="54808" xr:uid="{F4155B69-9584-48CD-AFCB-5F89F14A8455}"/>
    <cellStyle name="60% - Ênfase5 14" xfId="36780" xr:uid="{9F967BB6-D4A5-4FE5-B75F-04DC308DFA1F}"/>
    <cellStyle name="60% - Ênfase5 14 10" xfId="47354" xr:uid="{1B3C68CB-0C45-4A15-967D-57F6F6915FDF}"/>
    <cellStyle name="60% - Ênfase5 14 11" xfId="45719" xr:uid="{AB189C6E-B8DE-4A9F-866D-F9A9DBE24ECA}"/>
    <cellStyle name="60% - Ênfase5 14 2" xfId="48089" xr:uid="{B5489F01-A14D-46BB-9E3F-DD5644130BF7}"/>
    <cellStyle name="60% - Ênfase5 14 2 2" xfId="49233" xr:uid="{C9EA7703-93A2-46C4-827F-0727EA322E35}"/>
    <cellStyle name="60% - Ênfase5 14 3" xfId="50638" xr:uid="{A616A569-E712-4A70-9BB0-D7F0CBF74D0C}"/>
    <cellStyle name="60% - Ênfase5 14 4" xfId="49092" xr:uid="{5F4FFC00-538E-4B91-871C-765840220A91}"/>
    <cellStyle name="60% - Ênfase5 14 5" xfId="51402" xr:uid="{8F258494-1BFC-4859-9FC6-EDD8289A74CB}"/>
    <cellStyle name="60% - Ênfase5 14 6" xfId="52283" xr:uid="{7887AE59-648F-4514-BE73-D1843D447486}"/>
    <cellStyle name="60% - Ênfase5 14 7" xfId="53149" xr:uid="{FBF6B70D-304F-4726-B8E1-35A7F6B20847}"/>
    <cellStyle name="60% - Ênfase5 14 8" xfId="53996" xr:uid="{D023B4BE-3E8B-49F5-A4A5-4958C4BB28E0}"/>
    <cellStyle name="60% - Ênfase5 14 9" xfId="54810" xr:uid="{357265BE-7298-4413-AF8B-D2955161EA38}"/>
    <cellStyle name="60% - Ênfase5 15" xfId="36781" xr:uid="{4989D7B8-EEB7-4C48-B413-D47D48D8D331}"/>
    <cellStyle name="60% - Ênfase5 15 10" xfId="47355" xr:uid="{0DB2C008-D495-441A-A2BD-C0B676F48780}"/>
    <cellStyle name="60% - Ênfase5 15 11" xfId="45720" xr:uid="{D099BF8E-B260-4EF1-A62F-289F4F3986CB}"/>
    <cellStyle name="60% - Ênfase5 15 2" xfId="48090" xr:uid="{B505806C-E0B3-4FF9-A911-13EC63332A62}"/>
    <cellStyle name="60% - Ênfase5 15 2 2" xfId="49234" xr:uid="{E36F6E6C-A580-4838-82D1-88EA3F698623}"/>
    <cellStyle name="60% - Ênfase5 15 3" xfId="50639" xr:uid="{7F953BB4-14AF-4474-A1C9-258765BF750F}"/>
    <cellStyle name="60% - Ênfase5 15 4" xfId="49096" xr:uid="{232C07DD-B707-42CE-ABED-8C14D56C61EB}"/>
    <cellStyle name="60% - Ênfase5 15 5" xfId="51411" xr:uid="{E7A1C2EC-B4D9-4027-BEB6-50E0D96D0132}"/>
    <cellStyle name="60% - Ênfase5 15 6" xfId="52292" xr:uid="{75B5DBEA-F278-4274-85DF-BA8398E1EE12}"/>
    <cellStyle name="60% - Ênfase5 15 7" xfId="53158" xr:uid="{7AC25BD5-5095-413A-9AFD-4A906B2502F8}"/>
    <cellStyle name="60% - Ênfase5 15 8" xfId="54005" xr:uid="{770D2CC6-F379-41F8-823E-66FB2A4E9660}"/>
    <cellStyle name="60% - Ênfase5 15 9" xfId="54819" xr:uid="{64FC1462-B699-4616-AB7D-30F71C7CFBC8}"/>
    <cellStyle name="60% - Ênfase5 16" xfId="36782" xr:uid="{980A2AAC-CD13-46C6-B746-4456C32461CD}"/>
    <cellStyle name="60% - Ênfase5 16 10" xfId="47356" xr:uid="{37E51D38-6042-4B87-91B7-0B3D29E4FFF8}"/>
    <cellStyle name="60% - Ênfase5 16 11" xfId="45721" xr:uid="{9530D692-963F-49EE-B090-D058E9695A33}"/>
    <cellStyle name="60% - Ênfase5 16 2" xfId="48091" xr:uid="{D0EB0CC2-7535-45B5-B749-122829754C86}"/>
    <cellStyle name="60% - Ênfase5 16 2 2" xfId="49235" xr:uid="{8086F0F3-1F5F-43FE-BFE1-CEA8381202C3}"/>
    <cellStyle name="60% - Ênfase5 16 3" xfId="50640" xr:uid="{F04AA2BA-4354-47BE-A882-02EEE23694F4}"/>
    <cellStyle name="60% - Ênfase5 16 4" xfId="49755" xr:uid="{C03FD9C6-E4EB-4DE9-B252-C854D5231BB0}"/>
    <cellStyle name="60% - Ênfase5 16 5" xfId="51413" xr:uid="{4F411751-297F-4362-97E7-C2F7FA823D90}"/>
    <cellStyle name="60% - Ênfase5 16 6" xfId="52294" xr:uid="{96426741-3804-4266-800F-8A4A3122506C}"/>
    <cellStyle name="60% - Ênfase5 16 7" xfId="53160" xr:uid="{8842E66B-E97F-4B2B-AC16-86AD88AF6697}"/>
    <cellStyle name="60% - Ênfase5 16 8" xfId="54007" xr:uid="{583AFDD2-6169-4619-B482-3F73F36E84EC}"/>
    <cellStyle name="60% - Ênfase5 16 9" xfId="54821" xr:uid="{86DC9230-70E3-43C3-B64F-5644DD7F8E92}"/>
    <cellStyle name="60% - Ênfase5 17" xfId="36783" xr:uid="{74407776-3DFD-4CB2-AA83-45BDB16AAC29}"/>
    <cellStyle name="60% - Ênfase5 17 2" xfId="49236" xr:uid="{8F8112CE-3357-4C5B-983B-A45FCD70174B}"/>
    <cellStyle name="60% - Ênfase5 17 3" xfId="50641" xr:uid="{97358CDB-32F0-48A3-8E65-2C1F7C6BAF1A}"/>
    <cellStyle name="60% - Ênfase5 17 4" xfId="49763" xr:uid="{9ADEAD97-18EE-41F9-8091-29829569B1CA}"/>
    <cellStyle name="60% - Ênfase5 17 5" xfId="51415" xr:uid="{FFACB25E-8768-46E0-AAAB-CEE379BBDA13}"/>
    <cellStyle name="60% - Ênfase5 17 6" xfId="52296" xr:uid="{D294486B-95D7-42EE-B47A-E0FB72CF5DCF}"/>
    <cellStyle name="60% - Ênfase5 17 7" xfId="53162" xr:uid="{E8403D43-6BFA-451A-BD2C-22780DD1778A}"/>
    <cellStyle name="60% - Ênfase5 17 8" xfId="54009" xr:uid="{B1E95DD7-CDF7-42B6-BB2E-B63A11CD04E3}"/>
    <cellStyle name="60% - Ênfase5 17 9" xfId="54823" xr:uid="{E76E0E86-3B22-4306-82C6-BC459C6634A0}"/>
    <cellStyle name="60% - Ênfase5 18" xfId="36784" xr:uid="{2F6DE893-0BC9-4DB4-AE15-12A25709AA6E}"/>
    <cellStyle name="60% - Ênfase5 18 2" xfId="49237" xr:uid="{C83D5374-C2BB-4119-B3F9-46861193B8EA}"/>
    <cellStyle name="60% - Ênfase5 18 3" xfId="50642" xr:uid="{A56CE088-B5A1-4302-9EB1-879971BDBD21}"/>
    <cellStyle name="60% - Ênfase5 18 4" xfId="49774" xr:uid="{2331D1EA-9DC2-43BB-8AEB-CF82BA7634F8}"/>
    <cellStyle name="60% - Ênfase5 18 5" xfId="51430" xr:uid="{36168883-97CD-4ACD-B9AF-284833759CA7}"/>
    <cellStyle name="60% - Ênfase5 18 6" xfId="52311" xr:uid="{34F8CA41-2568-4B81-9A1F-B628CB672821}"/>
    <cellStyle name="60% - Ênfase5 18 7" xfId="53177" xr:uid="{C6352C9F-747D-4048-BE8C-4D0138C55273}"/>
    <cellStyle name="60% - Ênfase5 18 8" xfId="54024" xr:uid="{4E7CF7DB-0831-43CC-A529-2CB3CA57AF0F}"/>
    <cellStyle name="60% - Ênfase5 18 9" xfId="54838" xr:uid="{CEE2F93B-2A40-428E-B463-1CF3C04CCFAC}"/>
    <cellStyle name="60% - Ênfase5 19" xfId="36785" xr:uid="{79519095-243C-47E3-8B5B-C8A70DBF9927}"/>
    <cellStyle name="60% - Ênfase5 19 2" xfId="49238" xr:uid="{3708E480-E8E1-45D9-9613-034C1D7B2E87}"/>
    <cellStyle name="60% - Ênfase5 19 3" xfId="50643" xr:uid="{2E2C5B66-035B-4267-A544-77E82AA3CB51}"/>
    <cellStyle name="60% - Ênfase5 19 4" xfId="49778" xr:uid="{F181D31F-F748-401A-8E4C-795954A848B7}"/>
    <cellStyle name="60% - Ênfase5 19 5" xfId="51432" xr:uid="{9E1FDA0F-C3DC-42DB-99F0-6A64C956D6AD}"/>
    <cellStyle name="60% - Ênfase5 19 6" xfId="52313" xr:uid="{53926243-61E8-4AE5-95E3-2C7562882ED6}"/>
    <cellStyle name="60% - Ênfase5 19 7" xfId="53179" xr:uid="{B52B1AE8-FDFB-4450-8B68-821D6981AB97}"/>
    <cellStyle name="60% - Ênfase5 19 8" xfId="54026" xr:uid="{51D42E5F-6577-44AC-8FE4-9463349C53BD}"/>
    <cellStyle name="60% - Ênfase5 19 9" xfId="54840" xr:uid="{0FCF238A-9EA4-461E-BB72-682CB2D01BD0}"/>
    <cellStyle name="60% - Ênfase5 2" xfId="38" xr:uid="{A1EC2297-5BAC-4137-8F0B-3D013D90E1B6}"/>
    <cellStyle name="60% - Ênfase5 2 10" xfId="36786" xr:uid="{D4B332EA-096E-4053-8874-0C21DD1A2C6E}"/>
    <cellStyle name="60% - Ênfase5 2 10 2" xfId="51434" xr:uid="{64F1109E-703B-47A9-B240-AB0D67033D41}"/>
    <cellStyle name="60% - Ênfase5 2 11" xfId="36787" xr:uid="{C9D5F2D1-772A-462D-9E58-2E82AC6C81B2}"/>
    <cellStyle name="60% - Ênfase5 2 11 2" xfId="52315" xr:uid="{E820BB2C-1173-42D1-9ACD-EEDE6DDA1FDC}"/>
    <cellStyle name="60% - Ênfase5 2 12" xfId="36788" xr:uid="{D7261429-A4AF-42C2-8224-DE30F60D83C8}"/>
    <cellStyle name="60% - Ênfase5 2 12 2" xfId="53181" xr:uid="{9FAED267-8164-409A-A776-8054E57731AE}"/>
    <cellStyle name="60% - Ênfase5 2 13" xfId="36789" xr:uid="{2D0A3CC2-0B96-42F5-ABCA-280BEEB582CB}"/>
    <cellStyle name="60% - Ênfase5 2 13 2" xfId="54028" xr:uid="{EDF14381-995D-4FA8-AC85-8500B6BE6B4F}"/>
    <cellStyle name="60% - Ênfase5 2 14" xfId="36790" xr:uid="{8FABFA9F-59B8-4A3E-9995-327CC338B6A9}"/>
    <cellStyle name="60% - Ênfase5 2 14 2" xfId="36791" xr:uid="{8DBB790B-72D2-4F18-A691-A1B76F102FA2}"/>
    <cellStyle name="60% - Ênfase5 2 14 3" xfId="36792" xr:uid="{0A73CC40-68EA-4ECB-9D22-CC735E48E56C}"/>
    <cellStyle name="60% - Ênfase5 2 14 4" xfId="36793" xr:uid="{ACB071DD-7BDD-4A5B-A4EC-592EB5C49060}"/>
    <cellStyle name="60% - Ênfase5 2 14 5" xfId="54842" xr:uid="{8E38D02E-5D3D-44B4-9EE7-4AC459C370ED}"/>
    <cellStyle name="60% - Ênfase5 2 15" xfId="36794" xr:uid="{E198656B-1CBB-4819-86BE-1FE0CF52F8C3}"/>
    <cellStyle name="60% - Ênfase5 2 15 2" xfId="56213" xr:uid="{57BEA930-7BEC-40D0-9684-602560649922}"/>
    <cellStyle name="60% - Ênfase5 2 16" xfId="36795" xr:uid="{D1ACD50A-4C5D-43C3-9D9F-9470F9331301}"/>
    <cellStyle name="60% - Ênfase5 2 16 2" xfId="58109" xr:uid="{E7E2074E-B9A4-4FDA-BAF3-49AF8B1D122C}"/>
    <cellStyle name="60% - Ênfase5 2 17" xfId="36796" xr:uid="{640509B1-FFF2-41CA-A9A8-D2C61BDA0805}"/>
    <cellStyle name="60% - Ênfase5 2 17 2" xfId="47357" xr:uid="{80EFBB1C-B842-4C5B-A013-D05B1E666B49}"/>
    <cellStyle name="60% - Ênfase5 2 18" xfId="36797" xr:uid="{8BD9CB9C-FEBD-4D97-9F00-82E3AFFB6CD5}"/>
    <cellStyle name="60% - Ênfase5 2 19" xfId="36798" xr:uid="{F1E64A9B-A9F1-4A4E-93F2-0EF9ADF59951}"/>
    <cellStyle name="60% - Ênfase5 2 2" xfId="36799" xr:uid="{FFA6BB73-BA12-4E10-B0BE-477B9492DEFE}"/>
    <cellStyle name="60% - Ênfase5 2 2 10" xfId="36800" xr:uid="{10681939-9606-45B4-B77D-A51A6361BF98}"/>
    <cellStyle name="60% - Ênfase5 2 2 10 2" xfId="56585" xr:uid="{82BF8123-AC1C-4ADA-8481-E88ACBCCC133}"/>
    <cellStyle name="60% - Ênfase5 2 2 11" xfId="36801" xr:uid="{07075F9C-BB69-4A48-81E8-F97BAFA10BD8}"/>
    <cellStyle name="60% - Ênfase5 2 2 11 2" xfId="57134" xr:uid="{9BE258C1-53B2-4C96-8D70-973AA5DB5C50}"/>
    <cellStyle name="60% - Ênfase5 2 2 12" xfId="36802" xr:uid="{73F192AC-1434-45E5-A5D2-093036AFA83E}"/>
    <cellStyle name="60% - Ênfase5 2 2 13" xfId="36803" xr:uid="{716ABD6B-7B6A-493C-B130-7F8263BB2218}"/>
    <cellStyle name="60% - Ênfase5 2 2 14" xfId="36804" xr:uid="{C4688152-C741-4ED7-8223-3619B3E3ADEA}"/>
    <cellStyle name="60% - Ênfase5 2 2 15" xfId="48092" xr:uid="{717BD0C6-05F4-40FC-9242-FE2839B6D876}"/>
    <cellStyle name="60% - Ênfase5 2 2 2" xfId="36805" xr:uid="{4A19B25A-A106-40D6-A32F-644987DBE0D1}"/>
    <cellStyle name="60% - Ênfase5 2 2 2 10" xfId="36806" xr:uid="{E339A5CB-14D3-4D32-AA9A-8085C7C9922C}"/>
    <cellStyle name="60% - Ênfase5 2 2 2 10 2" xfId="56961" xr:uid="{69C43463-9D28-4042-8827-912D5E6ECB83}"/>
    <cellStyle name="60% - Ênfase5 2 2 2 11" xfId="36807" xr:uid="{07A104F2-084E-4A18-A696-FBD80B9C1945}"/>
    <cellStyle name="60% - Ênfase5 2 2 2 11 2" xfId="57099" xr:uid="{00A7BD36-CDB3-4DCB-814E-1C4C32C1FF77}"/>
    <cellStyle name="60% - Ênfase5 2 2 2 12" xfId="36808" xr:uid="{A0420888-0925-4DC6-8F2C-8D9A210893C7}"/>
    <cellStyle name="60% - Ênfase5 2 2 2 13" xfId="36809" xr:uid="{8908856A-6D91-4EE2-9605-A07A28EFE3C6}"/>
    <cellStyle name="60% - Ênfase5 2 2 2 14" xfId="49239" xr:uid="{7817D5F0-94A2-4D2F-A7F1-063CB22CFD76}"/>
    <cellStyle name="60% - Ênfase5 2 2 2 2" xfId="36810" xr:uid="{81A37068-EA7A-489B-9B94-76E1995AA32F}"/>
    <cellStyle name="60% - Ênfase5 2 2 2 2 2" xfId="36811" xr:uid="{16584CFA-CAEB-467F-8F75-54360001D3D3}"/>
    <cellStyle name="60% - Ênfase5 2 2 2 2 2 2" xfId="57331" xr:uid="{ABF4E6E5-DB39-441D-A0ED-13898BF6EB90}"/>
    <cellStyle name="60% - Ênfase5 2 2 2 2 2 2 2" xfId="57332" xr:uid="{598B7B14-CFBA-4183-B0F1-71C8864B1583}"/>
    <cellStyle name="60% - Ênfase5 2 2 2 2 2 2 3" xfId="58022" xr:uid="{5DA45E51-EA74-43FE-8C99-90C21ABA0CC5}"/>
    <cellStyle name="60% - Ênfase5 2 2 2 2 2 3" xfId="58131" xr:uid="{13203A5F-34FA-4770-BB4B-F91717C9DD8C}"/>
    <cellStyle name="60% - Ênfase5 2 2 2 2 2 4" xfId="49241" xr:uid="{5C1420CB-9F65-4590-8651-7768190018C2}"/>
    <cellStyle name="60% - Ênfase5 2 2 2 2 3" xfId="36812" xr:uid="{7D58B982-CE19-453F-AB78-1AB560F91932}"/>
    <cellStyle name="60% - Ênfase5 2 2 2 2 3 2" xfId="57330" xr:uid="{F3561FCB-A73B-413C-B2BD-DA84462B3616}"/>
    <cellStyle name="60% - Ênfase5 2 2 2 2 4" xfId="36813" xr:uid="{9B5D4E22-1A34-4C4E-B2FF-28929F1E6B96}"/>
    <cellStyle name="60% - Ênfase5 2 2 2 2 4 2" xfId="58235" xr:uid="{E1CA1D1C-E00E-4F6A-8845-8E20C1DB1128}"/>
    <cellStyle name="60% - Ênfase5 2 2 2 2 5" xfId="49240" xr:uid="{EC8042B0-35DD-4F9E-81E1-A16CE6BEF908}"/>
    <cellStyle name="60% - Ênfase5 2 2 2 3" xfId="36814" xr:uid="{AEB7B1EA-462D-4365-8630-4CD9223E648E}"/>
    <cellStyle name="60% - Ênfase5 2 2 2 3 2" xfId="50646" xr:uid="{89A14BD0-4C30-47D0-AF16-2EFF81B90FAC}"/>
    <cellStyle name="60% - Ênfase5 2 2 2 4" xfId="36815" xr:uid="{8FEA9F3F-8FBD-4AFD-BDFE-5ECDD70E11BD}"/>
    <cellStyle name="60% - Ênfase5 2 2 2 4 2" xfId="49790" xr:uid="{0ECDDB7B-2F31-4BCB-8C7D-692EC257D26D}"/>
    <cellStyle name="60% - Ênfase5 2 2 2 5" xfId="36816" xr:uid="{3517C59B-EE58-45EA-AD84-B17867F8FF26}"/>
    <cellStyle name="60% - Ênfase5 2 2 2 5 2" xfId="51439" xr:uid="{E669821E-8767-4720-B4E3-9C6BF8A78B52}"/>
    <cellStyle name="60% - Ênfase5 2 2 2 6" xfId="36817" xr:uid="{2FFC7FF1-6A7F-434E-A556-3081DE654F1B}"/>
    <cellStyle name="60% - Ênfase5 2 2 2 6 2" xfId="52320" xr:uid="{29D18372-E442-42AD-9F4C-64E75F38AD2F}"/>
    <cellStyle name="60% - Ênfase5 2 2 2 7" xfId="36818" xr:uid="{015FCA24-0CFA-48C5-923B-65B7DF9C94BF}"/>
    <cellStyle name="60% - Ênfase5 2 2 2 7 2" xfId="53186" xr:uid="{88D101D3-CB9F-4225-91FF-CA7B15CE9DC0}"/>
    <cellStyle name="60% - Ênfase5 2 2 2 8" xfId="36819" xr:uid="{9FAE9426-AAC6-4A63-B3DA-E96DE75DA639}"/>
    <cellStyle name="60% - Ênfase5 2 2 2 8 2" xfId="54033" xr:uid="{3BB913F1-1FF3-4F56-966E-C4C2B39F52DF}"/>
    <cellStyle name="60% - Ênfase5 2 2 2 9" xfId="36820" xr:uid="{5D309151-00E7-4F26-9407-5D15E72519EA}"/>
    <cellStyle name="60% - Ênfase5 2 2 2 9 2" xfId="54847" xr:uid="{5C85C532-D2E5-4E2B-85E8-0D1B4C72EB02}"/>
    <cellStyle name="60% - Ênfase5 2 2 3" xfId="36821" xr:uid="{6FF7D9CF-D38D-417F-9C60-DDC3A682A309}"/>
    <cellStyle name="60% - Ênfase5 2 2 3 2" xfId="50645" xr:uid="{A820AA15-6504-49A0-AF1B-AC5A2D40354A}"/>
    <cellStyle name="60% - Ênfase5 2 2 4" xfId="36822" xr:uid="{59F884A1-BE39-4923-AC97-F696B9DFDF97}"/>
    <cellStyle name="60% - Ênfase5 2 2 4 2" xfId="36823" xr:uid="{1EF50C67-E5F9-4254-B7C3-115EA77AD17B}"/>
    <cellStyle name="60% - Ênfase5 2 2 4 3" xfId="36824" xr:uid="{CAD640FE-220B-4033-A512-B4B0305C313D}"/>
    <cellStyle name="60% - Ênfase5 2 2 4 4" xfId="36825" xr:uid="{5FCDC2C3-F4EC-4766-9775-940BA6D9E636}"/>
    <cellStyle name="60% - Ênfase5 2 2 4 5" xfId="49786" xr:uid="{3DB1D5DA-57BB-4E3E-99AA-340CC0A173F3}"/>
    <cellStyle name="60% - Ênfase5 2 2 5" xfId="36826" xr:uid="{2CC18D7C-449D-443C-A958-A06A9A474B66}"/>
    <cellStyle name="60% - Ênfase5 2 2 5 2" xfId="51437" xr:uid="{8C772D86-4CB3-41DB-A1DE-C8B3D20273B8}"/>
    <cellStyle name="60% - Ênfase5 2 2 6" xfId="36827" xr:uid="{6CBBED94-5484-40DC-B32A-C70AFBBC1F81}"/>
    <cellStyle name="60% - Ênfase5 2 2 6 2" xfId="52318" xr:uid="{5F0FC2A4-8C21-46B4-9203-218C353F9DEB}"/>
    <cellStyle name="60% - Ênfase5 2 2 7" xfId="36828" xr:uid="{C1883A21-964F-4BC2-96F6-AC589E5AAE47}"/>
    <cellStyle name="60% - Ênfase5 2 2 7 2" xfId="53184" xr:uid="{83497B81-905D-4D5B-BE05-F12B5A13B9ED}"/>
    <cellStyle name="60% - Ênfase5 2 2 8" xfId="36829" xr:uid="{10E48953-A1DD-4551-A4D7-74EDD5B8FF43}"/>
    <cellStyle name="60% - Ênfase5 2 2 8 2" xfId="54031" xr:uid="{B2B0502D-E933-49D6-82F6-6314A1424059}"/>
    <cellStyle name="60% - Ênfase5 2 2 9" xfId="36830" xr:uid="{5527BF0D-B1F5-4F59-B52D-63ECDF0425E7}"/>
    <cellStyle name="60% - Ênfase5 2 2 9 2" xfId="54845" xr:uid="{AFB401BD-ED4B-4A86-9636-CF44D5E82138}"/>
    <cellStyle name="60% - Ênfase5 2 20" xfId="36831" xr:uid="{823AC363-6742-40AB-B7EA-7EA64EEC989A}"/>
    <cellStyle name="60% - Ênfase5 2 21" xfId="36832" xr:uid="{3130D05E-5DC6-44FD-8EA5-91005D561A41}"/>
    <cellStyle name="60% - Ênfase5 2 22" xfId="36833" xr:uid="{44270D66-6FD6-4417-ACD9-9BA2E9EEF45A}"/>
    <cellStyle name="60% - Ênfase5 2 23" xfId="36834" xr:uid="{BFCD1A5C-6F94-4ED8-9EE4-C5CFC78D51F1}"/>
    <cellStyle name="60% - Ênfase5 2 24" xfId="36835" xr:uid="{6DCFB225-AE86-4115-B859-AD54BA55EDA0}"/>
    <cellStyle name="60% - Ênfase5 2 25" xfId="45229" xr:uid="{A78D5446-CAA6-499D-B51A-CB46D02632F4}"/>
    <cellStyle name="60% - Ênfase5 2 3" xfId="36836" xr:uid="{7B06BC5F-282B-4173-BEB2-8301BAACAD3A}"/>
    <cellStyle name="60% - Ênfase5 2 3 2" xfId="49242" xr:uid="{633597F5-45DC-44D3-9BA2-74D570032CB0}"/>
    <cellStyle name="60% - Ênfase5 2 4" xfId="36837" xr:uid="{4B847000-E7DC-42DF-BDA1-707E9B0F0794}"/>
    <cellStyle name="60% - Ênfase5 2 4 2" xfId="49243" xr:uid="{4A2DC0E3-C68E-4F99-B3B4-496900D12306}"/>
    <cellStyle name="60% - Ênfase5 2 5" xfId="36838" xr:uid="{E441A6F3-E040-46C9-9B8D-6862A5CD3E71}"/>
    <cellStyle name="60% - Ênfase5 2 5 2" xfId="49244" xr:uid="{E9E74BB1-68F0-4616-B695-9733B7921DD2}"/>
    <cellStyle name="60% - Ênfase5 2 6" xfId="36839" xr:uid="{4AB7ECCE-44B9-4D0E-9E83-C338AA10ACFC}"/>
    <cellStyle name="60% - Ênfase5 2 6 2" xfId="49245" xr:uid="{70ADF842-7B4D-4C4A-B90C-81EA36795DA4}"/>
    <cellStyle name="60% - Ênfase5 2 7" xfId="36840" xr:uid="{0D789D18-5DA1-413C-B897-0E2C3006CC66}"/>
    <cellStyle name="60% - Ênfase5 2 7 2" xfId="49246" xr:uid="{CE9FF771-7293-4D2E-A53A-6194FDA0A9E0}"/>
    <cellStyle name="60% - Ênfase5 2 8" xfId="36841" xr:uid="{C1A7F548-551A-44D5-AC03-61CD78C4A862}"/>
    <cellStyle name="60% - Ênfase5 2 8 2" xfId="50644" xr:uid="{E26ED6D0-93E6-426B-A6FA-0D020F84D2F7}"/>
    <cellStyle name="60% - Ênfase5 2 9" xfId="36842" xr:uid="{EE3FCF35-68A3-403E-ABE1-9D1009BEDD65}"/>
    <cellStyle name="60% - Ênfase5 2 9 2" xfId="49782" xr:uid="{F407E756-C2F3-4AB0-B0BC-47B685BD3BD3}"/>
    <cellStyle name="60% - Ênfase5 20" xfId="36843" xr:uid="{E6FE29F1-E8F2-4E28-8B52-9FDCF7735828}"/>
    <cellStyle name="60% - Ênfase5 20 2" xfId="49247" xr:uid="{2C828F1C-49D8-4AED-99FB-3B690F25B159}"/>
    <cellStyle name="60% - Ênfase5 20 3" xfId="50652" xr:uid="{033DDA99-919B-499C-BF21-C8F7C2B32B15}"/>
    <cellStyle name="60% - Ênfase5 20 4" xfId="49818" xr:uid="{E3EF52D8-7D1E-4C06-A5CD-108F4F6AD041}"/>
    <cellStyle name="60% - Ênfase5 20 5" xfId="51464" xr:uid="{E0B1F57F-763D-4BEF-AA38-90D42906853F}"/>
    <cellStyle name="60% - Ênfase5 20 6" xfId="52344" xr:uid="{E100A425-D558-4E21-9C50-A42C0551E0A8}"/>
    <cellStyle name="60% - Ênfase5 20 7" xfId="53210" xr:uid="{F2B1B032-52F0-433A-9190-C28BCBDA529D}"/>
    <cellStyle name="60% - Ênfase5 20 8" xfId="54056" xr:uid="{B0708285-5C0F-40C8-BE25-1100F63567EB}"/>
    <cellStyle name="60% - Ênfase5 20 9" xfId="54868" xr:uid="{BD87B919-8C9D-4C52-B4F4-7EF2844BD8F2}"/>
    <cellStyle name="60% - Ênfase5 21" xfId="36844" xr:uid="{F73D3AC0-9636-478A-8C56-2C9FB30DDD0F}"/>
    <cellStyle name="60% - Ênfase5 21 2" xfId="49248" xr:uid="{A80066F3-4DEF-44A0-AB49-9A71FBD4668B}"/>
    <cellStyle name="60% - Ênfase5 22" xfId="36845" xr:uid="{EFFC34B1-7715-437B-8000-B051905900B7}"/>
    <cellStyle name="60% - Ênfase5 22 2" xfId="49249" xr:uid="{425CFDAF-214C-46BA-9231-3EB0EFF07F22}"/>
    <cellStyle name="60% - Ênfase5 23" xfId="36846" xr:uid="{53FE85EE-F1FD-4236-9C82-DBFEBCCE8168}"/>
    <cellStyle name="60% - Ênfase5 23 2" xfId="49250" xr:uid="{64368BD3-4784-4FB7-9E76-27B7BF543865}"/>
    <cellStyle name="60% - Ênfase5 24" xfId="36847" xr:uid="{35C21E18-3391-41A1-974C-1CEE7DA9E4A4}"/>
    <cellStyle name="60% - Ênfase5 24 2" xfId="49251" xr:uid="{FF40F7F9-ED17-4F86-B747-916219CB5B27}"/>
    <cellStyle name="60% - Ênfase5 25" xfId="36848" xr:uid="{EAA555A0-EDE4-4A2E-8BCF-A776A72D40AA}"/>
    <cellStyle name="60% - Ênfase5 25 2" xfId="49252" xr:uid="{1BC633EB-CE34-48B4-BB52-4FC441273526}"/>
    <cellStyle name="60% - Ênfase5 26" xfId="36849" xr:uid="{AE35F7F2-E5D0-46AB-8E21-919F8546B3CE}"/>
    <cellStyle name="60% - Ênfase5 26 2" xfId="49253" xr:uid="{8198B487-C464-40B6-9A39-A5A797A2AB91}"/>
    <cellStyle name="60% - Ênfase5 27" xfId="36850" xr:uid="{C5F2DC20-5120-4F08-9D2D-144539556CC4}"/>
    <cellStyle name="60% - Ênfase5 27 2" xfId="49254" xr:uid="{6E15CF7B-C6F6-483D-8818-CC5FA6A25F41}"/>
    <cellStyle name="60% - Ênfase5 28" xfId="36851" xr:uid="{6895E905-90FC-4B94-9B47-1881FDD3067D}"/>
    <cellStyle name="60% - Ênfase5 29" xfId="36852" xr:uid="{7032D424-10A7-4395-B5EE-23FECE35933B}"/>
    <cellStyle name="60% - Ênfase5 3" xfId="36853" xr:uid="{23AFCE5D-03F0-4978-8EB7-297A81E83302}"/>
    <cellStyle name="60% - Ênfase5 3 10" xfId="56253" xr:uid="{35FCB2E6-5255-4336-A5FD-06E25F022CC4}"/>
    <cellStyle name="60% - Ênfase5 3 11" xfId="57991" xr:uid="{6B63E7CA-1CAB-47A6-8DC1-E9EEC3A1443E}"/>
    <cellStyle name="60% - Ênfase5 3 12" xfId="47358" xr:uid="{309B43E0-C545-452A-89A1-8A349CD4A14A}"/>
    <cellStyle name="60% - Ênfase5 3 13" xfId="45230" xr:uid="{664B7881-EBB7-498D-BA19-DB667CE29BF9}"/>
    <cellStyle name="60% - Ênfase5 3 2" xfId="48093" xr:uid="{CFE35159-9DDD-4A3B-BA76-3B6D232FBD11}"/>
    <cellStyle name="60% - Ênfase5 3 2 2" xfId="49255" xr:uid="{53EE4869-D3AA-416B-A5E4-02119D93C983}"/>
    <cellStyle name="60% - Ênfase5 3 2 2 2" xfId="56962" xr:uid="{87105419-0225-4252-9691-D8CB206CCBCA}"/>
    <cellStyle name="60% - Ênfase5 3 2 2 2 2" xfId="57333" xr:uid="{9D64B7D5-6DE4-4AC0-BA38-98B3607E2772}"/>
    <cellStyle name="60% - Ênfase5 3 2 2 2 3" xfId="57435" xr:uid="{EFBD2529-9CC7-4217-9A53-ECC30E9786CD}"/>
    <cellStyle name="60% - Ênfase5 3 2 2 3" xfId="56761" xr:uid="{208484C7-559D-473A-889D-A1DA796016F6}"/>
    <cellStyle name="60% - Ênfase5 3 2 3" xfId="56586" xr:uid="{CEA1DE4B-4639-48C8-9817-18146956E626}"/>
    <cellStyle name="60% - Ênfase5 3 2 4" xfId="56816" xr:uid="{1ACC47E7-4355-46A2-9469-C765ADDD5732}"/>
    <cellStyle name="60% - Ênfase5 3 3" xfId="50660" xr:uid="{0D3FBF84-225A-44E2-8E7F-3BCC5C4C542A}"/>
    <cellStyle name="60% - Ênfase5 3 4" xfId="49865" xr:uid="{3BB3B67C-FAEB-48BF-B51E-565982CAFE08}"/>
    <cellStyle name="60% - Ênfase5 3 5" xfId="51497" xr:uid="{7DFA3FC9-9D43-424B-9B5A-90263554EC90}"/>
    <cellStyle name="60% - Ênfase5 3 6" xfId="52376" xr:uid="{89771AD3-1846-4F58-A605-971CFD403757}"/>
    <cellStyle name="60% - Ênfase5 3 7" xfId="53242" xr:uid="{DC070038-6EE1-41B9-9936-DA1654606610}"/>
    <cellStyle name="60% - Ênfase5 3 8" xfId="54086" xr:uid="{71B61E5D-5729-4C4C-B690-216916462D91}"/>
    <cellStyle name="60% - Ênfase5 3 9" xfId="54894" xr:uid="{DBB955AB-800B-487D-B37B-7250FFC7EFB2}"/>
    <cellStyle name="60% - Ênfase5 30" xfId="36854" xr:uid="{2917846D-3F8A-4FE3-A0BA-3EFE1AAADA50}"/>
    <cellStyle name="60% - Ênfase5 31" xfId="36855" xr:uid="{40AEEBC7-4FB2-4422-9656-67A5598175D0}"/>
    <cellStyle name="60% - Ênfase5 32" xfId="36856" xr:uid="{03A28C4C-30CB-4FAA-99E0-3CBB5C512F8A}"/>
    <cellStyle name="60% - Ênfase5 33" xfId="36857" xr:uid="{C0CC8A2B-A2E6-452D-82FF-0BBC08010675}"/>
    <cellStyle name="60% - Ênfase5 34" xfId="36858" xr:uid="{2080AD7D-8499-42F2-91B9-8F68D8032B2D}"/>
    <cellStyle name="60% - Ênfase5 34 2" xfId="36859" xr:uid="{3C8F9B4F-9A36-4AD7-8855-B392477724B4}"/>
    <cellStyle name="60% - Ênfase5 34 3" xfId="36860" xr:uid="{5CB29D9D-ECFC-4517-B728-61B6F3538E89}"/>
    <cellStyle name="60% - Ênfase5 35" xfId="36861" xr:uid="{FE3D94FC-DB72-4088-9E52-65141731DCB3}"/>
    <cellStyle name="60% - Ênfase5 36" xfId="36862" xr:uid="{1712DC90-39F3-4352-9117-1A74AF5D6509}"/>
    <cellStyle name="60% - Ênfase5 37" xfId="36863" xr:uid="{36DD1BAA-B54D-48D0-A6BF-634B5D75E3A9}"/>
    <cellStyle name="60% - Ênfase5 38" xfId="36864" xr:uid="{9827A1BA-3D36-4AB7-A3DE-39D8F1EF9632}"/>
    <cellStyle name="60% - Ênfase5 39" xfId="36865" xr:uid="{18F41D69-9BFA-49C4-B3C1-40D0651F6331}"/>
    <cellStyle name="60% - Ênfase5 4" xfId="36866" xr:uid="{26E7F539-50B4-41E0-A091-14DD6E0C2947}"/>
    <cellStyle name="60% - Ênfase5 4 10" xfId="56294" xr:uid="{4731CA86-6A8A-47B0-93BA-9EA7729B46BA}"/>
    <cellStyle name="60% - Ênfase5 4 11" xfId="57879" xr:uid="{691B6585-0F8B-41B2-8A65-90A5A957BAE4}"/>
    <cellStyle name="60% - Ênfase5 4 12" xfId="47359" xr:uid="{8900527C-E9A0-4D92-AEFF-4EBAC6BF9A2A}"/>
    <cellStyle name="60% - Ênfase5 4 13" xfId="45231" xr:uid="{D3354541-7457-4F03-9C1F-DCAE01537CAA}"/>
    <cellStyle name="60% - Ênfase5 4 2" xfId="48094" xr:uid="{ABA6C49B-2276-44CC-B90C-C1E807DDECB9}"/>
    <cellStyle name="60% - Ênfase5 4 2 2" xfId="49256" xr:uid="{57C8F509-8970-4831-AA6F-62C40E412A65}"/>
    <cellStyle name="60% - Ênfase5 4 2 2 2" xfId="56963" xr:uid="{DFEABCF7-5142-4810-B538-94EEDD0AB5FD}"/>
    <cellStyle name="60% - Ênfase5 4 2 2 2 2" xfId="57334" xr:uid="{BC738BD9-DDA0-4507-8196-F91C60384202}"/>
    <cellStyle name="60% - Ênfase5 4 2 2 2 3" xfId="57034" xr:uid="{2831EBBC-FC7E-467E-908A-8A1210F630F9}"/>
    <cellStyle name="60% - Ênfase5 4 2 2 3" xfId="56760" xr:uid="{0FC33AD5-345E-40F6-A876-C62BE0A59365}"/>
    <cellStyle name="60% - Ênfase5 4 2 3" xfId="56587" xr:uid="{AA105C5D-4B25-4DFE-8F81-903868629FBD}"/>
    <cellStyle name="60% - Ênfase5 4 2 4" xfId="56168" xr:uid="{89E0B250-484A-4E63-9A79-C672771DC9D7}"/>
    <cellStyle name="60% - Ênfase5 4 3" xfId="50661" xr:uid="{3A7FD00A-3C3C-4820-ADC5-CD9DFC3256E0}"/>
    <cellStyle name="60% - Ênfase5 4 4" xfId="49867" xr:uid="{0556E599-526F-42D1-B164-29089823B70C}"/>
    <cellStyle name="60% - Ênfase5 4 5" xfId="51499" xr:uid="{DBC9A248-F880-4A69-85E8-B0223D9AE4FF}"/>
    <cellStyle name="60% - Ênfase5 4 6" xfId="52378" xr:uid="{D05E7D6D-BC51-47E1-BD6E-8DDAC0F8ABF1}"/>
    <cellStyle name="60% - Ênfase5 4 7" xfId="53244" xr:uid="{78C02BB6-6352-46C8-B373-FAB59C96E348}"/>
    <cellStyle name="60% - Ênfase5 4 8" xfId="54088" xr:uid="{FB0A05FD-9D20-44FF-8647-8C75D3ECBAE8}"/>
    <cellStyle name="60% - Ênfase5 4 9" xfId="54896" xr:uid="{63B4000F-A03E-4F01-A4B5-E88D72522195}"/>
    <cellStyle name="60% - Ênfase5 40" xfId="36867" xr:uid="{31BDB15A-2751-49E2-908D-7475F9749E4D}"/>
    <cellStyle name="60% - Ênfase5 41" xfId="36868" xr:uid="{DDF291FB-B0A9-4FB9-AA3A-C7D81C5E90BE}"/>
    <cellStyle name="60% - Ênfase5 42" xfId="36869" xr:uid="{F2CB6D0F-7E52-478C-88CE-E3A23578AC52}"/>
    <cellStyle name="60% - Ênfase5 43" xfId="36870" xr:uid="{546F05E3-9391-4FB0-8ED6-81B4A1D24DE0}"/>
    <cellStyle name="60% - Ênfase5 44" xfId="36871" xr:uid="{5375FA0B-740D-41D1-9B26-7C82A3D0EDE6}"/>
    <cellStyle name="60% - Ênfase5 45" xfId="36872" xr:uid="{A7BF0584-1EA2-4B37-B0AA-28846D1BC1A2}"/>
    <cellStyle name="60% - Ênfase5 46" xfId="36873" xr:uid="{E26C3B8E-1653-455A-B41C-B85CA5E0FB60}"/>
    <cellStyle name="60% - Ênfase5 47" xfId="36874" xr:uid="{4D33A482-6BE6-445A-98D3-B477CECF1B91}"/>
    <cellStyle name="60% - Ênfase5 48" xfId="36875" xr:uid="{4DD1C466-A379-4101-A624-8F057E404D00}"/>
    <cellStyle name="60% - Ênfase5 49" xfId="36876" xr:uid="{DAAF8932-A074-4663-A49F-499559D5F3AF}"/>
    <cellStyle name="60% - Ênfase5 5" xfId="36877" xr:uid="{6E67FC22-218F-46DB-AC3B-A1188EF772D6}"/>
    <cellStyle name="60% - Ênfase5 5 10" xfId="56335" xr:uid="{41DF8050-BF58-4C67-89FF-3479F52C624A}"/>
    <cellStyle name="60% - Ênfase5 5 11" xfId="58198" xr:uid="{749DAC5A-B7FA-47BF-9E21-8822DC8E4B84}"/>
    <cellStyle name="60% - Ênfase5 5 12" xfId="47360" xr:uid="{3527FDEF-0AD8-4073-9B73-6D26C8B6E4EB}"/>
    <cellStyle name="60% - Ênfase5 5 13" xfId="45232" xr:uid="{2EECBE39-25C6-4521-A9E5-EBAE15C4D58D}"/>
    <cellStyle name="60% - Ênfase5 5 2" xfId="48095" xr:uid="{6DB8E771-DAF9-46C3-88C3-1F1D23DA0B3F}"/>
    <cellStyle name="60% - Ênfase5 5 2 2" xfId="49257" xr:uid="{C6106C5F-662C-420E-9918-0FB1F790887F}"/>
    <cellStyle name="60% - Ênfase5 5 2 2 2" xfId="56964" xr:uid="{732CA044-2492-434B-BF4A-6C61C0022A92}"/>
    <cellStyle name="60% - Ênfase5 5 2 2 2 2" xfId="57335" xr:uid="{B2FB4F80-6B37-4C3B-998F-EDC1FC196481}"/>
    <cellStyle name="60% - Ênfase5 5 2 2 2 3" xfId="56657" xr:uid="{59941BAA-E919-4F8F-95C3-1971E4FFB466}"/>
    <cellStyle name="60% - Ênfase5 5 2 2 3" xfId="56759" xr:uid="{B678340A-9E3D-4E13-BFBE-38375BE4D6E9}"/>
    <cellStyle name="60% - Ênfase5 5 2 3" xfId="56588" xr:uid="{A34D4E37-F5C9-48C6-B313-32893E7975EB}"/>
    <cellStyle name="60% - Ênfase5 5 2 4" xfId="58399" xr:uid="{2AACBB62-4071-452E-A631-5884DB294BA2}"/>
    <cellStyle name="60% - Ênfase5 5 3" xfId="50662" xr:uid="{073BDD9B-F168-46C9-A5AA-84374BD4ABAF}"/>
    <cellStyle name="60% - Ênfase5 5 4" xfId="49869" xr:uid="{E4E065A1-B5C3-4A85-BE18-1F19814A1E5D}"/>
    <cellStyle name="60% - Ênfase5 5 5" xfId="51502" xr:uid="{C8A2E3AF-9597-49D7-BB2A-9FA4C0E14620}"/>
    <cellStyle name="60% - Ênfase5 5 6" xfId="52381" xr:uid="{91E742E0-F93C-4EF7-8D38-AE4FD1EC1078}"/>
    <cellStyle name="60% - Ênfase5 5 7" xfId="53247" xr:uid="{96151729-4F4B-4275-96B2-8AA3C14FBFFE}"/>
    <cellStyle name="60% - Ênfase5 5 8" xfId="54091" xr:uid="{08EA2687-C848-45CC-BAC7-B577BC3FEBA3}"/>
    <cellStyle name="60% - Ênfase5 5 9" xfId="54899" xr:uid="{EFC28857-A0B5-46D8-BDE5-551DAF2D564C}"/>
    <cellStyle name="60% - Ênfase5 50" xfId="36878" xr:uid="{B11C45B0-434F-486F-9F97-BAB7D4C566C2}"/>
    <cellStyle name="60% - Ênfase5 51" xfId="36879" xr:uid="{886ABF06-3D36-4F94-880A-C39006B364F8}"/>
    <cellStyle name="60% - Ênfase5 52" xfId="36880" xr:uid="{ECB88E16-8C4D-4358-A6C3-61405AB20C4C}"/>
    <cellStyle name="60% - Ênfase5 53" xfId="36881" xr:uid="{C919D36B-3F71-4077-8424-D291757AADC8}"/>
    <cellStyle name="60% - Ênfase5 54" xfId="208" xr:uid="{0B40DABE-BA20-4940-81B4-A1BC4D5B0F4A}"/>
    <cellStyle name="60% - Ênfase5 6" xfId="36882" xr:uid="{BA90C28C-5B1C-4A11-85B5-A9DD2869B6DE}"/>
    <cellStyle name="60% - Ênfase5 6 10" xfId="56375" xr:uid="{93DB53E9-5234-4633-AC79-809002787165}"/>
    <cellStyle name="60% - Ênfase5 6 11" xfId="57155" xr:uid="{BC734FAD-814D-4B4F-9D5A-33405FFA390B}"/>
    <cellStyle name="60% - Ênfase5 6 12" xfId="47361" xr:uid="{118D8C70-D1F0-47D1-836A-211EB92CEB79}"/>
    <cellStyle name="60% - Ênfase5 6 13" xfId="45233" xr:uid="{4C21F327-B0B7-4F43-BE5C-DE82555919A1}"/>
    <cellStyle name="60% - Ênfase5 6 2" xfId="48096" xr:uid="{1CA8E06C-E6DF-4ED6-B1D7-9F29E71B0C47}"/>
    <cellStyle name="60% - Ênfase5 6 2 2" xfId="49258" xr:uid="{ABF40DC7-661F-4EE1-8D9B-2D3611D6049E}"/>
    <cellStyle name="60% - Ênfase5 6 2 2 2" xfId="56965" xr:uid="{BCF77D41-B789-4B9C-B3C8-86E05F392151}"/>
    <cellStyle name="60% - Ênfase5 6 2 2 2 2" xfId="57336" xr:uid="{79429827-4E34-4101-8654-590D5D9F2C6D}"/>
    <cellStyle name="60% - Ênfase5 6 2 2 2 3" xfId="58340" xr:uid="{2BA77860-432D-4807-8FDA-F514F6D834D9}"/>
    <cellStyle name="60% - Ênfase5 6 2 2 3" xfId="58370" xr:uid="{BDC5D6E8-509F-44B4-9D40-ADC808F45E38}"/>
    <cellStyle name="60% - Ênfase5 6 2 3" xfId="56589" xr:uid="{0153D638-79CE-4824-B710-057CCFBA4D61}"/>
    <cellStyle name="60% - Ênfase5 6 2 4" xfId="58286" xr:uid="{5E3E69AB-AEB5-483E-8DBB-BBA7E8AC74BC}"/>
    <cellStyle name="60% - Ênfase5 6 3" xfId="50663" xr:uid="{9A07A99A-BC9A-4D42-8A8F-838D0417B464}"/>
    <cellStyle name="60% - Ênfase5 6 4" xfId="49871" xr:uid="{3D0DB30C-B835-4AA0-9A1A-1BE05C83A76F}"/>
    <cellStyle name="60% - Ênfase5 6 5" xfId="51504" xr:uid="{37B8F1B6-3D1A-46CC-968D-6EB7214B3D01}"/>
    <cellStyle name="60% - Ênfase5 6 6" xfId="52383" xr:uid="{9EC1A859-BC43-409B-A3EA-D1F272C29201}"/>
    <cellStyle name="60% - Ênfase5 6 7" xfId="53249" xr:uid="{4018EB38-B02A-4BFB-AD20-0B2390F1CD8B}"/>
    <cellStyle name="60% - Ênfase5 6 8" xfId="54093" xr:uid="{58D9F4EF-F2FC-4C3D-B9E8-9C54B742F469}"/>
    <cellStyle name="60% - Ênfase5 6 9" xfId="54901" xr:uid="{A1B0593A-10D7-4359-93AC-41DA6BABAE9A}"/>
    <cellStyle name="60% - Ênfase5 7" xfId="36883" xr:uid="{E42BA8BB-2B22-43D2-94FF-C1F7BFA92332}"/>
    <cellStyle name="60% - Ênfase5 7 10" xfId="47362" xr:uid="{1AAD5D14-F103-4ADB-B0A5-281EE14603DF}"/>
    <cellStyle name="60% - Ênfase5 7 11" xfId="45234" xr:uid="{60DB5631-A7BF-4C6D-B69D-EAD5BB2BFC34}"/>
    <cellStyle name="60% - Ênfase5 7 2" xfId="48097" xr:uid="{65A98769-9A50-4BF1-B018-52C704585DA9}"/>
    <cellStyle name="60% - Ênfase5 7 2 2" xfId="49259" xr:uid="{A8774390-AB22-4FD2-B4A6-A062F1E9F608}"/>
    <cellStyle name="60% - Ênfase5 7 3" xfId="50664" xr:uid="{AF850D14-6245-4BD1-B81A-83EB2AB14631}"/>
    <cellStyle name="60% - Ênfase5 7 4" xfId="49873" xr:uid="{14049E95-6D00-4901-9F08-A624365952A6}"/>
    <cellStyle name="60% - Ênfase5 7 5" xfId="51506" xr:uid="{467849CE-792F-475F-81E6-828949286479}"/>
    <cellStyle name="60% - Ênfase5 7 6" xfId="52385" xr:uid="{57267C2D-A53D-46E8-9B35-0A0FFDEAC75D}"/>
    <cellStyle name="60% - Ênfase5 7 7" xfId="53251" xr:uid="{49CF80A8-39A0-4F25-82BC-7ED4D76C52CD}"/>
    <cellStyle name="60% - Ênfase5 7 8" xfId="54095" xr:uid="{F2D1D84B-A5FD-422F-AD07-07535748E82A}"/>
    <cellStyle name="60% - Ênfase5 7 9" xfId="54903" xr:uid="{5099261E-A4ED-49BF-AD40-A00B8F8FB3CA}"/>
    <cellStyle name="60% - Ênfase5 8" xfId="36884" xr:uid="{1168614C-3CF3-4DC4-9545-C088E3862317}"/>
    <cellStyle name="60% - Ênfase5 8 10" xfId="47363" xr:uid="{E8CD2C43-3A34-4260-A57D-CCB34C17AB05}"/>
    <cellStyle name="60% - Ênfase5 8 11" xfId="45722" xr:uid="{77FCF8B3-4B84-4EB5-AFCA-F2EBE596E80B}"/>
    <cellStyle name="60% - Ênfase5 8 2" xfId="48098" xr:uid="{B2F903BB-2149-4E0C-83CA-405AADE44CC4}"/>
    <cellStyle name="60% - Ênfase5 8 2 2" xfId="49260" xr:uid="{AB6FB3A6-04F7-461E-AF01-164C8B22B000}"/>
    <cellStyle name="60% - Ênfase5 8 3" xfId="50665" xr:uid="{626846B6-4EFC-44B3-9E11-8D1E68C4B3B8}"/>
    <cellStyle name="60% - Ênfase5 8 4" xfId="49876" xr:uid="{9CA7CB7E-0F83-4E02-AF94-C05456C89EBA}"/>
    <cellStyle name="60% - Ênfase5 8 5" xfId="51516" xr:uid="{A9BA7A04-392C-442C-BC2A-14C4A0B8062A}"/>
    <cellStyle name="60% - Ênfase5 8 6" xfId="52395" xr:uid="{A9A7A18E-4556-4596-A765-6CF939BC9585}"/>
    <cellStyle name="60% - Ênfase5 8 7" xfId="53261" xr:uid="{F20B276F-130C-4891-9C43-96E2C0B3E3E4}"/>
    <cellStyle name="60% - Ênfase5 8 8" xfId="54105" xr:uid="{A515413F-C3B9-4EA4-A94E-0C97A0B34927}"/>
    <cellStyle name="60% - Ênfase5 8 9" xfId="54913" xr:uid="{547F7B99-574C-466B-9B15-AC38F244072E}"/>
    <cellStyle name="60% - Ênfase5 9" xfId="36885" xr:uid="{EAC9BFE6-BB81-4597-BCA7-4886BC155E83}"/>
    <cellStyle name="60% - Ênfase5 9 10" xfId="47364" xr:uid="{6A8C20F2-82B4-4731-BDD2-0855FA1F7AAF}"/>
    <cellStyle name="60% - Ênfase5 9 11" xfId="45723" xr:uid="{8D8DF09E-5288-4321-A0B2-C48B47DCB9F2}"/>
    <cellStyle name="60% - Ênfase5 9 2" xfId="48099" xr:uid="{4BA8DB8F-7187-49EA-B48F-2DAC4690B506}"/>
    <cellStyle name="60% - Ênfase5 9 2 2" xfId="49261" xr:uid="{F161FB91-B9A7-4CC8-BAE8-C738A51C29C9}"/>
    <cellStyle name="60% - Ênfase5 9 3" xfId="50666" xr:uid="{3CDDEDA2-455A-46AF-94A8-455D436C8A33}"/>
    <cellStyle name="60% - Ênfase5 9 4" xfId="49881" xr:uid="{BB3DC3C3-2295-41E6-BAF3-8E52D4E40E57}"/>
    <cellStyle name="60% - Ênfase5 9 5" xfId="51518" xr:uid="{CDD0A0CF-B363-4E80-AAB2-A18E6ED37DE8}"/>
    <cellStyle name="60% - Ênfase5 9 6" xfId="52397" xr:uid="{A121774D-14E6-4D78-8CA6-03FAD172FD5B}"/>
    <cellStyle name="60% - Ênfase5 9 7" xfId="53263" xr:uid="{D2D866D9-DA45-460F-83DD-5525C157B25D}"/>
    <cellStyle name="60% - Ênfase5 9 8" xfId="54107" xr:uid="{707745D1-7BA7-4BC2-B0F4-C02B439DFC35}"/>
    <cellStyle name="60% - Ênfase5 9 9" xfId="54915" xr:uid="{C63021C0-7820-46BE-8A8A-E091702AF830}"/>
    <cellStyle name="60% - Ênfase6 10" xfId="36886" xr:uid="{3F6CD81E-F265-4A03-8FB0-3C489E8FB3C6}"/>
    <cellStyle name="60% - Ênfase6 10 10" xfId="47365" xr:uid="{A58F54B1-900B-4490-985A-3687E5DF2613}"/>
    <cellStyle name="60% - Ênfase6 10 11" xfId="45724" xr:uid="{B69572D2-1B0A-4DAD-BD55-693608E5A32B}"/>
    <cellStyle name="60% - Ênfase6 10 2" xfId="48100" xr:uid="{2C110B59-B47A-45F3-B2DB-777D2558E048}"/>
    <cellStyle name="60% - Ênfase6 10 2 2" xfId="49262" xr:uid="{851C508D-A434-4862-9BB8-246E97906198}"/>
    <cellStyle name="60% - Ênfase6 10 3" xfId="50667" xr:uid="{270A197C-FEE1-4CF9-A392-AD83ED9524C0}"/>
    <cellStyle name="60% - Ênfase6 10 4" xfId="49885" xr:uid="{CD19CDB1-E501-44C5-8896-23472326DFE9}"/>
    <cellStyle name="60% - Ênfase6 10 5" xfId="51520" xr:uid="{EB165E88-59D8-475D-A8D8-C0F3E16D57D4}"/>
    <cellStyle name="60% - Ênfase6 10 6" xfId="52399" xr:uid="{AB5F1398-0095-426F-BA00-8AC08F6C40AB}"/>
    <cellStyle name="60% - Ênfase6 10 7" xfId="53265" xr:uid="{AD47380D-C1F1-450A-9355-6DBFA9665CA9}"/>
    <cellStyle name="60% - Ênfase6 10 8" xfId="54109" xr:uid="{68F72083-DF83-4591-A14A-FA72033AEFB5}"/>
    <cellStyle name="60% - Ênfase6 10 9" xfId="54917" xr:uid="{7D3C9922-4998-47C7-860E-8088CCC1336D}"/>
    <cellStyle name="60% - Ênfase6 11" xfId="36887" xr:uid="{012714DD-9C19-425D-85A6-7E8C4A123229}"/>
    <cellStyle name="60% - Ênfase6 11 10" xfId="47366" xr:uid="{62679B8B-0C87-4367-93EC-115FDFF8216F}"/>
    <cellStyle name="60% - Ênfase6 11 11" xfId="45725" xr:uid="{7BF5CA9C-BC70-453F-840F-D62AC210E721}"/>
    <cellStyle name="60% - Ênfase6 11 2" xfId="48101" xr:uid="{F4149F78-62BB-443D-9B66-7DFA0A1ED94A}"/>
    <cellStyle name="60% - Ênfase6 11 2 2" xfId="49263" xr:uid="{0D9791BC-A30D-4D7D-89F4-A7B3BA477E37}"/>
    <cellStyle name="60% - Ênfase6 11 3" xfId="50668" xr:uid="{9A3FF124-5B31-456C-BADC-0C2FB685F180}"/>
    <cellStyle name="60% - Ênfase6 11 4" xfId="49889" xr:uid="{540079AE-02D3-41A4-8B3A-F98AF279E28B}"/>
    <cellStyle name="60% - Ênfase6 11 5" xfId="51522" xr:uid="{72C1BF09-C3F4-44C9-A5A2-7A5C2344A8A6}"/>
    <cellStyle name="60% - Ênfase6 11 6" xfId="52401" xr:uid="{EFF3F610-5535-4F42-A510-2C0F33A81C6E}"/>
    <cellStyle name="60% - Ênfase6 11 7" xfId="53267" xr:uid="{8F424386-1F93-40EF-AB4B-FE3EBBA280F7}"/>
    <cellStyle name="60% - Ênfase6 11 8" xfId="54111" xr:uid="{6E2F072F-7D7B-4CAA-84C3-D35159C3EBA0}"/>
    <cellStyle name="60% - Ênfase6 11 9" xfId="54919" xr:uid="{5B3969F2-CEB3-4CBC-A472-02E76792ACA5}"/>
    <cellStyle name="60% - Ênfase6 12" xfId="36888" xr:uid="{3E1EBADD-DC48-4196-8325-FCED6D9EE7BB}"/>
    <cellStyle name="60% - Ênfase6 12 10" xfId="47367" xr:uid="{C13FA425-8505-494D-982A-C383757E69BD}"/>
    <cellStyle name="60% - Ênfase6 12 11" xfId="45726" xr:uid="{77926DC3-9556-453C-B8C7-B91DDF51FBAC}"/>
    <cellStyle name="60% - Ênfase6 12 2" xfId="48102" xr:uid="{E24E5040-2E60-43B1-AF79-BF3B699DC049}"/>
    <cellStyle name="60% - Ênfase6 12 2 2" xfId="49264" xr:uid="{92A2F063-02D3-4D2F-87EC-F7CA5CB06586}"/>
    <cellStyle name="60% - Ênfase6 12 3" xfId="50669" xr:uid="{BCDF54B9-A59B-471A-BDA3-E387E2263647}"/>
    <cellStyle name="60% - Ênfase6 12 4" xfId="49893" xr:uid="{1A207EB3-C367-4BC2-99C6-14E520F1AC4A}"/>
    <cellStyle name="60% - Ênfase6 12 5" xfId="51540" xr:uid="{F5522D2A-A454-4488-9085-D9FE933C2E8C}"/>
    <cellStyle name="60% - Ênfase6 12 6" xfId="52419" xr:uid="{3B9647F7-D152-4B90-9222-EE7CCCC6B57A}"/>
    <cellStyle name="60% - Ênfase6 12 7" xfId="53285" xr:uid="{7781E0F7-40DA-40C8-A5CA-A80129F7408D}"/>
    <cellStyle name="60% - Ênfase6 12 8" xfId="54129" xr:uid="{7BBE8553-AEE8-444C-A80D-88E558C23852}"/>
    <cellStyle name="60% - Ênfase6 12 9" xfId="54937" xr:uid="{D44B9318-DADC-4E21-9BAC-6CD679B21EBA}"/>
    <cellStyle name="60% - Ênfase6 13" xfId="36889" xr:uid="{5AFEF442-98E7-4D1B-BCDF-146B0E3B2BBA}"/>
    <cellStyle name="60% - Ênfase6 13 10" xfId="47368" xr:uid="{555990AD-E590-4D4A-AAFE-2EEBBFA35174}"/>
    <cellStyle name="60% - Ênfase6 13 11" xfId="45727" xr:uid="{53E2F7DB-E642-48C2-ADC6-09D1C88C5E4E}"/>
    <cellStyle name="60% - Ênfase6 13 2" xfId="48103" xr:uid="{F61E4C16-06D0-492D-956E-4EA3C2FC9D3F}"/>
    <cellStyle name="60% - Ênfase6 13 2 2" xfId="49265" xr:uid="{E5578EBF-DB13-4D3B-98D7-6EBDCB15DE9A}"/>
    <cellStyle name="60% - Ênfase6 13 3" xfId="50670" xr:uid="{2F95834B-389B-446A-A712-6D9B99D73DA4}"/>
    <cellStyle name="60% - Ênfase6 13 4" xfId="51557" xr:uid="{C17690C6-F6B8-4251-B048-2617E950C04F}"/>
    <cellStyle name="60% - Ênfase6 13 5" xfId="52436" xr:uid="{5CC3646A-9AB6-40AC-AE20-AEB8B1BA2869}"/>
    <cellStyle name="60% - Ênfase6 13 6" xfId="53302" xr:uid="{0033CF09-634A-43D2-BBF0-05E3C222E9F2}"/>
    <cellStyle name="60% - Ênfase6 13 7" xfId="54146" xr:uid="{72BB5C9F-A735-4F87-A774-F5E9D35C11AB}"/>
    <cellStyle name="60% - Ênfase6 13 8" xfId="54953" xr:uid="{486E3C19-D5FA-41DD-839A-AFE138A0B043}"/>
    <cellStyle name="60% - Ênfase6 13 9" xfId="55633" xr:uid="{1C4C9B6E-E47D-42D5-89D5-53236980D66E}"/>
    <cellStyle name="60% - Ênfase6 14" xfId="36890" xr:uid="{028898BE-36D7-4EC3-894D-6D1D5B0AA4E0}"/>
    <cellStyle name="60% - Ênfase6 14 10" xfId="47369" xr:uid="{DCBA3294-8E1C-40AD-BB94-E54E2FC19A6E}"/>
    <cellStyle name="60% - Ênfase6 14 11" xfId="45728" xr:uid="{E4A9DBE0-719F-47C6-8033-CC4C2D9EEDDD}"/>
    <cellStyle name="60% - Ênfase6 14 2" xfId="48104" xr:uid="{79150E20-F385-4F2B-8976-BD9BD298FD1E}"/>
    <cellStyle name="60% - Ênfase6 14 2 2" xfId="49266" xr:uid="{B96CAA18-EA17-429C-AA15-5DAD3BE51428}"/>
    <cellStyle name="60% - Ênfase6 14 3" xfId="50671" xr:uid="{D05B3B0D-F16C-44EC-9777-DB0C567A2590}"/>
    <cellStyle name="60% - Ênfase6 14 4" xfId="51558" xr:uid="{32291708-34EB-4BF2-89E1-C42173C0EC30}"/>
    <cellStyle name="60% - Ênfase6 14 5" xfId="52437" xr:uid="{A8748039-7113-40A9-BD6D-5B1A3F908FE2}"/>
    <cellStyle name="60% - Ênfase6 14 6" xfId="53303" xr:uid="{B02AE3C9-1D89-4C11-BD69-20A1528CF1DB}"/>
    <cellStyle name="60% - Ênfase6 14 7" xfId="54147" xr:uid="{49AF52A5-36F4-4FC5-92DA-2677213AACE4}"/>
    <cellStyle name="60% - Ênfase6 14 8" xfId="54954" xr:uid="{91E2BD08-A094-4C7F-977B-A5363A4F8B12}"/>
    <cellStyle name="60% - Ênfase6 14 9" xfId="55634" xr:uid="{5378EB19-5D6A-4FB4-8000-7195EEE845F6}"/>
    <cellStyle name="60% - Ênfase6 15" xfId="36891" xr:uid="{57FC5A5D-79D9-4C2F-841E-9253196879BF}"/>
    <cellStyle name="60% - Ênfase6 15 10" xfId="47370" xr:uid="{ED9999E9-C479-4F25-A62C-04CFC920F48D}"/>
    <cellStyle name="60% - Ênfase6 15 11" xfId="45729" xr:uid="{E730FD71-92DA-43DF-AF85-DFB5190FC0A3}"/>
    <cellStyle name="60% - Ênfase6 15 2" xfId="48105" xr:uid="{F8EE527A-03A9-4D47-A009-B8956BF6A6D2}"/>
    <cellStyle name="60% - Ênfase6 15 2 2" xfId="49267" xr:uid="{753476C5-3745-4C1A-BA70-EA5BBC706853}"/>
    <cellStyle name="60% - Ênfase6 15 3" xfId="50672" xr:uid="{448E2F21-107E-4DED-9982-41DFFAD5426D}"/>
    <cellStyle name="60% - Ênfase6 15 4" xfId="51559" xr:uid="{341A6969-2FF4-4379-9F0E-D58BF03B71E4}"/>
    <cellStyle name="60% - Ênfase6 15 5" xfId="52438" xr:uid="{B77D784A-A353-4BBA-8907-1DCC52675A93}"/>
    <cellStyle name="60% - Ênfase6 15 6" xfId="53304" xr:uid="{C4E35108-A903-404F-86B7-499709692EC0}"/>
    <cellStyle name="60% - Ênfase6 15 7" xfId="54148" xr:uid="{696C2395-4973-484A-AD7E-756D6779F57E}"/>
    <cellStyle name="60% - Ênfase6 15 8" xfId="54955" xr:uid="{E588D84F-F494-462C-83AD-06F5F8E1F6AF}"/>
    <cellStyle name="60% - Ênfase6 15 9" xfId="55635" xr:uid="{186609BF-2CA9-44D3-9E56-BFA17ABDB7E2}"/>
    <cellStyle name="60% - Ênfase6 16" xfId="36892" xr:uid="{C7196C29-3C25-48BE-977C-3C11DABF0E69}"/>
    <cellStyle name="60% - Ênfase6 16 10" xfId="47371" xr:uid="{68D1DF88-D269-45E5-B559-56A1CE40E7C9}"/>
    <cellStyle name="60% - Ênfase6 16 11" xfId="45730" xr:uid="{692B510C-B316-49AD-9252-8B571A3D640E}"/>
    <cellStyle name="60% - Ênfase6 16 2" xfId="48106" xr:uid="{EAB00CE0-4323-4DCC-94DB-AEF66C4FAA3F}"/>
    <cellStyle name="60% - Ênfase6 16 2 2" xfId="49268" xr:uid="{E39DFA39-E3B2-4D0E-84B0-7C7656851566}"/>
    <cellStyle name="60% - Ênfase6 16 3" xfId="50673" xr:uid="{FF5AC48B-197A-4F29-851F-D00232BEFADF}"/>
    <cellStyle name="60% - Ênfase6 16 4" xfId="51560" xr:uid="{9FAF7A74-683E-42DD-A0B4-8E7F176ADA24}"/>
    <cellStyle name="60% - Ênfase6 16 5" xfId="52439" xr:uid="{F07402AB-95A7-4074-8714-D63C8235315A}"/>
    <cellStyle name="60% - Ênfase6 16 6" xfId="53305" xr:uid="{91E7F403-BEC3-40BA-9907-853C82726054}"/>
    <cellStyle name="60% - Ênfase6 16 7" xfId="54149" xr:uid="{D852AA37-E724-459B-8AB0-209F5C9107E8}"/>
    <cellStyle name="60% - Ênfase6 16 8" xfId="54956" xr:uid="{1F2DB1DE-4C9D-49AB-B2F3-D897C2961D6A}"/>
    <cellStyle name="60% - Ênfase6 16 9" xfId="55636" xr:uid="{2972B634-16A4-4F7F-8FEB-18302B0EB0C8}"/>
    <cellStyle name="60% - Ênfase6 17" xfId="36893" xr:uid="{586199A7-47CD-4DB8-AE64-B9B5D6EC9F69}"/>
    <cellStyle name="60% - Ênfase6 17 2" xfId="49269" xr:uid="{423885CA-3DBD-4D88-9D96-2E86C967497D}"/>
    <cellStyle name="60% - Ênfase6 17 3" xfId="50674" xr:uid="{C712BBD3-309A-4402-AD7D-58B7AD22BE13}"/>
    <cellStyle name="60% - Ênfase6 17 4" xfId="51561" xr:uid="{9ACB7F5B-B99E-4848-80B0-510E0CF552B7}"/>
    <cellStyle name="60% - Ênfase6 17 5" xfId="52440" xr:uid="{C1D32A7C-1E76-4A3A-814F-87A6F9874058}"/>
    <cellStyle name="60% - Ênfase6 17 6" xfId="53306" xr:uid="{DC3C7BB3-EEE7-4D1D-9E95-D35356862876}"/>
    <cellStyle name="60% - Ênfase6 17 7" xfId="54150" xr:uid="{3D101919-1102-420F-B972-0F33CE61293F}"/>
    <cellStyle name="60% - Ênfase6 17 8" xfId="54957" xr:uid="{644115F1-8DF6-401D-8653-E4B29705E52F}"/>
    <cellStyle name="60% - Ênfase6 17 9" xfId="55637" xr:uid="{00996F16-BC93-4541-A9C6-F1C5C1CCB67C}"/>
    <cellStyle name="60% - Ênfase6 18" xfId="36894" xr:uid="{7D4908A8-3582-4D20-8146-5E19F28531D4}"/>
    <cellStyle name="60% - Ênfase6 18 2" xfId="49270" xr:uid="{9AB0BBAE-050B-43DC-829F-566D66734028}"/>
    <cellStyle name="60% - Ênfase6 18 3" xfId="50675" xr:uid="{C789BFE0-EB9B-49C0-A789-302DE1C4487C}"/>
    <cellStyle name="60% - Ênfase6 18 4" xfId="51562" xr:uid="{D846E7B9-541D-49B6-9A8A-CB379C002262}"/>
    <cellStyle name="60% - Ênfase6 18 5" xfId="52441" xr:uid="{D490703C-DF7D-46A0-95D6-32CAA6AEB6B4}"/>
    <cellStyle name="60% - Ênfase6 18 6" xfId="53307" xr:uid="{65E8A352-B67D-429D-8B4F-67236254FEF9}"/>
    <cellStyle name="60% - Ênfase6 18 7" xfId="54151" xr:uid="{DFB7AF93-7496-4D34-ACF9-630091F018C1}"/>
    <cellStyle name="60% - Ênfase6 18 8" xfId="54958" xr:uid="{36AD9B0A-8700-4D1C-ACFE-002D4C74947A}"/>
    <cellStyle name="60% - Ênfase6 18 9" xfId="55638" xr:uid="{20791035-1CF9-4ED3-9169-658F1CB30453}"/>
    <cellStyle name="60% - Ênfase6 19" xfId="36895" xr:uid="{53376327-A77C-4325-A88B-F713FE36A7A1}"/>
    <cellStyle name="60% - Ênfase6 19 2" xfId="49271" xr:uid="{3A02E0E4-53CE-4CDA-A26D-A7AC4AB2E8F4}"/>
    <cellStyle name="60% - Ênfase6 19 3" xfId="50676" xr:uid="{826538E2-22E5-4DE3-BDD0-835294959DA2}"/>
    <cellStyle name="60% - Ênfase6 19 4" xfId="51563" xr:uid="{B0B37133-7953-4E6B-9DB8-7BA04BF3C1E6}"/>
    <cellStyle name="60% - Ênfase6 19 5" xfId="52442" xr:uid="{3B38B0C4-590F-410C-BD29-46358023EE66}"/>
    <cellStyle name="60% - Ênfase6 19 6" xfId="53308" xr:uid="{3DEE5B95-E138-4EB6-A46C-B416D094DCB8}"/>
    <cellStyle name="60% - Ênfase6 19 7" xfId="54152" xr:uid="{E6184B7E-ADB2-401B-8919-CEBB944B406F}"/>
    <cellStyle name="60% - Ênfase6 19 8" xfId="54959" xr:uid="{C546B3BB-DF09-4B0D-840E-3B9C4AC4091F}"/>
    <cellStyle name="60% - Ênfase6 19 9" xfId="55639" xr:uid="{5DADBE67-54CC-4324-8977-B17631839A8A}"/>
    <cellStyle name="60% - Ênfase6 2" xfId="39" xr:uid="{1401E910-BD3F-4328-A9BD-32AB58355821}"/>
    <cellStyle name="60% - Ênfase6 2 10" xfId="36896" xr:uid="{38099400-F308-4D65-8D0A-220E0006F5BC}"/>
    <cellStyle name="60% - Ênfase6 2 10 2" xfId="52443" xr:uid="{B8B70118-30A7-4ADB-B3D3-B1D244B184D1}"/>
    <cellStyle name="60% - Ênfase6 2 11" xfId="36897" xr:uid="{CA1ACD2A-D317-42E0-BAD1-96AED668E9D3}"/>
    <cellStyle name="60% - Ênfase6 2 11 2" xfId="53309" xr:uid="{B5571805-040E-4B66-8A4F-865EA8D21BB9}"/>
    <cellStyle name="60% - Ênfase6 2 12" xfId="36898" xr:uid="{BC71B348-6619-4A65-9B8B-EAD615ED0574}"/>
    <cellStyle name="60% - Ênfase6 2 12 2" xfId="54153" xr:uid="{E97E2D77-0CFA-4008-AA03-0402660BD74E}"/>
    <cellStyle name="60% - Ênfase6 2 13" xfId="36899" xr:uid="{31359E1A-C90B-4AEA-B31D-BDB68EDEA198}"/>
    <cellStyle name="60% - Ênfase6 2 13 2" xfId="54960" xr:uid="{618AF0A3-ECD8-467C-A3E4-2BFD264C1BB3}"/>
    <cellStyle name="60% - Ênfase6 2 14" xfId="36900" xr:uid="{B08E5051-EFC6-4C3C-94DB-533920FD12A6}"/>
    <cellStyle name="60% - Ênfase6 2 14 2" xfId="36901" xr:uid="{345C5D04-E3A9-4547-80CC-27A24008126E}"/>
    <cellStyle name="60% - Ênfase6 2 14 3" xfId="36902" xr:uid="{E8A0BB14-FBB6-4BE0-84CF-23CAE20208FB}"/>
    <cellStyle name="60% - Ênfase6 2 14 4" xfId="36903" xr:uid="{28EE24F7-2DAA-4E6A-BEFC-E69F542CCE33}"/>
    <cellStyle name="60% - Ênfase6 2 14 5" xfId="55640" xr:uid="{0EAC24A8-CA7D-4E6E-BCE2-968E28E955B2}"/>
    <cellStyle name="60% - Ênfase6 2 15" xfId="36904" xr:uid="{12C8C3D4-AD04-40CE-B2C8-25D8C81B1DA7}"/>
    <cellStyle name="60% - Ênfase6 2 15 2" xfId="56217" xr:uid="{B5B82C89-AD2C-4870-97A1-C7E58A8C7DB1}"/>
    <cellStyle name="60% - Ênfase6 2 16" xfId="36905" xr:uid="{9FE5481F-9931-40FC-A49D-CA4DC825628F}"/>
    <cellStyle name="60% - Ênfase6 2 16 2" xfId="58435" xr:uid="{3A9886CF-2E27-4988-881C-CB9B6F2FDB73}"/>
    <cellStyle name="60% - Ênfase6 2 17" xfId="36906" xr:uid="{A2965A3C-92BE-4782-AE39-CE23DE0551F3}"/>
    <cellStyle name="60% - Ênfase6 2 17 2" xfId="47372" xr:uid="{B5070AE1-3849-4C2F-8FE2-EF56B31547D2}"/>
    <cellStyle name="60% - Ênfase6 2 18" xfId="36907" xr:uid="{DB8328DF-E1B0-4863-BB9C-04D343B07F9B}"/>
    <cellStyle name="60% - Ênfase6 2 19" xfId="36908" xr:uid="{EF81A0FC-58AD-4CBE-B6B5-5F001201C574}"/>
    <cellStyle name="60% - Ênfase6 2 2" xfId="36909" xr:uid="{3BC94DA1-E767-439B-B900-47CF579114E1}"/>
    <cellStyle name="60% - Ênfase6 2 2 10" xfId="36910" xr:uid="{F1CE7D4B-F910-4523-A646-C469F8BFC5AE}"/>
    <cellStyle name="60% - Ênfase6 2 2 10 2" xfId="56590" xr:uid="{734BE738-008F-4A15-95F4-F2616AD608D6}"/>
    <cellStyle name="60% - Ênfase6 2 2 11" xfId="36911" xr:uid="{0AF3946C-08F8-4A25-8596-82EC8B208327}"/>
    <cellStyle name="60% - Ênfase6 2 2 11 2" xfId="58181" xr:uid="{9E9342CA-AAEB-458B-A6C4-5D37C3DEC895}"/>
    <cellStyle name="60% - Ênfase6 2 2 12" xfId="36912" xr:uid="{63ED40DC-8BAF-4663-A848-730FD1A84A29}"/>
    <cellStyle name="60% - Ênfase6 2 2 13" xfId="36913" xr:uid="{AEDD4292-9E61-4E25-A88D-20B66DD991B4}"/>
    <cellStyle name="60% - Ênfase6 2 2 14" xfId="36914" xr:uid="{1A4F854E-2D6D-4DC6-80DC-B55F46694767}"/>
    <cellStyle name="60% - Ênfase6 2 2 15" xfId="48107" xr:uid="{12ADC7E8-06D1-4E08-BEA7-A1FC71E8B53D}"/>
    <cellStyle name="60% - Ênfase6 2 2 2" xfId="36915" xr:uid="{1D685C3F-15F3-4C03-A40E-954CCEAC1F2A}"/>
    <cellStyle name="60% - Ênfase6 2 2 2 10" xfId="36916" xr:uid="{97AF65F4-BAB4-4EE2-AB3E-D9B928AA3279}"/>
    <cellStyle name="60% - Ênfase6 2 2 2 10 2" xfId="56966" xr:uid="{8D5C68D0-DBE9-4028-93FC-66DA6BB7F902}"/>
    <cellStyle name="60% - Ênfase6 2 2 2 11" xfId="36917" xr:uid="{28A2C725-115A-4D46-BA45-678376BFFA77}"/>
    <cellStyle name="60% - Ênfase6 2 2 2 11 2" xfId="57939" xr:uid="{D9B72EB4-3DA5-4749-99AA-824136E166E7}"/>
    <cellStyle name="60% - Ênfase6 2 2 2 12" xfId="36918" xr:uid="{A0BC5E0A-0B57-4D92-B927-C405E72E2939}"/>
    <cellStyle name="60% - Ênfase6 2 2 2 13" xfId="36919" xr:uid="{12506121-9D78-45D5-A250-8DFFB435CB25}"/>
    <cellStyle name="60% - Ênfase6 2 2 2 14" xfId="49272" xr:uid="{C8C2CD61-AF1B-40EB-97ED-D411BAE61C7A}"/>
    <cellStyle name="60% - Ênfase6 2 2 2 2" xfId="36920" xr:uid="{1BC0F286-4BD6-45DE-AFD9-81E7D445A383}"/>
    <cellStyle name="60% - Ênfase6 2 2 2 2 2" xfId="36921" xr:uid="{8B6B65D9-D254-4241-90DB-4510DDB79143}"/>
    <cellStyle name="60% - Ênfase6 2 2 2 2 2 2" xfId="57338" xr:uid="{F99E1F21-583A-42D7-AF27-C38F25F88DAA}"/>
    <cellStyle name="60% - Ênfase6 2 2 2 2 2 2 2" xfId="57339" xr:uid="{9E2C19C9-683E-424F-BB5C-425612DE3DD4}"/>
    <cellStyle name="60% - Ênfase6 2 2 2 2 2 2 3" xfId="57695" xr:uid="{85677459-C6AF-49B2-8F6A-9970673293E9}"/>
    <cellStyle name="60% - Ênfase6 2 2 2 2 2 3" xfId="57801" xr:uid="{D6C9A33A-7A74-40A4-862F-66EABC6E9516}"/>
    <cellStyle name="60% - Ênfase6 2 2 2 2 2 4" xfId="49274" xr:uid="{E4FF067A-C839-446C-A8A7-BBE36E133AA7}"/>
    <cellStyle name="60% - Ênfase6 2 2 2 2 3" xfId="36922" xr:uid="{40954A0E-E772-4A2F-9E96-7CE82325A36C}"/>
    <cellStyle name="60% - Ênfase6 2 2 2 2 3 2" xfId="57337" xr:uid="{9FDA94C8-6640-462B-AA28-06473FBF82DB}"/>
    <cellStyle name="60% - Ênfase6 2 2 2 2 4" xfId="36923" xr:uid="{6C3B74D9-8DB2-4335-8E94-DCDB20882847}"/>
    <cellStyle name="60% - Ênfase6 2 2 2 2 4 2" xfId="57915" xr:uid="{2AE8EB8F-A6AA-4DF2-A7F9-B098BBCB7858}"/>
    <cellStyle name="60% - Ênfase6 2 2 2 2 5" xfId="49273" xr:uid="{7DD4C28B-79BA-419A-ADDF-1B9DA6A3230B}"/>
    <cellStyle name="60% - Ênfase6 2 2 2 3" xfId="36924" xr:uid="{E56ECD04-893E-45AE-8D8F-DE237B0A4B92}"/>
    <cellStyle name="60% - Ênfase6 2 2 2 3 2" xfId="50679" xr:uid="{97FD2149-FF7E-448E-AC81-AB142E3A099E}"/>
    <cellStyle name="60% - Ênfase6 2 2 2 4" xfId="36925" xr:uid="{1522C403-7E59-460B-B3E4-FB3811503333}"/>
    <cellStyle name="60% - Ênfase6 2 2 2 4 2" xfId="51566" xr:uid="{3D767026-41B9-4915-9A3B-F47AF62C950B}"/>
    <cellStyle name="60% - Ênfase6 2 2 2 5" xfId="36926" xr:uid="{D6C71E16-637D-40FE-B24C-2636FB1D03DE}"/>
    <cellStyle name="60% - Ênfase6 2 2 2 5 2" xfId="52445" xr:uid="{D00AA308-FC5F-4A44-87E9-A3C7C1926EF5}"/>
    <cellStyle name="60% - Ênfase6 2 2 2 6" xfId="36927" xr:uid="{183F14C4-3F3F-4217-927E-7F078C63B096}"/>
    <cellStyle name="60% - Ênfase6 2 2 2 6 2" xfId="53311" xr:uid="{C1E8AB8E-8C5A-4701-9B53-497824D96AA5}"/>
    <cellStyle name="60% - Ênfase6 2 2 2 7" xfId="36928" xr:uid="{C14294D0-5FF3-46CD-BA3B-8F84165E0677}"/>
    <cellStyle name="60% - Ênfase6 2 2 2 7 2" xfId="54155" xr:uid="{CA4CF9E2-3AC8-4405-B406-976640B9644F}"/>
    <cellStyle name="60% - Ênfase6 2 2 2 8" xfId="36929" xr:uid="{AAD8B627-A4A6-4301-8383-178FD5C1F1DB}"/>
    <cellStyle name="60% - Ênfase6 2 2 2 8 2" xfId="54962" xr:uid="{9A1DC31F-F5D3-43DD-A422-B65E4F197A27}"/>
    <cellStyle name="60% - Ênfase6 2 2 2 9" xfId="36930" xr:uid="{8AC4C712-29E7-4D91-96E4-4271E03D4E22}"/>
    <cellStyle name="60% - Ênfase6 2 2 2 9 2" xfId="55642" xr:uid="{0742E339-389D-4448-BC75-048B668CB62A}"/>
    <cellStyle name="60% - Ênfase6 2 2 3" xfId="36931" xr:uid="{FA892289-9C40-42C8-AC65-FD1AE36970CF}"/>
    <cellStyle name="60% - Ênfase6 2 2 3 2" xfId="50678" xr:uid="{12D7AF89-FDA6-4A85-96A3-893C4CAB1EE7}"/>
    <cellStyle name="60% - Ênfase6 2 2 4" xfId="36932" xr:uid="{BD81F24F-3480-4E25-82EF-0877B874A8F5}"/>
    <cellStyle name="60% - Ênfase6 2 2 4 2" xfId="36933" xr:uid="{7AF89538-512C-4A70-B6CF-7DBB41BDEB14}"/>
    <cellStyle name="60% - Ênfase6 2 2 4 3" xfId="36934" xr:uid="{2134DA7D-FA2E-4A9D-9D25-6BD24E9CC497}"/>
    <cellStyle name="60% - Ênfase6 2 2 4 4" xfId="36935" xr:uid="{2EE4AAF3-0078-451A-9B3A-3AA2B44C5706}"/>
    <cellStyle name="60% - Ênfase6 2 2 4 5" xfId="51565" xr:uid="{1D30D0CE-AFD9-486D-BBCA-188FD09F7848}"/>
    <cellStyle name="60% - Ênfase6 2 2 5" xfId="36936" xr:uid="{1243F90B-CDAC-480E-9E66-2C528C8E5128}"/>
    <cellStyle name="60% - Ênfase6 2 2 5 2" xfId="52444" xr:uid="{ECF25710-6EE2-4C6D-9EE6-7C1F70D08EA1}"/>
    <cellStyle name="60% - Ênfase6 2 2 6" xfId="36937" xr:uid="{E51F3F63-4B17-4AE9-B2E6-DDC67BA8D567}"/>
    <cellStyle name="60% - Ênfase6 2 2 6 2" xfId="53310" xr:uid="{F70A90FB-298C-4DBE-9692-C29EE188C591}"/>
    <cellStyle name="60% - Ênfase6 2 2 7" xfId="36938" xr:uid="{39DC9D9F-243D-4DC9-87F4-3A4955DA1A07}"/>
    <cellStyle name="60% - Ênfase6 2 2 7 2" xfId="54154" xr:uid="{3F69C959-1876-4420-936F-E2FAB84AD094}"/>
    <cellStyle name="60% - Ênfase6 2 2 8" xfId="36939" xr:uid="{D59D4499-C759-440C-8107-796F82DC010C}"/>
    <cellStyle name="60% - Ênfase6 2 2 8 2" xfId="54961" xr:uid="{F7701E80-6F5B-4F1A-A0B8-38FA859D7BDB}"/>
    <cellStyle name="60% - Ênfase6 2 2 9" xfId="36940" xr:uid="{DEFF1809-77CA-4A7D-8D06-50180396213A}"/>
    <cellStyle name="60% - Ênfase6 2 2 9 2" xfId="55641" xr:uid="{8D4F8A46-D335-4BBD-A75B-4767004F7308}"/>
    <cellStyle name="60% - Ênfase6 2 20" xfId="36941" xr:uid="{21810A55-9F45-4C1F-B40E-F2223CC72789}"/>
    <cellStyle name="60% - Ênfase6 2 21" xfId="36942" xr:uid="{046839F7-45EA-417E-BFBC-AB8AAA70A5F3}"/>
    <cellStyle name="60% - Ênfase6 2 22" xfId="36943" xr:uid="{CB9FF050-AB8D-4ACC-959C-CC2F72562503}"/>
    <cellStyle name="60% - Ênfase6 2 23" xfId="36944" xr:uid="{5420740C-0210-4B5C-9AB5-140FC1DB64BD}"/>
    <cellStyle name="60% - Ênfase6 2 24" xfId="36945" xr:uid="{969294A5-3B6C-4984-8F53-AFD15D0405B9}"/>
    <cellStyle name="60% - Ênfase6 2 25" xfId="45235" xr:uid="{7F1BE935-21D5-49D3-90CC-6C0AD35AC22D}"/>
    <cellStyle name="60% - Ênfase6 2 3" xfId="36946" xr:uid="{43A19A68-CFEE-426C-8F3D-1EC0B01A051A}"/>
    <cellStyle name="60% - Ênfase6 2 3 2" xfId="49275" xr:uid="{77F39D57-4661-4943-8124-43346AD2CB5C}"/>
    <cellStyle name="60% - Ênfase6 2 4" xfId="36947" xr:uid="{5357E5EA-15D5-4050-B235-5855C3F09B0F}"/>
    <cellStyle name="60% - Ênfase6 2 4 2" xfId="49276" xr:uid="{9C148646-E4A6-4EEA-8EEA-061A8EBF80A7}"/>
    <cellStyle name="60% - Ênfase6 2 5" xfId="36948" xr:uid="{5FB3EC07-D2CE-4DDF-9E18-B06A04C7E205}"/>
    <cellStyle name="60% - Ênfase6 2 5 2" xfId="49277" xr:uid="{9D84477D-4ECC-48A3-9338-41E970C2397B}"/>
    <cellStyle name="60% - Ênfase6 2 6" xfId="36949" xr:uid="{A61E16A2-C931-4612-9069-96D67AB8F299}"/>
    <cellStyle name="60% - Ênfase6 2 6 2" xfId="49278" xr:uid="{185FC7FF-D4D5-4D21-80E1-D005A6C7D08D}"/>
    <cellStyle name="60% - Ênfase6 2 7" xfId="36950" xr:uid="{2E426F07-F8A3-4634-BAB5-AA731E60EF4C}"/>
    <cellStyle name="60% - Ênfase6 2 7 2" xfId="49279" xr:uid="{74E393A0-7FB3-4F29-953D-07F0C8FC77D9}"/>
    <cellStyle name="60% - Ênfase6 2 8" xfId="36951" xr:uid="{D94462E5-412C-4270-B350-3ABCAB6422D0}"/>
    <cellStyle name="60% - Ênfase6 2 8 2" xfId="50677" xr:uid="{8ADFC7B1-FE24-4296-B6D5-D56471A0AB24}"/>
    <cellStyle name="60% - Ênfase6 2 9" xfId="36952" xr:uid="{D8301C09-9B38-4431-9137-5874CCFA0847}"/>
    <cellStyle name="60% - Ênfase6 2 9 2" xfId="51564" xr:uid="{650B10AC-0779-482D-85B7-6AA96B6E13D9}"/>
    <cellStyle name="60% - Ênfase6 20" xfId="36953" xr:uid="{B9D962CA-DF79-4234-8CCA-8669A500E2D4}"/>
    <cellStyle name="60% - Ênfase6 20 2" xfId="49280" xr:uid="{7EA21CB3-76B7-4312-9E65-E98DAE83EA4B}"/>
    <cellStyle name="60% - Ênfase6 20 3" xfId="50684" xr:uid="{22F08DE8-26B6-453D-AD4C-68042EA93DDD}"/>
    <cellStyle name="60% - Ênfase6 20 4" xfId="51571" xr:uid="{288EA866-8AFE-4612-8A39-EFF052AA92CE}"/>
    <cellStyle name="60% - Ênfase6 20 5" xfId="52450" xr:uid="{08B1ABF5-7094-4350-876C-9E324F589F56}"/>
    <cellStyle name="60% - Ênfase6 20 6" xfId="53315" xr:uid="{1B813671-2670-4798-BD0C-25C6C72A21E3}"/>
    <cellStyle name="60% - Ênfase6 20 7" xfId="54159" xr:uid="{9D84CABE-788D-4407-8E3F-13C01B9C10D6}"/>
    <cellStyle name="60% - Ênfase6 20 8" xfId="54965" xr:uid="{AAB3571C-8518-40C9-827B-2979B9C1C78A}"/>
    <cellStyle name="60% - Ênfase6 20 9" xfId="55643" xr:uid="{7787DDC5-6A7F-48B8-9642-C937A7185DD8}"/>
    <cellStyle name="60% - Ênfase6 21" xfId="36954" xr:uid="{9062675B-D460-4AB7-8ACF-D20900F06BB5}"/>
    <cellStyle name="60% - Ênfase6 21 2" xfId="49281" xr:uid="{3F156789-FC5C-4E9C-AAB5-3D75C6AB0869}"/>
    <cellStyle name="60% - Ênfase6 22" xfId="36955" xr:uid="{EA0A3E34-3662-4F96-AB07-22B3F3B0EF06}"/>
    <cellStyle name="60% - Ênfase6 22 2" xfId="49282" xr:uid="{47AD4432-6760-430A-BF84-3D291511E39A}"/>
    <cellStyle name="60% - Ênfase6 23" xfId="36956" xr:uid="{B6BE4E86-389D-4F1E-898F-692ED3D28619}"/>
    <cellStyle name="60% - Ênfase6 23 2" xfId="49283" xr:uid="{A3E80D05-07FA-45EC-AE9D-BD5B168DF157}"/>
    <cellStyle name="60% - Ênfase6 24" xfId="36957" xr:uid="{A7CEA058-E83A-416F-BE86-D06B5BF024B5}"/>
    <cellStyle name="60% - Ênfase6 24 2" xfId="49284" xr:uid="{6F56508D-2CF7-4891-894B-35734C836ACD}"/>
    <cellStyle name="60% - Ênfase6 25" xfId="36958" xr:uid="{578FA356-7A43-4C1E-A383-21247A1DA3ED}"/>
    <cellStyle name="60% - Ênfase6 25 2" xfId="49285" xr:uid="{E5AA7001-0234-43BF-9310-1FD3E2267B61}"/>
    <cellStyle name="60% - Ênfase6 26" xfId="36959" xr:uid="{B09E38C0-7323-44EE-B9AD-CFC318B2F839}"/>
    <cellStyle name="60% - Ênfase6 26 2" xfId="49286" xr:uid="{85ECBD47-B1C7-4FB7-ABB4-4CD42A3FFDDD}"/>
    <cellStyle name="60% - Ênfase6 27" xfId="36960" xr:uid="{21C1ABD7-5C65-4086-AD4C-E18D31B06330}"/>
    <cellStyle name="60% - Ênfase6 27 2" xfId="49287" xr:uid="{69218783-CA1F-4197-89EC-4A4AC72B02B6}"/>
    <cellStyle name="60% - Ênfase6 28" xfId="36961" xr:uid="{0C4F101F-9979-4774-A1AC-AF4C0139FC4E}"/>
    <cellStyle name="60% - Ênfase6 29" xfId="36962" xr:uid="{C6C5A212-D0D1-46EE-8E70-E52CEB4DE937}"/>
    <cellStyle name="60% - Ênfase6 3" xfId="36963" xr:uid="{9BE0D95C-895F-44F0-93E6-BBC5536A831E}"/>
    <cellStyle name="60% - Ênfase6 3 10" xfId="56257" xr:uid="{1D65B86A-E93D-4A4F-B99D-209052C485FE}"/>
    <cellStyle name="60% - Ênfase6 3 11" xfId="57166" xr:uid="{4F7293A9-ACFE-4EFE-8CBC-47CD03DFC9A9}"/>
    <cellStyle name="60% - Ênfase6 3 12" xfId="47373" xr:uid="{836DA685-52E2-4B0A-BEA7-E69FEEB35A2B}"/>
    <cellStyle name="60% - Ênfase6 3 13" xfId="45236" xr:uid="{1594840C-20EC-4C31-9758-6B36589C9119}"/>
    <cellStyle name="60% - Ênfase6 3 2" xfId="48108" xr:uid="{211F54BD-C848-4ACF-A4D3-0906CDDCA53D}"/>
    <cellStyle name="60% - Ênfase6 3 2 2" xfId="49288" xr:uid="{F648890B-08E4-4AD5-8584-B2AC07E841D7}"/>
    <cellStyle name="60% - Ênfase6 3 2 2 2" xfId="56967" xr:uid="{6D899745-4A15-45E9-AF23-C3E48670FEBA}"/>
    <cellStyle name="60% - Ênfase6 3 2 2 2 2" xfId="57340" xr:uid="{136FC5F4-7713-4658-B338-32DDFB9F44DC}"/>
    <cellStyle name="60% - Ênfase6 3 2 2 2 3" xfId="57694" xr:uid="{42488604-2F6F-40BD-BF61-0E81F84FF9A0}"/>
    <cellStyle name="60% - Ênfase6 3 2 2 3" xfId="57720" xr:uid="{52652961-C02E-4364-BDD0-D941E457CF86}"/>
    <cellStyle name="60% - Ênfase6 3 2 3" xfId="56591" xr:uid="{4489FE3F-E0B4-44F2-A625-EEABFE40CEB2}"/>
    <cellStyle name="60% - Ênfase6 3 2 4" xfId="58078" xr:uid="{F2133518-2EF0-4A95-A739-F31D1179271D}"/>
    <cellStyle name="60% - Ênfase6 3 3" xfId="50692" xr:uid="{067E1CA1-69A9-4062-B93E-FAFAC292B4A1}"/>
    <cellStyle name="60% - Ênfase6 3 4" xfId="51579" xr:uid="{6C4CBB1F-DB5F-4CE2-92C1-FA80DB0D8D46}"/>
    <cellStyle name="60% - Ênfase6 3 5" xfId="52457" xr:uid="{68E68BFC-F113-4310-A223-CC00FC24ED7E}"/>
    <cellStyle name="60% - Ênfase6 3 6" xfId="53321" xr:uid="{5419D3F0-7390-4282-B69A-53945D11AE8B}"/>
    <cellStyle name="60% - Ênfase6 3 7" xfId="54165" xr:uid="{0DB2CFBE-CCBC-4087-B5CF-4744B756922E}"/>
    <cellStyle name="60% - Ênfase6 3 8" xfId="54969" xr:uid="{AF04033B-D790-43E5-9D75-4CB2AC7D1F57}"/>
    <cellStyle name="60% - Ênfase6 3 9" xfId="55644" xr:uid="{E804A742-26E7-4791-901A-082C81FB9066}"/>
    <cellStyle name="60% - Ênfase6 30" xfId="36964" xr:uid="{0C7E1967-4683-420D-9819-739ECD784553}"/>
    <cellStyle name="60% - Ênfase6 31" xfId="36965" xr:uid="{39C5C6A5-1649-4F5D-84F0-7F40974A01E7}"/>
    <cellStyle name="60% - Ênfase6 32" xfId="36966" xr:uid="{A48B4D1B-4F14-47D7-856F-670A74D879E7}"/>
    <cellStyle name="60% - Ênfase6 33" xfId="36967" xr:uid="{3630FA55-FD60-477B-AB8F-3E4C0025AEB5}"/>
    <cellStyle name="60% - Ênfase6 34" xfId="36968" xr:uid="{5F971E5C-47B5-419E-9185-E9A08C2D3B03}"/>
    <cellStyle name="60% - Ênfase6 34 2" xfId="36969" xr:uid="{97FC012E-7A8A-43CD-B795-DEBE3B0004C4}"/>
    <cellStyle name="60% - Ênfase6 34 3" xfId="36970" xr:uid="{866259C8-9FA1-43C4-9208-B4CF338FA95F}"/>
    <cellStyle name="60% - Ênfase6 35" xfId="36971" xr:uid="{8E81B7BC-8F9A-4D15-99A0-7C9FBE13B3B4}"/>
    <cellStyle name="60% - Ênfase6 36" xfId="36972" xr:uid="{D97A527F-0246-43B8-8234-552B02307CE7}"/>
    <cellStyle name="60% - Ênfase6 37" xfId="36973" xr:uid="{5FE81631-F284-4944-B8BE-EC58DCBEF6A6}"/>
    <cellStyle name="60% - Ênfase6 38" xfId="36974" xr:uid="{E559BD0B-E3C0-4BD7-A368-0E00F045285E}"/>
    <cellStyle name="60% - Ênfase6 39" xfId="36975" xr:uid="{483CD5D3-11AE-4AA2-9720-409DED1C8ED4}"/>
    <cellStyle name="60% - Ênfase6 4" xfId="36976" xr:uid="{0C413DAD-B41A-4B29-A3A4-57A41E4B2C72}"/>
    <cellStyle name="60% - Ênfase6 4 10" xfId="56298" xr:uid="{4244EDE6-9F37-47B3-A000-0AC92F3022EA}"/>
    <cellStyle name="60% - Ênfase6 4 11" xfId="56843" xr:uid="{07BC899F-16B0-4B2D-B2F3-CE419814B2F9}"/>
    <cellStyle name="60% - Ênfase6 4 12" xfId="47374" xr:uid="{B8A6A651-2E20-432E-9AC6-927AFA4CC0F5}"/>
    <cellStyle name="60% - Ênfase6 4 13" xfId="45237" xr:uid="{C56666AF-7D93-4E84-84D5-81E0069ED685}"/>
    <cellStyle name="60% - Ênfase6 4 2" xfId="48109" xr:uid="{9C8C5F83-CF4D-4C0F-81B2-2AED00DDB11F}"/>
    <cellStyle name="60% - Ênfase6 4 2 2" xfId="49289" xr:uid="{46269280-8806-41A3-ACBA-216A66EBEB9B}"/>
    <cellStyle name="60% - Ênfase6 4 2 2 2" xfId="56968" xr:uid="{C5C86CC0-A3DE-4F42-A0AD-07B74BD8166A}"/>
    <cellStyle name="60% - Ênfase6 4 2 2 2 2" xfId="57341" xr:uid="{2B3DBD02-F12F-43DD-96B6-BC17AFD5AB43}"/>
    <cellStyle name="60% - Ênfase6 4 2 2 2 3" xfId="58339" xr:uid="{388CD81B-96EE-4039-9C35-783D9FEBBEAF}"/>
    <cellStyle name="60% - Ênfase6 4 2 2 3" xfId="57522" xr:uid="{9FD8481E-FA75-46F2-B765-DF65F81F3AB4}"/>
    <cellStyle name="60% - Ênfase6 4 2 3" xfId="56592" xr:uid="{270D61B4-E79F-4B57-9127-57D3230C6517}"/>
    <cellStyle name="60% - Ênfase6 4 2 4" xfId="57964" xr:uid="{E95B6228-4D95-4D95-A54E-CD478467487C}"/>
    <cellStyle name="60% - Ênfase6 4 3" xfId="50693" xr:uid="{C17E76DD-CE0F-4F3F-A089-DD6320A7E880}"/>
    <cellStyle name="60% - Ênfase6 4 4" xfId="51580" xr:uid="{121ACC3C-8D43-4144-BC20-E13634E266FB}"/>
    <cellStyle name="60% - Ênfase6 4 5" xfId="52458" xr:uid="{E87415E2-7AFE-4C55-A8C9-AE4C50352BB6}"/>
    <cellStyle name="60% - Ênfase6 4 6" xfId="53322" xr:uid="{0E06C640-65E3-414B-864A-87B7DE81F2E8}"/>
    <cellStyle name="60% - Ênfase6 4 7" xfId="54166" xr:uid="{C2637FC5-C4AC-4F91-BDE4-9515C2D080C3}"/>
    <cellStyle name="60% - Ênfase6 4 8" xfId="54970" xr:uid="{92751D9F-454B-4601-BC9C-F95A1EC6A691}"/>
    <cellStyle name="60% - Ênfase6 4 9" xfId="55645" xr:uid="{57254893-39BB-4095-A871-32145204D277}"/>
    <cellStyle name="60% - Ênfase6 40" xfId="36977" xr:uid="{526022A6-AC49-4FCA-9EFC-DC3933DA285E}"/>
    <cellStyle name="60% - Ênfase6 41" xfId="36978" xr:uid="{0BC8CF53-F40B-41C0-B3F5-7109E30698B9}"/>
    <cellStyle name="60% - Ênfase6 42" xfId="36979" xr:uid="{446ED98B-27A6-4B46-ACA8-417F7D213E6B}"/>
    <cellStyle name="60% - Ênfase6 43" xfId="36980" xr:uid="{85B8AE23-BCE6-4FC6-869E-1DC4AF69FF9F}"/>
    <cellStyle name="60% - Ênfase6 44" xfId="36981" xr:uid="{6A4C9CA5-9816-489C-A258-A92B384F7B9E}"/>
    <cellStyle name="60% - Ênfase6 45" xfId="36982" xr:uid="{1E114F86-DB0A-4A7F-AA98-7D29596939C5}"/>
    <cellStyle name="60% - Ênfase6 46" xfId="36983" xr:uid="{C70CFBCE-C512-42AC-9BD1-C66B40A95D7E}"/>
    <cellStyle name="60% - Ênfase6 47" xfId="36984" xr:uid="{042BBDB7-1E89-4839-88C7-BFA03244D70D}"/>
    <cellStyle name="60% - Ênfase6 48" xfId="36985" xr:uid="{353CDCEA-DDF8-41E8-9505-EDEA9D81F4A2}"/>
    <cellStyle name="60% - Ênfase6 49" xfId="36986" xr:uid="{2A2426C3-7935-4768-9AA3-14F9B5DB0E62}"/>
    <cellStyle name="60% - Ênfase6 5" xfId="36987" xr:uid="{DBCE1691-431D-45E4-A1BF-389DED26DC54}"/>
    <cellStyle name="60% - Ênfase6 5 10" xfId="56339" xr:uid="{1EF665DD-9422-458C-8B1A-B9FD0E4FCC79}"/>
    <cellStyle name="60% - Ênfase6 5 11" xfId="57764" xr:uid="{4CB6DAC2-F6C1-49ED-8368-7E4E63423567}"/>
    <cellStyle name="60% - Ênfase6 5 12" xfId="47375" xr:uid="{FF1E1A3E-E868-44E1-847A-1C0D37C6F1D9}"/>
    <cellStyle name="60% - Ênfase6 5 13" xfId="45238" xr:uid="{6B971477-2BCE-4F95-9551-2EBBD2124653}"/>
    <cellStyle name="60% - Ênfase6 5 2" xfId="48110" xr:uid="{E5CE22A2-AA41-42D7-97A6-630A62F5CB43}"/>
    <cellStyle name="60% - Ênfase6 5 2 2" xfId="49290" xr:uid="{C8D05C5E-5812-46BE-BAAA-23080AEC975D}"/>
    <cellStyle name="60% - Ênfase6 5 2 2 2" xfId="56969" xr:uid="{B2D0F4DC-5314-483F-8385-8CCFE04242E1}"/>
    <cellStyle name="60% - Ênfase6 5 2 2 2 2" xfId="57342" xr:uid="{1B959981-0A10-4D53-977A-44E3E7F50FB2}"/>
    <cellStyle name="60% - Ênfase6 5 2 2 2 3" xfId="58234" xr:uid="{AC093182-ABD8-46C2-887B-BCD0973833BA}"/>
    <cellStyle name="60% - Ênfase6 5 2 2 3" xfId="57098" xr:uid="{C3F28C65-4953-479E-A77D-F799F6C77BCA}"/>
    <cellStyle name="60% - Ênfase6 5 2 3" xfId="56593" xr:uid="{84775D2C-D5F7-4F75-AEFB-60218620B810}"/>
    <cellStyle name="60% - Ênfase6 5 2 4" xfId="57854" xr:uid="{2DA91537-2E15-48EF-B45F-0F83D180FF33}"/>
    <cellStyle name="60% - Ênfase6 5 3" xfId="50694" xr:uid="{95B084FD-3037-494F-833D-9245EE0633CB}"/>
    <cellStyle name="60% - Ênfase6 5 4" xfId="51581" xr:uid="{12D14469-AE32-4C32-86AA-4B64F7250990}"/>
    <cellStyle name="60% - Ênfase6 5 5" xfId="52459" xr:uid="{76C3BFA5-54B1-4717-9433-2911D051C799}"/>
    <cellStyle name="60% - Ênfase6 5 6" xfId="53323" xr:uid="{5D8B412B-05A0-47FB-9755-05891E5E5F63}"/>
    <cellStyle name="60% - Ênfase6 5 7" xfId="54167" xr:uid="{A86B4B3B-8540-48C4-ACE1-EBDA38D1BE3F}"/>
    <cellStyle name="60% - Ênfase6 5 8" xfId="54971" xr:uid="{4AD262A0-EE6F-4070-A6BB-84C837352371}"/>
    <cellStyle name="60% - Ênfase6 5 9" xfId="55646" xr:uid="{0C36961E-DD34-4912-831F-BD16ABF47981}"/>
    <cellStyle name="60% - Ênfase6 50" xfId="36988" xr:uid="{A0EA8983-33E7-44F9-B6BB-DC3D170032DD}"/>
    <cellStyle name="60% - Ênfase6 51" xfId="36989" xr:uid="{51EEF8F5-33A5-4B20-8BDC-8B75D36886FE}"/>
    <cellStyle name="60% - Ênfase6 52" xfId="36990" xr:uid="{8B609360-333A-4129-BBD6-7B39441DA40B}"/>
    <cellStyle name="60% - Ênfase6 53" xfId="36991" xr:uid="{69AC85E0-714E-447F-8194-4053886BF817}"/>
    <cellStyle name="60% - Ênfase6 54" xfId="209" xr:uid="{687C2346-B96D-49EB-A436-DB706C98E380}"/>
    <cellStyle name="60% - Ênfase6 6" xfId="36992" xr:uid="{A1E816A0-0322-49BD-A69B-9A3E7FA10B36}"/>
    <cellStyle name="60% - Ênfase6 6 10" xfId="56379" xr:uid="{CAE046F5-69A2-4B4D-B2C3-86D7A2C45FC3}"/>
    <cellStyle name="60% - Ênfase6 6 11" xfId="58194" xr:uid="{FFD045F4-A8EA-422E-8993-8EADAFA79EE9}"/>
    <cellStyle name="60% - Ênfase6 6 12" xfId="47376" xr:uid="{EB2E1555-3B7E-45E7-9255-D19B9D9958D7}"/>
    <cellStyle name="60% - Ênfase6 6 13" xfId="45239" xr:uid="{A0C41784-DBE4-476B-A400-25ABCDF5E234}"/>
    <cellStyle name="60% - Ênfase6 6 2" xfId="48111" xr:uid="{285B0C65-E066-4102-B5E6-1191D555B01F}"/>
    <cellStyle name="60% - Ênfase6 6 2 2" xfId="49291" xr:uid="{82DB7125-7182-405B-B49E-DAFF9E0B8FA6}"/>
    <cellStyle name="60% - Ênfase6 6 2 2 2" xfId="56970" xr:uid="{8E42DCAE-C88C-42BA-A4F4-CE32B51B0E02}"/>
    <cellStyle name="60% - Ênfase6 6 2 2 2 2" xfId="57343" xr:uid="{E4D97549-66B7-44F3-95F7-770E8A953084}"/>
    <cellStyle name="60% - Ênfase6 6 2 2 2 3" xfId="58130" xr:uid="{3D1D2F8E-5907-4A97-AB36-4F9524FED7DA}"/>
    <cellStyle name="60% - Ênfase6 6 2 2 3" xfId="58369" xr:uid="{7890ABFD-CD8F-4312-8D37-AABB7CE8116B}"/>
    <cellStyle name="60% - Ênfase6 6 2 3" xfId="56594" xr:uid="{71FE3C02-80AF-4E24-9624-B6D1906AD98F}"/>
    <cellStyle name="60% - Ênfase6 6 2 4" xfId="57741" xr:uid="{62AC999F-DABB-4165-85C1-918C080411EF}"/>
    <cellStyle name="60% - Ênfase6 6 3" xfId="50695" xr:uid="{1DD4D12E-270B-4726-822B-F009E1A5E6DE}"/>
    <cellStyle name="60% - Ênfase6 6 4" xfId="51582" xr:uid="{750456C8-CD9D-4CEB-94E9-63C27C6BBE4A}"/>
    <cellStyle name="60% - Ênfase6 6 5" xfId="52460" xr:uid="{E8BE1920-74EE-479F-82FA-B027F59D871C}"/>
    <cellStyle name="60% - Ênfase6 6 6" xfId="53324" xr:uid="{43E03C71-F9CB-4D38-AD0A-3A0179FB2680}"/>
    <cellStyle name="60% - Ênfase6 6 7" xfId="54168" xr:uid="{A67B3F8B-334D-436E-B5E1-F16864547A75}"/>
    <cellStyle name="60% - Ênfase6 6 8" xfId="54972" xr:uid="{EA83BB74-CCAA-4BFA-AECD-C39FE1ABF1E2}"/>
    <cellStyle name="60% - Ênfase6 6 9" xfId="55647" xr:uid="{E4A480A9-908B-4C5D-B7AC-C1AAB08DB6EE}"/>
    <cellStyle name="60% - Ênfase6 7" xfId="36993" xr:uid="{7BB945CD-7C07-42DC-9199-00E120FCE35C}"/>
    <cellStyle name="60% - Ênfase6 7 10" xfId="47377" xr:uid="{63D4A5C6-03E4-49CE-94A8-8CC5FC5A5A33}"/>
    <cellStyle name="60% - Ênfase6 7 11" xfId="45240" xr:uid="{287586C7-2757-46EB-90F9-980D39613A6D}"/>
    <cellStyle name="60% - Ênfase6 7 2" xfId="48112" xr:uid="{369FB4F8-B9C0-4C53-ACE4-B20D8F653723}"/>
    <cellStyle name="60% - Ênfase6 7 2 2" xfId="49292" xr:uid="{8A62A663-F6A8-4C6B-A375-7B49BE570351}"/>
    <cellStyle name="60% - Ênfase6 7 3" xfId="50696" xr:uid="{FF1841B7-14A3-4F64-81F3-4E2BF8F04AB0}"/>
    <cellStyle name="60% - Ênfase6 7 4" xfId="51583" xr:uid="{CABC26F9-65E4-44DE-892B-8A30E6B1B57C}"/>
    <cellStyle name="60% - Ênfase6 7 5" xfId="52461" xr:uid="{D27BC704-C76D-457C-B082-C9A6C04A595F}"/>
    <cellStyle name="60% - Ênfase6 7 6" xfId="53325" xr:uid="{43AE69FC-BA6A-41BB-9951-8BC9C1F76253}"/>
    <cellStyle name="60% - Ênfase6 7 7" xfId="54169" xr:uid="{536D9FE5-1BC6-48C9-85E6-D0D6EA734E8C}"/>
    <cellStyle name="60% - Ênfase6 7 8" xfId="54973" xr:uid="{DD5D4919-37AA-4484-BB84-CF64EDF7DEB0}"/>
    <cellStyle name="60% - Ênfase6 7 9" xfId="55648" xr:uid="{93888D31-A7FA-4206-B5CA-EF74A875FE60}"/>
    <cellStyle name="60% - Ênfase6 8" xfId="36994" xr:uid="{074D9B91-3895-4229-840C-B10EA8FA1B53}"/>
    <cellStyle name="60% - Ênfase6 8 10" xfId="47378" xr:uid="{5024A1F6-FA42-4CE8-9872-99A17F22F9E4}"/>
    <cellStyle name="60% - Ênfase6 8 11" xfId="45731" xr:uid="{19F47985-A242-4D53-AF45-35701C739F87}"/>
    <cellStyle name="60% - Ênfase6 8 2" xfId="48113" xr:uid="{1520A2D8-6E30-4929-AB32-F564A6B74A16}"/>
    <cellStyle name="60% - Ênfase6 8 2 2" xfId="49293" xr:uid="{97F0CD1B-9F85-4B3F-9AB8-1A4A9A79BF94}"/>
    <cellStyle name="60% - Ênfase6 8 3" xfId="50697" xr:uid="{39192AE0-B902-4BA3-9A3C-B8290AF8FD52}"/>
    <cellStyle name="60% - Ênfase6 8 4" xfId="51584" xr:uid="{B087A5E9-FFF0-4293-BE09-0456C674CE72}"/>
    <cellStyle name="60% - Ênfase6 8 5" xfId="52462" xr:uid="{A1395DDD-85F6-4168-AC38-B34589A693C2}"/>
    <cellStyle name="60% - Ênfase6 8 6" xfId="53326" xr:uid="{EADE64B4-5D1E-432A-AD76-71A1B890222D}"/>
    <cellStyle name="60% - Ênfase6 8 7" xfId="54170" xr:uid="{6E3DD5C1-619A-4853-8617-ED05BAFA727D}"/>
    <cellStyle name="60% - Ênfase6 8 8" xfId="54974" xr:uid="{1AC5F893-3EE1-49D6-828C-3F27BDA7C152}"/>
    <cellStyle name="60% - Ênfase6 8 9" xfId="55649" xr:uid="{772E8769-2A84-4C47-9B0E-E1A9443703B2}"/>
    <cellStyle name="60% - Ênfase6 9" xfId="36995" xr:uid="{7723147B-7914-404C-9A8C-1968B0ED636D}"/>
    <cellStyle name="60% - Ênfase6 9 10" xfId="47379" xr:uid="{ED19A0C8-2034-49B3-86EA-682FB5831CD0}"/>
    <cellStyle name="60% - Ênfase6 9 11" xfId="45732" xr:uid="{F21EDFED-83EC-4ACE-AED3-E3FBC3F17529}"/>
    <cellStyle name="60% - Ênfase6 9 2" xfId="48114" xr:uid="{33130851-7B0D-48A1-8316-182401CAC6C0}"/>
    <cellStyle name="60% - Ênfase6 9 2 2" xfId="49294" xr:uid="{7CCCDCFD-D535-4A2A-B9ED-68E2CA7023C2}"/>
    <cellStyle name="60% - Ênfase6 9 3" xfId="50698" xr:uid="{297DB5DA-8C3D-46AA-B65A-3A41301DAE78}"/>
    <cellStyle name="60% - Ênfase6 9 4" xfId="51585" xr:uid="{EB9B92AC-5D17-4F8B-9B6F-47886FDB8D11}"/>
    <cellStyle name="60% - Ênfase6 9 5" xfId="52463" xr:uid="{12CA252C-893C-49A9-8125-61926FCD5193}"/>
    <cellStyle name="60% - Ênfase6 9 6" xfId="53327" xr:uid="{07DFFB08-2767-41D3-9F9F-D98206E7A290}"/>
    <cellStyle name="60% - Ênfase6 9 7" xfId="54171" xr:uid="{7B895DC2-305B-4FA3-B270-1C9A586798D1}"/>
    <cellStyle name="60% - Ênfase6 9 8" xfId="54975" xr:uid="{1FB6583A-8E10-4395-A5D4-92CEB5362A70}"/>
    <cellStyle name="60% - Ênfase6 9 9" xfId="55650" xr:uid="{0EF34F19-A9F0-4322-B568-CF991ECB2E20}"/>
    <cellStyle name="a_Divisão" xfId="45241" xr:uid="{8EDC96A9-8B05-4B5D-9D31-C0053A8A620F}"/>
    <cellStyle name="a_Divisão 2" xfId="45733" xr:uid="{223DD2F9-6E3C-43F7-B3A8-E05750C1F4EE}"/>
    <cellStyle name="a_Divisão 3" xfId="47380" xr:uid="{49F95182-5ED5-4F0A-889A-20DF906DA72E}"/>
    <cellStyle name="a_Divisão_Acumulado" xfId="45734" xr:uid="{76C96994-129F-4AB7-8A46-57FE525F6691}"/>
    <cellStyle name="a_Divisão_Base Bridge EBITDA" xfId="45735" xr:uid="{40262AC7-C636-408F-9C36-0536CBD7FB59}"/>
    <cellStyle name="a_Divisão_Base Bridge EBITDA_1" xfId="45736" xr:uid="{23665EE6-52A9-4A70-9655-055B4111B6F3}"/>
    <cellStyle name="a_Divisão_Base Bridge EBITDA_2" xfId="45737" xr:uid="{E94758FE-EBFB-4521-9358-B1F369B5FB1E}"/>
    <cellStyle name="a_Divisão_Base Bridge EBITDA_3" xfId="45738" xr:uid="{4D3F2A5A-1C45-4070-8338-A60751EF8E59}"/>
    <cellStyle name="a_Divisão_Base Bridge EBITDA_Base Bridge EBITDA" xfId="45739" xr:uid="{0F95AB9B-01C9-4FB7-90A1-D125E488E892}"/>
    <cellStyle name="a_Divisão_Base Bridge EBITDA_Lucro Bruto" xfId="45740" xr:uid="{65B534E8-B080-4890-A080-115076A6578B}"/>
    <cellStyle name="a_Divisão_Base Bridge EBITDA_Plan3" xfId="45741" xr:uid="{6222FE8E-CAAE-45E0-B7B7-18F90EEACB30}"/>
    <cellStyle name="a_Divisão_Bridge EBITDA" xfId="45742" xr:uid="{B032A9F2-EBD3-4C6D-A53B-91D7073AF781}"/>
    <cellStyle name="a_Divisão_Bridge EBITDA_Base Bridge EBITDA" xfId="45743" xr:uid="{40F26715-DD65-4DF9-88FE-5A801F3CAFF6}"/>
    <cellStyle name="a_Divisão_Bridge EBITDA_Lucro Bruto" xfId="45744" xr:uid="{7308BAF8-91CB-4221-A97D-9647A94A4A4B}"/>
    <cellStyle name="a_Divisão_Bridge EBITDA_Plan3" xfId="45745" xr:uid="{809B3EB1-B7CA-42D9-A721-EC4FAF91D329}"/>
    <cellStyle name="a_Divisão_Lucro Bruto" xfId="45746" xr:uid="{D3B043EC-006B-49BC-9F40-32AAAB4D489C}"/>
    <cellStyle name="a_Divisão_Mês" xfId="45747" xr:uid="{B6BF9C65-8518-442D-9AF0-A62BC66BB680}"/>
    <cellStyle name="a_Divisão_Plan1" xfId="45748" xr:uid="{2AC4CF6B-61C3-4A85-9272-DF9229B32268}"/>
    <cellStyle name="a_Divisão_Plan1 (L) (2)" xfId="45749" xr:uid="{8A42D0F3-E665-435C-94B9-CF3A55AEA719}"/>
    <cellStyle name="a_Divisão_Plan1 (L) (2)_1" xfId="45750" xr:uid="{384A9D62-5016-4ED9-99A4-F8FB55FDAE54}"/>
    <cellStyle name="a_Divisão_Plan1 (L) (2)_1_Lucro Bruto" xfId="45751" xr:uid="{A64233B5-C307-4575-9578-EFE314A14EEC}"/>
    <cellStyle name="a_Divisão_Plan1 (L) (2)_1_Plan3" xfId="45752" xr:uid="{F7572475-11BD-4D1C-9FBE-3D07684B4758}"/>
    <cellStyle name="a_Divisão_Plan1 (L) (2)_Lucro Bruto" xfId="45753" xr:uid="{67F394CB-AEBC-41E3-BCDB-5462DC850432}"/>
    <cellStyle name="a_Divisão_Plan1 (L) (2)_Plan3" xfId="45754" xr:uid="{0FF3630C-DE81-470E-B170-7256BB3C2D11}"/>
    <cellStyle name="a_Divisão_Plan1_1" xfId="45755" xr:uid="{C1D2EB32-A63C-40F5-A955-99DC50A988B3}"/>
    <cellStyle name="a_Divisão_Plan1_1_Base Bridge EBITDA" xfId="45756" xr:uid="{C2850DD5-FDBA-450F-A6D4-698D4AD2C01E}"/>
    <cellStyle name="a_Divisão_Plan1_1_Lucro Bruto" xfId="45757" xr:uid="{FCCEE27C-2942-40B1-B104-AEE7E1B68250}"/>
    <cellStyle name="a_Divisão_Plan1_1_Plan3" xfId="45758" xr:uid="{4CB687B7-4854-4D50-9D6B-390AE01C901E}"/>
    <cellStyle name="a_Divisão_Plan1_2" xfId="45759" xr:uid="{1F5619BB-3621-4FDB-B41F-DB0671F58142}"/>
    <cellStyle name="a_Divisão_Plan1_2_Lucro Bruto" xfId="45760" xr:uid="{088EF9B5-0E41-48C0-90F1-D88DCEC32F9B}"/>
    <cellStyle name="a_Divisão_Plan1_2_Plan3" xfId="45761" xr:uid="{7521823F-3CB4-4D5B-BFD5-21D0A70E0DC9}"/>
    <cellStyle name="a_Divisão_Plan1_Base Bridge EBITDA" xfId="45762" xr:uid="{132C0CCA-31BB-4960-B40C-4498D28E6CF0}"/>
    <cellStyle name="a_Divisão_Plan1_Lucro Bruto" xfId="45763" xr:uid="{144EE2A0-0D97-42D3-83F6-A9E7D7839124}"/>
    <cellStyle name="a_Divisão_Plan1_Plan3" xfId="45764" xr:uid="{5F8CDB95-8243-41CE-B3B0-40A50D0DFD37}"/>
    <cellStyle name="a_Divisão_Plan3" xfId="45765" xr:uid="{87EB2F61-7EC0-4246-83FE-C8CBFCCE8B72}"/>
    <cellStyle name="a_Divisão_quadro derivativos" xfId="45242" xr:uid="{201BBD47-089E-4E79-B338-548D1A553CE7}"/>
    <cellStyle name="a_Divisão_quadro derivativos (NOVO)" xfId="45243" xr:uid="{C3899C18-7B94-4391-8F75-0F2E0590EABE}"/>
    <cellStyle name="a_Divisão_quadro derivativos (NOVO) 2" xfId="47382" xr:uid="{09FBA2CE-EE24-44FF-A7B8-E0F85E83B81B}"/>
    <cellStyle name="a_Divisão_quadro derivativos 2" xfId="47381" xr:uid="{5D4A067C-11AB-4EEC-BD1F-96539BE4539E}"/>
    <cellStyle name="a_Divisão_quadro derivativos 3" xfId="48061" xr:uid="{C338F90D-E6A5-4CC2-9EC2-7579068F794B}"/>
    <cellStyle name="a_Divisão_Realizado" xfId="45766" xr:uid="{E9456739-5BCC-4797-AD7D-BD230AE9B260}"/>
    <cellStyle name="a_normal" xfId="45244" xr:uid="{E8CD449B-541E-471A-81B7-9E9D1042AC1E}"/>
    <cellStyle name="a_normal 2" xfId="45767" xr:uid="{57EBFCDE-D340-4D76-AEB4-35EBFB026346}"/>
    <cellStyle name="a_normal 3" xfId="47383" xr:uid="{797DF683-E539-47C6-9DBE-4501C1DB63B7}"/>
    <cellStyle name="a_normal_Acumulado" xfId="45768" xr:uid="{22E92142-2051-46E8-85FA-8ACB0AEA6A19}"/>
    <cellStyle name="a_normal_Base Bridge EBITDA" xfId="45769" xr:uid="{D14E8B97-347D-47FE-9C6B-0C45D92019F3}"/>
    <cellStyle name="a_normal_Base Bridge EBITDA_1" xfId="45770" xr:uid="{8F320FE0-3440-4E7E-B382-9CCB8382C87B}"/>
    <cellStyle name="a_normal_Base Bridge EBITDA_2" xfId="45771" xr:uid="{F7BE7AFD-77D2-4565-97C4-C73190755C5C}"/>
    <cellStyle name="a_normal_Base Bridge EBITDA_3" xfId="45772" xr:uid="{9BB1AD01-1782-48DE-B018-0FF84430862D}"/>
    <cellStyle name="a_normal_Base Bridge EBITDA_Base Bridge EBITDA" xfId="45773" xr:uid="{0068C2DF-A45F-478C-B37F-212F57DE65D5}"/>
    <cellStyle name="a_normal_Base Bridge EBITDA_Lucro Bruto" xfId="45774" xr:uid="{62696649-E244-4B23-9E01-07052FFCC4C7}"/>
    <cellStyle name="a_normal_Base Bridge EBITDA_Plan3" xfId="45775" xr:uid="{07505770-1AFE-4366-A940-8FF32E1853EB}"/>
    <cellStyle name="a_normal_Bridge EBITDA" xfId="45776" xr:uid="{FF784367-280A-457F-BA16-80F0FB4A66F3}"/>
    <cellStyle name="a_normal_Bridge EBITDA_Base Bridge EBITDA" xfId="45777" xr:uid="{8B21F035-F5A5-464D-92ED-69AD4DEF2F92}"/>
    <cellStyle name="a_normal_Bridge EBITDA_Lucro Bruto" xfId="45778" xr:uid="{F58A48F2-C6B8-45F5-B7CF-BC24444C0EF7}"/>
    <cellStyle name="a_normal_Bridge EBITDA_Plan3" xfId="45779" xr:uid="{034EF1AD-ABF6-4EEC-B664-2E312149DB57}"/>
    <cellStyle name="a_normal_Lucro Bruto" xfId="45780" xr:uid="{B3A3FC01-4954-49C7-9EF1-026EB379E93E}"/>
    <cellStyle name="a_normal_Mês" xfId="45781" xr:uid="{102C912C-8074-45ED-8137-C73D0C9195E6}"/>
    <cellStyle name="a_normal_Plan1" xfId="45782" xr:uid="{7B90A5F5-D04C-4BAE-B254-B67E61ED7E79}"/>
    <cellStyle name="a_normal_Plan1 (L) (2)" xfId="45783" xr:uid="{DA4D239B-06FE-4155-9C44-D3A6DF7A75DD}"/>
    <cellStyle name="a_normal_Plan1 (L) (2)_1" xfId="45784" xr:uid="{0FED1B25-F3F1-48E4-8068-9B5C56E24920}"/>
    <cellStyle name="a_normal_Plan1 (L) (2)_1_Lucro Bruto" xfId="45785" xr:uid="{1093959B-DAD3-4A57-AAD5-AD2BA012B8CD}"/>
    <cellStyle name="a_normal_Plan1 (L) (2)_1_Plan3" xfId="45786" xr:uid="{768237FE-5D08-4130-8184-E270947F461C}"/>
    <cellStyle name="a_normal_Plan1 (L) (2)_Lucro Bruto" xfId="45787" xr:uid="{27F9A612-57C8-40EE-A243-9C953B359E14}"/>
    <cellStyle name="a_normal_Plan1 (L) (2)_Plan3" xfId="45788" xr:uid="{9EB593E2-B96E-4618-83C9-BF54E0E6CB8E}"/>
    <cellStyle name="a_normal_Plan1_1" xfId="45789" xr:uid="{15CB387D-101A-4E84-8203-75F787F65C69}"/>
    <cellStyle name="a_normal_Plan1_1_Base Bridge EBITDA" xfId="45790" xr:uid="{009D4515-3F26-402A-8C33-E1A8D39F6B3A}"/>
    <cellStyle name="a_normal_Plan1_1_Lucro Bruto" xfId="45791" xr:uid="{335F47E8-5E88-4701-B6E5-D1D3D50937D0}"/>
    <cellStyle name="a_normal_Plan1_1_Plan3" xfId="45792" xr:uid="{D927802E-2F67-438E-803E-76EAE21919A3}"/>
    <cellStyle name="a_normal_Plan1_2" xfId="45793" xr:uid="{27AA9F69-33F9-4101-9393-FEB5E3726538}"/>
    <cellStyle name="a_normal_Plan1_2_Lucro Bruto" xfId="45794" xr:uid="{FBF7E753-B651-4B17-90E8-08F76781CAC6}"/>
    <cellStyle name="a_normal_Plan1_2_Plan3" xfId="45795" xr:uid="{B6E61D20-0282-47DF-9EF6-78C04F448D2D}"/>
    <cellStyle name="a_normal_Plan1_Base Bridge EBITDA" xfId="45796" xr:uid="{F2BB289B-3752-4CBC-96AC-47C557836045}"/>
    <cellStyle name="a_normal_Plan1_Lucro Bruto" xfId="45797" xr:uid="{05C6AB17-A33E-47B0-964D-0FB2C61FED9A}"/>
    <cellStyle name="a_normal_Plan1_Plan3" xfId="45798" xr:uid="{744E346D-9CD1-4E7B-A90F-187B4D06D588}"/>
    <cellStyle name="a_normal_Plan3" xfId="45799" xr:uid="{DEA2B98A-2595-4391-829A-5513060C3464}"/>
    <cellStyle name="a_normal_Realizado" xfId="45800" xr:uid="{A7769671-079A-42F0-9707-FCB3E0E0C3E4}"/>
    <cellStyle name="a_quebra_1" xfId="45245" xr:uid="{1A66DD0A-19DA-4C1E-B1B4-C98FB92BF7E8}"/>
    <cellStyle name="a_quebra_1 2" xfId="45801" xr:uid="{3C27B306-80E2-4633-AC34-9399C6018F54}"/>
    <cellStyle name="a_quebra_1 3" xfId="47384" xr:uid="{C3F403B7-6459-4C17-B362-8B9D71994401}"/>
    <cellStyle name="a_quebra_1_Acumulado" xfId="45802" xr:uid="{63DA9ED3-B18B-4EE7-97D7-3B1684E4DFB5}"/>
    <cellStyle name="a_quebra_1_Base Bridge EBITDA" xfId="45803" xr:uid="{5B9C0EB2-0496-4C32-B793-3DB901050121}"/>
    <cellStyle name="a_quebra_1_Base Bridge EBITDA_1" xfId="45804" xr:uid="{FC3CE47F-3870-4F99-9788-4A1F23E98E69}"/>
    <cellStyle name="a_quebra_1_Base Bridge EBITDA_2" xfId="45805" xr:uid="{537096CC-E2F6-483E-A8AC-A12282BDB8FC}"/>
    <cellStyle name="a_quebra_1_Base Bridge EBITDA_3" xfId="45806" xr:uid="{18F11131-F10F-4427-94DB-B5B5DB80E08C}"/>
    <cellStyle name="a_quebra_1_Base Bridge EBITDA_Base Bridge EBITDA" xfId="45807" xr:uid="{C950DC78-80E5-4351-A8BE-9BA1CF1E8B20}"/>
    <cellStyle name="a_quebra_1_Base Bridge EBITDA_Lucro Bruto" xfId="45808" xr:uid="{466B7E32-534D-405B-B2FC-8F2225383757}"/>
    <cellStyle name="a_quebra_1_Base Bridge EBITDA_Plan3" xfId="45809" xr:uid="{26C1DA69-893D-4F36-9C9C-E6A4E7B21A62}"/>
    <cellStyle name="a_quebra_1_Bridge EBITDA" xfId="45810" xr:uid="{AEB28641-7F09-46BB-8012-08E7DA26ED4C}"/>
    <cellStyle name="a_quebra_1_Bridge EBITDA_Base Bridge EBITDA" xfId="45811" xr:uid="{D4414F91-8B30-497D-A546-4589D3CBF136}"/>
    <cellStyle name="a_quebra_1_Bridge EBITDA_Lucro Bruto" xfId="45812" xr:uid="{F83E5E8B-65AA-486B-AE1A-4EA026A6720B}"/>
    <cellStyle name="a_quebra_1_Bridge EBITDA_Plan3" xfId="45813" xr:uid="{5470BE84-4EE2-4E06-8876-B59ADF7839FA}"/>
    <cellStyle name="a_quebra_1_Lucro Bruto" xfId="45814" xr:uid="{26B27BF4-D672-4EFE-8F5A-2A3DA45DA8B9}"/>
    <cellStyle name="a_quebra_1_Mês" xfId="45815" xr:uid="{2F5B4587-2DB6-4BC7-827F-95875255B1BE}"/>
    <cellStyle name="a_quebra_1_Plan1" xfId="45816" xr:uid="{928D74E8-F4EA-412D-BD0C-56A681B99CF5}"/>
    <cellStyle name="a_quebra_1_Plan1 (L) (2)" xfId="45817" xr:uid="{9BA90922-B8D8-4765-B596-CCDE772CBF06}"/>
    <cellStyle name="a_quebra_1_Plan1 (L) (2)_1" xfId="45818" xr:uid="{77DC2F22-B378-4B6F-ACC6-F5FD6A0BC7EE}"/>
    <cellStyle name="a_quebra_1_Plan1 (L) (2)_1_Lucro Bruto" xfId="45819" xr:uid="{49111DC5-DC75-4BEC-BAEF-F989F7F7F77A}"/>
    <cellStyle name="a_quebra_1_Plan1 (L) (2)_1_Plan3" xfId="45820" xr:uid="{E85A2978-BD7C-48D5-8CB1-1774FC58FDD2}"/>
    <cellStyle name="a_quebra_1_Plan1 (L) (2)_Lucro Bruto" xfId="45821" xr:uid="{DF82ECE3-AB04-4613-A5E5-4E77CB318A81}"/>
    <cellStyle name="a_quebra_1_Plan1 (L) (2)_Plan3" xfId="45822" xr:uid="{9C2094CA-0AFE-4E89-B63A-1028D39763EF}"/>
    <cellStyle name="a_quebra_1_Plan1_1" xfId="45823" xr:uid="{25D1A604-9557-454A-BF08-EDC01E740B6F}"/>
    <cellStyle name="a_quebra_1_Plan1_1_Base Bridge EBITDA" xfId="45824" xr:uid="{332301E3-5C68-4BD0-9003-F5CD6DFF7B2F}"/>
    <cellStyle name="a_quebra_1_Plan1_1_Lucro Bruto" xfId="45825" xr:uid="{5AD55450-9ADC-484C-A23B-48B243D29CBE}"/>
    <cellStyle name="a_quebra_1_Plan1_1_Plan3" xfId="45826" xr:uid="{E20E4AAB-6C9D-438B-B4E7-4F16AB91F6BB}"/>
    <cellStyle name="a_quebra_1_Plan1_2" xfId="45827" xr:uid="{08DFAD86-1B32-4ED2-A5C3-DB84339110DE}"/>
    <cellStyle name="a_quebra_1_Plan1_2_Lucro Bruto" xfId="45828" xr:uid="{BFF1DA79-D325-4A9C-96B0-403001B9903D}"/>
    <cellStyle name="a_quebra_1_Plan1_2_Plan3" xfId="45829" xr:uid="{32480F89-9FD1-4EE2-B66D-D6D29496A3EF}"/>
    <cellStyle name="a_quebra_1_Plan1_Base Bridge EBITDA" xfId="45830" xr:uid="{ACA0064E-E0B2-4833-8C1F-5E7B5D7EE074}"/>
    <cellStyle name="a_quebra_1_Plan1_Lucro Bruto" xfId="45831" xr:uid="{21A84121-ABCC-4C10-B7CC-3EA5595A5E4B}"/>
    <cellStyle name="a_quebra_1_Plan1_Plan3" xfId="45832" xr:uid="{7684A31B-BD78-498F-A2F1-03F1014AF86F}"/>
    <cellStyle name="a_quebra_1_Plan3" xfId="45833" xr:uid="{C4CB2175-FF85-43B9-B119-F72F2D6723BE}"/>
    <cellStyle name="a_quebra_1_Realizado" xfId="45834" xr:uid="{06592896-7A04-4DB5-928C-CEF20115162D}"/>
    <cellStyle name="a_quebra_2" xfId="45246" xr:uid="{2377F18B-59E0-4390-8CF6-9284A40853A1}"/>
    <cellStyle name="a_quebra_2 2" xfId="45835" xr:uid="{B317B46B-B338-41CD-9F73-02239F621E1F}"/>
    <cellStyle name="a_quebra_2 3" xfId="47385" xr:uid="{E1DEC4AD-C11C-4F7B-A7A9-5EA7F0CDA20B}"/>
    <cellStyle name="a_quebra_2_Acumulado" xfId="45836" xr:uid="{9F59C0AB-74EA-4144-9303-5344B9485C15}"/>
    <cellStyle name="a_quebra_2_Base Bridge EBITDA" xfId="45837" xr:uid="{12D0C070-F252-4213-9D46-FC5EA27DAC67}"/>
    <cellStyle name="a_quebra_2_Base Bridge EBITDA_1" xfId="45838" xr:uid="{055B2288-9A1B-45E2-8D72-426751563EB0}"/>
    <cellStyle name="a_quebra_2_Base Bridge EBITDA_2" xfId="45839" xr:uid="{F0C7721A-406D-46F4-91E9-AD43A29E34D7}"/>
    <cellStyle name="a_quebra_2_Base Bridge EBITDA_3" xfId="45840" xr:uid="{AA21E2B4-548D-4472-BBE1-C0B1FAAFDF5C}"/>
    <cellStyle name="a_quebra_2_Base Bridge EBITDA_Base Bridge EBITDA" xfId="45841" xr:uid="{56F9B2E5-CF00-4118-83A8-23B8AFCC2D89}"/>
    <cellStyle name="a_quebra_2_Base Bridge EBITDA_Lucro Bruto" xfId="45842" xr:uid="{5AAD0DA1-FCE1-4237-AACC-4D96097CD613}"/>
    <cellStyle name="a_quebra_2_Base Bridge EBITDA_Plan3" xfId="45843" xr:uid="{AD8E8D3C-260E-4FF0-A9A7-F9C9FCE16691}"/>
    <cellStyle name="a_quebra_2_Bridge EBITDA" xfId="45844" xr:uid="{68B329A1-7261-47C9-B261-DBD5B411B1D6}"/>
    <cellStyle name="a_quebra_2_Bridge EBITDA_Base Bridge EBITDA" xfId="45845" xr:uid="{FEA3FC3D-BCE8-41FB-A412-63FD014CA0CA}"/>
    <cellStyle name="a_quebra_2_Bridge EBITDA_Lucro Bruto" xfId="45846" xr:uid="{783C1B9F-50CD-40AC-9FDE-1D89B02DA25D}"/>
    <cellStyle name="a_quebra_2_Bridge EBITDA_Plan3" xfId="45847" xr:uid="{A38D0654-8371-454B-8211-8CD4000C108F}"/>
    <cellStyle name="a_quebra_2_Lucro Bruto" xfId="45848" xr:uid="{5250B4F8-F6F6-4A36-A227-8B0D33114F6B}"/>
    <cellStyle name="a_quebra_2_Mês" xfId="45849" xr:uid="{6E6F9043-23B7-41FC-9E9B-806FEB6E687F}"/>
    <cellStyle name="a_quebra_2_Plan1" xfId="45850" xr:uid="{569411B4-0FB8-44E6-B8E0-D71B4DC54C90}"/>
    <cellStyle name="a_quebra_2_Plan1 (L) (2)" xfId="45851" xr:uid="{47EB89AF-E598-4418-B667-CCC9A6005CF3}"/>
    <cellStyle name="a_quebra_2_Plan1 (L) (2)_1" xfId="45852" xr:uid="{4B67AA7C-B406-4F34-B2BD-26B3562685CA}"/>
    <cellStyle name="a_quebra_2_Plan1 (L) (2)_1_Lucro Bruto" xfId="45853" xr:uid="{5817A9F1-3293-4163-900B-34BFC53405AD}"/>
    <cellStyle name="a_quebra_2_Plan1 (L) (2)_1_Plan3" xfId="45854" xr:uid="{6779A5E6-9F28-42B6-86AD-0DD683EC5817}"/>
    <cellStyle name="a_quebra_2_Plan1 (L) (2)_Lucro Bruto" xfId="45855" xr:uid="{FA4CC089-CCF5-45FE-958F-2C61D007EDBE}"/>
    <cellStyle name="a_quebra_2_Plan1 (L) (2)_Plan3" xfId="45856" xr:uid="{96E48448-58A9-4B9D-8AC5-658867AEF6EC}"/>
    <cellStyle name="a_quebra_2_Plan1_1" xfId="45857" xr:uid="{C36BFC6E-4886-492F-901E-3212E356A551}"/>
    <cellStyle name="a_quebra_2_Plan1_1_Base Bridge EBITDA" xfId="45858" xr:uid="{44A7BE86-6C9E-4CE8-AAF0-2DFA47659402}"/>
    <cellStyle name="a_quebra_2_Plan1_1_Lucro Bruto" xfId="45859" xr:uid="{7A88F8A8-3B1B-41EF-8490-0A00974BF94C}"/>
    <cellStyle name="a_quebra_2_Plan1_1_Plan3" xfId="45860" xr:uid="{5F839901-567F-4C2F-81A6-2BE15B1F0160}"/>
    <cellStyle name="a_quebra_2_Plan1_2" xfId="45861" xr:uid="{D1F0BE8D-85A8-4485-88DD-BA99231AD346}"/>
    <cellStyle name="a_quebra_2_Plan1_2_Lucro Bruto" xfId="45862" xr:uid="{D881C017-82EE-4877-A3FF-F6B3A54B4073}"/>
    <cellStyle name="a_quebra_2_Plan1_2_Plan3" xfId="45863" xr:uid="{2CF0BA16-ACD3-4FC0-A503-F0F1CFC839C6}"/>
    <cellStyle name="a_quebra_2_Plan1_Base Bridge EBITDA" xfId="45864" xr:uid="{D490962C-0FC6-4F25-8D02-C23E4628C8B4}"/>
    <cellStyle name="a_quebra_2_Plan1_Lucro Bruto" xfId="45865" xr:uid="{65781758-D1E6-4EA1-9C8A-690D2973C889}"/>
    <cellStyle name="a_quebra_2_Plan1_Plan3" xfId="45866" xr:uid="{15F23155-4CF9-4DE1-A76C-170A885A54F7}"/>
    <cellStyle name="a_quebra_2_Plan3" xfId="45867" xr:uid="{6B5AA898-6BF2-4B1C-8951-F0A43BE0F8E6}"/>
    <cellStyle name="a_quebra_2_Realizado" xfId="45868" xr:uid="{D7642613-7D47-417D-8009-5CCDDCB2A53B}"/>
    <cellStyle name="A3 297 x 420 mm" xfId="47386" xr:uid="{145C9384-7B8C-4E80-B161-3B550C6A524C}"/>
    <cellStyle name="A3 297 x 420 mm 2" xfId="47387" xr:uid="{AC06C801-AA8D-49C7-80B1-311965850C20}"/>
    <cellStyle name="A3 297 x 420 mm 3" xfId="47388" xr:uid="{DE181CB3-AB9E-4E7D-B5AA-6ED3731B922C}"/>
    <cellStyle name="A3 297 x 420 mm_Consecana" xfId="47389" xr:uid="{DCAE15CB-0442-44C7-B7AA-0EA2B2BB25A5}"/>
    <cellStyle name="AbertBalan" xfId="45247" xr:uid="{C87AE5CE-9E6E-477B-8E3D-2243AB22D71A}"/>
    <cellStyle name="AbertBalan 2" xfId="45869" xr:uid="{0566AF2B-F32F-41C6-A25E-4A95F4DD2932}"/>
    <cellStyle name="Accent1" xfId="14" xr:uid="{910F6B2C-E1AC-479C-9D3D-ADB2924B23AB}"/>
    <cellStyle name="Accent1 - 20%" xfId="45248" xr:uid="{FE993237-EC42-439A-8705-B665636AD9D5}"/>
    <cellStyle name="Accent1 - 20% 10" xfId="47390" xr:uid="{50419B25-0959-43C1-8A31-7BB20D3B44E6}"/>
    <cellStyle name="Accent1 - 20% 2" xfId="45870" xr:uid="{ABB8499E-2954-477D-A149-2778F57F14BC}"/>
    <cellStyle name="Accent1 - 20% 2 2" xfId="49295" xr:uid="{AED3A9EF-5EC3-4574-8EE8-31A5CC9C49E7}"/>
    <cellStyle name="Accent1 - 20% 3" xfId="45871" xr:uid="{B7696269-81D8-4541-9BBB-7DC52E520F08}"/>
    <cellStyle name="Accent1 - 20% 3 2" xfId="50699" xr:uid="{37A45CAC-2B22-481C-AB1B-DD08F4C5F76D}"/>
    <cellStyle name="Accent1 - 20% 4" xfId="45872" xr:uid="{16C4828C-0227-4725-9138-52335A36B22D}"/>
    <cellStyle name="Accent1 - 20% 4 2" xfId="51586" xr:uid="{567793C4-3251-43EF-80B2-F3945AF0C8E9}"/>
    <cellStyle name="Accent1 - 20% 5" xfId="52464" xr:uid="{D25E04A9-4E93-49AA-B777-EB03CC4CC0D8}"/>
    <cellStyle name="Accent1 - 20% 6" xfId="53328" xr:uid="{7FA65D69-A0E4-42EC-85E5-700E986D21E5}"/>
    <cellStyle name="Accent1 - 20% 7" xfId="54172" xr:uid="{1E12421A-397B-4AE0-833C-1F35D75B358D}"/>
    <cellStyle name="Accent1 - 20% 8" xfId="54976" xr:uid="{84A17F61-F6E2-47C8-8109-DC5D5376B1A9}"/>
    <cellStyle name="Accent1 - 20% 9" xfId="55651" xr:uid="{26454EB7-F1F6-4DB8-A674-9BA93A682D58}"/>
    <cellStyle name="Accent1 - 40%" xfId="45249" xr:uid="{8B1E77DC-951B-45A3-8C7E-CF5D5F435166}"/>
    <cellStyle name="Accent1 - 40% 10" xfId="47391" xr:uid="{9D5E3922-D10A-470A-AE5F-774AEB06BAC0}"/>
    <cellStyle name="Accent1 - 40% 2" xfId="45873" xr:uid="{F0E0FC14-3AD4-48A5-8F5D-F84B48499468}"/>
    <cellStyle name="Accent1 - 40% 2 2" xfId="49296" xr:uid="{B26BE357-4DA4-4E69-8076-6E50408FB57D}"/>
    <cellStyle name="Accent1 - 40% 3" xfId="45874" xr:uid="{700749D9-3B03-463D-BFF9-DD49487D534F}"/>
    <cellStyle name="Accent1 - 40% 3 2" xfId="50700" xr:uid="{D4CFA000-9933-4611-8BB7-363140AED24A}"/>
    <cellStyle name="Accent1 - 40% 4" xfId="45875" xr:uid="{57D6A38B-8BEF-4D17-8CB9-E9BF87FD81E4}"/>
    <cellStyle name="Accent1 - 40% 4 2" xfId="51587" xr:uid="{5C3087A9-094D-4C75-9EE7-03EB916ACBBF}"/>
    <cellStyle name="Accent1 - 40% 5" xfId="52465" xr:uid="{E8CF463D-6503-4F51-9ADE-CB5C63C821E1}"/>
    <cellStyle name="Accent1 - 40% 6" xfId="53329" xr:uid="{6FCDA9E5-81AB-427C-99A9-31589FDCAB94}"/>
    <cellStyle name="Accent1 - 40% 7" xfId="54173" xr:uid="{704156B1-FD9A-42F7-99C8-424AC38EBB9B}"/>
    <cellStyle name="Accent1 - 40% 8" xfId="54977" xr:uid="{C64906E0-6A4E-4E95-AD47-2AB332609540}"/>
    <cellStyle name="Accent1 - 40% 9" xfId="55652" xr:uid="{D1AEE52C-BE32-4879-933A-697060A2C48B}"/>
    <cellStyle name="Accent1 - 60%" xfId="45250" xr:uid="{B5C4268A-36A5-4B69-9B4F-44A3F67949D8}"/>
    <cellStyle name="Accent1 - 60% 10" xfId="47392" xr:uid="{B353ECC1-ACFA-4E1C-8968-6589568FFBF2}"/>
    <cellStyle name="Accent1 - 60% 2" xfId="45876" xr:uid="{6FA3A406-22B9-4FBF-9382-76B0358B21E3}"/>
    <cellStyle name="Accent1 - 60% 2 2" xfId="49297" xr:uid="{65FDA0B3-7125-4F1B-96ED-FF74B2C91B84}"/>
    <cellStyle name="Accent1 - 60% 2 3" xfId="48115" xr:uid="{7A9172A3-842A-49B3-9598-C9EE95CDD157}"/>
    <cellStyle name="Accent1 - 60% 3" xfId="45877" xr:uid="{B57F0AAE-1710-4FD7-B053-C0FFDAF98CE4}"/>
    <cellStyle name="Accent1 - 60% 3 2" xfId="50701" xr:uid="{7E8EC7D7-22CB-4985-AFF3-9604D24F84F3}"/>
    <cellStyle name="Accent1 - 60% 4" xfId="51588" xr:uid="{A94D56A6-0DB8-49C2-81DC-5EA063D174CD}"/>
    <cellStyle name="Accent1 - 60% 5" xfId="52466" xr:uid="{38629193-1E22-4661-BDFA-255CC687DF36}"/>
    <cellStyle name="Accent1 - 60% 6" xfId="53330" xr:uid="{99FDA515-89F8-4BA3-AE01-96A9488AAED8}"/>
    <cellStyle name="Accent1 - 60% 7" xfId="54174" xr:uid="{FD0BF560-5B02-49A1-A88D-DE842D96AA2C}"/>
    <cellStyle name="Accent1 - 60% 8" xfId="54978" xr:uid="{D318CBC9-A58C-4198-8357-488B0A22F35F}"/>
    <cellStyle name="Accent1 - 60% 9" xfId="55653" xr:uid="{9D90B719-A5F8-49A2-9CC9-96E8F5B3800D}"/>
    <cellStyle name="Accent1 2" xfId="45096" xr:uid="{B5D1DC5A-CAE4-437B-B751-C32A4532C226}"/>
    <cellStyle name="Accent2" xfId="17" xr:uid="{3341F82E-5CD1-4DE6-96B6-519D7AB7974D}"/>
    <cellStyle name="Accent2 - 20%" xfId="45251" xr:uid="{612A57C9-5768-4581-8C04-9F69EECE0896}"/>
    <cellStyle name="Accent2 - 20% 10" xfId="47393" xr:uid="{E604FF70-79CE-45A2-A7DD-BE1DFA9A56B0}"/>
    <cellStyle name="Accent2 - 20% 2" xfId="45878" xr:uid="{2BA8FE5F-14FE-49C4-AA60-3B459DF1ADAF}"/>
    <cellStyle name="Accent2 - 20% 2 2" xfId="49298" xr:uid="{5CA70612-1376-4C28-815B-57A120F86C31}"/>
    <cellStyle name="Accent2 - 20% 3" xfId="45879" xr:uid="{77CABE04-AA53-49B3-9D51-33275C0AF0CD}"/>
    <cellStyle name="Accent2 - 20% 3 2" xfId="50702" xr:uid="{0AE10BD8-405C-4728-ABAF-584BE4A2E70B}"/>
    <cellStyle name="Accent2 - 20% 4" xfId="45880" xr:uid="{7A6CAD85-6C45-443C-846F-3C8E70C4648D}"/>
    <cellStyle name="Accent2 - 20% 4 2" xfId="51589" xr:uid="{9439858A-0F2D-4191-99C6-93F1D8F2612A}"/>
    <cellStyle name="Accent2 - 20% 5" xfId="52467" xr:uid="{8671C515-17E9-4764-BB15-CB510CB1FE1A}"/>
    <cellStyle name="Accent2 - 20% 6" xfId="53331" xr:uid="{D345B8ED-881D-4FEA-93A0-1823C0C07F99}"/>
    <cellStyle name="Accent2 - 20% 7" xfId="54175" xr:uid="{FF15D747-D79A-4758-96F6-3757D877D4A4}"/>
    <cellStyle name="Accent2 - 20% 8" xfId="54979" xr:uid="{BC7BE243-3C68-4032-BEFA-04DDA5E69BF1}"/>
    <cellStyle name="Accent2 - 20% 9" xfId="55654" xr:uid="{136C0F0A-A7F4-4660-8EFC-1CE0F0CAA390}"/>
    <cellStyle name="Accent2 - 40%" xfId="45252" xr:uid="{45B68427-9607-4537-AA5D-58ED0123EB76}"/>
    <cellStyle name="Accent2 - 40% 10" xfId="47394" xr:uid="{B2C6DDFB-4ED1-4527-89DA-863ED2003981}"/>
    <cellStyle name="Accent2 - 40% 2" xfId="45881" xr:uid="{BD22F9D5-B8F8-4F61-AF9D-2D873E4BEC8E}"/>
    <cellStyle name="Accent2 - 40% 2 2" xfId="49299" xr:uid="{54AE6FB1-F6A5-44AD-8372-5BFCA2F3422C}"/>
    <cellStyle name="Accent2 - 40% 3" xfId="45882" xr:uid="{2E4B6EEE-77C0-42B5-89CF-56533136CDDF}"/>
    <cellStyle name="Accent2 - 40% 3 2" xfId="50703" xr:uid="{95C50FBE-F094-4C6E-AFD4-36702DBB9E24}"/>
    <cellStyle name="Accent2 - 40% 4" xfId="45883" xr:uid="{3B4251AB-319E-4CFC-B823-3FBA8F047D60}"/>
    <cellStyle name="Accent2 - 40% 4 2" xfId="51590" xr:uid="{54943119-CEB1-4A51-A437-EC9997263CA3}"/>
    <cellStyle name="Accent2 - 40% 5" xfId="52468" xr:uid="{A1C112B4-40AB-491A-8596-6721B318C945}"/>
    <cellStyle name="Accent2 - 40% 6" xfId="53332" xr:uid="{52F46E62-663F-4BA2-A2C2-510C4F047F6A}"/>
    <cellStyle name="Accent2 - 40% 7" xfId="54176" xr:uid="{71DD84D3-6A4A-4ACC-BED8-038C20D52E12}"/>
    <cellStyle name="Accent2 - 40% 8" xfId="54980" xr:uid="{4A63AADA-627B-4685-820F-8C21B06A6565}"/>
    <cellStyle name="Accent2 - 40% 9" xfId="55655" xr:uid="{A32DD9CF-9AC3-4D2F-B8CF-A88784A43B23}"/>
    <cellStyle name="Accent2 - 60%" xfId="45253" xr:uid="{2874686F-1700-4C05-8F77-6D05D48C27F6}"/>
    <cellStyle name="Accent2 - 60% 10" xfId="47395" xr:uid="{E23345BB-E17B-45A8-A6D3-1190325DBDA0}"/>
    <cellStyle name="Accent2 - 60% 2" xfId="45884" xr:uid="{71BCC6DB-B885-425C-9A08-B6D22E869D48}"/>
    <cellStyle name="Accent2 - 60% 2 2" xfId="49300" xr:uid="{922CF4A5-EDBA-4F43-93E0-014901414B57}"/>
    <cellStyle name="Accent2 - 60% 2 3" xfId="48116" xr:uid="{E3117084-90BA-471F-A905-405558DD1EDA}"/>
    <cellStyle name="Accent2 - 60% 3" xfId="45885" xr:uid="{AF1B5681-9F3D-4B62-9737-BBDD7F89237E}"/>
    <cellStyle name="Accent2 - 60% 3 2" xfId="50704" xr:uid="{1B37C0B9-A29A-44E2-B2E8-F6F1E7CBEDC3}"/>
    <cellStyle name="Accent2 - 60% 4" xfId="51591" xr:uid="{DEF99ED2-29E7-4A16-9135-5658885EF3F2}"/>
    <cellStyle name="Accent2 - 60% 5" xfId="52469" xr:uid="{FB3912B3-957F-4A00-B590-19430D49E32A}"/>
    <cellStyle name="Accent2 - 60% 6" xfId="53333" xr:uid="{56E88C7C-E211-4E85-BB08-1021F8099FF1}"/>
    <cellStyle name="Accent2 - 60% 7" xfId="54177" xr:uid="{792BB014-94AA-459D-A78E-7E89DBA5FA35}"/>
    <cellStyle name="Accent2 - 60% 8" xfId="54981" xr:uid="{EC80E6E2-C427-42D4-866B-FB1123334A69}"/>
    <cellStyle name="Accent2 - 60% 9" xfId="55656" xr:uid="{07CCEEB0-1316-446E-A780-942643207753}"/>
    <cellStyle name="Accent2 2" xfId="45100" xr:uid="{E12B45B2-E562-45A8-9FC8-4C4D68AA78C1}"/>
    <cellStyle name="Accent3" xfId="20" xr:uid="{11DFEC0F-1B64-491E-9C81-F86B6E5512B0}"/>
    <cellStyle name="Accent3 - 20%" xfId="45254" xr:uid="{78FA0B0B-402E-4D6B-851B-CD19E6A28897}"/>
    <cellStyle name="Accent3 - 20% 10" xfId="47396" xr:uid="{3494CDF0-E892-42AD-837F-042FB87C6E05}"/>
    <cellStyle name="Accent3 - 20% 2" xfId="45886" xr:uid="{C3BBC9AC-0E9A-41DF-9C30-CB14AF7858B2}"/>
    <cellStyle name="Accent3 - 20% 2 2" xfId="49301" xr:uid="{27116525-3058-4EC8-A195-A54F4CE3A58F}"/>
    <cellStyle name="Accent3 - 20% 3" xfId="45887" xr:uid="{78AA6371-E4D0-4466-B7CE-D3B2541FDA21}"/>
    <cellStyle name="Accent3 - 20% 3 2" xfId="50705" xr:uid="{6C6643BF-084E-45E5-AC1E-5BC5E06F905A}"/>
    <cellStyle name="Accent3 - 20% 4" xfId="45888" xr:uid="{D7E34DBF-D29F-46F8-964D-BF122687D9BF}"/>
    <cellStyle name="Accent3 - 20% 4 2" xfId="51592" xr:uid="{8CA729E8-B3EC-4F1E-B7CF-094C879857CE}"/>
    <cellStyle name="Accent3 - 20% 5" xfId="52470" xr:uid="{E62AB815-8813-451B-9CD0-52972CBACFBC}"/>
    <cellStyle name="Accent3 - 20% 6" xfId="53334" xr:uid="{59EB2277-6D21-4200-8DB0-FC151B2B7FFE}"/>
    <cellStyle name="Accent3 - 20% 7" xfId="54178" xr:uid="{DFF1C278-106A-4C56-88AB-4A02009303FC}"/>
    <cellStyle name="Accent3 - 20% 8" xfId="54982" xr:uid="{C503B414-5601-4747-B3EF-D5E28CB0110F}"/>
    <cellStyle name="Accent3 - 20% 9" xfId="55657" xr:uid="{EE793FD3-62C5-4341-A62F-98A886BB3342}"/>
    <cellStyle name="Accent3 - 40%" xfId="45255" xr:uid="{34D9E3C5-B229-4D20-B992-0C92BE5C20D0}"/>
    <cellStyle name="Accent3 - 40% 10" xfId="47397" xr:uid="{B4ABA3F4-6809-4054-8DAC-1720FCF2B5D8}"/>
    <cellStyle name="Accent3 - 40% 2" xfId="45889" xr:uid="{B18255A3-15FC-4CE6-A5FE-3287E40669FF}"/>
    <cellStyle name="Accent3 - 40% 2 2" xfId="49302" xr:uid="{454121F3-19D0-4C95-A1DF-65BE2685F9C7}"/>
    <cellStyle name="Accent3 - 40% 3" xfId="45890" xr:uid="{B6EEF05B-3010-4D6F-9F96-D355410918EB}"/>
    <cellStyle name="Accent3 - 40% 3 2" xfId="50706" xr:uid="{CC5686D7-951A-45FD-8AB9-62C7B2E5A8E5}"/>
    <cellStyle name="Accent3 - 40% 4" xfId="45891" xr:uid="{93DE87AA-D891-4332-9514-A18A9ED8AA63}"/>
    <cellStyle name="Accent3 - 40% 4 2" xfId="51593" xr:uid="{A7A24519-AB5C-495A-AD9F-F952902FF076}"/>
    <cellStyle name="Accent3 - 40% 5" xfId="52471" xr:uid="{ADDEC097-2671-4C0E-BE5B-02E7B7668634}"/>
    <cellStyle name="Accent3 - 40% 6" xfId="53335" xr:uid="{775C4A0E-FD81-4403-9799-06FA0E4750F2}"/>
    <cellStyle name="Accent3 - 40% 7" xfId="54179" xr:uid="{B923FEC1-F6FC-45BF-946C-C76554C8C699}"/>
    <cellStyle name="Accent3 - 40% 8" xfId="54983" xr:uid="{32A4ED80-5289-4341-B4F9-97F5AC20C3E5}"/>
    <cellStyle name="Accent3 - 40% 9" xfId="55658" xr:uid="{B651BAA2-5616-446C-9C9E-5D6990108C4E}"/>
    <cellStyle name="Accent3 - 60%" xfId="45256" xr:uid="{69DC7913-9FD7-4A1C-8D20-4DE3A43F3965}"/>
    <cellStyle name="Accent3 - 60% 10" xfId="47398" xr:uid="{CA353299-2C6D-4CA0-B606-978046A53135}"/>
    <cellStyle name="Accent3 - 60% 2" xfId="45892" xr:uid="{B8C9AABE-E549-40E3-9DE4-60FD8860298D}"/>
    <cellStyle name="Accent3 - 60% 2 2" xfId="49303" xr:uid="{00E685E2-11F5-45AE-96C9-813E0277C20E}"/>
    <cellStyle name="Accent3 - 60% 2 3" xfId="48117" xr:uid="{624CC4FC-CC5E-4641-91B5-2000D7ECDE32}"/>
    <cellStyle name="Accent3 - 60% 3" xfId="45893" xr:uid="{2099F4B4-62F5-4083-BE91-976D86DD60C5}"/>
    <cellStyle name="Accent3 - 60% 3 2" xfId="50707" xr:uid="{77101131-9A59-44D8-9579-7EC8D3227681}"/>
    <cellStyle name="Accent3 - 60% 4" xfId="51594" xr:uid="{C0DB68FC-4AC7-4BE2-849B-DACFB277253F}"/>
    <cellStyle name="Accent3 - 60% 5" xfId="52472" xr:uid="{30D9025E-98C3-40CF-96F2-E6CA6C86A38B}"/>
    <cellStyle name="Accent3 - 60% 6" xfId="53336" xr:uid="{3CCE27A2-BBCD-4F3D-919B-3F291804BA44}"/>
    <cellStyle name="Accent3 - 60% 7" xfId="54180" xr:uid="{76C16F1F-39F4-4434-A106-C50E6641A52A}"/>
    <cellStyle name="Accent3 - 60% 8" xfId="54984" xr:uid="{2ECF86DE-5A3B-4FA3-9472-7E59F312527F}"/>
    <cellStyle name="Accent3 - 60% 9" xfId="55659" xr:uid="{3A6A077A-3B3E-4381-A449-A7EE38488D61}"/>
    <cellStyle name="Accent3 2" xfId="45104" xr:uid="{B92EA486-3F5E-459C-B63E-626C6C7AAEAE}"/>
    <cellStyle name="Accent4" xfId="23" xr:uid="{8069F334-E7D0-4AA1-9BD7-0B5965EC4A66}"/>
    <cellStyle name="Accent4 - 20%" xfId="45257" xr:uid="{E33D3EB1-2534-4AA6-8D7D-C3D58713D6A6}"/>
    <cellStyle name="Accent4 - 20% 10" xfId="47399" xr:uid="{C97CBCE4-8424-4F80-A381-D2E9A3AE5937}"/>
    <cellStyle name="Accent4 - 20% 2" xfId="45894" xr:uid="{68076F3B-6E5F-4D75-A720-524EDB1783CE}"/>
    <cellStyle name="Accent4 - 20% 2 2" xfId="49304" xr:uid="{5273EC7C-F662-4A1E-9F08-460A9A92ED26}"/>
    <cellStyle name="Accent4 - 20% 3" xfId="45895" xr:uid="{A2574413-4182-4603-8C01-C233982235FC}"/>
    <cellStyle name="Accent4 - 20% 3 2" xfId="50708" xr:uid="{D6B332D0-9154-4651-891D-D32EA07DD027}"/>
    <cellStyle name="Accent4 - 20% 4" xfId="45896" xr:uid="{C637D3EA-3B8F-4895-8515-7DE0F5D181F7}"/>
    <cellStyle name="Accent4 - 20% 4 2" xfId="51595" xr:uid="{4DF74FF6-BF52-4A47-8D5E-C51DAF2AF3DF}"/>
    <cellStyle name="Accent4 - 20% 5" xfId="52473" xr:uid="{49A3EEC0-0748-4706-85DC-B8043D73F09E}"/>
    <cellStyle name="Accent4 - 20% 6" xfId="53337" xr:uid="{F0F1E1E9-29A5-42AD-94E8-D6B4A40B496C}"/>
    <cellStyle name="Accent4 - 20% 7" xfId="54181" xr:uid="{09C30E7D-E16A-4424-8761-2626400F9ED3}"/>
    <cellStyle name="Accent4 - 20% 8" xfId="54985" xr:uid="{B1B79C59-3B18-4A43-9AEC-34E586762734}"/>
    <cellStyle name="Accent4 - 20% 9" xfId="55660" xr:uid="{6077E251-CB11-4F14-B4F2-58421B75B4B0}"/>
    <cellStyle name="Accent4 - 40%" xfId="45258" xr:uid="{51869275-EAE6-40C2-8412-954F5866FB89}"/>
    <cellStyle name="Accent4 - 40% 10" xfId="47400" xr:uid="{54BB5825-9DF4-4DF3-8BBA-EE63F834405C}"/>
    <cellStyle name="Accent4 - 40% 2" xfId="45897" xr:uid="{E2492E37-6F20-44AC-8EC5-02FA14FE618A}"/>
    <cellStyle name="Accent4 - 40% 2 2" xfId="49305" xr:uid="{466A903C-C5D0-41CA-9AA6-81AAE9B83DED}"/>
    <cellStyle name="Accent4 - 40% 3" xfId="45898" xr:uid="{C944D173-0714-41AF-A140-1B8B1D27BA04}"/>
    <cellStyle name="Accent4 - 40% 3 2" xfId="50709" xr:uid="{8A80BDF4-18E0-43D5-B0B5-1F650ADB1992}"/>
    <cellStyle name="Accent4 - 40% 4" xfId="45899" xr:uid="{3EF0B814-D348-438E-B5CE-38792ACEF288}"/>
    <cellStyle name="Accent4 - 40% 4 2" xfId="51596" xr:uid="{15FBD6D6-2A95-4CE7-8E00-C00242FE3952}"/>
    <cellStyle name="Accent4 - 40% 5" xfId="52474" xr:uid="{06AFE4E0-A6C0-45A8-BCCD-76C937414D67}"/>
    <cellStyle name="Accent4 - 40% 6" xfId="53338" xr:uid="{15B8A2A4-7C75-4308-A820-96DC51AEC3FA}"/>
    <cellStyle name="Accent4 - 40% 7" xfId="54182" xr:uid="{62D1BDE8-9A14-4143-AA5D-C80E3B3796F7}"/>
    <cellStyle name="Accent4 - 40% 8" xfId="54986" xr:uid="{1131FE60-D1DA-4E26-87FF-CE63212F54FC}"/>
    <cellStyle name="Accent4 - 40% 9" xfId="55661" xr:uid="{D1A15477-8D24-4E32-8AB0-78D49BA1FF8B}"/>
    <cellStyle name="Accent4 - 60%" xfId="45259" xr:uid="{9A7736C7-14D7-4B82-B3CB-1358009A158D}"/>
    <cellStyle name="Accent4 - 60% 10" xfId="47401" xr:uid="{35C5E9FD-0EEB-41E8-A01F-093D94F489E2}"/>
    <cellStyle name="Accent4 - 60% 2" xfId="45900" xr:uid="{1A12E451-619D-48F2-8D0B-9C45B93E80A6}"/>
    <cellStyle name="Accent4 - 60% 2 2" xfId="49306" xr:uid="{EAD90674-E6B1-4FFF-AE77-6ACDD28AD3E2}"/>
    <cellStyle name="Accent4 - 60% 2 3" xfId="48118" xr:uid="{77C70B87-8164-41F9-9080-2CBD560C7E23}"/>
    <cellStyle name="Accent4 - 60% 3" xfId="45901" xr:uid="{2CF1DC30-5B32-478C-BB9B-0F09402395AF}"/>
    <cellStyle name="Accent4 - 60% 3 2" xfId="50710" xr:uid="{D793C584-3D81-45BC-90BC-9C8507F47B6B}"/>
    <cellStyle name="Accent4 - 60% 4" xfId="51597" xr:uid="{9DD484D9-4DC2-4D35-8B09-7F5488E05D67}"/>
    <cellStyle name="Accent4 - 60% 5" xfId="52475" xr:uid="{A36BDAAA-A955-4EF1-8403-A8E2F3B146F4}"/>
    <cellStyle name="Accent4 - 60% 6" xfId="53339" xr:uid="{827007BA-3FA8-4A16-8C66-C12457DCC3CA}"/>
    <cellStyle name="Accent4 - 60% 7" xfId="54183" xr:uid="{0D53B43D-E775-4D4D-B47C-0668F23DD226}"/>
    <cellStyle name="Accent4 - 60% 8" xfId="54987" xr:uid="{7787230E-AD0A-43FD-A259-54A2828D34D9}"/>
    <cellStyle name="Accent4 - 60% 9" xfId="55662" xr:uid="{8B1C6A08-8158-448F-A166-455E2CE3D9A2}"/>
    <cellStyle name="Accent4 2" xfId="45108" xr:uid="{358BC53F-98E3-4584-BDE5-FBE048E166FE}"/>
    <cellStyle name="Accent5" xfId="26" xr:uid="{AD71CB57-D735-45DE-9799-D1C3D3DFFEAC}"/>
    <cellStyle name="Accent5 - 20%" xfId="45260" xr:uid="{6C78FA7C-CC8F-4E9A-B22B-FADFC7DA0B77}"/>
    <cellStyle name="Accent5 - 20% 10" xfId="47402" xr:uid="{51952A4E-1BD3-41AE-A9C5-59A3B66FFD33}"/>
    <cellStyle name="Accent5 - 20% 2" xfId="45902" xr:uid="{28C1CC43-3AB6-411F-9834-CFC8E14439AC}"/>
    <cellStyle name="Accent5 - 20% 2 2" xfId="49307" xr:uid="{6DC97295-B471-47B1-A108-3B8343A15700}"/>
    <cellStyle name="Accent5 - 20% 3" xfId="45903" xr:uid="{0D8014E8-C0EE-4C58-A927-35BBE413B684}"/>
    <cellStyle name="Accent5 - 20% 3 2" xfId="50711" xr:uid="{7A263182-C68D-4B3E-9F06-94A18D1D451D}"/>
    <cellStyle name="Accent5 - 20% 4" xfId="45904" xr:uid="{B3E01D30-8C67-4648-8A20-3BBAD5AE98ED}"/>
    <cellStyle name="Accent5 - 20% 4 2" xfId="51598" xr:uid="{7049DA38-5094-419A-AC46-EA6DCC707D52}"/>
    <cellStyle name="Accent5 - 20% 5" xfId="52476" xr:uid="{E2154EED-8C55-461E-B642-351C5EBD838C}"/>
    <cellStyle name="Accent5 - 20% 6" xfId="53340" xr:uid="{45DF0CED-E70F-4107-9A11-B540B98A952C}"/>
    <cellStyle name="Accent5 - 20% 7" xfId="54184" xr:uid="{453B31F9-FE6D-4FA6-B946-B5D3B1B0A6AF}"/>
    <cellStyle name="Accent5 - 20% 8" xfId="54988" xr:uid="{9F28D36E-1544-4E2B-93DD-6C2FF088AEB5}"/>
    <cellStyle name="Accent5 - 20% 9" xfId="55663" xr:uid="{47E3A774-2A2D-4323-B615-4355B4D3C1D0}"/>
    <cellStyle name="Accent5 - 40%" xfId="45261" xr:uid="{4C202FE9-7B21-4595-8A0C-092B392F2E59}"/>
    <cellStyle name="Accent5 - 40% 10" xfId="47403" xr:uid="{EB150F51-9A2E-4E03-BE88-D2F0BEABFA66}"/>
    <cellStyle name="Accent5 - 40% 2" xfId="45905" xr:uid="{7942149F-DBFD-4537-BF27-A848D1725FF6}"/>
    <cellStyle name="Accent5 - 40% 2 2" xfId="49308" xr:uid="{9DAC81F3-B1AE-421E-A46D-821A5A6D040E}"/>
    <cellStyle name="Accent5 - 40% 3" xfId="45906" xr:uid="{F73A75C7-F671-4509-ADA3-B8F266CDED55}"/>
    <cellStyle name="Accent5 - 40% 3 2" xfId="50712" xr:uid="{71B5549E-995A-4920-8A13-6C494F38B026}"/>
    <cellStyle name="Accent5 - 40% 4" xfId="45907" xr:uid="{C9F1ECFE-4E9B-4AF0-A6BA-14D0B058EB97}"/>
    <cellStyle name="Accent5 - 40% 4 2" xfId="51599" xr:uid="{304C8D2A-AB1F-4D7E-B128-AA320716362E}"/>
    <cellStyle name="Accent5 - 40% 5" xfId="52477" xr:uid="{CE0C0084-A3A1-44A5-B8AB-91D8961790F4}"/>
    <cellStyle name="Accent5 - 40% 6" xfId="53341" xr:uid="{E825C6AE-C0A7-453A-98B0-8546FDEF53DD}"/>
    <cellStyle name="Accent5 - 40% 7" xfId="54185" xr:uid="{BC9DA67F-CC83-4FCC-BC79-4692048A5293}"/>
    <cellStyle name="Accent5 - 40% 8" xfId="54989" xr:uid="{863D00E5-8560-448D-93C0-B2BC309A546B}"/>
    <cellStyle name="Accent5 - 40% 9" xfId="55664" xr:uid="{7D79783D-95E8-4F1B-A3DD-B896EB577A8E}"/>
    <cellStyle name="Accent5 - 60%" xfId="45262" xr:uid="{D8ABB8F5-648F-41B3-B194-8CAEB636411E}"/>
    <cellStyle name="Accent5 - 60% 10" xfId="47404" xr:uid="{FE324A7A-6BC7-4A40-BDCE-0AB424CB4954}"/>
    <cellStyle name="Accent5 - 60% 2" xfId="45908" xr:uid="{B9F91BC4-FC52-4A50-9A97-39C755B09218}"/>
    <cellStyle name="Accent5 - 60% 2 2" xfId="49309" xr:uid="{2662DE36-2963-47EC-A124-F5284AC03F2A}"/>
    <cellStyle name="Accent5 - 60% 2 3" xfId="48119" xr:uid="{37EE7D49-3C15-4CCD-86DC-FCCB3FA6BCA2}"/>
    <cellStyle name="Accent5 - 60% 3" xfId="45909" xr:uid="{E3AB15D8-1AD1-4B36-930E-7A5E9630ABB8}"/>
    <cellStyle name="Accent5 - 60% 3 2" xfId="50713" xr:uid="{2E782718-6693-46A8-979D-66F03CAFA63D}"/>
    <cellStyle name="Accent5 - 60% 4" xfId="51600" xr:uid="{8A6A0A42-D388-4F31-8129-3BB6D8C6A49D}"/>
    <cellStyle name="Accent5 - 60% 5" xfId="52478" xr:uid="{D353A88D-3CD7-416C-9F8B-795838CFF65C}"/>
    <cellStyle name="Accent5 - 60% 6" xfId="53342" xr:uid="{D8BAA72F-2B22-46DF-9E44-CB522E9EB289}"/>
    <cellStyle name="Accent5 - 60% 7" xfId="54186" xr:uid="{9B9F7227-832A-4128-B5EF-8F59149EECD0}"/>
    <cellStyle name="Accent5 - 60% 8" xfId="54990" xr:uid="{4218E75D-2E1C-4D96-A1F7-1A11E6669F4F}"/>
    <cellStyle name="Accent5 - 60% 9" xfId="55665" xr:uid="{5841C6FE-802D-4267-99D1-64576B45B419}"/>
    <cellStyle name="Accent5 2" xfId="45112" xr:uid="{BCA21E41-2470-43B2-8BD5-1F64194AEA24}"/>
    <cellStyle name="Accent6" xfId="29" xr:uid="{FFC227E1-63B6-445E-97C6-EB36DCC35D14}"/>
    <cellStyle name="Accent6 - 20%" xfId="45263" xr:uid="{C3E5F86E-D74C-4D71-A809-26586BC632D5}"/>
    <cellStyle name="Accent6 - 20% 10" xfId="47405" xr:uid="{FB027093-A622-41E1-8A46-C43A0192965E}"/>
    <cellStyle name="Accent6 - 20% 2" xfId="45910" xr:uid="{853103C9-B0DC-42BA-91FE-5B2EEB7AE9F5}"/>
    <cellStyle name="Accent6 - 20% 2 2" xfId="49310" xr:uid="{48DA56C4-A114-4685-BB1E-021B61609E62}"/>
    <cellStyle name="Accent6 - 20% 3" xfId="45911" xr:uid="{87E789AF-E113-4FE2-8D5B-19AD4E5B3004}"/>
    <cellStyle name="Accent6 - 20% 3 2" xfId="50714" xr:uid="{D39E9466-B443-4293-837D-D1382CD6760C}"/>
    <cellStyle name="Accent6 - 20% 4" xfId="45912" xr:uid="{288351D6-4DDA-4839-A9ED-93DA038BBFE6}"/>
    <cellStyle name="Accent6 - 20% 4 2" xfId="51601" xr:uid="{28BDC8E2-91B7-430E-AC53-D317B7885119}"/>
    <cellStyle name="Accent6 - 20% 5" xfId="52479" xr:uid="{84EAF816-0A34-41B6-906A-102CCA9B8572}"/>
    <cellStyle name="Accent6 - 20% 6" xfId="53343" xr:uid="{DE5B0874-F772-4203-846A-DB55F858D4D4}"/>
    <cellStyle name="Accent6 - 20% 7" xfId="54187" xr:uid="{65D63301-F93F-4B12-BAC8-B03A00E5CA82}"/>
    <cellStyle name="Accent6 - 20% 8" xfId="54991" xr:uid="{24C8D3D8-075C-49A9-BC6E-E0D6A9BBBA93}"/>
    <cellStyle name="Accent6 - 20% 9" xfId="55666" xr:uid="{B99A2720-548B-4579-8742-F05EA252E064}"/>
    <cellStyle name="Accent6 - 40%" xfId="45264" xr:uid="{0706DD4F-C1F0-4E59-BC47-DEF2F8F67746}"/>
    <cellStyle name="Accent6 - 40% 10" xfId="47406" xr:uid="{4573ECD2-5ECB-4904-AD4A-765766B70939}"/>
    <cellStyle name="Accent6 - 40% 2" xfId="45913" xr:uid="{25B03B66-36A1-4EDE-8D48-A51EE211D521}"/>
    <cellStyle name="Accent6 - 40% 2 2" xfId="49311" xr:uid="{94813F67-C747-48C9-856E-22E4875300EE}"/>
    <cellStyle name="Accent6 - 40% 3" xfId="45914" xr:uid="{1CD2FB1D-9820-4DBA-A0EC-04CACCD1E151}"/>
    <cellStyle name="Accent6 - 40% 3 2" xfId="50715" xr:uid="{6B3321F6-CADE-4DB8-8673-738FE6410EE8}"/>
    <cellStyle name="Accent6 - 40% 4" xfId="45915" xr:uid="{661A0328-1A4B-46D6-BA5C-A8BDF5AEC037}"/>
    <cellStyle name="Accent6 - 40% 4 2" xfId="51602" xr:uid="{AC54DF20-84E6-4A8B-A023-9AF11FFDF602}"/>
    <cellStyle name="Accent6 - 40% 5" xfId="52480" xr:uid="{B3D96FF8-3D38-4354-810F-17DB38F52F45}"/>
    <cellStyle name="Accent6 - 40% 6" xfId="53344" xr:uid="{E0FF5B70-8498-490B-A095-49446BA3E535}"/>
    <cellStyle name="Accent6 - 40% 7" xfId="54188" xr:uid="{A9BE3933-D895-4E5E-9660-6BD80DF27318}"/>
    <cellStyle name="Accent6 - 40% 8" xfId="54992" xr:uid="{61D8EF71-F69F-4F0C-A7BE-65360CC27402}"/>
    <cellStyle name="Accent6 - 40% 9" xfId="55667" xr:uid="{EA69BCE8-14A1-4B70-94FA-73FF82A7C798}"/>
    <cellStyle name="Accent6 - 60%" xfId="45265" xr:uid="{999B8122-5718-4192-A4F3-3F8255602F28}"/>
    <cellStyle name="Accent6 - 60% 10" xfId="47407" xr:uid="{9C718BC2-6792-45A1-9681-BCB0EC6F6A3B}"/>
    <cellStyle name="Accent6 - 60% 2" xfId="45916" xr:uid="{54B00902-7124-4E1A-8511-B8B6EBCAC35B}"/>
    <cellStyle name="Accent6 - 60% 2 2" xfId="49312" xr:uid="{DE18229E-8F69-4F03-A147-A08722FF75ED}"/>
    <cellStyle name="Accent6 - 60% 2 3" xfId="48120" xr:uid="{EBC8CD62-768A-48C3-9083-07DE7F7B60E9}"/>
    <cellStyle name="Accent6 - 60% 3" xfId="45917" xr:uid="{76592538-F319-48A8-9D7F-6A35FAFF5BBC}"/>
    <cellStyle name="Accent6 - 60% 3 2" xfId="50716" xr:uid="{43941CE2-1F0C-44CF-9913-AE34BC5314A4}"/>
    <cellStyle name="Accent6 - 60% 4" xfId="51603" xr:uid="{4097D82E-FC9F-43EA-AF67-DEC9E22E3914}"/>
    <cellStyle name="Accent6 - 60% 5" xfId="52481" xr:uid="{05EA2B7A-20FA-4E94-8FE6-3BC33A5959BE}"/>
    <cellStyle name="Accent6 - 60% 6" xfId="53345" xr:uid="{7DDD34E9-9902-4F98-B3F2-9D82162D714A}"/>
    <cellStyle name="Accent6 - 60% 7" xfId="54189" xr:uid="{BB4E8403-AC43-44AB-BD61-472067B062B5}"/>
    <cellStyle name="Accent6 - 60% 8" xfId="54993" xr:uid="{F5E71501-28FB-4278-8BE8-C91F53632964}"/>
    <cellStyle name="Accent6 - 60% 9" xfId="55668" xr:uid="{9A40D7EF-0A15-4B07-9A19-7996468D9691}"/>
    <cellStyle name="Accent6 2" xfId="45116" xr:uid="{B28557EE-D27D-4FCD-9E7D-5976311C715D}"/>
    <cellStyle name="Add" xfId="102" xr:uid="{698199CC-C103-4F3B-B1AE-AB261C979D72}"/>
    <cellStyle name="anobase" xfId="45266" xr:uid="{4C34EB20-504A-4115-BE7D-67A885B1D853}"/>
    <cellStyle name="anobase 2" xfId="45918" xr:uid="{04AD9D7B-454A-47E3-B983-A34F6303F106}"/>
    <cellStyle name="anos" xfId="45267" xr:uid="{2FFCA721-A045-4BD8-A278-BE630B8EE192}"/>
    <cellStyle name="anos 2" xfId="45919" xr:uid="{E314D8D5-D953-4663-81C0-71D38BF6A35F}"/>
    <cellStyle name="Background" xfId="103" xr:uid="{6417DB04-207C-4103-80DE-A95F17433546}"/>
    <cellStyle name="Bad" xfId="9" xr:uid="{09010BA9-0F3C-4EC4-8F59-28F51A390CC0}"/>
    <cellStyle name="Bad 2" xfId="45090" xr:uid="{86C0547C-86CB-45C6-880C-7FF060A69FB3}"/>
    <cellStyle name="Bol-Data" xfId="47408" xr:uid="{4E59BA39-527E-4D61-9DC5-688FB09BD5FC}"/>
    <cellStyle name="bolet" xfId="47409" xr:uid="{5788CC3F-5573-40C7-93F6-F734FCA1AE0E}"/>
    <cellStyle name="Boletim" xfId="47410" xr:uid="{26236F58-08BF-42F0-8031-7ADC7C2889C1}"/>
    <cellStyle name="Bom" xfId="44874" builtinId="26" customBuiltin="1"/>
    <cellStyle name="Bom 10" xfId="36996" xr:uid="{5649C09C-78EC-42FD-8710-3A5DBD3B08D9}"/>
    <cellStyle name="Bom 10 10" xfId="47411" xr:uid="{CF70E021-1B18-4BAB-A00C-7768BF520548}"/>
    <cellStyle name="Bom 10 11" xfId="45920" xr:uid="{EDB66DC8-92C4-4B02-BF92-CE9BC11FD4AB}"/>
    <cellStyle name="Bom 10 2" xfId="48121" xr:uid="{C3F351D5-5F5C-4C6E-9085-855A291F8A57}"/>
    <cellStyle name="Bom 10 2 2" xfId="49313" xr:uid="{1A2BC406-78B0-4561-90FF-413A297347DC}"/>
    <cellStyle name="Bom 10 3" xfId="50717" xr:uid="{D0D8943A-2B9D-4072-916E-CA2D85739A6C}"/>
    <cellStyle name="Bom 10 4" xfId="51604" xr:uid="{D46A6113-AFBA-44C4-8FF4-402D62AF9337}"/>
    <cellStyle name="Bom 10 5" xfId="52482" xr:uid="{B626C5AC-0302-412E-9FF0-D47F99508D0A}"/>
    <cellStyle name="Bom 10 6" xfId="53346" xr:uid="{E68C84CB-856E-467E-AAA0-8D9BC715A425}"/>
    <cellStyle name="Bom 10 7" xfId="54190" xr:uid="{FF0789DC-2EAC-4FAC-925C-13C936A16C68}"/>
    <cellStyle name="Bom 10 8" xfId="54994" xr:uid="{B238EFDA-E618-4B10-8242-A36BD1163D2A}"/>
    <cellStyle name="Bom 10 9" xfId="55669" xr:uid="{4FD57B86-3439-4974-8625-FD8DC38F059A}"/>
    <cellStyle name="Bom 11" xfId="36997" xr:uid="{B2AEE11F-6EE9-4BEF-B350-479192C1130E}"/>
    <cellStyle name="Bom 11 10" xfId="47412" xr:uid="{5717D9DF-1FE3-48DF-80CC-F116493225BB}"/>
    <cellStyle name="Bom 11 11" xfId="45921" xr:uid="{0016CC52-742A-4B02-8F15-CF08B9EEE64D}"/>
    <cellStyle name="Bom 11 2" xfId="48122" xr:uid="{E262FE72-CF4B-44BE-B2F4-39D2094EBA43}"/>
    <cellStyle name="Bom 11 2 2" xfId="49314" xr:uid="{5DA8B541-3ECF-43AB-A7B1-775F673D354D}"/>
    <cellStyle name="Bom 11 3" xfId="50718" xr:uid="{13AB569B-4DDE-4E53-9339-42AB36301A2E}"/>
    <cellStyle name="Bom 11 4" xfId="51605" xr:uid="{49DB6D78-ACE3-46B0-8282-955B79D04709}"/>
    <cellStyle name="Bom 11 5" xfId="52483" xr:uid="{745E79B2-DE44-4351-9A00-71DB1BC09AD7}"/>
    <cellStyle name="Bom 11 6" xfId="53347" xr:uid="{78B65C7A-8B5A-48FF-B59A-2F6A1DD2B79D}"/>
    <cellStyle name="Bom 11 7" xfId="54191" xr:uid="{572299DA-53A1-417C-8890-2362D1EF3003}"/>
    <cellStyle name="Bom 11 8" xfId="54995" xr:uid="{DB434D13-369E-4850-AD4C-3C50024629F2}"/>
    <cellStyle name="Bom 11 9" xfId="55670" xr:uid="{6B7D425F-D953-4E98-9A2B-7D8907F85256}"/>
    <cellStyle name="Bom 12" xfId="36998" xr:uid="{B803D2C6-1F07-4BFA-B741-C7579BF83D28}"/>
    <cellStyle name="Bom 12 10" xfId="47413" xr:uid="{ACF3BB0D-7781-4CD0-BA05-29008BA834AB}"/>
    <cellStyle name="Bom 12 11" xfId="45922" xr:uid="{559439EF-4E17-432A-A668-450C8F8329D1}"/>
    <cellStyle name="Bom 12 2" xfId="48123" xr:uid="{BE4C5051-B1E0-4471-97CE-8FA1E43260D6}"/>
    <cellStyle name="Bom 12 2 2" xfId="49315" xr:uid="{59D08C1C-3DF5-48DB-9B79-9B69F925312F}"/>
    <cellStyle name="Bom 12 3" xfId="50719" xr:uid="{26909F52-5EA4-4990-81C6-3DB5C2A952D3}"/>
    <cellStyle name="Bom 12 4" xfId="51606" xr:uid="{4052B12B-8709-45BE-A3FD-183220708495}"/>
    <cellStyle name="Bom 12 5" xfId="52484" xr:uid="{5970F829-BB0D-400F-AD4E-BFE03902A870}"/>
    <cellStyle name="Bom 12 6" xfId="53348" xr:uid="{3D15C4D1-150B-49AB-8265-85852EA14C08}"/>
    <cellStyle name="Bom 12 7" xfId="54192" xr:uid="{3F0AEC4B-EF5F-4385-950D-3A7717070A90}"/>
    <cellStyle name="Bom 12 8" xfId="54996" xr:uid="{E7C32847-7DE9-439D-9F5D-3860E62D6B8C}"/>
    <cellStyle name="Bom 12 9" xfId="55671" xr:uid="{4C0817ED-AFF1-477D-9F58-64D5973E9E9D}"/>
    <cellStyle name="Bom 13" xfId="36999" xr:uid="{4492E07D-278A-4C06-AD1E-E2E162596310}"/>
    <cellStyle name="Bom 13 10" xfId="47414" xr:uid="{A19B3290-FCFD-4881-9886-7B1C25E62CA3}"/>
    <cellStyle name="Bom 13 11" xfId="45923" xr:uid="{B86B4F8A-C21A-4008-B99A-0872319A6297}"/>
    <cellStyle name="Bom 13 2" xfId="48124" xr:uid="{5E840B95-0E8A-40FB-AB92-DDAF72C1ED35}"/>
    <cellStyle name="Bom 13 2 2" xfId="49316" xr:uid="{899EAEF7-3C0D-4CA2-8DEA-5BFAE3E4C2A0}"/>
    <cellStyle name="Bom 13 3" xfId="50720" xr:uid="{881455E1-882D-4B10-9E68-F39171A9AD77}"/>
    <cellStyle name="Bom 13 4" xfId="51607" xr:uid="{C73C6D53-0FAD-4F5D-BC4C-E60B6CC6F880}"/>
    <cellStyle name="Bom 13 5" xfId="52485" xr:uid="{C70C3BC0-A4A3-411B-8307-D6647AA34878}"/>
    <cellStyle name="Bom 13 6" xfId="53349" xr:uid="{36ED6C92-154E-4E37-BBC3-C7AB311C74F2}"/>
    <cellStyle name="Bom 13 7" xfId="54193" xr:uid="{A39A1021-1053-4C6E-A501-A9061BE1CCFA}"/>
    <cellStyle name="Bom 13 8" xfId="54997" xr:uid="{D7D3B1BE-49FA-49CD-8856-C20F359E17AE}"/>
    <cellStyle name="Bom 13 9" xfId="55672" xr:uid="{2870AE3F-8411-40BB-A4FA-5210B4A3BAD6}"/>
    <cellStyle name="Bom 14" xfId="37000" xr:uid="{EF42D126-8395-4E07-ABB7-D6A5C4BD971F}"/>
    <cellStyle name="Bom 14 10" xfId="47415" xr:uid="{7CD2B648-7AEE-4ADC-AA8C-9E4E31368F48}"/>
    <cellStyle name="Bom 14 11" xfId="45924" xr:uid="{209187C9-BDFF-4199-94BF-3B2F52F07098}"/>
    <cellStyle name="Bom 14 2" xfId="48125" xr:uid="{E68520DA-B3CA-4E7A-91B8-EB28AAD0D958}"/>
    <cellStyle name="Bom 14 2 2" xfId="49317" xr:uid="{1FA2B528-5C4C-40F1-93BF-E94F262DCF29}"/>
    <cellStyle name="Bom 14 3" xfId="50721" xr:uid="{55A51F6C-A143-4E3B-9DB5-279EF4DAACA2}"/>
    <cellStyle name="Bom 14 4" xfId="51608" xr:uid="{9B335FF7-053C-43F5-AD7F-CFAC95E6291C}"/>
    <cellStyle name="Bom 14 5" xfId="52486" xr:uid="{D36B3ECF-8C57-4DB4-9BC3-1497F3CE8C79}"/>
    <cellStyle name="Bom 14 6" xfId="53350" xr:uid="{A8042DE3-CD80-4BC3-91C3-ADDA13214EB8}"/>
    <cellStyle name="Bom 14 7" xfId="54194" xr:uid="{A10E4A63-7456-4D8D-90E5-0283500E8C3B}"/>
    <cellStyle name="Bom 14 8" xfId="54998" xr:uid="{60A247E3-D61C-4EE0-90C2-E66464BBAF38}"/>
    <cellStyle name="Bom 14 9" xfId="55673" xr:uid="{7C17BDDD-7A59-45F9-A654-6F669EB0CB13}"/>
    <cellStyle name="Bom 15" xfId="37001" xr:uid="{603C6BF2-4540-425F-B268-51B0E950BA21}"/>
    <cellStyle name="Bom 15 10" xfId="47416" xr:uid="{7FC4D4C4-3FBA-492A-9C41-26F7AC954CCE}"/>
    <cellStyle name="Bom 15 11" xfId="45925" xr:uid="{8B56F51D-5922-4697-B4AF-D7A37DF2CAFC}"/>
    <cellStyle name="Bom 15 2" xfId="48126" xr:uid="{0BFD74B3-6C6E-444B-8B19-CEB854830BA9}"/>
    <cellStyle name="Bom 15 2 2" xfId="49318" xr:uid="{636E5828-2EB4-4677-A982-BC44F28D8FDF}"/>
    <cellStyle name="Bom 15 3" xfId="50722" xr:uid="{A2F602D7-80D8-467F-B4C4-CEB2506480CF}"/>
    <cellStyle name="Bom 15 4" xfId="51609" xr:uid="{1A49C4EA-3AD3-45F6-970F-8C5F29F70EF2}"/>
    <cellStyle name="Bom 15 5" xfId="52487" xr:uid="{DA4C1873-3131-4493-A31C-AD33C0376528}"/>
    <cellStyle name="Bom 15 6" xfId="53351" xr:uid="{501F2FA3-1634-4E1B-99CF-55921D6F7CD1}"/>
    <cellStyle name="Bom 15 7" xfId="54195" xr:uid="{93F58A3D-B7CA-4855-B6AF-67933A8E646F}"/>
    <cellStyle name="Bom 15 8" xfId="54999" xr:uid="{6E5844E1-B5CE-4807-BE52-AF365FA0D49F}"/>
    <cellStyle name="Bom 15 9" xfId="55674" xr:uid="{813241E6-169C-48ED-9865-6ABB88D39BB7}"/>
    <cellStyle name="Bom 16" xfId="37002" xr:uid="{E16FFA1E-703B-4D24-ADAE-5630DA8C08CB}"/>
    <cellStyle name="Bom 16 10" xfId="47417" xr:uid="{9F93448D-77C2-4074-8AE2-9C91BAB6DD1C}"/>
    <cellStyle name="Bom 16 11" xfId="45926" xr:uid="{729882FD-E4EC-442B-8410-53B7E16B710E}"/>
    <cellStyle name="Bom 16 2" xfId="48127" xr:uid="{B88A20F1-E381-4760-B038-29E321AB27CA}"/>
    <cellStyle name="Bom 16 2 2" xfId="49319" xr:uid="{2ECF98E7-7A85-4A5B-B56C-1344E53409D1}"/>
    <cellStyle name="Bom 16 3" xfId="50723" xr:uid="{116526EA-4570-4CA5-AFCC-A7EEDEB91B5B}"/>
    <cellStyle name="Bom 16 4" xfId="51610" xr:uid="{21330943-5FCD-49DF-9CB1-E92850E7D72C}"/>
    <cellStyle name="Bom 16 5" xfId="52488" xr:uid="{1DC6C9B9-5F85-402B-8DFA-AC900E1CE181}"/>
    <cellStyle name="Bom 16 6" xfId="53352" xr:uid="{3174E1C1-0688-4096-9B14-D60ED5A35860}"/>
    <cellStyle name="Bom 16 7" xfId="54196" xr:uid="{54EBA928-3607-49CE-9B4F-608EADCD2DB9}"/>
    <cellStyle name="Bom 16 8" xfId="55000" xr:uid="{BE9B8845-3C86-4147-B24C-F2EC16C6D692}"/>
    <cellStyle name="Bom 16 9" xfId="55675" xr:uid="{831D4B7F-25B6-44AD-A4FE-3F4592C2AF09}"/>
    <cellStyle name="Bom 17" xfId="37003" xr:uid="{6A9ECC5D-9563-4CAB-8200-CB595C0FE4DE}"/>
    <cellStyle name="Bom 17 2" xfId="49320" xr:uid="{1246F9A3-0486-4A7C-A44A-EEDEE7FFDA97}"/>
    <cellStyle name="Bom 17 3" xfId="50724" xr:uid="{81BBD6F9-94F2-47A8-8566-8A98322B652E}"/>
    <cellStyle name="Bom 17 4" xfId="51611" xr:uid="{D69F30C9-F1E6-4A59-963C-BF92F1B265E6}"/>
    <cellStyle name="Bom 17 5" xfId="52489" xr:uid="{53CE051E-A542-4C37-BBC9-10D16FD0915C}"/>
    <cellStyle name="Bom 17 6" xfId="53353" xr:uid="{E8427624-058D-4F8F-933D-9805B5E25182}"/>
    <cellStyle name="Bom 17 7" xfId="54197" xr:uid="{EA930270-60C8-40EA-BC02-059F30ED7D7B}"/>
    <cellStyle name="Bom 17 8" xfId="55001" xr:uid="{85BF05FB-25D5-47CD-840E-6005EFF0CE01}"/>
    <cellStyle name="Bom 17 9" xfId="55676" xr:uid="{7D24C3CE-07E5-4397-AF70-AD11520F723F}"/>
    <cellStyle name="Bom 18" xfId="37004" xr:uid="{B61526CB-749D-4E0D-800E-67141B89C087}"/>
    <cellStyle name="Bom 18 2" xfId="49321" xr:uid="{73E2702F-F2F1-4E0E-98E8-D62401D577E3}"/>
    <cellStyle name="Bom 18 3" xfId="50725" xr:uid="{B15EB39D-6C4E-41C0-BBD6-E2710BC61E71}"/>
    <cellStyle name="Bom 18 4" xfId="51612" xr:uid="{295C3658-69B9-4B2A-96A4-23D970E8EB0A}"/>
    <cellStyle name="Bom 18 5" xfId="52490" xr:uid="{817AEA69-922C-46F1-AD04-F5AC5931B109}"/>
    <cellStyle name="Bom 18 6" xfId="53354" xr:uid="{CCDF20D6-847F-493F-80A1-E22CFFED0E7C}"/>
    <cellStyle name="Bom 18 7" xfId="54198" xr:uid="{64302087-71B1-421E-9F22-2A2DFD25EF1C}"/>
    <cellStyle name="Bom 18 8" xfId="55002" xr:uid="{FDA26579-4491-4337-81F4-6A3E2F0588A1}"/>
    <cellStyle name="Bom 18 9" xfId="55677" xr:uid="{658646E3-AF92-40D2-BC17-78BDB493D0F6}"/>
    <cellStyle name="Bom 19" xfId="37005" xr:uid="{301F47F0-6C59-460D-875E-5D11EEFFBE05}"/>
    <cellStyle name="Bom 19 2" xfId="49322" xr:uid="{83561D21-E9BC-444E-8AA5-E16480723B00}"/>
    <cellStyle name="Bom 19 3" xfId="50726" xr:uid="{BC395825-DCD2-4AF3-8804-F04BC61A6303}"/>
    <cellStyle name="Bom 19 4" xfId="51613" xr:uid="{2376E086-5CEE-461D-B304-0623DF67E207}"/>
    <cellStyle name="Bom 19 5" xfId="52491" xr:uid="{209F899E-FCB9-425F-BF68-6A4BBEA13899}"/>
    <cellStyle name="Bom 19 6" xfId="53355" xr:uid="{C5C4FBCA-51C1-4E99-83D5-020D9979C38B}"/>
    <cellStyle name="Bom 19 7" xfId="54199" xr:uid="{FE6879E0-C077-4725-BF73-E3B6ABB6BFAF}"/>
    <cellStyle name="Bom 19 8" xfId="55003" xr:uid="{CD161279-4C83-4FE1-815D-EE9EFD7ED56B}"/>
    <cellStyle name="Bom 19 9" xfId="55678" xr:uid="{9C83A7E6-C775-4CD4-8C65-7FE948FC62B1}"/>
    <cellStyle name="Bom 2" xfId="37006" xr:uid="{0BFF40A4-319C-4EDD-A213-C0ECE106C2F5}"/>
    <cellStyle name="Bom 2 10" xfId="37007" xr:uid="{71EE85AA-1B5F-4FF6-93BC-0237FCE6D9E8}"/>
    <cellStyle name="Bom 2 10 2" xfId="52492" xr:uid="{A3166555-A849-4C91-B896-AABC98D633AE}"/>
    <cellStyle name="Bom 2 11" xfId="37008" xr:uid="{BDAD69DC-DC4D-4539-B338-C15BAECC091F}"/>
    <cellStyle name="Bom 2 11 2" xfId="53356" xr:uid="{F8EE8139-BA25-4593-850F-1F15F6F58C37}"/>
    <cellStyle name="Bom 2 12" xfId="37009" xr:uid="{6F986DE2-B7D0-4111-A65B-5A6C4EFC55C1}"/>
    <cellStyle name="Bom 2 12 2" xfId="54200" xr:uid="{888792A3-E2D9-4D89-BA28-1676E863F294}"/>
    <cellStyle name="Bom 2 13" xfId="37010" xr:uid="{465DC279-5E4B-4A47-8FDB-69FCD4141322}"/>
    <cellStyle name="Bom 2 13 2" xfId="55004" xr:uid="{49C9637A-6B80-48AB-9470-7D994898C36C}"/>
    <cellStyle name="Bom 2 14" xfId="37011" xr:uid="{5526C642-0E84-46EC-820B-6BC59FC04DCF}"/>
    <cellStyle name="Bom 2 14 2" xfId="37012" xr:uid="{0C384A25-1F64-4401-BF70-C3D454975BCB}"/>
    <cellStyle name="Bom 2 14 3" xfId="37013" xr:uid="{D8FD3097-0C84-4459-AF76-19902C57D4B1}"/>
    <cellStyle name="Bom 2 14 4" xfId="37014" xr:uid="{8BAE2AA8-AD72-4A65-A4DA-F5FF686BA488}"/>
    <cellStyle name="Bom 2 14 5" xfId="55679" xr:uid="{2340BEB3-F5D3-40EB-801A-2CBB0B40B8CF}"/>
    <cellStyle name="Bom 2 15" xfId="37015" xr:uid="{126B93B7-0AD5-4F63-8B54-A37BDEA04729}"/>
    <cellStyle name="Bom 2 15 2" xfId="56182" xr:uid="{6F9231A7-DC45-4253-B8A1-9E57CF8A6EF5}"/>
    <cellStyle name="Bom 2 16" xfId="37016" xr:uid="{EE72EF89-A6A8-45C9-B581-FAB6C5BB67A4}"/>
    <cellStyle name="Bom 2 16 2" xfId="57663" xr:uid="{81C55E47-69C8-41EB-BF6F-73718ADAD878}"/>
    <cellStyle name="Bom 2 17" xfId="37017" xr:uid="{47E2EE82-D02E-47C8-9A53-5F69A900FA1A}"/>
    <cellStyle name="Bom 2 17 2" xfId="47418" xr:uid="{2FE8F643-E07A-477F-805E-24F2134AE0A3}"/>
    <cellStyle name="Bom 2 18" xfId="37018" xr:uid="{E7A4ACA8-BE2B-4CAE-BB4D-89E80B65D595}"/>
    <cellStyle name="Bom 2 19" xfId="37019" xr:uid="{38193067-AB4E-4B2F-BBC6-0EA2334ACB5E}"/>
    <cellStyle name="Bom 2 2" xfId="37020" xr:uid="{EDC906C8-1F9F-4E41-A5F0-5A4A5C7873C4}"/>
    <cellStyle name="Bom 2 2 10" xfId="37021" xr:uid="{08C25602-DD4E-4D42-8ABF-86457CA3DD80}"/>
    <cellStyle name="Bom 2 2 10 2" xfId="56595" xr:uid="{A3A95C0F-06C9-40E4-BBFC-AB7928869D70}"/>
    <cellStyle name="Bom 2 2 11" xfId="37022" xr:uid="{54495D93-1EFA-4DFF-86A1-F910EC582EFB}"/>
    <cellStyle name="Bom 2 2 11 2" xfId="57579" xr:uid="{F4BDBF60-1E44-4AFB-A3F0-C222C12FBC56}"/>
    <cellStyle name="Bom 2 2 12" xfId="37023" xr:uid="{A9DEE6B0-72B3-4041-B005-5C1724E45470}"/>
    <cellStyle name="Bom 2 2 13" xfId="37024" xr:uid="{FDA50C93-C5FD-42AA-9887-17E724711A91}"/>
    <cellStyle name="Bom 2 2 14" xfId="37025" xr:uid="{BAB53DEE-B53E-4DD4-B110-5390830D5851}"/>
    <cellStyle name="Bom 2 2 15" xfId="48128" xr:uid="{0F5BC3FB-8685-4DD5-A18D-4087E0672927}"/>
    <cellStyle name="Bom 2 2 2" xfId="37026" xr:uid="{34066590-C087-457B-A01F-33F4AAA11224}"/>
    <cellStyle name="Bom 2 2 2 10" xfId="37027" xr:uid="{692A1595-B408-4289-B285-4EEF16C3D892}"/>
    <cellStyle name="Bom 2 2 2 10 2" xfId="56971" xr:uid="{1852F453-59FF-4EE6-AA19-1FA417CF858C}"/>
    <cellStyle name="Bom 2 2 2 11" xfId="37028" xr:uid="{353FFF1E-842A-4368-8543-C721ECF7BD4C}"/>
    <cellStyle name="Bom 2 2 2 11 2" xfId="57827" xr:uid="{5F584AF9-CE50-48BA-B4E9-5C9BB2E091BA}"/>
    <cellStyle name="Bom 2 2 2 12" xfId="37029" xr:uid="{4E704BF8-F35B-4D2E-9FD9-FFA43FDBE52E}"/>
    <cellStyle name="Bom 2 2 2 13" xfId="37030" xr:uid="{61FAE552-9014-4FC8-9001-4855E6B78711}"/>
    <cellStyle name="Bom 2 2 2 14" xfId="49323" xr:uid="{C08ECBB0-880E-4728-8D42-392D3DF5162E}"/>
    <cellStyle name="Bom 2 2 2 2" xfId="37031" xr:uid="{8A44048E-5D0A-4E64-931B-3F23B08829AB}"/>
    <cellStyle name="Bom 2 2 2 2 2" xfId="37032" xr:uid="{99C5B9F4-1D56-4C68-985D-4148FC87CC5F}"/>
    <cellStyle name="Bom 2 2 2 2 2 2" xfId="57345" xr:uid="{C3BDFF7C-8EDA-4415-B541-0FEAF7ED06F2}"/>
    <cellStyle name="Bom 2 2 2 2 2 2 2" xfId="57346" xr:uid="{85647739-80B4-486A-84B2-18009191129F}"/>
    <cellStyle name="Bom 2 2 2 2 2 2 3" xfId="57693" xr:uid="{05031B49-8F7C-42A0-B908-C6FA84777FAF}"/>
    <cellStyle name="Bom 2 2 2 2 2 3" xfId="57800" xr:uid="{8852BB25-9029-4408-ABE1-7FCE8E8D4CCD}"/>
    <cellStyle name="Bom 2 2 2 2 2 4" xfId="49325" xr:uid="{887FE716-6002-4B43-A07F-789F2D436104}"/>
    <cellStyle name="Bom 2 2 2 2 3" xfId="37033" xr:uid="{3A33ABB3-5537-459E-A669-43452DB72E20}"/>
    <cellStyle name="Bom 2 2 2 2 3 2" xfId="57344" xr:uid="{90A24230-F577-43BD-BA6A-5E6BF20E21C9}"/>
    <cellStyle name="Bom 2 2 2 2 4" xfId="37034" xr:uid="{8238CB18-C0E3-4594-A839-4D16FEA54FFE}"/>
    <cellStyle name="Bom 2 2 2 2 4 2" xfId="57914" xr:uid="{5939A5AA-F9D3-4D0D-8660-16B14AC9DC76}"/>
    <cellStyle name="Bom 2 2 2 2 5" xfId="49324" xr:uid="{850EFC0A-3BB4-49FD-B4A8-41C4F58BE817}"/>
    <cellStyle name="Bom 2 2 2 3" xfId="37035" xr:uid="{E904A5A3-DB0B-404D-93DA-544653A8024B}"/>
    <cellStyle name="Bom 2 2 2 3 2" xfId="50729" xr:uid="{FF080A7C-FC36-412A-85E8-56E6B34A222A}"/>
    <cellStyle name="Bom 2 2 2 4" xfId="37036" xr:uid="{812A661E-41E9-4DE6-8A55-8EE838D8ACD3}"/>
    <cellStyle name="Bom 2 2 2 4 2" xfId="51616" xr:uid="{6318A351-8345-416C-89DD-8E46D209DE4A}"/>
    <cellStyle name="Bom 2 2 2 5" xfId="37037" xr:uid="{381B41DF-CADF-47B0-A9BF-BFBC7580DA6C}"/>
    <cellStyle name="Bom 2 2 2 5 2" xfId="52494" xr:uid="{AF38549F-64EB-4EA3-9988-C395AD2A6966}"/>
    <cellStyle name="Bom 2 2 2 6" xfId="37038" xr:uid="{4837D8E6-B707-49B0-A509-EE0AE79FDC02}"/>
    <cellStyle name="Bom 2 2 2 6 2" xfId="53358" xr:uid="{F3D44706-E60A-41AB-936D-E9E9338FE2FC}"/>
    <cellStyle name="Bom 2 2 2 7" xfId="37039" xr:uid="{DD6CA9E5-CF96-4A68-B9BC-16B5B34B746E}"/>
    <cellStyle name="Bom 2 2 2 7 2" xfId="54202" xr:uid="{5E720188-B7C1-4A96-B760-FC0BF553DED1}"/>
    <cellStyle name="Bom 2 2 2 8" xfId="37040" xr:uid="{0E770CD7-242E-4696-8603-0BB273628C8E}"/>
    <cellStyle name="Bom 2 2 2 8 2" xfId="55006" xr:uid="{1E0C0ECA-4306-4163-A5F2-ADA4676C96AE}"/>
    <cellStyle name="Bom 2 2 2 9" xfId="37041" xr:uid="{48DC8732-D994-4A5E-8F74-4A1B0DF7FC7C}"/>
    <cellStyle name="Bom 2 2 2 9 2" xfId="55681" xr:uid="{7139D5C6-1ECC-42D2-BCF0-AECDD182D071}"/>
    <cellStyle name="Bom 2 2 3" xfId="37042" xr:uid="{B135D308-8BA1-4446-AE8C-3AA3CEC7C34C}"/>
    <cellStyle name="Bom 2 2 3 2" xfId="50728" xr:uid="{E8AA90BF-F0E4-4E13-ABCD-55EBF9F78B7E}"/>
    <cellStyle name="Bom 2 2 4" xfId="37043" xr:uid="{5468B331-64D0-4D08-941E-499A9C598002}"/>
    <cellStyle name="Bom 2 2 4 2" xfId="37044" xr:uid="{A32556A4-A071-49CA-9B93-1133FA5B5607}"/>
    <cellStyle name="Bom 2 2 4 3" xfId="37045" xr:uid="{AE7462E0-0A91-424F-9A87-E20D60C23323}"/>
    <cellStyle name="Bom 2 2 4 4" xfId="37046" xr:uid="{90A3737F-6769-48D1-9EEB-CB863862379E}"/>
    <cellStyle name="Bom 2 2 4 5" xfId="51615" xr:uid="{459CD5D6-31F9-42BD-9DDB-3882705E2B58}"/>
    <cellStyle name="Bom 2 2 5" xfId="37047" xr:uid="{6E7A6FFF-BF60-477A-95D0-EFE5F4CAAD22}"/>
    <cellStyle name="Bom 2 2 5 2" xfId="52493" xr:uid="{BEA0BA96-C221-417F-9C06-7EFB450695E0}"/>
    <cellStyle name="Bom 2 2 6" xfId="37048" xr:uid="{8328D157-7482-4C01-B626-03BB1FE2DA24}"/>
    <cellStyle name="Bom 2 2 6 2" xfId="53357" xr:uid="{8CAF8D79-AD39-415F-91E4-682D0D833746}"/>
    <cellStyle name="Bom 2 2 7" xfId="37049" xr:uid="{A44727B6-3183-4A5E-BD31-2882A25B58F3}"/>
    <cellStyle name="Bom 2 2 7 2" xfId="54201" xr:uid="{08E867E3-1D8F-4F1D-8D5C-66EEA368B3CA}"/>
    <cellStyle name="Bom 2 2 8" xfId="37050" xr:uid="{88DCFA89-B40F-4F24-85C2-B5E0CC0DB49E}"/>
    <cellStyle name="Bom 2 2 8 2" xfId="55005" xr:uid="{37DDF098-24FE-40EA-8B6B-D45598E46F7F}"/>
    <cellStyle name="Bom 2 2 9" xfId="37051" xr:uid="{CF735EF1-132E-4B69-B76E-5472ADCFFBAC}"/>
    <cellStyle name="Bom 2 2 9 2" xfId="55680" xr:uid="{2E780913-F223-4D23-BAA1-2C6D60EA3217}"/>
    <cellStyle name="Bom 2 20" xfId="37052" xr:uid="{3A168799-175B-4ACF-9074-18FC49A8EB0A}"/>
    <cellStyle name="Bom 2 21" xfId="37053" xr:uid="{22AA5FA6-FE60-485A-A0C2-0AC308B7144D}"/>
    <cellStyle name="Bom 2 22" xfId="37054" xr:uid="{580981D8-32EB-41F1-AF8F-8579F2A78305}"/>
    <cellStyle name="Bom 2 23" xfId="37055" xr:uid="{94E1C704-92B4-4E5C-96B1-9708D5FCF34B}"/>
    <cellStyle name="Bom 2 24" xfId="37056" xr:uid="{B515F30D-2B5E-46B6-834D-63A46BBEF5F4}"/>
    <cellStyle name="Bom 2 25" xfId="45268" xr:uid="{14DD52CE-C058-4CFB-B6F8-F6E2A7F51ECF}"/>
    <cellStyle name="Bom 2 3" xfId="37057" xr:uid="{1286CD10-22C3-4F68-BE97-21ACA727855A}"/>
    <cellStyle name="Bom 2 3 2" xfId="49326" xr:uid="{7EAD50B7-4161-4855-8CF0-BD5C8E14800A}"/>
    <cellStyle name="Bom 2 4" xfId="37058" xr:uid="{2F6F141D-CEF6-49C7-80B9-B99DAC65C1A7}"/>
    <cellStyle name="Bom 2 4 2" xfId="49327" xr:uid="{88150A6D-F886-4F7D-A58D-EC8B2D13E019}"/>
    <cellStyle name="Bom 2 5" xfId="37059" xr:uid="{4A7A864D-5A00-4A3B-A68D-937987B6284D}"/>
    <cellStyle name="Bom 2 5 2" xfId="49328" xr:uid="{7AAA9F3A-CE8D-451C-A881-644F5EE67327}"/>
    <cellStyle name="Bom 2 6" xfId="37060" xr:uid="{09E2DA88-21A5-4628-850C-3FF588E4B203}"/>
    <cellStyle name="Bom 2 6 2" xfId="49329" xr:uid="{9CA4B7FB-9464-4CC9-AF0F-5ECA4B06818B}"/>
    <cellStyle name="Bom 2 7" xfId="37061" xr:uid="{9EE0DF99-7D58-4992-9AAC-54E7A38966C6}"/>
    <cellStyle name="Bom 2 7 2" xfId="49330" xr:uid="{D147B80F-61FA-4511-B553-B3F02CAC83C3}"/>
    <cellStyle name="Bom 2 8" xfId="37062" xr:uid="{1187466A-67BB-4E9E-AF3F-4C3A7DD26778}"/>
    <cellStyle name="Bom 2 8 2" xfId="50727" xr:uid="{D43167D0-E829-4A6D-AACA-291C50D3FC5C}"/>
    <cellStyle name="Bom 2 9" xfId="37063" xr:uid="{CB1CC41F-FA4C-413D-8F67-7F4E9389A73F}"/>
    <cellStyle name="Bom 2 9 2" xfId="51614" xr:uid="{DEBD9AA3-FAA2-436E-8AEF-0EACC4732A73}"/>
    <cellStyle name="Bom 20" xfId="37064" xr:uid="{527F569E-870C-4422-A0B8-57BC1B4D80C7}"/>
    <cellStyle name="Bom 20 2" xfId="49331" xr:uid="{3E4D9CB6-33BA-4F80-9112-851A91693F61}"/>
    <cellStyle name="Bom 20 3" xfId="50735" xr:uid="{C4D27306-E588-4E8C-9E70-535A7BEE9817}"/>
    <cellStyle name="Bom 20 4" xfId="51621" xr:uid="{BDF8CDDD-4018-45B2-A016-26563F4AD78A}"/>
    <cellStyle name="Bom 20 5" xfId="52499" xr:uid="{157D7D0B-3A4B-4731-86CC-076B55B4EC8C}"/>
    <cellStyle name="Bom 20 6" xfId="53363" xr:uid="{09BB4580-7848-4ACB-B6E4-47D9893B690C}"/>
    <cellStyle name="Bom 20 7" xfId="54206" xr:uid="{AE506A1B-0EF0-4633-814B-ABCC56A3BD7D}"/>
    <cellStyle name="Bom 20 8" xfId="55007" xr:uid="{98F6BE76-CA03-460C-B999-FFBE472ED240}"/>
    <cellStyle name="Bom 20 9" xfId="55682" xr:uid="{75067FAB-A382-4A01-A472-E4C46ECA0E89}"/>
    <cellStyle name="Bom 21" xfId="37065" xr:uid="{25A2951C-E865-4F22-8C90-FD53ACF4B250}"/>
    <cellStyle name="Bom 21 2" xfId="49332" xr:uid="{68868046-701B-4A99-8FA3-BB0FE21B8228}"/>
    <cellStyle name="Bom 22" xfId="37066" xr:uid="{E2F8B5D7-EA49-4A5B-ADFC-CC4B76ABCAC9}"/>
    <cellStyle name="Bom 22 2" xfId="49333" xr:uid="{05F0F512-BE6A-4322-A55E-C88FB3CF39AD}"/>
    <cellStyle name="Bom 23" xfId="37067" xr:uid="{95AB80A8-C44E-43B4-A6DB-7B5C377CCD03}"/>
    <cellStyle name="Bom 23 2" xfId="49334" xr:uid="{B4465C86-C07D-4FE8-8C47-FB73619C41A3}"/>
    <cellStyle name="Bom 24" xfId="37068" xr:uid="{1729BC06-B4D2-4585-AE13-432B8FCAE9E3}"/>
    <cellStyle name="Bom 24 2" xfId="49335" xr:uid="{5286DE0C-2533-4FFB-AD5E-3F949B0849C7}"/>
    <cellStyle name="Bom 25" xfId="37069" xr:uid="{8EE2C146-2992-48E7-98E4-75A2B441F4C0}"/>
    <cellStyle name="Bom 25 2" xfId="49336" xr:uid="{DA9B650D-70D9-4947-B915-6AF8EBCA8F15}"/>
    <cellStyle name="Bom 26" xfId="37070" xr:uid="{1FF58957-5F56-4C70-A9D4-5D029E38FD6F}"/>
    <cellStyle name="Bom 26 2" xfId="49337" xr:uid="{9F3DFFE4-AE6C-424E-A209-C169B526E28D}"/>
    <cellStyle name="Bom 27" xfId="37071" xr:uid="{4DF53E0F-01BA-40C0-AB5B-7ADEE318354B}"/>
    <cellStyle name="Bom 27 2" xfId="49338" xr:uid="{DD69F08B-7569-44B2-AF94-C87937F77AAA}"/>
    <cellStyle name="Bom 28" xfId="37072" xr:uid="{2F395484-2FFD-4BCC-94DA-10D10BC57B26}"/>
    <cellStyle name="Bom 29" xfId="37073" xr:uid="{7446CCDB-2A92-41AD-9C21-5B31C848E4B7}"/>
    <cellStyle name="Bom 3" xfId="37074" xr:uid="{2DC4E0DA-D06D-43C7-945C-8991C27632B2}"/>
    <cellStyle name="Bom 3 10" xfId="56222" xr:uid="{DB7B59C5-DD5A-4C1F-BBD9-8B22D58F78F5}"/>
    <cellStyle name="Bom 3 11" xfId="58434" xr:uid="{E35BB9A9-C71B-4610-86FF-97D7952C79A1}"/>
    <cellStyle name="Bom 3 12" xfId="47419" xr:uid="{B77E2C76-8D5A-48FE-B09A-8B3DBD464E0E}"/>
    <cellStyle name="Bom 3 13" xfId="45269" xr:uid="{9B60294F-C34C-4C25-AF31-8A14555EDC7B}"/>
    <cellStyle name="Bom 3 2" xfId="48129" xr:uid="{3CD5C713-11F8-40ED-9B3E-9140E9C8AE61}"/>
    <cellStyle name="Bom 3 2 2" xfId="49339" xr:uid="{327CBA96-6378-49EB-B8F5-6866167D0A5D}"/>
    <cellStyle name="Bom 3 2 2 2" xfId="56972" xr:uid="{57A85F05-97F3-471E-A1EF-D9C2F005D38E}"/>
    <cellStyle name="Bom 3 2 2 2 2" xfId="57347" xr:uid="{F3C6B1BD-083D-4D3E-A6DB-942469331C4B}"/>
    <cellStyle name="Bom 3 2 2 2 3" xfId="58233" xr:uid="{684C01B8-F20C-4DBC-A429-DF8EAB5CF11D}"/>
    <cellStyle name="Bom 3 2 2 3" xfId="57521" xr:uid="{9E405754-4ACC-4DFD-8983-3F7EE93D4E5D}"/>
    <cellStyle name="Bom 3 2 3" xfId="56596" xr:uid="{1175845C-7A8C-4262-8EC5-5A0B69129AAE}"/>
    <cellStyle name="Bom 3 2 4" xfId="57578" xr:uid="{AE610BCB-763A-4933-B79F-F5FF073AB4FC}"/>
    <cellStyle name="Bom 3 3" xfId="50743" xr:uid="{5DF21E02-A9EF-4D85-BAC5-EDEABB4A8207}"/>
    <cellStyle name="Bom 3 4" xfId="51629" xr:uid="{67E5F1A7-7027-43AD-816A-452FEBB44B97}"/>
    <cellStyle name="Bom 3 5" xfId="52506" xr:uid="{6A1202B7-4433-4351-93AF-0D8E61B252EE}"/>
    <cellStyle name="Bom 3 6" xfId="53369" xr:uid="{BB877917-A66E-4396-960C-2E544AFBD5FE}"/>
    <cellStyle name="Bom 3 7" xfId="54212" xr:uid="{FA5AF347-0184-470C-8F58-CD6761D27803}"/>
    <cellStyle name="Bom 3 8" xfId="55009" xr:uid="{7EC4C9A7-1949-44EB-AD90-845A6CE1D80F}"/>
    <cellStyle name="Bom 3 9" xfId="55683" xr:uid="{23313E85-3D5C-4C93-B55C-B2E7D3DA5A5F}"/>
    <cellStyle name="Bom 30" xfId="37075" xr:uid="{B7AAAB6C-BA49-4D30-A8B0-2D81E79E84BD}"/>
    <cellStyle name="Bom 31" xfId="37076" xr:uid="{7888A7F5-1C9B-4C82-A4AB-90A66FFFF177}"/>
    <cellStyle name="Bom 32" xfId="37077" xr:uid="{FBB7FC27-32CE-4FDA-96E9-2885E948B723}"/>
    <cellStyle name="Bom 33" xfId="37078" xr:uid="{F4E2E937-2044-4D2C-BAB8-B23456620462}"/>
    <cellStyle name="Bom 34" xfId="37079" xr:uid="{0DBF53E1-C7C0-48E4-8955-5F202BCA98A8}"/>
    <cellStyle name="Bom 34 2" xfId="37080" xr:uid="{A226B3A3-3EC5-40FF-8978-0D6767B372B0}"/>
    <cellStyle name="Bom 34 3" xfId="37081" xr:uid="{FFF5095A-0AA2-4F43-9411-B411C33F1DEC}"/>
    <cellStyle name="Bom 35" xfId="37082" xr:uid="{62D6B97F-E313-4EB9-929A-07EEC4D94283}"/>
    <cellStyle name="Bom 36" xfId="37083" xr:uid="{917F3287-ED16-42B3-8ABF-0F471780AC3D}"/>
    <cellStyle name="Bom 37" xfId="37084" xr:uid="{E907447D-3A01-4135-8AC8-1E92FF5127E5}"/>
    <cellStyle name="Bom 38" xfId="37085" xr:uid="{3904AC91-CBD8-41C3-9128-A78504C647C7}"/>
    <cellStyle name="Bom 39" xfId="37086" xr:uid="{EC26C790-75D7-46CB-8264-A82062BABBD8}"/>
    <cellStyle name="Bom 4" xfId="37087" xr:uid="{99C713FA-748A-4B87-9542-8A710A80A19D}"/>
    <cellStyle name="Bom 4 10" xfId="56263" xr:uid="{6F842E57-FE8F-41C0-B6F1-A86BD6D16505}"/>
    <cellStyle name="Bom 4 11" xfId="57990" xr:uid="{80890731-9912-4117-B22A-29515741E98F}"/>
    <cellStyle name="Bom 4 12" xfId="47420" xr:uid="{AB7BB6DD-EF9C-4B37-923A-B496DB5FF0A2}"/>
    <cellStyle name="Bom 4 13" xfId="45270" xr:uid="{AA2FE44E-4FBB-4730-8DC8-55E7AA12C29B}"/>
    <cellStyle name="Bom 4 2" xfId="48130" xr:uid="{4ABE58C1-8F9F-43ED-9697-16D9EB8A817A}"/>
    <cellStyle name="Bom 4 2 2" xfId="49340" xr:uid="{F407AD85-293B-4EA5-B02E-90FAFE7C4F61}"/>
    <cellStyle name="Bom 4 2 2 2" xfId="56973" xr:uid="{33F6E272-2F32-409E-BB5D-411F8E9639A2}"/>
    <cellStyle name="Bom 4 2 2 2 2" xfId="57348" xr:uid="{9004210C-879C-41F6-AE84-A43D1E252479}"/>
    <cellStyle name="Bom 4 2 2 2 3" xfId="58129" xr:uid="{DB03094C-7934-4939-9403-B2D705CFBDDC}"/>
    <cellStyle name="Bom 4 2 2 3" xfId="57097" xr:uid="{90119352-9901-434C-A55F-DF6F28E8FDD7}"/>
    <cellStyle name="Bom 4 2 3" xfId="56597" xr:uid="{2288ED21-AC20-4E0D-B7AD-0B37BCC9A9CC}"/>
    <cellStyle name="Bom 4 2 4" xfId="57577" xr:uid="{C6FA8611-DF10-4E97-8ADA-BFB6EA0DA08D}"/>
    <cellStyle name="Bom 4 3" xfId="50744" xr:uid="{2354551F-21AB-40FD-9B0B-D2E1C02F55FD}"/>
    <cellStyle name="Bom 4 4" xfId="51630" xr:uid="{EBC98252-E4C3-4EA9-ABDD-EE19F4083A96}"/>
    <cellStyle name="Bom 4 5" xfId="52507" xr:uid="{7399EA81-8A5C-49AF-804E-09D5EFB669D7}"/>
    <cellStyle name="Bom 4 6" xfId="53370" xr:uid="{D66DC8A3-E02A-4EE8-BD16-622EB39A9FDD}"/>
    <cellStyle name="Bom 4 7" xfId="54213" xr:uid="{F5F5BEEA-1E53-4EE5-A1D4-8D1C24140DFD}"/>
    <cellStyle name="Bom 4 8" xfId="55010" xr:uid="{BAE61ABD-562E-4AB4-B5FA-7403F2A91994}"/>
    <cellStyle name="Bom 4 9" xfId="55684" xr:uid="{80673E8C-AC6E-4A53-A6BC-F37CD5F67AAD}"/>
    <cellStyle name="Bom 40" xfId="37088" xr:uid="{A39A8844-7A27-44AC-AB85-EE560FF57848}"/>
    <cellStyle name="Bom 41" xfId="37089" xr:uid="{5E895F2A-ECF6-4692-A224-FF758C7FC5C0}"/>
    <cellStyle name="Bom 42" xfId="37090" xr:uid="{63BE7213-A7A4-48E1-BBD4-40BC508F469D}"/>
    <cellStyle name="Bom 43" xfId="37091" xr:uid="{C89773CB-220E-40E3-B3A0-E68585B5A4EB}"/>
    <cellStyle name="Bom 44" xfId="37092" xr:uid="{D30190EC-EBD1-45AE-B5AD-4FBBE7A8C888}"/>
    <cellStyle name="Bom 45" xfId="37093" xr:uid="{1DD81C7E-5FDF-4D31-97B6-36956833EA7E}"/>
    <cellStyle name="Bom 46" xfId="37094" xr:uid="{E9F61FA6-AF86-41E5-906D-24724E61CDB4}"/>
    <cellStyle name="Bom 47" xfId="37095" xr:uid="{D435A47E-B9E6-4DF8-B751-DFBFB26ECD4B}"/>
    <cellStyle name="Bom 48" xfId="37096" xr:uid="{E68639A6-011F-43E9-910E-3DD8C8A3D00B}"/>
    <cellStyle name="Bom 49" xfId="37097" xr:uid="{12BD8267-E51F-4EF0-9D8C-3D712FBD606A}"/>
    <cellStyle name="Bom 5" xfId="37098" xr:uid="{D19224B0-C7F1-4850-B04C-EA26E58806AC}"/>
    <cellStyle name="Bom 5 10" xfId="56304" xr:uid="{24021049-46C9-4752-A38A-82B61CC50467}"/>
    <cellStyle name="Bom 5 11" xfId="57878" xr:uid="{1AFD420A-5BBA-4783-805F-09C382161E76}"/>
    <cellStyle name="Bom 5 12" xfId="47421" xr:uid="{70B07AA4-CDD6-4F37-91DA-6ED5B66BB077}"/>
    <cellStyle name="Bom 5 13" xfId="45271" xr:uid="{FF6DE108-17BE-4418-9101-278A8C27DF36}"/>
    <cellStyle name="Bom 5 2" xfId="48131" xr:uid="{5F774577-8338-4D43-9168-34DA46894E52}"/>
    <cellStyle name="Bom 5 2 2" xfId="49341" xr:uid="{2A362B4C-737F-49F4-82B9-97759627CCBD}"/>
    <cellStyle name="Bom 5 2 2 2" xfId="56974" xr:uid="{78236760-897E-4FD0-98B7-CC747FDCCA9A}"/>
    <cellStyle name="Bom 5 2 2 2 2" xfId="57349" xr:uid="{8AE38E45-CB71-46A7-9514-64DAF132FFE8}"/>
    <cellStyle name="Bom 5 2 2 2 3" xfId="58021" xr:uid="{6F7E7B57-76E2-41A2-B6D5-8C78FD682895}"/>
    <cellStyle name="Bom 5 2 2 3" xfId="58368" xr:uid="{37EBB86A-4E89-403E-92B8-2764749D133A}"/>
    <cellStyle name="Bom 5 2 3" xfId="56598" xr:uid="{0361A74A-9F42-4A2B-A762-9B81472079C1}"/>
    <cellStyle name="Bom 5 2 4" xfId="57576" xr:uid="{87DF0BD9-A2B7-4330-9158-44C04CB41087}"/>
    <cellStyle name="Bom 5 3" xfId="50745" xr:uid="{BFF25BAE-F1A6-42F9-8CF3-96909FF61E2F}"/>
    <cellStyle name="Bom 5 4" xfId="51631" xr:uid="{5E9DF8F5-BAE7-48CD-BF1E-A22625C894F3}"/>
    <cellStyle name="Bom 5 5" xfId="52508" xr:uid="{A32CBAB9-B2BF-4D0D-8A03-E5C272EB1964}"/>
    <cellStyle name="Bom 5 6" xfId="53371" xr:uid="{7F6CB597-4173-4E6E-A30B-F2D5D7CBBECF}"/>
    <cellStyle name="Bom 5 7" xfId="54214" xr:uid="{A5527BCD-F6C1-4C49-8ACB-A4CF792EB453}"/>
    <cellStyle name="Bom 5 8" xfId="55011" xr:uid="{C846F949-EDAF-482C-98E1-B0842D0C5AAB}"/>
    <cellStyle name="Bom 5 9" xfId="55685" xr:uid="{88B0B996-0AD6-43EB-9308-49FE72742E17}"/>
    <cellStyle name="Bom 50" xfId="37099" xr:uid="{0811C32F-19AB-4011-A934-81DEEB7CE517}"/>
    <cellStyle name="Bom 51" xfId="37100" xr:uid="{38F49F1C-34D8-4AFE-88B2-F71363D505D9}"/>
    <cellStyle name="Bom 52" xfId="37101" xr:uid="{898F0D58-B80E-4128-A98B-D4C59FA9486E}"/>
    <cellStyle name="Bom 53" xfId="37102" xr:uid="{8E83965C-FCBA-477F-9166-96E0A9B0043D}"/>
    <cellStyle name="Bom 6" xfId="37103" xr:uid="{C2D23EA8-E4CE-474F-BFF3-8659B747922E}"/>
    <cellStyle name="Bom 6 10" xfId="56344" xr:uid="{E449F916-1783-4005-AEC3-BC5E795BD0F9}"/>
    <cellStyle name="Bom 6 11" xfId="58197" xr:uid="{1E721F3A-F352-487E-A916-BCE963FD2BFC}"/>
    <cellStyle name="Bom 6 12" xfId="47422" xr:uid="{7229EA7F-7C79-456D-9FAD-5DFD13B3C284}"/>
    <cellStyle name="Bom 6 13" xfId="45272" xr:uid="{455B43D2-6526-45F2-9D12-352A041442A7}"/>
    <cellStyle name="Bom 6 2" xfId="48132" xr:uid="{08DE7487-F017-4288-A5F5-57F67CCEC5B0}"/>
    <cellStyle name="Bom 6 2 2" xfId="49342" xr:uid="{41C6BF9F-7FF2-4073-B5FA-E63D64217E60}"/>
    <cellStyle name="Bom 6 2 2 2" xfId="56975" xr:uid="{776BF7AB-4D6A-4B1A-981F-3FD60BBB1139}"/>
    <cellStyle name="Bom 6 2 2 2 2" xfId="57350" xr:uid="{BC4103F1-9BEA-414C-9234-9AA5776F8472}"/>
    <cellStyle name="Bom 6 2 2 2 3" xfId="57913" xr:uid="{E512873D-EF7B-4849-B214-8407D8D14088}"/>
    <cellStyle name="Bom 6 2 2 3" xfId="58260" xr:uid="{568FCDA2-62AB-4687-B009-F9DB38CA3AA7}"/>
    <cellStyle name="Bom 6 2 3" xfId="56599" xr:uid="{E6858C65-0BC0-4825-96A7-E22162E8C7BC}"/>
    <cellStyle name="Bom 6 2 4" xfId="58398" xr:uid="{483E2592-B96B-4CEA-9DA5-50CD5E7A33F5}"/>
    <cellStyle name="Bom 6 3" xfId="50746" xr:uid="{E06AC823-83B6-4BF7-9361-D85F6EEC0E31}"/>
    <cellStyle name="Bom 6 4" xfId="51632" xr:uid="{55296C23-BA81-4651-88F0-E47F73279544}"/>
    <cellStyle name="Bom 6 5" xfId="52509" xr:uid="{05FA5301-2926-484B-B8DF-EC77659DAFEB}"/>
    <cellStyle name="Bom 6 6" xfId="53372" xr:uid="{F67F0A68-B734-4C90-BDF9-36C6DF935269}"/>
    <cellStyle name="Bom 6 7" xfId="54215" xr:uid="{F004324E-39A6-462D-A91E-AE270B56D2F5}"/>
    <cellStyle name="Bom 6 8" xfId="55012" xr:uid="{9E11D236-3626-4A76-B193-DA677E6050C8}"/>
    <cellStyle name="Bom 6 9" xfId="55686" xr:uid="{1662FB32-2822-4CCF-B0F8-463D00CEAF15}"/>
    <cellStyle name="Bom 7" xfId="37104" xr:uid="{E210CA37-BDC2-43F8-BAED-D7B69908A89B}"/>
    <cellStyle name="Bom 7 10" xfId="47423" xr:uid="{8029CFE2-BCA5-4693-B30E-56EC769212EE}"/>
    <cellStyle name="Bom 7 11" xfId="45273" xr:uid="{C9B2901F-02E0-4D05-A6E0-E820A73C216F}"/>
    <cellStyle name="Bom 7 2" xfId="48133" xr:uid="{3579815F-F0F8-4828-A372-A253320F0A08}"/>
    <cellStyle name="Bom 7 2 2" xfId="49343" xr:uid="{345F8199-8D4E-4C27-ADA7-73BD838A13F8}"/>
    <cellStyle name="Bom 7 3" xfId="50747" xr:uid="{12F0F798-384D-4117-9BF8-9EE346EF0F8E}"/>
    <cellStyle name="Bom 7 4" xfId="51633" xr:uid="{F53160FB-BDBF-4C29-94EC-E23C5824553A}"/>
    <cellStyle name="Bom 7 5" xfId="52510" xr:uid="{9EB018F4-3618-413F-825C-0FF35B92FBD5}"/>
    <cellStyle name="Bom 7 6" xfId="53373" xr:uid="{853CE7EC-7ABD-47CB-A9C9-8C1DE7324492}"/>
    <cellStyle name="Bom 7 7" xfId="54216" xr:uid="{F9D01F41-B86A-4DA5-8A29-F026AD1F4064}"/>
    <cellStyle name="Bom 7 8" xfId="55013" xr:uid="{FAD38C5A-BF37-4671-8419-EB44970E8F46}"/>
    <cellStyle name="Bom 7 9" xfId="55687" xr:uid="{9725A926-0CC2-4D11-B0F4-52D13C8084A8}"/>
    <cellStyle name="Bom 8" xfId="37105" xr:uid="{D0A78BA0-441A-4AB2-938A-857447E49ACD}"/>
    <cellStyle name="Bom 8 10" xfId="47424" xr:uid="{C41A392F-450C-4B33-9EF6-D684EBC28B5E}"/>
    <cellStyle name="Bom 8 11" xfId="45927" xr:uid="{040CF279-2DFB-4FD2-968C-383CDB12BE16}"/>
    <cellStyle name="Bom 8 2" xfId="48134" xr:uid="{3A9F5E1E-9755-431E-BA3F-99CE288F51A1}"/>
    <cellStyle name="Bom 8 2 2" xfId="49344" xr:uid="{1747BCC6-B8D3-4843-A06E-0B15BB44DFAE}"/>
    <cellStyle name="Bom 8 3" xfId="50748" xr:uid="{F0E909A3-3930-4382-BCCC-08F61B94FFD7}"/>
    <cellStyle name="Bom 8 4" xfId="51634" xr:uid="{74654E4E-FE1D-4CF1-BB34-1AD8B72A8272}"/>
    <cellStyle name="Bom 8 5" xfId="52511" xr:uid="{4AF55CB5-2A7A-4623-AEFB-9640F49716ED}"/>
    <cellStyle name="Bom 8 6" xfId="53374" xr:uid="{BAFF97A1-0F20-49B1-83BD-B84E67AF6E00}"/>
    <cellStyle name="Bom 8 7" xfId="54217" xr:uid="{F73D1A81-365D-45DB-BE29-4358DB71E0EC}"/>
    <cellStyle name="Bom 8 8" xfId="55014" xr:uid="{4E428B36-3CEC-4F0F-919A-581645709E09}"/>
    <cellStyle name="Bom 8 9" xfId="55688" xr:uid="{0CBA86D3-ABE3-4FB2-8EE8-5BCB75E9D949}"/>
    <cellStyle name="Bom 9" xfId="37106" xr:uid="{74A7C327-82C3-4EB2-B99C-621F5A7B5BFD}"/>
    <cellStyle name="Bom 9 10" xfId="47425" xr:uid="{E6EA689B-E48C-44FE-A763-8D3745DB7B4D}"/>
    <cellStyle name="Bom 9 11" xfId="45928" xr:uid="{2CF86A3A-4B91-4D94-99AE-5C91A23235C3}"/>
    <cellStyle name="Bom 9 2" xfId="48135" xr:uid="{54FBE06F-9861-4DB0-83DF-C4B3F44BBAEE}"/>
    <cellStyle name="Bom 9 2 2" xfId="49345" xr:uid="{75105506-97B8-45D0-9838-B1F3B61146EB}"/>
    <cellStyle name="Bom 9 3" xfId="50749" xr:uid="{7F5E6BDA-8E22-436E-B796-C7C7F4FC98DB}"/>
    <cellStyle name="Bom 9 4" xfId="51635" xr:uid="{B1EBD3F9-C106-4F3B-9C62-6ED353815557}"/>
    <cellStyle name="Bom 9 5" xfId="52512" xr:uid="{B7A425E7-34EA-4345-9F60-24B27CFF0EFD}"/>
    <cellStyle name="Bom 9 6" xfId="53375" xr:uid="{7C8ADA89-AEDE-479F-B13B-A7CCC41FAB93}"/>
    <cellStyle name="Bom 9 7" xfId="54218" xr:uid="{21400CCD-C34F-48ED-9E47-8A2C6CD736AD}"/>
    <cellStyle name="Bom 9 8" xfId="55015" xr:uid="{B7B2BF41-7B7C-4D48-8BE9-20DE92D92B39}"/>
    <cellStyle name="Bom 9 9" xfId="55689" xr:uid="{744D97D0-3D69-4195-8794-E79B0DC492C9}"/>
    <cellStyle name="BorderAreas" xfId="104" xr:uid="{E0F8C0C0-05A8-4D3A-9828-0F7419A5D4FB}"/>
    <cellStyle name="Brand Align Left Text" xfId="47426" xr:uid="{D8BC85BA-AA06-468A-A5A7-D1C110BBDCC6}"/>
    <cellStyle name="Brand Default" xfId="47427" xr:uid="{4F5C8668-E123-4B79-A6BE-12A471577767}"/>
    <cellStyle name="Brand Forecast Highlight" xfId="47428" xr:uid="{7B043E40-C63C-4C34-A70F-95310F14676B}"/>
    <cellStyle name="Brand Percent" xfId="47429" xr:uid="{E4374AA4-5625-46AB-85E5-BC4723BD211D}"/>
    <cellStyle name="Brand Source" xfId="47430" xr:uid="{BCCB8023-8839-44DD-ABD5-B92FC0083CB5}"/>
    <cellStyle name="Brand Subtitle with Underline" xfId="47431" xr:uid="{802CDD17-A1DF-4D96-B666-0B89036B01E6}"/>
    <cellStyle name="Brand Subtitle without Underline" xfId="47432" xr:uid="{C935E916-CA34-40BE-9499-43D897065453}"/>
    <cellStyle name="Brand Title" xfId="47433" xr:uid="{877267AA-96B6-4D87-AE0F-D20051F15448}"/>
    <cellStyle name="Calculation" xfId="11" xr:uid="{397AFE2A-4450-44D6-81C4-081CF4FDC28F}"/>
    <cellStyle name="Calculation 2" xfId="45093" xr:uid="{94911610-A2FA-49AC-ABFF-9FCD57258D05}"/>
    <cellStyle name="Cálculo 10" xfId="37107" xr:uid="{BFFE2F24-4060-4FA5-905A-D488D6C2B457}"/>
    <cellStyle name="Cálculo 10 10" xfId="47434" xr:uid="{BD055939-9DC7-4A0C-A48C-CDE75D34F624}"/>
    <cellStyle name="Cálculo 10 11" xfId="45929" xr:uid="{2459922C-E4E7-48DA-838F-311067E1FFC3}"/>
    <cellStyle name="Cálculo 10 2" xfId="48136" xr:uid="{53D9464B-E683-4CA6-8D9E-454AE2806272}"/>
    <cellStyle name="Cálculo 10 2 2" xfId="49346" xr:uid="{016B01C7-BF9D-4E10-AC63-E3CDA6F2F903}"/>
    <cellStyle name="Cálculo 10 3" xfId="50750" xr:uid="{390622B7-C3C0-4DA5-A62D-E30BEAFEEA0C}"/>
    <cellStyle name="Cálculo 10 4" xfId="51636" xr:uid="{CF96C023-3F02-46A2-A7CE-96B8E0445B0F}"/>
    <cellStyle name="Cálculo 10 5" xfId="52513" xr:uid="{B341C133-40A6-4E08-B8C0-353BEDCCE547}"/>
    <cellStyle name="Cálculo 10 6" xfId="53376" xr:uid="{516E936A-8B10-45FD-990D-963F1FA39F99}"/>
    <cellStyle name="Cálculo 10 7" xfId="54219" xr:uid="{9FE6DAA3-7394-4378-82F1-F68F9184139E}"/>
    <cellStyle name="Cálculo 10 8" xfId="55016" xr:uid="{9D627DE5-36F2-4D5B-BDA1-7688D5D0A7FC}"/>
    <cellStyle name="Cálculo 10 9" xfId="55690" xr:uid="{9CD2BE17-A51C-44D6-AA06-6A4584745D71}"/>
    <cellStyle name="Cálculo 11" xfId="37108" xr:uid="{836BCDDC-8270-40C3-932A-CBD7E5050E83}"/>
    <cellStyle name="Cálculo 11 10" xfId="47435" xr:uid="{E826E3F5-569F-4F2F-A611-479622F9FDC9}"/>
    <cellStyle name="Cálculo 11 11" xfId="45930" xr:uid="{B4F635FA-8C91-497F-A4D4-52172C53ECC7}"/>
    <cellStyle name="Cálculo 11 2" xfId="48137" xr:uid="{A61ABD82-6CAB-46E4-801B-2D2C85B91B38}"/>
    <cellStyle name="Cálculo 11 2 2" xfId="49347" xr:uid="{E8A84233-0CC5-4524-AFE5-77BF6A1C4472}"/>
    <cellStyle name="Cálculo 11 3" xfId="50751" xr:uid="{32126F1D-9C90-46C5-B1AA-3E2613AACA00}"/>
    <cellStyle name="Cálculo 11 4" xfId="51637" xr:uid="{3A7B71F0-0D9E-41D1-9F7E-B20B882BB109}"/>
    <cellStyle name="Cálculo 11 5" xfId="52514" xr:uid="{23149C83-92AF-434F-8E5F-33678773FDF8}"/>
    <cellStyle name="Cálculo 11 6" xfId="53377" xr:uid="{0B8C0E5A-D854-433B-8927-01987302B28B}"/>
    <cellStyle name="Cálculo 11 7" xfId="54220" xr:uid="{FA930463-EB10-4E33-9212-3EDF5C70C80D}"/>
    <cellStyle name="Cálculo 11 8" xfId="55017" xr:uid="{E353B042-0AFB-4D98-A6EF-8AB4E9BDA32A}"/>
    <cellStyle name="Cálculo 11 9" xfId="55691" xr:uid="{07C83724-E68D-4A13-8461-7EA227BF8733}"/>
    <cellStyle name="Cálculo 12" xfId="37109" xr:uid="{75A0232D-3A9E-4389-86DD-8D04817E3300}"/>
    <cellStyle name="Cálculo 12 10" xfId="47436" xr:uid="{100D7E69-C497-4B53-99FB-C69FF5FAE456}"/>
    <cellStyle name="Cálculo 12 11" xfId="45931" xr:uid="{0F6424AB-79BB-402C-AC41-133E48142CBC}"/>
    <cellStyle name="Cálculo 12 2" xfId="48138" xr:uid="{9E9C84CE-F96F-4D4C-B28D-5EED34ED26CB}"/>
    <cellStyle name="Cálculo 12 2 2" xfId="49348" xr:uid="{2A646FCC-0582-44A1-99CB-22E87D6DCF31}"/>
    <cellStyle name="Cálculo 12 3" xfId="50752" xr:uid="{AC903223-F385-48D1-84E2-EEF18B0DACD6}"/>
    <cellStyle name="Cálculo 12 4" xfId="51638" xr:uid="{5EFCEB92-DD63-4B8A-B0EF-852654F2683F}"/>
    <cellStyle name="Cálculo 12 5" xfId="52515" xr:uid="{5BCBDC95-1E1B-4B81-9349-369ABA85E3A1}"/>
    <cellStyle name="Cálculo 12 6" xfId="53378" xr:uid="{A864CFFD-D444-45A0-8CB0-DF5311DA6135}"/>
    <cellStyle name="Cálculo 12 7" xfId="54221" xr:uid="{253C5B1A-B3BF-4C71-88BB-AEEF3DFF299E}"/>
    <cellStyle name="Cálculo 12 8" xfId="55018" xr:uid="{E1AB30AA-50CD-41E5-974B-A371E9932F04}"/>
    <cellStyle name="Cálculo 12 9" xfId="55692" xr:uid="{11E844FF-4982-4E61-B07D-41A343277B5F}"/>
    <cellStyle name="Cálculo 13" xfId="37110" xr:uid="{385A352D-1C18-41E3-AEE9-1C127B862DAE}"/>
    <cellStyle name="Cálculo 13 10" xfId="47437" xr:uid="{40D73337-4E6F-4D96-A8F3-C6922069B8EB}"/>
    <cellStyle name="Cálculo 13 11" xfId="45932" xr:uid="{8409CED3-4D62-4CDE-B0DF-7C0717D478F5}"/>
    <cellStyle name="Cálculo 13 2" xfId="48139" xr:uid="{8EC8EFFD-C944-49F9-AF59-03FF8750D848}"/>
    <cellStyle name="Cálculo 13 2 2" xfId="49349" xr:uid="{5869C2C2-84EC-4C90-B91D-C27006E3D8D0}"/>
    <cellStyle name="Cálculo 13 3" xfId="50753" xr:uid="{EC3157BA-82E0-4A06-9710-E43A14C64A97}"/>
    <cellStyle name="Cálculo 13 4" xfId="51639" xr:uid="{93931386-2C7E-4C5A-9944-D03EADAEEC5C}"/>
    <cellStyle name="Cálculo 13 5" xfId="52516" xr:uid="{346E44AF-0472-4056-948D-2CD4C41D0CB1}"/>
    <cellStyle name="Cálculo 13 6" xfId="53379" xr:uid="{02718DC6-0520-4431-8A70-76376EA9F8B1}"/>
    <cellStyle name="Cálculo 13 7" xfId="54222" xr:uid="{E4A835D4-714D-4A4A-BDC9-C8C678254F1E}"/>
    <cellStyle name="Cálculo 13 8" xfId="55019" xr:uid="{CF89B806-051A-4400-B521-BFEBBADD3F56}"/>
    <cellStyle name="Cálculo 13 9" xfId="55693" xr:uid="{18169B7C-20B0-41AD-992D-70C5BB165219}"/>
    <cellStyle name="Cálculo 14" xfId="37111" xr:uid="{00433D26-4214-4437-913B-F542891B6430}"/>
    <cellStyle name="Cálculo 14 10" xfId="47438" xr:uid="{0FD0D396-A040-4DE8-B8B3-2D25B0A4E336}"/>
    <cellStyle name="Cálculo 14 11" xfId="45933" xr:uid="{ED708205-06F1-43E0-8619-E40F885390E5}"/>
    <cellStyle name="Cálculo 14 2" xfId="48140" xr:uid="{B8A5B28F-E5D1-4575-8FAF-AEF89A93D806}"/>
    <cellStyle name="Cálculo 14 2 2" xfId="49350" xr:uid="{261B9D1B-FDA2-4C09-A701-297C83F66D1C}"/>
    <cellStyle name="Cálculo 14 3" xfId="50754" xr:uid="{EEEF3D21-DBAE-425F-9742-982E4547EA62}"/>
    <cellStyle name="Cálculo 14 4" xfId="51640" xr:uid="{1EF16CC6-6715-4B7C-98C1-05157AF3A638}"/>
    <cellStyle name="Cálculo 14 5" xfId="52517" xr:uid="{66ADD306-4BE5-44EB-9B5A-99168C96A9DA}"/>
    <cellStyle name="Cálculo 14 6" xfId="53380" xr:uid="{2A4AF6B2-2943-4899-8086-A60BE7A4A88E}"/>
    <cellStyle name="Cálculo 14 7" xfId="54223" xr:uid="{8CA6870C-1126-456D-827A-0051DF592F57}"/>
    <cellStyle name="Cálculo 14 8" xfId="55020" xr:uid="{CD242D54-78B9-41B9-8156-1410A040DF1C}"/>
    <cellStyle name="Cálculo 14 9" xfId="55694" xr:uid="{41C1B050-B85B-457A-ADFC-C30917B107FC}"/>
    <cellStyle name="Cálculo 15" xfId="37112" xr:uid="{1C5B6D2F-0269-4BCE-9639-917702677A5A}"/>
    <cellStyle name="Cálculo 15 10" xfId="47439" xr:uid="{EB4F98C1-3189-40CB-BCDA-78544756482B}"/>
    <cellStyle name="Cálculo 15 11" xfId="45934" xr:uid="{67B49BE1-BDFE-41CB-87B2-833BAE5648DC}"/>
    <cellStyle name="Cálculo 15 2" xfId="48141" xr:uid="{A41BC1B4-F67D-41E8-A481-A939D2E760DC}"/>
    <cellStyle name="Cálculo 15 2 2" xfId="49351" xr:uid="{BCF2471A-C660-431E-BF94-43592E4753D0}"/>
    <cellStyle name="Cálculo 15 3" xfId="50755" xr:uid="{366C2606-4231-49A7-A38C-CB519206C917}"/>
    <cellStyle name="Cálculo 15 4" xfId="51641" xr:uid="{4CF335C9-21D9-43AE-8A9B-E3C53C5EAE00}"/>
    <cellStyle name="Cálculo 15 5" xfId="52518" xr:uid="{E1992D86-C671-47C2-85C5-F31515F94AB5}"/>
    <cellStyle name="Cálculo 15 6" xfId="53381" xr:uid="{93B23781-96F0-40B9-A9F7-88BA2D4AAFA8}"/>
    <cellStyle name="Cálculo 15 7" xfId="54224" xr:uid="{0531C9B7-1D1B-41CD-BFEA-5A75F18298FF}"/>
    <cellStyle name="Cálculo 15 8" xfId="55021" xr:uid="{BFCEE5C6-9C32-49C4-ABA5-5F5B90717C5E}"/>
    <cellStyle name="Cálculo 15 9" xfId="55695" xr:uid="{A84DAF64-6F00-4BC6-8810-03612EDE4F7D}"/>
    <cellStyle name="Cálculo 16" xfId="37113" xr:uid="{134B5522-82DF-4915-AAA0-0644A15F388F}"/>
    <cellStyle name="Cálculo 16 10" xfId="47440" xr:uid="{CAE48A55-4FF6-484E-A0A7-97CA13A81402}"/>
    <cellStyle name="Cálculo 16 11" xfId="45935" xr:uid="{C958A0D8-0952-4274-A2EF-0B94812A50B8}"/>
    <cellStyle name="Cálculo 16 2" xfId="48142" xr:uid="{8446ED4A-A082-4D1F-8C77-7DCEDB80EA51}"/>
    <cellStyle name="Cálculo 16 2 2" xfId="49352" xr:uid="{2D299786-7C29-4AA7-863F-92B65CB5707D}"/>
    <cellStyle name="Cálculo 16 3" xfId="50756" xr:uid="{682DAAA2-1D13-4AF3-880D-81905466B06E}"/>
    <cellStyle name="Cálculo 16 4" xfId="51642" xr:uid="{AFA71D7E-B8AF-46F5-BBF3-51EB5534DA34}"/>
    <cellStyle name="Cálculo 16 5" xfId="52519" xr:uid="{490A7A70-39F7-4315-BDC7-F1FCA9F8FDFF}"/>
    <cellStyle name="Cálculo 16 6" xfId="53382" xr:uid="{64A85D45-5F55-459F-A171-DF91AB4A8A32}"/>
    <cellStyle name="Cálculo 16 7" xfId="54225" xr:uid="{9D6266A8-01E4-41CA-9703-D84F3E75B690}"/>
    <cellStyle name="Cálculo 16 8" xfId="55022" xr:uid="{30D4A91E-9242-413E-8AF4-6E23E3CD1F47}"/>
    <cellStyle name="Cálculo 16 9" xfId="55696" xr:uid="{B71DB6D6-1B5B-47ED-960D-509093788CBC}"/>
    <cellStyle name="Cálculo 17" xfId="37114" xr:uid="{78F93C89-373A-4D3A-BFF3-41B062B8B2E6}"/>
    <cellStyle name="Cálculo 17 2" xfId="49353" xr:uid="{E0F56B80-7136-44AA-82F4-3884464F99E8}"/>
    <cellStyle name="Cálculo 17 3" xfId="50757" xr:uid="{582DB496-9145-4DEC-9512-03C9115C3DB3}"/>
    <cellStyle name="Cálculo 17 4" xfId="51643" xr:uid="{09986C46-5151-4615-BD25-93CA0A654396}"/>
    <cellStyle name="Cálculo 17 5" xfId="52520" xr:uid="{ACF4D8AA-2FE7-4997-B25B-F9D4268F9064}"/>
    <cellStyle name="Cálculo 17 6" xfId="53383" xr:uid="{57927CA6-9B67-4C28-881B-BE19A093687D}"/>
    <cellStyle name="Cálculo 17 7" xfId="54226" xr:uid="{C87B7CB0-C154-4A98-976B-AD2C27C7130F}"/>
    <cellStyle name="Cálculo 17 8" xfId="55023" xr:uid="{579ABCF2-63CC-4A98-8153-5B9251B1746C}"/>
    <cellStyle name="Cálculo 17 9" xfId="55697" xr:uid="{94DDCF98-1D7F-4202-BA05-11BC4E98854E}"/>
    <cellStyle name="Cálculo 18" xfId="37115" xr:uid="{78E14DED-6768-4989-A0C0-BA85FA35E838}"/>
    <cellStyle name="Cálculo 18 2" xfId="49354" xr:uid="{1F176E4D-840D-47A1-AF00-80D92F1877F2}"/>
    <cellStyle name="Cálculo 18 3" xfId="50758" xr:uid="{2AC441B9-3E38-4895-B96D-51154FF59D34}"/>
    <cellStyle name="Cálculo 18 4" xfId="51644" xr:uid="{63FDA880-E200-424F-9B9C-4757D1F25355}"/>
    <cellStyle name="Cálculo 18 5" xfId="52521" xr:uid="{6F089B07-9762-444E-B433-1275B06406F2}"/>
    <cellStyle name="Cálculo 18 6" xfId="53384" xr:uid="{C8E93006-B4EB-421B-97C0-4A2C7924DC3B}"/>
    <cellStyle name="Cálculo 18 7" xfId="54227" xr:uid="{43E3F77E-9149-40AC-A3E4-BDC130A024D7}"/>
    <cellStyle name="Cálculo 18 8" xfId="55024" xr:uid="{140E7B33-784A-4014-B226-B08FC2E0EA8E}"/>
    <cellStyle name="Cálculo 18 9" xfId="55698" xr:uid="{B2D46341-50FB-49CC-9ACD-7DA48FE32530}"/>
    <cellStyle name="Cálculo 19" xfId="37116" xr:uid="{A29CFA79-FF97-4807-89E4-6EE51E4009C1}"/>
    <cellStyle name="Cálculo 19 2" xfId="49355" xr:uid="{F8CE5009-386A-43D7-ACB7-D450836939D4}"/>
    <cellStyle name="Cálculo 19 3" xfId="50759" xr:uid="{403A53FF-8C87-47A0-8E1D-EFC045BE2C43}"/>
    <cellStyle name="Cálculo 19 4" xfId="51645" xr:uid="{138D31E8-CB75-408C-903E-0277DBD341E2}"/>
    <cellStyle name="Cálculo 19 5" xfId="52522" xr:uid="{1439F429-BDF5-436C-9687-F7F5B6B19CC2}"/>
    <cellStyle name="Cálculo 19 6" xfId="53385" xr:uid="{CF7E2040-4DE5-4028-B60E-2EC9142E1B03}"/>
    <cellStyle name="Cálculo 19 7" xfId="54228" xr:uid="{E9764AB0-AC05-4028-9131-31FCA130F908}"/>
    <cellStyle name="Cálculo 19 8" xfId="55025" xr:uid="{F9CCC2A6-EBD9-4029-AF62-6F8C86809301}"/>
    <cellStyle name="Cálculo 19 9" xfId="55699" xr:uid="{5F4BA468-D45C-4FF3-8B77-6F7247C42FD3}"/>
    <cellStyle name="Cálculo 2" xfId="37117" xr:uid="{745CC5B8-720A-4152-B89D-1166324AF1DC}"/>
    <cellStyle name="Cálculo 2 10" xfId="37118" xr:uid="{381B949E-A5B9-4D61-8D11-8A3A0D3B9DD2}"/>
    <cellStyle name="Cálculo 2 10 2" xfId="52523" xr:uid="{4F7608D8-9AF5-492E-9B04-832C8B8A36E9}"/>
    <cellStyle name="Cálculo 2 11" xfId="37119" xr:uid="{8DF3D9F9-5E0E-460B-9339-9B79460AB4E7}"/>
    <cellStyle name="Cálculo 2 11 2" xfId="53386" xr:uid="{DA56EA0C-FCD4-4968-897E-3097B658318E}"/>
    <cellStyle name="Cálculo 2 12" xfId="37120" xr:uid="{3DFC2CF7-4FE7-420A-A778-46414C49FDEB}"/>
    <cellStyle name="Cálculo 2 12 2" xfId="54229" xr:uid="{63D432FD-E79E-4CE4-A390-537F6BA753B1}"/>
    <cellStyle name="Cálculo 2 13" xfId="37121" xr:uid="{DC251AB4-C7AD-4C50-A4A7-17F8DC1166DA}"/>
    <cellStyle name="Cálculo 2 13 2" xfId="55026" xr:uid="{07904A04-AAEC-41A9-A983-9AA4715F89FA}"/>
    <cellStyle name="Cálculo 2 14" xfId="37122" xr:uid="{F001DB9E-8316-4DAD-8FF5-63A3025236FF}"/>
    <cellStyle name="Cálculo 2 14 2" xfId="37123" xr:uid="{3F5F79A5-34DF-4263-898C-1DA14160E121}"/>
    <cellStyle name="Cálculo 2 14 3" xfId="37124" xr:uid="{63ACDA5B-5D60-43EF-A179-2F1D406E01D0}"/>
    <cellStyle name="Cálculo 2 14 4" xfId="37125" xr:uid="{FDA5BBAE-8177-4EC7-AF09-4DD37EDD49B7}"/>
    <cellStyle name="Cálculo 2 14 5" xfId="55700" xr:uid="{222B927E-3E8A-46B7-9772-C4743245AE30}"/>
    <cellStyle name="Cálculo 2 15" xfId="37126" xr:uid="{F974489C-F700-46A8-9CBD-D94199006D83}"/>
    <cellStyle name="Cálculo 2 15 2" xfId="56187" xr:uid="{BFC2CB19-F5EB-4255-AB7F-638C65F62603}"/>
    <cellStyle name="Cálculo 2 16" xfId="37127" xr:uid="{AAB1ED5F-87B2-4D39-8F7B-614424244108}"/>
    <cellStyle name="Cálculo 2 16 2" xfId="58438" xr:uid="{5452271E-5FA7-4317-80E2-8A4D5841DAEC}"/>
    <cellStyle name="Cálculo 2 17" xfId="37128" xr:uid="{F8E6FED3-5FD0-41FA-B1B3-7C4F4F4F8B8D}"/>
    <cellStyle name="Cálculo 2 17 2" xfId="47441" xr:uid="{39D18DC3-ABC2-4D07-89C2-FB3801B0BF79}"/>
    <cellStyle name="Cálculo 2 18" xfId="37129" xr:uid="{BDD89F85-E93F-4269-BAC9-BD85433BC8E7}"/>
    <cellStyle name="Cálculo 2 19" xfId="37130" xr:uid="{2415B6DE-D56A-47DF-BD3A-A9FD90010AA1}"/>
    <cellStyle name="Cálculo 2 2" xfId="37131" xr:uid="{4D05B993-A933-4CEB-AFAA-AAC99BA17F61}"/>
    <cellStyle name="Cálculo 2 2 10" xfId="37132" xr:uid="{4C864B18-BE0E-4A08-AA35-F0E3F67A1C07}"/>
    <cellStyle name="Cálculo 2 2 10 2" xfId="56600" xr:uid="{80C8ECC2-E0C5-4CEC-91F6-4973EC892F50}"/>
    <cellStyle name="Cálculo 2 2 11" xfId="37133" xr:uid="{C0C3CECF-0F40-46F6-A9B9-2C6644773CE6}"/>
    <cellStyle name="Cálculo 2 2 11 2" xfId="58077" xr:uid="{B4BD0126-1671-4DCE-9685-C3592DF03351}"/>
    <cellStyle name="Cálculo 2 2 12" xfId="37134" xr:uid="{2B30FA75-AB94-44A5-B859-E6884E359160}"/>
    <cellStyle name="Cálculo 2 2 13" xfId="37135" xr:uid="{FDF8BB28-0B22-493F-8EC9-A0C00AFB56E4}"/>
    <cellStyle name="Cálculo 2 2 14" xfId="37136" xr:uid="{76B5F2C9-FF27-4E6A-BEF9-E1CA4F1EE166}"/>
    <cellStyle name="Cálculo 2 2 15" xfId="48143" xr:uid="{0615677F-100E-4372-8699-B65AD3824736}"/>
    <cellStyle name="Cálculo 2 2 2" xfId="37137" xr:uid="{3F51BC9D-84FC-47A2-B7C7-772DECEC2866}"/>
    <cellStyle name="Cálculo 2 2 2 10" xfId="37138" xr:uid="{EB94D272-F596-4AB5-884B-BE7CAF96ED80}"/>
    <cellStyle name="Cálculo 2 2 2 10 2" xfId="56976" xr:uid="{E473AE9E-EC09-4040-8742-C0C03B658ACE}"/>
    <cellStyle name="Cálculo 2 2 2 11" xfId="37139" xr:uid="{3DCC1D69-F891-4435-A954-D79EA0042C1C}"/>
    <cellStyle name="Cálculo 2 2 2 11 2" xfId="57719" xr:uid="{CB88FA8D-1E1A-4942-9295-4F687AAAA627}"/>
    <cellStyle name="Cálculo 2 2 2 12" xfId="37140" xr:uid="{1AE9CF32-7525-423A-8EA6-60ADBF621454}"/>
    <cellStyle name="Cálculo 2 2 2 13" xfId="37141" xr:uid="{41555218-F6C6-4152-B8E0-EE7445A6D292}"/>
    <cellStyle name="Cálculo 2 2 2 14" xfId="49356" xr:uid="{48629BAC-6D91-45A8-AD4C-8A311048633B}"/>
    <cellStyle name="Cálculo 2 2 2 2" xfId="37142" xr:uid="{4373946A-A47B-4C4C-868E-F76D29BC7A00}"/>
    <cellStyle name="Cálculo 2 2 2 2 2" xfId="37143" xr:uid="{FD3CC522-E87B-4328-A67C-BC0CBFB86210}"/>
    <cellStyle name="Cálculo 2 2 2 2 2 2" xfId="57352" xr:uid="{002A11B1-DAE5-43AB-8077-D9B0DD2E78D5}"/>
    <cellStyle name="Cálculo 2 2 2 2 2 2 2" xfId="57353" xr:uid="{ADB44233-3191-4545-83EB-35779A1A7397}"/>
    <cellStyle name="Cálculo 2 2 2 2 2 2 3" xfId="58128" xr:uid="{5DB8659C-5445-44AE-A8A9-D29F2F0FA703}"/>
    <cellStyle name="Cálculo 2 2 2 2 2 3" xfId="58232" xr:uid="{3C71E887-CBA2-44C0-A6DA-9C940E05FE61}"/>
    <cellStyle name="Cálculo 2 2 2 2 2 4" xfId="49358" xr:uid="{9D31989C-C72C-45B4-B62D-9EA0CCA24A40}"/>
    <cellStyle name="Cálculo 2 2 2 2 3" xfId="37144" xr:uid="{3CE8D02A-D2DC-4BAF-912B-52ED6150A380}"/>
    <cellStyle name="Cálculo 2 2 2 2 3 2" xfId="57351" xr:uid="{0C21DD55-060C-400B-9306-05C0003F40F2}"/>
    <cellStyle name="Cálculo 2 2 2 2 4" xfId="37145" xr:uid="{21C73EF1-6375-4628-9999-3BCD6E0C9785}"/>
    <cellStyle name="Cálculo 2 2 2 2 4 2" xfId="58338" xr:uid="{F10F9CD5-0314-4018-A7DF-C6DB193400FD}"/>
    <cellStyle name="Cálculo 2 2 2 2 5" xfId="49357" xr:uid="{DD30C69A-EA15-45D2-9778-2563BF000CB9}"/>
    <cellStyle name="Cálculo 2 2 2 3" xfId="37146" xr:uid="{D707001A-D857-4A2D-8191-9DF258B37029}"/>
    <cellStyle name="Cálculo 2 2 2 3 2" xfId="50762" xr:uid="{3DEDCBCE-5904-49DA-8278-E4D7905F5F81}"/>
    <cellStyle name="Cálculo 2 2 2 4" xfId="37147" xr:uid="{66230533-069F-47EF-99C5-E5EDE347CFF6}"/>
    <cellStyle name="Cálculo 2 2 2 4 2" xfId="51648" xr:uid="{E851CAEB-1606-4BF4-8926-E32371C40991}"/>
    <cellStyle name="Cálculo 2 2 2 5" xfId="37148" xr:uid="{B059446F-F8F4-4D96-B861-71F597AA33CA}"/>
    <cellStyle name="Cálculo 2 2 2 5 2" xfId="52525" xr:uid="{85E85114-F30D-44A0-AF3F-5B06A62F1FD1}"/>
    <cellStyle name="Cálculo 2 2 2 6" xfId="37149" xr:uid="{52B14990-E62A-4C8F-A2F2-638CEE0E110D}"/>
    <cellStyle name="Cálculo 2 2 2 6 2" xfId="53388" xr:uid="{5533BCE7-AA19-4C9C-8178-C2D3F0070E66}"/>
    <cellStyle name="Cálculo 2 2 2 7" xfId="37150" xr:uid="{6E4D34F4-3B3F-42D3-BF0F-EF549329ACEA}"/>
    <cellStyle name="Cálculo 2 2 2 7 2" xfId="54231" xr:uid="{41948124-70A9-43FE-8F3A-C8D39E7B3205}"/>
    <cellStyle name="Cálculo 2 2 2 8" xfId="37151" xr:uid="{5BABC90E-8BDD-43C0-9247-8A43902CCB11}"/>
    <cellStyle name="Cálculo 2 2 2 8 2" xfId="55028" xr:uid="{95022CE7-7857-4AE3-8E6D-23F8B57B46B1}"/>
    <cellStyle name="Cálculo 2 2 2 9" xfId="37152" xr:uid="{13D5D6AB-B081-4D02-941A-98FB1B994219}"/>
    <cellStyle name="Cálculo 2 2 2 9 2" xfId="55702" xr:uid="{54211371-496E-49D7-9A91-50FDFFACE1C5}"/>
    <cellStyle name="Cálculo 2 2 3" xfId="37153" xr:uid="{9608E9CB-4811-4620-AC49-78BC6D719DBF}"/>
    <cellStyle name="Cálculo 2 2 3 2" xfId="50761" xr:uid="{CEC92660-45AD-4C3D-8470-2EDDC1CBE00D}"/>
    <cellStyle name="Cálculo 2 2 4" xfId="37154" xr:uid="{13570005-E804-4D41-9784-D3448E50CB2D}"/>
    <cellStyle name="Cálculo 2 2 4 2" xfId="37155" xr:uid="{79944445-56B4-4532-99B2-ED716A07F85C}"/>
    <cellStyle name="Cálculo 2 2 4 3" xfId="37156" xr:uid="{94CBF2F1-D4CA-4559-B18A-5BE95FEA859B}"/>
    <cellStyle name="Cálculo 2 2 4 4" xfId="37157" xr:uid="{76AB8B36-4AFE-4C40-96D5-5D067F546BF2}"/>
    <cellStyle name="Cálculo 2 2 4 5" xfId="51647" xr:uid="{E1B1D7B5-1285-4AA5-A86D-BF15D8139FD4}"/>
    <cellStyle name="Cálculo 2 2 5" xfId="37158" xr:uid="{B99CE032-F534-4483-ABBC-D1EBCEAB09E6}"/>
    <cellStyle name="Cálculo 2 2 5 2" xfId="52524" xr:uid="{9FCABCF9-0DBE-4D38-9EC0-85AA75C49544}"/>
    <cellStyle name="Cálculo 2 2 6" xfId="37159" xr:uid="{861C37D6-55D1-41CC-AC1C-F98F30ABA167}"/>
    <cellStyle name="Cálculo 2 2 6 2" xfId="53387" xr:uid="{8E83A5A2-2D44-463C-8470-9E617DC881AF}"/>
    <cellStyle name="Cálculo 2 2 7" xfId="37160" xr:uid="{4D97031E-C2D5-42AA-9B59-8E4C804D99CF}"/>
    <cellStyle name="Cálculo 2 2 7 2" xfId="54230" xr:uid="{EA97CC09-1626-4244-AF44-6BDF999429F1}"/>
    <cellStyle name="Cálculo 2 2 8" xfId="37161" xr:uid="{14DCFD99-291C-4CF9-BF89-6DEA9E9BAFAD}"/>
    <cellStyle name="Cálculo 2 2 8 2" xfId="55027" xr:uid="{05DDE211-8551-4691-9D99-6DC2826EB933}"/>
    <cellStyle name="Cálculo 2 2 9" xfId="37162" xr:uid="{86A245C8-A7FF-4501-BA7C-7CB94A5A4EAD}"/>
    <cellStyle name="Cálculo 2 2 9 2" xfId="55701" xr:uid="{88171B19-418D-4760-BD8F-C6CB725DB7FF}"/>
    <cellStyle name="Cálculo 2 20" xfId="37163" xr:uid="{D71FD6CC-AE33-49B2-8F51-8F5BAF1D27EE}"/>
    <cellStyle name="Cálculo 2 21" xfId="37164" xr:uid="{248B9D78-B6B1-416E-B9AB-386BDF5C1239}"/>
    <cellStyle name="Cálculo 2 22" xfId="37165" xr:uid="{31FE2500-EF20-4129-A7CA-769DE2D1D45C}"/>
    <cellStyle name="Cálculo 2 23" xfId="37166" xr:uid="{57F02EA9-9E52-415A-99ED-77DB4850CEA3}"/>
    <cellStyle name="Cálculo 2 24" xfId="37167" xr:uid="{9773BCEB-1AEE-4544-86A4-A8F226E2BB18}"/>
    <cellStyle name="Cálculo 2 25" xfId="45274" xr:uid="{0C38B795-A5DE-4559-AB4D-F7EE956A1F44}"/>
    <cellStyle name="Cálculo 2 3" xfId="37168" xr:uid="{92C2AFE6-0CCF-4A94-A35D-94CEE5944DCD}"/>
    <cellStyle name="Cálculo 2 3 2" xfId="49359" xr:uid="{68954E71-C017-4405-BA08-579300984420}"/>
    <cellStyle name="Cálculo 2 4" xfId="37169" xr:uid="{930F7374-3F42-4496-B9FA-F9FA5F8D4056}"/>
    <cellStyle name="Cálculo 2 4 2" xfId="49360" xr:uid="{D79CCB11-AE1D-49D1-B800-14D68FAADE7F}"/>
    <cellStyle name="Cálculo 2 5" xfId="37170" xr:uid="{638C1684-8315-4772-87C5-84EC103E16AD}"/>
    <cellStyle name="Cálculo 2 5 2" xfId="49361" xr:uid="{4178F8AD-0282-46DD-834A-19F7240DEFF6}"/>
    <cellStyle name="Cálculo 2 6" xfId="37171" xr:uid="{AD6AB979-51B1-473F-A02D-CF317F90E4AE}"/>
    <cellStyle name="Cálculo 2 6 2" xfId="49362" xr:uid="{21E600DD-62DB-40E1-8416-230C0EF755DE}"/>
    <cellStyle name="Cálculo 2 7" xfId="37172" xr:uid="{4DBA5971-C408-4894-9790-27BD0EBCBC28}"/>
    <cellStyle name="Cálculo 2 7 2" xfId="49363" xr:uid="{8FAB0BFD-756D-4F6F-9B80-6C2F238EF282}"/>
    <cellStyle name="Cálculo 2 8" xfId="37173" xr:uid="{8B206FCB-7AAB-4D35-83F6-465C6F57CE0F}"/>
    <cellStyle name="Cálculo 2 8 2" xfId="50760" xr:uid="{C80B95EA-ED0C-43A4-B0E6-31767E680D22}"/>
    <cellStyle name="Cálculo 2 9" xfId="37174" xr:uid="{98F4A252-20FC-492A-8692-737003D80301}"/>
    <cellStyle name="Cálculo 2 9 2" xfId="51646" xr:uid="{F4C1DAA0-2D58-46B8-A89B-41249B6D3915}"/>
    <cellStyle name="Cálculo 20" xfId="37175" xr:uid="{771B2EAC-0A91-4D05-9DE4-E66A173B0FBC}"/>
    <cellStyle name="Cálculo 20 2" xfId="49364" xr:uid="{CD241FBC-8F29-480D-B64F-15C1E4A21830}"/>
    <cellStyle name="Cálculo 20 3" xfId="50767" xr:uid="{B8C3A97D-5943-4942-AA88-0A55C53CD244}"/>
    <cellStyle name="Cálculo 20 4" xfId="51653" xr:uid="{BEE99C7F-5E09-4719-830D-937251FEE1F6}"/>
    <cellStyle name="Cálculo 20 5" xfId="52530" xr:uid="{20C093E0-1150-43EA-9E6E-0BA4A1DBF11D}"/>
    <cellStyle name="Cálculo 20 6" xfId="53392" xr:uid="{CBD6B283-8710-4055-B605-B670F05C4346}"/>
    <cellStyle name="Cálculo 20 7" xfId="54235" xr:uid="{A17A6C26-2794-494F-8E56-FAA954FC68A1}"/>
    <cellStyle name="Cálculo 20 8" xfId="55032" xr:uid="{18E50CBB-B762-45C2-8C33-7EC8B4164630}"/>
    <cellStyle name="Cálculo 20 9" xfId="55703" xr:uid="{D4D5049D-C454-4D84-80E7-3DA3F236883D}"/>
    <cellStyle name="Cálculo 21" xfId="37176" xr:uid="{386163E1-490A-4510-9295-B798067E1882}"/>
    <cellStyle name="Cálculo 21 2" xfId="49365" xr:uid="{69639B86-A6A7-4898-BA65-FD472EFF655E}"/>
    <cellStyle name="Cálculo 22" xfId="37177" xr:uid="{EB94E474-1AAD-42AB-873F-2801B07F4CA3}"/>
    <cellStyle name="Cálculo 22 2" xfId="49366" xr:uid="{4A53A0D0-F795-4D19-B3C2-E965CC26C1FB}"/>
    <cellStyle name="Cálculo 23" xfId="37178" xr:uid="{CED4B03F-F92D-48E5-A025-02566FE6EA68}"/>
    <cellStyle name="Cálculo 23 2" xfId="49367" xr:uid="{D87D3122-B349-4585-8CF8-6BC6C2978494}"/>
    <cellStyle name="Cálculo 24" xfId="37179" xr:uid="{40B9A94F-DC8C-443C-BD46-ABC7BD7BB405}"/>
    <cellStyle name="Cálculo 24 2" xfId="49368" xr:uid="{E218A014-1CB5-42F3-8434-26DD5795ED5D}"/>
    <cellStyle name="Cálculo 25" xfId="37180" xr:uid="{2E249608-15A1-4A9F-AA70-059500E56939}"/>
    <cellStyle name="Cálculo 25 2" xfId="49369" xr:uid="{E2A4D43B-2F5B-4EDE-8B07-DEB24FA44590}"/>
    <cellStyle name="Cálculo 26" xfId="37181" xr:uid="{9DF4B7AB-19F5-44D6-A232-F9CC8F2214BD}"/>
    <cellStyle name="Cálculo 26 2" xfId="49370" xr:uid="{EF59F95E-46C0-438A-870A-FA6EDFAAECAC}"/>
    <cellStyle name="Cálculo 27" xfId="37182" xr:uid="{BEFEFDC2-C5C2-4862-B147-9846FBF489C4}"/>
    <cellStyle name="Cálculo 27 2" xfId="49371" xr:uid="{DA2E7EA9-D86D-4262-9C01-5ECD8B3D416E}"/>
    <cellStyle name="Cálculo 28" xfId="37183" xr:uid="{0E0429D9-A96B-47AD-BFED-58671AD21CB4}"/>
    <cellStyle name="Cálculo 29" xfId="37184" xr:uid="{F61AB573-6C43-45E7-94B9-B987906929C4}"/>
    <cellStyle name="Cálculo 3" xfId="37185" xr:uid="{A09C2750-D4BA-4C80-93AA-A8BE449E313A}"/>
    <cellStyle name="Cálculo 3 10" xfId="56227" xr:uid="{0960BA70-DA04-44B5-9953-3E49A5D92536}"/>
    <cellStyle name="Cálculo 3 11" xfId="57886" xr:uid="{362F6EC8-DB7F-43C2-B07C-07059422D48F}"/>
    <cellStyle name="Cálculo 3 12" xfId="47442" xr:uid="{ED891684-2EE7-4B04-ADEA-8903014C4E3E}"/>
    <cellStyle name="Cálculo 3 13" xfId="45275" xr:uid="{7E478FCD-8077-4E78-8C03-1179E74B36FF}"/>
    <cellStyle name="Cálculo 3 2" xfId="48144" xr:uid="{0D453BBA-4508-4D04-8407-3C51598E9ABB}"/>
    <cellStyle name="Cálculo 3 2 2" xfId="49372" xr:uid="{C30FC9BC-4DC0-4DF2-8C60-A90BDE10D92C}"/>
    <cellStyle name="Cálculo 3 2 2 2" xfId="56977" xr:uid="{93A62BE1-AF3D-4C4A-9577-DB1670BD4B0F}"/>
    <cellStyle name="Cálculo 3 2 2 2 2" xfId="57354" xr:uid="{4DF7D512-08A4-44CB-AC74-0B63802F0545}"/>
    <cellStyle name="Cálculo 3 2 2 2 3" xfId="57427" xr:uid="{0B9E42CF-5B70-45C7-BD27-D8C6AF4C7C97}"/>
    <cellStyle name="Cálculo 3 2 2 3" xfId="57096" xr:uid="{61224FB7-BC88-4283-A256-41F4E20F52AF}"/>
    <cellStyle name="Cálculo 3 2 3" xfId="56601" xr:uid="{9943F349-53D7-4FFE-9E40-136124FAD587}"/>
    <cellStyle name="Cálculo 3 2 4" xfId="57963" xr:uid="{9AE42C38-02F7-42AA-8080-5A2092BF582F}"/>
    <cellStyle name="Cálculo 3 3" xfId="50775" xr:uid="{0F9C1129-0EB3-4FB1-BBC6-B03E436B16F4}"/>
    <cellStyle name="Cálculo 3 4" xfId="51661" xr:uid="{053D383E-7845-40B0-B60A-5D7BCBFDF025}"/>
    <cellStyle name="Cálculo 3 5" xfId="52538" xr:uid="{46C8A821-C1BE-4DEC-81F0-7042F2100595}"/>
    <cellStyle name="Cálculo 3 6" xfId="53400" xr:uid="{805CE4D0-3459-4847-9149-E27C812F96AB}"/>
    <cellStyle name="Cálculo 3 7" xfId="54240" xr:uid="{7C2E540B-7C05-477C-8A11-52BDFDDF5ACD}"/>
    <cellStyle name="Cálculo 3 8" xfId="55037" xr:uid="{78D2AA5C-B78D-4E38-91F3-76F773FB28A9}"/>
    <cellStyle name="Cálculo 3 9" xfId="55704" xr:uid="{5F39C3B9-9C4B-4282-A1C9-C9960BC3D892}"/>
    <cellStyle name="Cálculo 30" xfId="37186" xr:uid="{D78F3AC5-DAC2-4A47-92E3-0A26D748ABDD}"/>
    <cellStyle name="Cálculo 31" xfId="37187" xr:uid="{3965EED0-0B5C-4F94-81FE-CA1257495996}"/>
    <cellStyle name="Cálculo 32" xfId="37188" xr:uid="{E8D0A8AC-0B0B-4B81-8348-A3199C7EEACD}"/>
    <cellStyle name="Cálculo 33" xfId="37189" xr:uid="{0BADBEBB-8AE2-4012-A181-19A9C58ED34C}"/>
    <cellStyle name="Cálculo 34" xfId="37190" xr:uid="{5860F69F-F968-4395-A9E0-1B7323E6E8A0}"/>
    <cellStyle name="Cálculo 34 2" xfId="37191" xr:uid="{BB1DABA0-16E1-40EB-A348-4343FEEF76CD}"/>
    <cellStyle name="Cálculo 34 3" xfId="37192" xr:uid="{6FC0D57C-E3FB-48D9-92A6-C6E71A088D35}"/>
    <cellStyle name="Cálculo 35" xfId="37193" xr:uid="{A5648D33-FEB6-4F4D-A51F-DF642F5A3CFC}"/>
    <cellStyle name="Cálculo 36" xfId="37194" xr:uid="{2D8391D0-6EA0-4533-82BE-D36ADF75EC1B}"/>
    <cellStyle name="Cálculo 37" xfId="37195" xr:uid="{4F6F2CA4-7391-4705-BF53-51A6F1FEB10B}"/>
    <cellStyle name="Cálculo 38" xfId="37196" xr:uid="{8790FD00-6886-4586-88AA-7AF3F2B6D1DE}"/>
    <cellStyle name="Cálculo 39" xfId="37197" xr:uid="{2776C4CC-74DD-420C-AABD-B5E1A93F1B6C}"/>
    <cellStyle name="Cálculo 4" xfId="37198" xr:uid="{9EC401A3-1A89-4E77-9127-745E9BABD64F}"/>
    <cellStyle name="Cálculo 4 10" xfId="56268" xr:uid="{5D338C52-3462-4D1B-9966-EE72534053AB}"/>
    <cellStyle name="Cálculo 4 11" xfId="56846" xr:uid="{5BE0A9DB-E2BC-437F-B29F-CBA25F2F482B}"/>
    <cellStyle name="Cálculo 4 12" xfId="47443" xr:uid="{2C9D3EE7-49D6-4772-AE0C-EECB9DD65576}"/>
    <cellStyle name="Cálculo 4 13" xfId="45276" xr:uid="{030830C5-D638-44E8-9A9C-19DB8519FCDC}"/>
    <cellStyle name="Cálculo 4 2" xfId="48145" xr:uid="{81145BEB-07E2-4CFB-9869-4F9203EBFDF1}"/>
    <cellStyle name="Cálculo 4 2 2" xfId="49373" xr:uid="{F3F1234E-F293-413B-997D-C9A116989B95}"/>
    <cellStyle name="Cálculo 4 2 2 2" xfId="56978" xr:uid="{4A79A85D-2EFC-47DA-A5F5-1E10CBD1033F}"/>
    <cellStyle name="Cálculo 4 2 2 2 2" xfId="57355" xr:uid="{CB4F84F8-EAC9-47A8-BA55-1B0B4AB97697}"/>
    <cellStyle name="Cálculo 4 2 2 2 3" xfId="57028" xr:uid="{44CCDB78-3BD9-41B3-8582-9DD5EB27AF1B}"/>
    <cellStyle name="Cálculo 4 2 2 3" xfId="58367" xr:uid="{95B22206-BA83-431F-A67E-C4BE6F39FF33}"/>
    <cellStyle name="Cálculo 4 2 3" xfId="56602" xr:uid="{85642039-F05B-4D7F-B179-CA02DF24BEC9}"/>
    <cellStyle name="Cálculo 4 2 4" xfId="57853" xr:uid="{99EACF98-7C87-448A-B39E-34B0DC8BF28A}"/>
    <cellStyle name="Cálculo 4 3" xfId="50776" xr:uid="{A8CB52B9-0EFD-4E3F-9094-B82C6187DE0C}"/>
    <cellStyle name="Cálculo 4 4" xfId="51662" xr:uid="{8E31AC9F-6A8D-487D-A16B-C02145926C3F}"/>
    <cellStyle name="Cálculo 4 5" xfId="52539" xr:uid="{94963487-6066-468A-80AE-CFD61AE8BDC8}"/>
    <cellStyle name="Cálculo 4 6" xfId="53401" xr:uid="{5528E0A7-5355-4734-83DE-9018CB54FF14}"/>
    <cellStyle name="Cálculo 4 7" xfId="54241" xr:uid="{57F2ED54-4B41-4E17-A2AC-8C494D3A2DC9}"/>
    <cellStyle name="Cálculo 4 8" xfId="55038" xr:uid="{2BD63948-CDF8-4FF7-852B-B54EC36F3AA6}"/>
    <cellStyle name="Cálculo 4 9" xfId="55705" xr:uid="{34F7F37F-EDAA-4015-ACE9-205CBF55A93B}"/>
    <cellStyle name="Cálculo 40" xfId="37199" xr:uid="{B6DEFA20-112D-459A-82AC-8754F9C154DE}"/>
    <cellStyle name="Cálculo 41" xfId="37200" xr:uid="{FFCA0C1C-637F-4C18-BCF7-FFBA624507E8}"/>
    <cellStyle name="Cálculo 42" xfId="37201" xr:uid="{F941E103-C73D-4FB5-B361-0B952F6E067D}"/>
    <cellStyle name="Cálculo 43" xfId="37202" xr:uid="{DAB9C530-DD40-410C-A38F-D5290EB29760}"/>
    <cellStyle name="Cálculo 44" xfId="37203" xr:uid="{DFAA0841-8252-4C8E-8E8E-8DE303641A5D}"/>
    <cellStyle name="Cálculo 45" xfId="37204" xr:uid="{E2B7EA82-5FC6-4BF2-820E-328B552AA8E7}"/>
    <cellStyle name="Cálculo 46" xfId="37205" xr:uid="{BFCBD969-2112-4B72-8FC6-D822288788C6}"/>
    <cellStyle name="Cálculo 47" xfId="37206" xr:uid="{19AD3F9D-C74A-4212-881F-701064D87CE9}"/>
    <cellStyle name="Cálculo 48" xfId="37207" xr:uid="{DB4C3279-CCF4-47FB-A548-5E69E1BC24B3}"/>
    <cellStyle name="Cálculo 49" xfId="37208" xr:uid="{D5C8C8D5-9AA7-4051-B306-CE34D723F897}"/>
    <cellStyle name="Cálculo 5" xfId="37209" xr:uid="{7730D538-704A-4D54-967B-9CA100D69E99}"/>
    <cellStyle name="Cálculo 5 10" xfId="56309" xr:uid="{11439315-74E2-4092-B795-52AC17B23C72}"/>
    <cellStyle name="Cálculo 5 11" xfId="58425" xr:uid="{5A39AE29-9598-4B9F-AE78-07124C372704}"/>
    <cellStyle name="Cálculo 5 12" xfId="47444" xr:uid="{EF11FB5A-F80E-4022-B3F3-9806BD573109}"/>
    <cellStyle name="Cálculo 5 13" xfId="45277" xr:uid="{23A91D15-457C-487B-95C0-3FD96C7E8B89}"/>
    <cellStyle name="Cálculo 5 2" xfId="48146" xr:uid="{31AB83F9-DEA5-43CF-8040-92911DC53026}"/>
    <cellStyle name="Cálculo 5 2 2" xfId="49374" xr:uid="{4D8EEA24-006D-49A5-BF4C-010F4B76A6BF}"/>
    <cellStyle name="Cálculo 5 2 2 2" xfId="56979" xr:uid="{D94DCC83-245A-41A5-BE3D-1947ACDBDBF3}"/>
    <cellStyle name="Cálculo 5 2 2 2 2" xfId="57356" xr:uid="{425C8CCC-09F0-4E9D-92AD-25978FA75315}"/>
    <cellStyle name="Cálculo 5 2 2 2 3" xfId="56651" xr:uid="{DED2C635-D5B1-4F6B-877D-BA0043241A57}"/>
    <cellStyle name="Cálculo 5 2 2 3" xfId="58259" xr:uid="{367F0E6A-128E-4735-9971-F1384CD75732}"/>
    <cellStyle name="Cálculo 5 2 3" xfId="56603" xr:uid="{D7E3A20A-3CFB-4EEF-82C0-2177EF333C61}"/>
    <cellStyle name="Cálculo 5 2 4" xfId="57740" xr:uid="{2235D71C-72C2-49FC-88FB-49FA79128B7B}"/>
    <cellStyle name="Cálculo 5 3" xfId="50777" xr:uid="{C24DADC5-EE58-43B3-BAEC-0A7EEB81ED6C}"/>
    <cellStyle name="Cálculo 5 4" xfId="51663" xr:uid="{0BF3DFB5-729D-4682-B819-3114806B8815}"/>
    <cellStyle name="Cálculo 5 5" xfId="52540" xr:uid="{C9735CC6-2A7E-42B2-8A09-50E15EBDF8DE}"/>
    <cellStyle name="Cálculo 5 6" xfId="53402" xr:uid="{A31818E9-8E57-4594-90BF-EC3FA23878CA}"/>
    <cellStyle name="Cálculo 5 7" xfId="54242" xr:uid="{B9666482-D790-496F-A675-A622276F5616}"/>
    <cellStyle name="Cálculo 5 8" xfId="55039" xr:uid="{B63570D5-52A0-48F7-A3B0-1A61D87439DF}"/>
    <cellStyle name="Cálculo 5 9" xfId="55706" xr:uid="{D5F48608-A4D2-4686-B507-4A59EB9DFB97}"/>
    <cellStyle name="Cálculo 50" xfId="37210" xr:uid="{2CFE4524-F27F-46E4-B35D-F62C02A8E58A}"/>
    <cellStyle name="Cálculo 51" xfId="37211" xr:uid="{310CA3E4-AD3A-46AB-A671-BAE38A629952}"/>
    <cellStyle name="Cálculo 52" xfId="37212" xr:uid="{709DA431-7EDE-4576-A0B9-3A2E68E31916}"/>
    <cellStyle name="Cálculo 53" xfId="37213" xr:uid="{F88AF0DB-EB90-4451-8B1F-6273C5088BC1}"/>
    <cellStyle name="Cálculo 6" xfId="37214" xr:uid="{F4207C28-AEEC-4381-A1D8-609F390A02E7}"/>
    <cellStyle name="Cálculo 6 10" xfId="56349" xr:uid="{5BC3F723-E3A2-4B37-A9D6-A71CA7F90B53}"/>
    <cellStyle name="Cálculo 6 11" xfId="57636" xr:uid="{43957EE2-0674-40F9-9236-7622BF7009BA}"/>
    <cellStyle name="Cálculo 6 12" xfId="47445" xr:uid="{C3705552-308A-4003-82CF-9E77216AE65C}"/>
    <cellStyle name="Cálculo 6 13" xfId="45278" xr:uid="{5E3DC199-F139-4AF5-B74B-6C68FC8215A5}"/>
    <cellStyle name="Cálculo 6 2" xfId="48147" xr:uid="{E6682D19-B3D4-41A4-8A34-FACC036DDF5C}"/>
    <cellStyle name="Cálculo 6 2 2" xfId="49375" xr:uid="{4F7850B4-1807-4338-B00E-3C0EBA8E4E6F}"/>
    <cellStyle name="Cálculo 6 2 2 2" xfId="56980" xr:uid="{CB8EAE40-08E5-409E-93D1-913504F8EF4F}"/>
    <cellStyle name="Cálculo 6 2 2 2 2" xfId="57357" xr:uid="{710652E8-11E1-455A-8A72-8625426C8338}"/>
    <cellStyle name="Cálculo 6 2 2 2 3" xfId="58337" xr:uid="{65B4B77C-1F25-4185-8DAB-5ADF94A485E1}"/>
    <cellStyle name="Cálculo 6 2 2 3" xfId="58155" xr:uid="{93CCC12A-C2A2-41F0-9D6B-99816AC0D80A}"/>
    <cellStyle name="Cálculo 6 2 3" xfId="56604" xr:uid="{A6922FFA-4FE0-427E-A47C-6A502E7FA51F}"/>
    <cellStyle name="Cálculo 6 2 4" xfId="58397" xr:uid="{FCD64EDA-4F8D-451E-8F37-A125BF9885CB}"/>
    <cellStyle name="Cálculo 6 3" xfId="50778" xr:uid="{8BD68A34-F918-41A9-AFEE-D5AB78B51C9F}"/>
    <cellStyle name="Cálculo 6 4" xfId="51664" xr:uid="{A90BDF0D-FF6D-4EDC-BA8D-DC6781BD1F3E}"/>
    <cellStyle name="Cálculo 6 5" xfId="52541" xr:uid="{19DDA75F-722C-429E-A2BB-4817DC24DC25}"/>
    <cellStyle name="Cálculo 6 6" xfId="53403" xr:uid="{2E2DDDAB-3506-4BE6-86FE-5896FA52E34D}"/>
    <cellStyle name="Cálculo 6 7" xfId="54243" xr:uid="{6A12C5B9-96B2-4A11-A2AB-66F769B11336}"/>
    <cellStyle name="Cálculo 6 8" xfId="55040" xr:uid="{60CC9C2E-3297-42D6-A303-EEF02B9D0861}"/>
    <cellStyle name="Cálculo 6 9" xfId="55707" xr:uid="{ECF02329-BE7D-4F43-AB04-9EDF7FD05046}"/>
    <cellStyle name="Cálculo 7" xfId="37215" xr:uid="{EB5B027F-6F35-4317-9E8C-69DA7020B028}"/>
    <cellStyle name="Cálculo 7 10" xfId="47446" xr:uid="{063E35C5-BA1D-43FA-9F34-3B92D08B3603}"/>
    <cellStyle name="Cálculo 7 11" xfId="45279" xr:uid="{E32D9D69-CF13-4A93-A1C9-179FFD082D6B}"/>
    <cellStyle name="Cálculo 7 2" xfId="48148" xr:uid="{63B75369-B212-461B-AD54-FA571E8FC465}"/>
    <cellStyle name="Cálculo 7 2 2" xfId="49376" xr:uid="{19D90AF0-0FA9-4CC0-BEAE-B05C405D6E1A}"/>
    <cellStyle name="Cálculo 7 3" xfId="50779" xr:uid="{E3BAB89D-9DAD-4EC4-8626-DD897B0BF88B}"/>
    <cellStyle name="Cálculo 7 4" xfId="51665" xr:uid="{7268EA59-EAF1-4635-A30D-62BE7D84B258}"/>
    <cellStyle name="Cálculo 7 5" xfId="52542" xr:uid="{FF4D32C7-83EE-4D2A-A21F-29C379D4E254}"/>
    <cellStyle name="Cálculo 7 6" xfId="53404" xr:uid="{A978873B-50AA-4502-ACFC-D0A56F68F5A4}"/>
    <cellStyle name="Cálculo 7 7" xfId="54244" xr:uid="{28AEFD99-7254-49B1-BE25-57E74D535CEE}"/>
    <cellStyle name="Cálculo 7 8" xfId="55041" xr:uid="{6FC7900D-71B5-4ED9-AD09-527B42F1BE40}"/>
    <cellStyle name="Cálculo 7 9" xfId="55708" xr:uid="{F50FF520-7156-4444-8F36-E7A282EA99C8}"/>
    <cellStyle name="Cálculo 8" xfId="37216" xr:uid="{51FE7F55-DAF5-45ED-A884-4D43C234C03E}"/>
    <cellStyle name="Cálculo 8 10" xfId="47447" xr:uid="{EE702E67-D32E-4718-BCD4-68EBA6306B30}"/>
    <cellStyle name="Cálculo 8 11" xfId="45936" xr:uid="{71D50879-9210-4322-B947-79EC98C73C97}"/>
    <cellStyle name="Cálculo 8 2" xfId="48149" xr:uid="{201F5C0D-4976-43F1-B969-3613C48595AA}"/>
    <cellStyle name="Cálculo 8 2 2" xfId="49377" xr:uid="{0FFC0861-8D40-48F6-8CE3-73A253A0AA2B}"/>
    <cellStyle name="Cálculo 8 3" xfId="50780" xr:uid="{C5DEB737-657F-4A79-A332-B0A681C10E70}"/>
    <cellStyle name="Cálculo 8 4" xfId="51666" xr:uid="{FCB2450B-75DE-4D27-94E9-84ADF42D50DF}"/>
    <cellStyle name="Cálculo 8 5" xfId="52543" xr:uid="{93FB25D1-1096-45FD-9147-2C1D88AB0E4A}"/>
    <cellStyle name="Cálculo 8 6" xfId="53405" xr:uid="{8A262198-CB44-42BE-950B-FF5285DB1471}"/>
    <cellStyle name="Cálculo 8 7" xfId="54245" xr:uid="{D9216EBD-A71B-4711-B309-1C7E7090DA8A}"/>
    <cellStyle name="Cálculo 8 8" xfId="55042" xr:uid="{1DB938C7-CAB5-4548-A78A-AF562930234B}"/>
    <cellStyle name="Cálculo 8 9" xfId="55709" xr:uid="{1CDCFED4-6F2C-41DE-8257-E9E6C6BF1D42}"/>
    <cellStyle name="Cálculo 9" xfId="37217" xr:uid="{B09BDF5E-27BE-45B0-BF71-A74AA385BDF7}"/>
    <cellStyle name="Cálculo 9 10" xfId="47448" xr:uid="{AAFAC3E0-41F8-4897-B5DB-11550EB6DB27}"/>
    <cellStyle name="Cálculo 9 11" xfId="45937" xr:uid="{AD81309C-4BFC-478C-AE12-16A5044883DE}"/>
    <cellStyle name="Cálculo 9 2" xfId="48150" xr:uid="{90ACA1F8-0804-4748-BF7E-C9FE8189C21B}"/>
    <cellStyle name="Cálculo 9 2 2" xfId="49378" xr:uid="{ED4E3B4C-859F-449C-A1B8-936E85471F97}"/>
    <cellStyle name="Cálculo 9 3" xfId="50781" xr:uid="{D6805383-891E-452E-92DE-16E045497C9D}"/>
    <cellStyle name="Cálculo 9 4" xfId="51667" xr:uid="{C29FE6CF-0A07-4B68-AF93-6DEB4ED3BAF5}"/>
    <cellStyle name="Cálculo 9 5" xfId="52544" xr:uid="{C2C08CA9-792C-4E6A-87EB-574FC8BCF6AA}"/>
    <cellStyle name="Cálculo 9 6" xfId="53406" xr:uid="{99C63517-BD84-4248-8D35-39EAED3DE1E9}"/>
    <cellStyle name="Cálculo 9 7" xfId="54246" xr:uid="{E9145D25-D62D-41FB-8EDD-33451058A233}"/>
    <cellStyle name="Cálculo 9 8" xfId="55043" xr:uid="{FAF33937-57BC-47E7-999E-9C1EB6090D49}"/>
    <cellStyle name="Cálculo 9 9" xfId="55710" xr:uid="{25D094E1-0174-49FD-85AC-DB94DF32690C}"/>
    <cellStyle name="Célula de Verificação" xfId="44873" builtinId="23" customBuiltin="1"/>
    <cellStyle name="Célula de Verificação 10" xfId="37218" xr:uid="{60FBB006-80D4-49FD-9EDB-CC8B7E963387}"/>
    <cellStyle name="Célula de Verificação 10 10" xfId="47449" xr:uid="{07664229-7629-4D91-B5CC-6F5618F364FD}"/>
    <cellStyle name="Célula de Verificação 10 11" xfId="45938" xr:uid="{31418765-A520-4134-AC93-F30B595A8CEA}"/>
    <cellStyle name="Célula de Verificação 10 2" xfId="48151" xr:uid="{E0F9E166-3EA4-4B79-878F-E934F77E91B0}"/>
    <cellStyle name="Célula de Verificação 10 2 2" xfId="49379" xr:uid="{C9BC9538-5DB6-483A-8E81-0B862FD3DF94}"/>
    <cellStyle name="Célula de Verificação 10 3" xfId="50782" xr:uid="{FEADFA24-EDF4-40ED-832F-8A1BD3EB6F72}"/>
    <cellStyle name="Célula de Verificação 10 4" xfId="51668" xr:uid="{AFD9368C-4BBB-4738-A80D-CF06EE1D3321}"/>
    <cellStyle name="Célula de Verificação 10 5" xfId="52545" xr:uid="{E5360D8B-9134-4AD3-9F29-B1461C7CD6AD}"/>
    <cellStyle name="Célula de Verificação 10 6" xfId="53407" xr:uid="{31CB77FE-13CD-440B-BD23-77F86BE4B75E}"/>
    <cellStyle name="Célula de Verificação 10 7" xfId="54247" xr:uid="{DB593618-D659-44E9-A1A6-C26A1AE14828}"/>
    <cellStyle name="Célula de Verificação 10 8" xfId="55044" xr:uid="{76946194-FF0E-4BB4-9D01-C60877F5A5C5}"/>
    <cellStyle name="Célula de Verificação 10 9" xfId="55711" xr:uid="{DD95582B-F10A-4196-839D-2666D15F81F0}"/>
    <cellStyle name="Célula de Verificação 11" xfId="37219" xr:uid="{8BC1163D-90F9-4372-BD34-4A2B6D7FD8AE}"/>
    <cellStyle name="Célula de Verificação 11 10" xfId="47450" xr:uid="{4DAC181B-B024-41D7-8209-E9B4CC2B7D23}"/>
    <cellStyle name="Célula de Verificação 11 11" xfId="45939" xr:uid="{F2A818B8-E9F8-4135-8DED-3350B19EA33B}"/>
    <cellStyle name="Célula de Verificação 11 2" xfId="48152" xr:uid="{7DBD0B9F-AAD8-4F6D-9960-CD4F46D5366E}"/>
    <cellStyle name="Célula de Verificação 11 2 2" xfId="49380" xr:uid="{7E4CDE4F-D2E7-4E68-BE80-D0CEEA33E4C0}"/>
    <cellStyle name="Célula de Verificação 11 3" xfId="50783" xr:uid="{FF2473B3-1B38-4B8F-867B-F64F2241B0A8}"/>
    <cellStyle name="Célula de Verificação 11 4" xfId="51669" xr:uid="{3886B2E8-AEA9-41BE-85CC-CDC0F5C36A36}"/>
    <cellStyle name="Célula de Verificação 11 5" xfId="52546" xr:uid="{5C945B75-26C4-424E-B73E-2D61838F3D7D}"/>
    <cellStyle name="Célula de Verificação 11 6" xfId="53408" xr:uid="{29D1C8E4-C302-4B9D-9B5B-568B67F8CBEB}"/>
    <cellStyle name="Célula de Verificação 11 7" xfId="54248" xr:uid="{5880E64D-A9F5-47BC-A095-9493DA90219C}"/>
    <cellStyle name="Célula de Verificação 11 8" xfId="55045" xr:uid="{11E94BDD-903C-414C-BB77-13F93F683AEA}"/>
    <cellStyle name="Célula de Verificação 11 9" xfId="55712" xr:uid="{8E5073A6-2510-439D-B368-CDC5944FB58D}"/>
    <cellStyle name="Célula de Verificação 12" xfId="37220" xr:uid="{FB7B1300-90E2-4743-B307-F710311B1642}"/>
    <cellStyle name="Célula de Verificação 12 10" xfId="47451" xr:uid="{D07E482F-1C66-4155-B42B-8E5B7D099BE9}"/>
    <cellStyle name="Célula de Verificação 12 11" xfId="45940" xr:uid="{9744EE9B-25B7-4E94-8003-87706B32E060}"/>
    <cellStyle name="Célula de Verificação 12 2" xfId="48153" xr:uid="{8C47C14F-286D-403A-BE1C-3D54EA75CCEA}"/>
    <cellStyle name="Célula de Verificação 12 2 2" xfId="49381" xr:uid="{FE119342-A865-49C5-8F99-36567F4D5C9E}"/>
    <cellStyle name="Célula de Verificação 12 3" xfId="50784" xr:uid="{8BA40E77-7F52-4E8B-8151-D8632AEFC921}"/>
    <cellStyle name="Célula de Verificação 12 4" xfId="51670" xr:uid="{6036A014-C398-4AF1-9AAE-161135E0FA97}"/>
    <cellStyle name="Célula de Verificação 12 5" xfId="52547" xr:uid="{9E26CF85-B73C-45C2-80AD-FD2B157B1BC6}"/>
    <cellStyle name="Célula de Verificação 12 6" xfId="53409" xr:uid="{47F8A75D-CDF0-4DC8-80FE-74783B885179}"/>
    <cellStyle name="Célula de Verificação 12 7" xfId="54249" xr:uid="{A70C31A1-7EFF-45C7-8FA6-152AFB3F97DB}"/>
    <cellStyle name="Célula de Verificação 12 8" xfId="55046" xr:uid="{427DC919-B6EC-4AC9-B9CB-D733C3900E7A}"/>
    <cellStyle name="Célula de Verificação 12 9" xfId="55713" xr:uid="{EA235F94-8AB6-457E-A0DF-6831524FF338}"/>
    <cellStyle name="Célula de Verificação 13" xfId="37221" xr:uid="{B55B5A2B-C666-44D2-A6EB-964B09931CD5}"/>
    <cellStyle name="Célula de Verificação 13 10" xfId="47452" xr:uid="{5ABF52E4-B264-4A17-86E6-BFB723927A4B}"/>
    <cellStyle name="Célula de Verificação 13 11" xfId="45941" xr:uid="{F0F1B32D-C1EC-474D-B92F-5714B17D3801}"/>
    <cellStyle name="Célula de Verificação 13 2" xfId="48154" xr:uid="{A4530203-024F-4397-A517-132767B8F734}"/>
    <cellStyle name="Célula de Verificação 13 2 2" xfId="49382" xr:uid="{F3127AF1-2A11-4A51-BB76-7A2A74922E2C}"/>
    <cellStyle name="Célula de Verificação 13 3" xfId="50785" xr:uid="{EC45FB19-1ACB-40B7-A668-F0BC34F9A241}"/>
    <cellStyle name="Célula de Verificação 13 4" xfId="51671" xr:uid="{851FA009-302E-48A0-A1E6-3F83DEB15B9C}"/>
    <cellStyle name="Célula de Verificação 13 5" xfId="52548" xr:uid="{069C689C-F39E-428A-862E-2D964FFCCB41}"/>
    <cellStyle name="Célula de Verificação 13 6" xfId="53410" xr:uid="{E16F3A83-2F99-4BB0-B40F-4A6A19816421}"/>
    <cellStyle name="Célula de Verificação 13 7" xfId="54250" xr:uid="{EFCC3835-0AB9-4F03-957C-720DD1D11B0D}"/>
    <cellStyle name="Célula de Verificação 13 8" xfId="55047" xr:uid="{5299785C-0A0A-4F8B-8FEC-B35E39A0A42C}"/>
    <cellStyle name="Célula de Verificação 13 9" xfId="55714" xr:uid="{82D9BB76-4EF6-4E56-BBD2-6CC2EF7B84C7}"/>
    <cellStyle name="Célula de Verificação 14" xfId="37222" xr:uid="{3DA47060-80E8-463D-BE88-C958E4DB9F86}"/>
    <cellStyle name="Célula de Verificação 14 10" xfId="47453" xr:uid="{743EBA90-9259-40B3-B61D-ADA08A571B21}"/>
    <cellStyle name="Célula de Verificação 14 11" xfId="45942" xr:uid="{0ACBD7A7-2E89-4807-A569-439FF90C00DE}"/>
    <cellStyle name="Célula de Verificação 14 2" xfId="48155" xr:uid="{823520E4-6543-4C2F-8294-BBBF8E44F855}"/>
    <cellStyle name="Célula de Verificação 14 2 2" xfId="49383" xr:uid="{46C427CA-1C95-4E14-907B-340C2FD227C6}"/>
    <cellStyle name="Célula de Verificação 14 3" xfId="50786" xr:uid="{84D6AF7D-939F-44BC-A8D6-39337C6B21C6}"/>
    <cellStyle name="Célula de Verificação 14 4" xfId="51672" xr:uid="{032AF85B-08C8-4D48-BC85-715EA4D9A159}"/>
    <cellStyle name="Célula de Verificação 14 5" xfId="52549" xr:uid="{0968F5C5-4D21-42B5-8FE5-8A3F01E40040}"/>
    <cellStyle name="Célula de Verificação 14 6" xfId="53411" xr:uid="{44D5D445-59CD-4644-800C-6BF0AF8832AB}"/>
    <cellStyle name="Célula de Verificação 14 7" xfId="54251" xr:uid="{C7B48F0C-F230-4B25-A010-9D3354A8D7D9}"/>
    <cellStyle name="Célula de Verificação 14 8" xfId="55048" xr:uid="{63AD3449-8343-4B5C-86A9-A1E546663EB1}"/>
    <cellStyle name="Célula de Verificação 14 9" xfId="55715" xr:uid="{AD74BC95-BF59-4A2F-92AF-EC8FF83423D9}"/>
    <cellStyle name="Célula de Verificação 15" xfId="37223" xr:uid="{6DA6B1AD-1EC4-40C4-99E5-DFCD24F24FC1}"/>
    <cellStyle name="Célula de Verificação 15 10" xfId="47454" xr:uid="{A97D71C6-4601-4445-99CC-457656F131FB}"/>
    <cellStyle name="Célula de Verificação 15 11" xfId="45943" xr:uid="{494ECFAB-BA39-4CB9-AE0B-BB821DA2BBF2}"/>
    <cellStyle name="Célula de Verificação 15 2" xfId="48156" xr:uid="{979ADEB8-968F-4C5D-84FF-7689CBDD3202}"/>
    <cellStyle name="Célula de Verificação 15 2 2" xfId="49384" xr:uid="{E04E243D-D052-4C29-8CFE-DBF2FF21D2B2}"/>
    <cellStyle name="Célula de Verificação 15 3" xfId="50787" xr:uid="{FF3FD739-7B80-45FF-A5E6-AE9D0F4EA66C}"/>
    <cellStyle name="Célula de Verificação 15 4" xfId="51673" xr:uid="{3E1A591F-B7F3-4037-8817-8C72C0518E52}"/>
    <cellStyle name="Célula de Verificação 15 5" xfId="52550" xr:uid="{9012552C-543A-4D04-9FF0-8893781D69B9}"/>
    <cellStyle name="Célula de Verificação 15 6" xfId="53412" xr:uid="{642F25E9-FE86-49A2-B989-D8839FE91466}"/>
    <cellStyle name="Célula de Verificação 15 7" xfId="54252" xr:uid="{6D8B9A09-22B4-44B0-AE68-0E7A5FAD0F83}"/>
    <cellStyle name="Célula de Verificação 15 8" xfId="55049" xr:uid="{5F548F92-486B-40A7-8418-22DBF135117D}"/>
    <cellStyle name="Célula de Verificação 15 9" xfId="55716" xr:uid="{77DB0CE5-ECE2-4FB8-8A46-C6EBDD9BA7A3}"/>
    <cellStyle name="Célula de Verificação 16" xfId="37224" xr:uid="{D415E16F-B61F-4AC4-9C5E-F2D05CC1B7BD}"/>
    <cellStyle name="Célula de Verificação 16 10" xfId="47455" xr:uid="{B176A6AE-387C-47DD-9FE9-9A6A182DEBED}"/>
    <cellStyle name="Célula de Verificação 16 11" xfId="45944" xr:uid="{AAFE280B-465B-464B-80F5-E0D77AFA0F1D}"/>
    <cellStyle name="Célula de Verificação 16 2" xfId="48157" xr:uid="{7D25D466-B20A-405D-81F5-0EAB1D49A5B5}"/>
    <cellStyle name="Célula de Verificação 16 2 2" xfId="49385" xr:uid="{86DADDD4-FF3C-4B52-92C3-41E73E37E054}"/>
    <cellStyle name="Célula de Verificação 16 3" xfId="50788" xr:uid="{350FB47F-C5C8-4F26-8CF7-2B9803E6F2ED}"/>
    <cellStyle name="Célula de Verificação 16 4" xfId="51674" xr:uid="{406974A9-9306-49E2-ACD3-82FC709FC8DB}"/>
    <cellStyle name="Célula de Verificação 16 5" xfId="52551" xr:uid="{41BDBC58-32D5-4BC3-A8E9-8EBCB0F24531}"/>
    <cellStyle name="Célula de Verificação 16 6" xfId="53413" xr:uid="{09DB700D-8831-427F-9872-3138C3E4AC28}"/>
    <cellStyle name="Célula de Verificação 16 7" xfId="54253" xr:uid="{1F4BA5F5-44FB-4812-916E-1153E39E44BC}"/>
    <cellStyle name="Célula de Verificação 16 8" xfId="55050" xr:uid="{9B918D3E-8F23-4C46-9A04-80AE6699797D}"/>
    <cellStyle name="Célula de Verificação 16 9" xfId="55717" xr:uid="{8797B258-A1A5-4ADC-9621-7DEF0C4CF5F0}"/>
    <cellStyle name="Célula de Verificação 17" xfId="37225" xr:uid="{9AB7C11A-D6DC-4A5E-86DF-C6A3DCDA1C24}"/>
    <cellStyle name="Célula de Verificação 17 2" xfId="49386" xr:uid="{77627C38-CCD3-457A-8166-78F03862B51B}"/>
    <cellStyle name="Célula de Verificação 17 3" xfId="50789" xr:uid="{48538F6C-569D-4631-B3D0-6BD618366106}"/>
    <cellStyle name="Célula de Verificação 17 4" xfId="51675" xr:uid="{F8DC1A4A-BC32-4BC4-9704-E9C68C4D6DF0}"/>
    <cellStyle name="Célula de Verificação 17 5" xfId="52552" xr:uid="{4077737F-618A-4371-A639-C17E717D37F1}"/>
    <cellStyle name="Célula de Verificação 17 6" xfId="53414" xr:uid="{848B5B56-ADAB-4DE2-B7EB-91D1B8BFDCAB}"/>
    <cellStyle name="Célula de Verificação 17 7" xfId="54254" xr:uid="{9B5A9C13-307E-4308-B97B-82E6D79FB372}"/>
    <cellStyle name="Célula de Verificação 17 8" xfId="55051" xr:uid="{737C3F13-719C-447D-A9D6-846A3F3816DD}"/>
    <cellStyle name="Célula de Verificação 17 9" xfId="55718" xr:uid="{D8B33537-3428-4EB7-A177-4C2B79B6D3F6}"/>
    <cellStyle name="Célula de Verificação 18" xfId="37226" xr:uid="{BDB732F0-78D6-4D76-8E29-3D2992A2A9DC}"/>
    <cellStyle name="Célula de Verificação 18 2" xfId="49387" xr:uid="{4E4587C5-EB58-47E7-9EBB-A3D7DDA356BE}"/>
    <cellStyle name="Célula de Verificação 18 3" xfId="50790" xr:uid="{8A42BFE0-D37D-4089-A66E-3B0C7FBA07BF}"/>
    <cellStyle name="Célula de Verificação 18 4" xfId="51676" xr:uid="{D4EFA7E7-1A92-402E-9202-C17A0BD67920}"/>
    <cellStyle name="Célula de Verificação 18 5" xfId="52553" xr:uid="{259C58B1-E7C3-4760-A3DD-EF4ADA00CC1D}"/>
    <cellStyle name="Célula de Verificação 18 6" xfId="53415" xr:uid="{886B6336-6CA4-48CD-956E-024420D18824}"/>
    <cellStyle name="Célula de Verificação 18 7" xfId="54255" xr:uid="{8091752B-F038-4ED9-A55E-B9835E044FB2}"/>
    <cellStyle name="Célula de Verificação 18 8" xfId="55052" xr:uid="{ED43F830-31DD-4AFB-830A-18AF782ABC91}"/>
    <cellStyle name="Célula de Verificação 18 9" xfId="55719" xr:uid="{9D48979A-5700-4A93-AC77-0FBAB7C0C11B}"/>
    <cellStyle name="Célula de Verificação 19" xfId="37227" xr:uid="{1542F3F3-32CA-4E1D-BB4B-7F1D5F75A651}"/>
    <cellStyle name="Célula de Verificação 19 2" xfId="49388" xr:uid="{6E8DE069-6E2F-4378-9AFE-C1C0ABDE459E}"/>
    <cellStyle name="Célula de Verificação 19 3" xfId="50791" xr:uid="{6705B19E-7BDD-4F58-876D-75BBE47A5EA0}"/>
    <cellStyle name="Célula de Verificação 19 4" xfId="51677" xr:uid="{C121DD5A-B3E0-40F8-9B80-42F0B72062D5}"/>
    <cellStyle name="Célula de Verificação 19 5" xfId="52554" xr:uid="{7F2792C9-3711-439B-A860-D87A67092788}"/>
    <cellStyle name="Célula de Verificação 19 6" xfId="53416" xr:uid="{4F5C0072-9CE7-4235-9C0D-1E64F6658351}"/>
    <cellStyle name="Célula de Verificação 19 7" xfId="54256" xr:uid="{77B412EE-582C-45AA-A566-D48CFA9A7F30}"/>
    <cellStyle name="Célula de Verificação 19 8" xfId="55053" xr:uid="{BD6E56EA-977D-4A32-8992-7B78090EE8BA}"/>
    <cellStyle name="Célula de Verificação 19 9" xfId="55720" xr:uid="{CD488FAC-FAF5-4C63-A418-100F30BEA431}"/>
    <cellStyle name="Célula de Verificação 2" xfId="37228" xr:uid="{E7523104-F79B-4100-A051-AAB8B9A7C450}"/>
    <cellStyle name="Célula de Verificação 2 10" xfId="37229" xr:uid="{DE8EEA00-13E1-4C3F-BB80-A7E95DCF26E4}"/>
    <cellStyle name="Célula de Verificação 2 10 2" xfId="52555" xr:uid="{812D4349-C1C4-4E25-BF42-1F32969623D7}"/>
    <cellStyle name="Célula de Verificação 2 11" xfId="37230" xr:uid="{3AC06C73-0629-49DE-B256-194873AF9205}"/>
    <cellStyle name="Célula de Verificação 2 11 2" xfId="53417" xr:uid="{A4D5C7B4-6C1A-43D8-A12A-17B5882A8962}"/>
    <cellStyle name="Célula de Verificação 2 12" xfId="37231" xr:uid="{F8CBA747-9C91-46A2-8E57-D1B28D56FFB1}"/>
    <cellStyle name="Célula de Verificação 2 12 2" xfId="54257" xr:uid="{0564C781-550D-4E73-8350-3BEC7684731E}"/>
    <cellStyle name="Célula de Verificação 2 13" xfId="37232" xr:uid="{18CA5BE8-7E0B-43C8-8174-0083A639230B}"/>
    <cellStyle name="Célula de Verificação 2 13 2" xfId="55054" xr:uid="{E9B27F71-C3A2-4B89-BB2D-7EE17AF416EA}"/>
    <cellStyle name="Célula de Verificação 2 14" xfId="37233" xr:uid="{3F7F2CA2-6993-4D75-93BC-051A55788E18}"/>
    <cellStyle name="Célula de Verificação 2 14 2" xfId="37234" xr:uid="{B2CA0B2C-6B4C-40E2-AAF5-1D983BE0F54E}"/>
    <cellStyle name="Célula de Verificação 2 14 3" xfId="37235" xr:uid="{84C0E0D3-0B00-48A2-AED0-5DA84BDF72E1}"/>
    <cellStyle name="Célula de Verificação 2 14 4" xfId="37236" xr:uid="{2F01E4C9-36A5-4FAE-8D73-49EF6E60AB24}"/>
    <cellStyle name="Célula de Verificação 2 14 5" xfId="55721" xr:uid="{81A6CEB7-3B26-417F-A9D0-7064B75350AA}"/>
    <cellStyle name="Célula de Verificação 2 15" xfId="37237" xr:uid="{51F9E254-D932-4E1C-88AB-2A74D63EB733}"/>
    <cellStyle name="Célula de Verificação 2 15 2" xfId="56189" xr:uid="{09D73230-F4CC-4CFD-93A8-396DDD17AB3D}"/>
    <cellStyle name="Célula de Verificação 2 16" xfId="37238" xr:uid="{82B022B9-563D-4197-96A1-C6D39DCFAC30}"/>
    <cellStyle name="Célula de Verificação 2 16 2" xfId="58213" xr:uid="{BDB31CF6-5679-4FD9-9AA0-94FD03E8A103}"/>
    <cellStyle name="Célula de Verificação 2 17" xfId="37239" xr:uid="{5E336A46-8E09-4C1E-B3D3-25DF68FF4712}"/>
    <cellStyle name="Célula de Verificação 2 17 2" xfId="47456" xr:uid="{77B4F7C0-5FCE-4CCD-A39E-4D306493011D}"/>
    <cellStyle name="Célula de Verificação 2 18" xfId="37240" xr:uid="{0F315619-4342-425A-9E8B-C38116D197E6}"/>
    <cellStyle name="Célula de Verificação 2 19" xfId="37241" xr:uid="{C397055A-72BE-4E83-BBA8-EBAC6F915E48}"/>
    <cellStyle name="Célula de Verificação 2 2" xfId="37242" xr:uid="{264D53EB-E49C-497A-B4A3-CF3527112F9C}"/>
    <cellStyle name="Célula de Verificação 2 2 10" xfId="37243" xr:uid="{096A643B-4FBC-41D8-8F20-A002E27AA5B5}"/>
    <cellStyle name="Célula de Verificação 2 2 10 2" xfId="56605" xr:uid="{BA537BD8-B83F-4AD6-A393-A9F95E1BB397}"/>
    <cellStyle name="Célula de Verificação 2 2 11" xfId="37244" xr:uid="{CB754A6F-E1DE-40FF-8640-DB5689AC2ADB}"/>
    <cellStyle name="Célula de Verificação 2 2 11 2" xfId="57962" xr:uid="{9F1A0789-0BC8-4F0B-AFEA-EB271EECAD88}"/>
    <cellStyle name="Célula de Verificação 2 2 12" xfId="37245" xr:uid="{01AD34E1-C123-4F6E-9B35-151BE538837A}"/>
    <cellStyle name="Célula de Verificação 2 2 13" xfId="37246" xr:uid="{AAD9BE4A-2277-4EB8-B597-85C4A56C7413}"/>
    <cellStyle name="Célula de Verificação 2 2 14" xfId="37247" xr:uid="{7F127848-5C39-426D-AD55-559B3A929601}"/>
    <cellStyle name="Célula de Verificação 2 2 15" xfId="48158" xr:uid="{7FCCCB85-2279-4790-A987-068436AA0B57}"/>
    <cellStyle name="Célula de Verificação 2 2 2" xfId="37248" xr:uid="{05197D63-9ACB-4CDF-A045-33C5E2B0ACA2}"/>
    <cellStyle name="Célula de Verificação 2 2 2 10" xfId="37249" xr:uid="{9809266D-6151-413B-9AA4-A39697719E56}"/>
    <cellStyle name="Célula de Verificação 2 2 2 10 2" xfId="56981" xr:uid="{80E936E9-DF94-4701-882E-D9CF784211B9}"/>
    <cellStyle name="Célula de Verificação 2 2 2 11" xfId="37250" xr:uid="{5719026D-99E1-4AF2-BBCF-A75480B09F9C}"/>
    <cellStyle name="Célula de Verificação 2 2 2 11 2" xfId="56749" xr:uid="{545BDB31-1F42-48A8-A68F-3A9287DF0666}"/>
    <cellStyle name="Célula de Verificação 2 2 2 12" xfId="37251" xr:uid="{12C3DA37-DFE0-4329-9A40-70857D06B04E}"/>
    <cellStyle name="Célula de Verificação 2 2 2 13" xfId="37252" xr:uid="{DD1EF0AE-6DD7-4D09-BC63-D5BE1A05DC5C}"/>
    <cellStyle name="Célula de Verificação 2 2 2 14" xfId="49389" xr:uid="{F4CD0261-1D99-4330-9475-8D023BDBA972}"/>
    <cellStyle name="Célula de Verificação 2 2 2 2" xfId="37253" xr:uid="{43936735-EA98-4362-9BBA-95CDBB476999}"/>
    <cellStyle name="Célula de Verificação 2 2 2 2 2" xfId="37254" xr:uid="{3C9231C1-60F8-4D86-986B-167A8B17FC2B}"/>
    <cellStyle name="Célula de Verificação 2 2 2 2 2 2" xfId="57359" xr:uid="{56FE0C45-B1CC-45FA-8106-8B44DB087CEA}"/>
    <cellStyle name="Célula de Verificação 2 2 2 2 2 2 2" xfId="57360" xr:uid="{C3A3D529-F287-4CF9-9EC8-65D8274C0610}"/>
    <cellStyle name="Célula de Verificação 2 2 2 2 2 2 3" xfId="57692" xr:uid="{50F95FE5-1D0D-414F-9D47-FBE115A6EB95}"/>
    <cellStyle name="Célula de Verificação 2 2 2 2 2 3" xfId="57799" xr:uid="{C10C807F-4F8C-47DC-9EBE-E95F84DC4957}"/>
    <cellStyle name="Célula de Verificação 2 2 2 2 2 4" xfId="49391" xr:uid="{7AB27FE9-6939-42E2-9196-D8012E0498EF}"/>
    <cellStyle name="Célula de Verificação 2 2 2 2 3" xfId="37255" xr:uid="{69B44F00-4DF1-44A9-A24D-DE4DC64964A1}"/>
    <cellStyle name="Célula de Verificação 2 2 2 2 3 2" xfId="57358" xr:uid="{82363857-37B9-4878-8753-7C778BC4615C}"/>
    <cellStyle name="Célula de Verificação 2 2 2 2 4" xfId="37256" xr:uid="{FD26E534-6093-4DA0-8DE2-306EC24619F7}"/>
    <cellStyle name="Célula de Verificação 2 2 2 2 4 2" xfId="57912" xr:uid="{70E5AF5F-D0DA-4CA0-8ADD-3E145C008DD2}"/>
    <cellStyle name="Célula de Verificação 2 2 2 2 5" xfId="49390" xr:uid="{ECF874A0-F1D1-429F-A33B-F351EAA1C6F6}"/>
    <cellStyle name="Célula de Verificação 2 2 2 3" xfId="37257" xr:uid="{9D8FF6EA-56B7-4C2F-ADE5-807C4670EB0C}"/>
    <cellStyle name="Célula de Verificação 2 2 2 3 2" xfId="50794" xr:uid="{8C06B17D-B3EE-4FBD-B23D-4334121EAA41}"/>
    <cellStyle name="Célula de Verificação 2 2 2 4" xfId="37258" xr:uid="{1AE8A432-4220-4C3E-A6A4-FF60F0A2D9DE}"/>
    <cellStyle name="Célula de Verificação 2 2 2 4 2" xfId="51680" xr:uid="{D5ED3A43-6D7F-408C-A57D-A978930EF3AC}"/>
    <cellStyle name="Célula de Verificação 2 2 2 5" xfId="37259" xr:uid="{2BC7644D-AE8C-4D5F-9D4F-A3FA0C71191E}"/>
    <cellStyle name="Célula de Verificação 2 2 2 5 2" xfId="52557" xr:uid="{06837CDA-9C86-4BCE-8F1C-D4F3040C3364}"/>
    <cellStyle name="Célula de Verificação 2 2 2 6" xfId="37260" xr:uid="{3D603F2C-8C1B-4456-8460-5CD471A1C3CD}"/>
    <cellStyle name="Célula de Verificação 2 2 2 6 2" xfId="53419" xr:uid="{E5AFA2E3-F69E-4554-87D0-300AD816AF82}"/>
    <cellStyle name="Célula de Verificação 2 2 2 7" xfId="37261" xr:uid="{CEB61C16-1A4C-4659-AAB2-34F6208B810F}"/>
    <cellStyle name="Célula de Verificação 2 2 2 7 2" xfId="54259" xr:uid="{6D235E83-C571-4B7A-BB83-23A26ED74F50}"/>
    <cellStyle name="Célula de Verificação 2 2 2 8" xfId="37262" xr:uid="{F999F849-85F1-4928-856E-C975E7F7173D}"/>
    <cellStyle name="Célula de Verificação 2 2 2 8 2" xfId="55056" xr:uid="{E24219ED-5795-4455-A22B-5905C7229DA0}"/>
    <cellStyle name="Célula de Verificação 2 2 2 9" xfId="37263" xr:uid="{1660CB34-529F-4455-86D0-3AD0888B58E9}"/>
    <cellStyle name="Célula de Verificação 2 2 2 9 2" xfId="55723" xr:uid="{AD6F18CC-94FB-4ECE-9F13-7120A8F759CF}"/>
    <cellStyle name="Célula de Verificação 2 2 3" xfId="37264" xr:uid="{5BD30DF4-38FC-4C9B-8258-E98A67A19687}"/>
    <cellStyle name="Célula de Verificação 2 2 3 2" xfId="50793" xr:uid="{10214EEF-17FA-48EB-BC36-3D7F94DE5592}"/>
    <cellStyle name="Célula de Verificação 2 2 4" xfId="37265" xr:uid="{EB081321-4C92-4268-A453-4DB5FB4E91D5}"/>
    <cellStyle name="Célula de Verificação 2 2 4 2" xfId="37266" xr:uid="{070BF93D-B29E-4B32-B567-AB96024BF410}"/>
    <cellStyle name="Célula de Verificação 2 2 4 3" xfId="37267" xr:uid="{0D0FD876-3D38-4EBE-8BAE-62B1E27966B7}"/>
    <cellStyle name="Célula de Verificação 2 2 4 4" xfId="37268" xr:uid="{5B4DC9CA-7F38-4282-977D-15AB71CE8BA7}"/>
    <cellStyle name="Célula de Verificação 2 2 4 5" xfId="51679" xr:uid="{C8CED2B0-F5AF-438D-83A1-952B34E19310}"/>
    <cellStyle name="Célula de Verificação 2 2 5" xfId="37269" xr:uid="{9F940490-DA5C-401F-9D07-184EB07EB6CA}"/>
    <cellStyle name="Célula de Verificação 2 2 5 2" xfId="52556" xr:uid="{59FF2B1E-6192-486C-B848-CAEC0A7B4604}"/>
    <cellStyle name="Célula de Verificação 2 2 6" xfId="37270" xr:uid="{508476AA-4051-442A-8B2E-DCF43DA8F93E}"/>
    <cellStyle name="Célula de Verificação 2 2 6 2" xfId="53418" xr:uid="{6537DF97-0D40-48E6-85D6-0C22DCBF8B26}"/>
    <cellStyle name="Célula de Verificação 2 2 7" xfId="37271" xr:uid="{8895EA62-30A2-4B80-A1ED-6361F5075488}"/>
    <cellStyle name="Célula de Verificação 2 2 7 2" xfId="54258" xr:uid="{8288DA06-891D-4480-A058-2CEBE2DB6A9C}"/>
    <cellStyle name="Célula de Verificação 2 2 8" xfId="37272" xr:uid="{488E9DA4-0B60-46F9-8401-134E371EE395}"/>
    <cellStyle name="Célula de Verificação 2 2 8 2" xfId="55055" xr:uid="{F68265C0-277B-482F-9BD7-623B1A78E6D1}"/>
    <cellStyle name="Célula de Verificação 2 2 9" xfId="37273" xr:uid="{ADF5840E-F7E9-4FD0-B7EE-DE06369B0DB0}"/>
    <cellStyle name="Célula de Verificação 2 2 9 2" xfId="55722" xr:uid="{209B70CF-7E61-4ACF-A27E-1CEB33A82CD8}"/>
    <cellStyle name="Célula de Verificação 2 20" xfId="37274" xr:uid="{342487F4-2A5F-4178-9503-89EB3A9A9065}"/>
    <cellStyle name="Célula de Verificação 2 21" xfId="37275" xr:uid="{67B17321-FE74-4CCA-B5C2-AA1748A41073}"/>
    <cellStyle name="Célula de Verificação 2 22" xfId="37276" xr:uid="{6FADC420-1956-436E-89F4-1B721C06FBA9}"/>
    <cellStyle name="Célula de Verificação 2 23" xfId="37277" xr:uid="{C2A135DD-22DB-4342-A600-E852D788D087}"/>
    <cellStyle name="Célula de Verificação 2 24" xfId="37278" xr:uid="{F8C61C1E-F203-47D5-A3F6-DA79859C900A}"/>
    <cellStyle name="Célula de Verificação 2 25" xfId="45280" xr:uid="{AAA5DA67-00EB-4D58-A029-199B313B74D2}"/>
    <cellStyle name="Célula de Verificação 2 3" xfId="37279" xr:uid="{1CF396A7-247D-4E29-8351-E19AA4EA5B1D}"/>
    <cellStyle name="Célula de Verificação 2 3 2" xfId="49392" xr:uid="{298A3412-9D49-42AE-A143-07FF36934649}"/>
    <cellStyle name="Célula de Verificação 2 4" xfId="37280" xr:uid="{D7C35360-18CF-40F2-987B-6651EE7AFFDD}"/>
    <cellStyle name="Célula de Verificação 2 4 2" xfId="49393" xr:uid="{65425328-0623-4DE3-A26E-3A34EB0FD1EC}"/>
    <cellStyle name="Célula de Verificação 2 5" xfId="37281" xr:uid="{1DEB48AB-0FF9-4018-8371-DE1C08BF7133}"/>
    <cellStyle name="Célula de Verificação 2 5 2" xfId="49394" xr:uid="{F0C33CAE-ACEA-4FF6-A03B-59C02628745C}"/>
    <cellStyle name="Célula de Verificação 2 6" xfId="37282" xr:uid="{0F8AADED-6BC7-4228-B689-08ACB03071CD}"/>
    <cellStyle name="Célula de Verificação 2 6 2" xfId="49395" xr:uid="{5C538F41-A6DA-4E9B-95EF-0882B8DB448C}"/>
    <cellStyle name="Célula de Verificação 2 7" xfId="37283" xr:uid="{71AE9416-6BC2-49F8-875B-6332E7D955D9}"/>
    <cellStyle name="Célula de Verificação 2 7 2" xfId="49396" xr:uid="{044289B5-01F6-4AE3-87BE-B4B5C681434A}"/>
    <cellStyle name="Célula de Verificação 2 8" xfId="37284" xr:uid="{4A5B900C-FB06-41FF-9AAB-2E5301E1CA4C}"/>
    <cellStyle name="Célula de Verificação 2 8 2" xfId="50792" xr:uid="{F9D134B6-FDD6-4291-A40C-DE351524D696}"/>
    <cellStyle name="Célula de Verificação 2 9" xfId="37285" xr:uid="{05EB312D-DA81-4C4F-98DE-3E74DA478A84}"/>
    <cellStyle name="Célula de Verificação 2 9 2" xfId="51678" xr:uid="{9F7D2384-373A-417F-B51B-AA8C888882B2}"/>
    <cellStyle name="Célula de Verificação 20" xfId="37286" xr:uid="{1ADB0082-980F-4B28-A4ED-BC5087AE1923}"/>
    <cellStyle name="Célula de Verificação 20 2" xfId="49397" xr:uid="{C4A0456B-F1E6-4C94-96C9-83AA0A9EDE61}"/>
    <cellStyle name="Célula de Verificação 20 3" xfId="50800" xr:uid="{8373C5F4-9284-4286-A615-3E4100571166}"/>
    <cellStyle name="Célula de Verificação 20 4" xfId="51686" xr:uid="{977A7CFF-B035-4C22-A547-4857B14D988F}"/>
    <cellStyle name="Célula de Verificação 20 5" xfId="52563" xr:uid="{624F9426-5D2A-4302-93EE-36D0CEE8CECC}"/>
    <cellStyle name="Célula de Verificação 20 6" xfId="53424" xr:uid="{A56DF58E-3A54-4F6D-8615-700E5845EDD9}"/>
    <cellStyle name="Célula de Verificação 20 7" xfId="54263" xr:uid="{178C4BF4-AB27-4EED-B7F9-8BA542B40EEE}"/>
    <cellStyle name="Célula de Verificação 20 8" xfId="55059" xr:uid="{131FBBA5-5406-405B-9F2E-18BA94398146}"/>
    <cellStyle name="Célula de Verificação 20 9" xfId="55724" xr:uid="{C3DB95BC-7A6C-4DBA-8E92-78421B2A81EF}"/>
    <cellStyle name="Célula de Verificação 21" xfId="37287" xr:uid="{5ECB896C-711C-4A18-88BE-34C8E75F18F3}"/>
    <cellStyle name="Célula de Verificação 21 2" xfId="49398" xr:uid="{8C51D51B-5662-4D28-A94B-43A4D81F3CA1}"/>
    <cellStyle name="Célula de Verificação 22" xfId="37288" xr:uid="{7676F50E-0B97-4432-B61F-2183BD7D2540}"/>
    <cellStyle name="Célula de Verificação 22 2" xfId="49399" xr:uid="{B9320EE1-0AC0-450E-A136-FE8AA6B44ACF}"/>
    <cellStyle name="Célula de Verificação 23" xfId="37289" xr:uid="{3C11FCBF-6FFB-47F5-B3B6-8B9BAA36C61C}"/>
    <cellStyle name="Célula de Verificação 23 2" xfId="49400" xr:uid="{F769E41E-9014-422F-82E8-639B852719A5}"/>
    <cellStyle name="Célula de Verificação 24" xfId="37290" xr:uid="{A75B426A-C7DC-4A05-BD8E-C74897CFDCB5}"/>
    <cellStyle name="Célula de Verificação 24 2" xfId="49401" xr:uid="{D9B2F36A-4872-453C-BC7D-03EACD680618}"/>
    <cellStyle name="Célula de Verificação 25" xfId="37291" xr:uid="{DA35C408-AC77-4403-B1EC-B26AE72CC31B}"/>
    <cellStyle name="Célula de Verificação 25 2" xfId="49402" xr:uid="{1E1684C1-F2F2-4267-B83E-398C2D962E60}"/>
    <cellStyle name="Célula de Verificação 26" xfId="37292" xr:uid="{2E4ADF7D-1607-4931-BC18-E029D8918443}"/>
    <cellStyle name="Célula de Verificação 26 2" xfId="49403" xr:uid="{422E2BBE-734B-4687-AF68-0A2A1FAFED22}"/>
    <cellStyle name="Célula de Verificação 27" xfId="37293" xr:uid="{CBCE07BB-4E86-4B44-ABC7-D63F054D9D9E}"/>
    <cellStyle name="Célula de Verificação 27 2" xfId="49404" xr:uid="{73325207-7310-4C89-8600-51D2EAC2C2F0}"/>
    <cellStyle name="Célula de Verificação 28" xfId="37294" xr:uid="{B1D092E3-4D25-4276-ADD0-87094EB645AE}"/>
    <cellStyle name="Célula de Verificação 29" xfId="37295" xr:uid="{DBEC679C-5EFF-4984-BF12-19D8BF5FD338}"/>
    <cellStyle name="Célula de Verificação 3" xfId="37296" xr:uid="{918A6C5A-8341-4622-9D66-53248E423B2E}"/>
    <cellStyle name="Célula de Verificação 3 10" xfId="56229" xr:uid="{BC06DFDC-91FC-4BA0-B5C1-7F188B935BBC}"/>
    <cellStyle name="Célula de Verificação 3 11" xfId="57649" xr:uid="{7EF42C13-633C-4828-B380-620EA230C1F0}"/>
    <cellStyle name="Célula de Verificação 3 12" xfId="47457" xr:uid="{97643B83-B5D8-4BA9-B288-F43709C7464C}"/>
    <cellStyle name="Célula de Verificação 3 13" xfId="45281" xr:uid="{1F168E02-E854-4808-87AE-B49A37330D2D}"/>
    <cellStyle name="Célula de Verificação 3 2" xfId="48159" xr:uid="{1A3996FE-D135-4952-8BF6-EE9E9C08F662}"/>
    <cellStyle name="Célula de Verificação 3 2 2" xfId="49405" xr:uid="{E02D8AE6-3F23-40CF-8AB8-2802C8D24147}"/>
    <cellStyle name="Célula de Verificação 3 2 2 2" xfId="56982" xr:uid="{DC6952F2-FB02-4DBF-9B98-18A42FE8DDF2}"/>
    <cellStyle name="Célula de Verificação 3 2 2 2 2" xfId="57361" xr:uid="{4ED49D95-E8C7-4194-A854-BA494B8519AA}"/>
    <cellStyle name="Célula de Verificação 3 2 2 2 3" xfId="58336" xr:uid="{70AE3424-F2F5-48C2-A2C1-7F2E247299F4}"/>
    <cellStyle name="Célula de Verificação 3 2 2 3" xfId="57095" xr:uid="{AC822347-B251-47CD-B7F6-BC77D7D699F7}"/>
    <cellStyle name="Célula de Verificação 3 2 3" xfId="56606" xr:uid="{2DA5AA04-7897-481E-AC37-A7E5CFF47403}"/>
    <cellStyle name="Célula de Verificação 3 2 4" xfId="58396" xr:uid="{26AAD712-AAFF-4F70-8E48-494479C64AD8}"/>
    <cellStyle name="Célula de Verificação 3 3" xfId="50808" xr:uid="{B08970DA-C111-4286-A898-254F56F36C05}"/>
    <cellStyle name="Célula de Verificação 3 4" xfId="51694" xr:uid="{87FCED80-E90F-4B9C-A0FE-D8F4D08D43FA}"/>
    <cellStyle name="Célula de Verificação 3 5" xfId="52570" xr:uid="{0296996B-A260-4CCF-B7F2-D6A584EAE96E}"/>
    <cellStyle name="Célula de Verificação 3 6" xfId="53430" xr:uid="{FFE99E07-D52D-4DCA-9F0E-B1C065F6C2EC}"/>
    <cellStyle name="Célula de Verificação 3 7" xfId="54268" xr:uid="{FF279C25-37FE-4BC3-A55E-036C96ADE97C}"/>
    <cellStyle name="Célula de Verificação 3 8" xfId="55064" xr:uid="{BD275D3C-C395-4830-ACDC-D2F5A9DF39B7}"/>
    <cellStyle name="Célula de Verificação 3 9" xfId="55725" xr:uid="{993D62F5-AF4A-4B83-A563-CA3D8D11633A}"/>
    <cellStyle name="Célula de Verificação 30" xfId="37297" xr:uid="{58B886BD-457A-46D6-BDAA-99874DDE3F8E}"/>
    <cellStyle name="Célula de Verificação 31" xfId="37298" xr:uid="{4933ED18-F244-4193-8CD8-CE9DAF6218B4}"/>
    <cellStyle name="Célula de Verificação 32" xfId="37299" xr:uid="{60813BA7-0165-4207-8E7E-3659A884C86D}"/>
    <cellStyle name="Célula de Verificação 33" xfId="37300" xr:uid="{D530396C-D308-49F0-8622-986412B34D96}"/>
    <cellStyle name="Célula de Verificação 34" xfId="37301" xr:uid="{D4DEDE09-1393-496D-8999-EDD17419D49E}"/>
    <cellStyle name="Célula de Verificação 34 2" xfId="37302" xr:uid="{FF2324A5-0AAA-4B19-ADAA-61B6295C3640}"/>
    <cellStyle name="Célula de Verificação 34 3" xfId="37303" xr:uid="{F15ED6C1-B957-4DEB-9EB3-5AB78A058BD1}"/>
    <cellStyle name="Célula de Verificação 35" xfId="37304" xr:uid="{74A909EE-8F4F-4212-AF95-CA19A8A87452}"/>
    <cellStyle name="Célula de Verificação 36" xfId="37305" xr:uid="{415AB368-F55B-481E-8753-C325B50CA607}"/>
    <cellStyle name="Célula de Verificação 37" xfId="37306" xr:uid="{B4E4F865-016E-4C9A-9F57-089ABB812E1E}"/>
    <cellStyle name="Célula de Verificação 38" xfId="37307" xr:uid="{3FFBE05A-EF63-485E-9799-664DE684D4A4}"/>
    <cellStyle name="Célula de Verificação 39" xfId="37308" xr:uid="{63E31EB8-F822-4B45-97E8-814CB4D300C2}"/>
    <cellStyle name="Célula de Verificação 4" xfId="37309" xr:uid="{069E1B45-DC71-423A-AA89-F39BF90DD63E}"/>
    <cellStyle name="Célula de Verificação 4 10" xfId="56270" xr:uid="{D4A2468F-74A7-4F19-8474-93EFD11FEF57}"/>
    <cellStyle name="Célula de Verificação 4 11" xfId="58312" xr:uid="{B3DAE795-FE2D-49D4-BD2C-20F5A6CEBACF}"/>
    <cellStyle name="Célula de Verificação 4 12" xfId="47458" xr:uid="{35EE3829-E0CB-4470-9D25-BECF836C411D}"/>
    <cellStyle name="Célula de Verificação 4 13" xfId="45282" xr:uid="{4BDBFCDD-19A0-44D4-9810-8CD00E363E3D}"/>
    <cellStyle name="Célula de Verificação 4 2" xfId="48160" xr:uid="{14E9B987-232E-446A-9798-1E9EF76F7BB3}"/>
    <cellStyle name="Célula de Verificação 4 2 2" xfId="49406" xr:uid="{47BAFC4A-4833-4432-9F63-B9F3A0EEAC17}"/>
    <cellStyle name="Célula de Verificação 4 2 2 2" xfId="56983" xr:uid="{9A04B622-B73D-4CB6-AE44-F3ADCC071F19}"/>
    <cellStyle name="Célula de Verificação 4 2 2 2 2" xfId="57362" xr:uid="{52ABF2B4-C89E-49A6-8E52-CB5F056A968F}"/>
    <cellStyle name="Célula de Verificação 4 2 2 2 3" xfId="58231" xr:uid="{2D14ED1F-236B-4487-956F-6D91710C0F1C}"/>
    <cellStyle name="Célula de Verificação 4 2 2 3" xfId="57094" xr:uid="{EFE49903-67B2-46D6-AD58-C13734D98DD2}"/>
    <cellStyle name="Célula de Verificação 4 2 3" xfId="56607" xr:uid="{4358007D-AA1A-4AAC-AE75-31174672B230}"/>
    <cellStyle name="Célula de Verificação 4 2 4" xfId="58285" xr:uid="{D0DC3873-30F2-4523-83FE-4D178D5E03F4}"/>
    <cellStyle name="Célula de Verificação 4 3" xfId="50809" xr:uid="{596DA0C5-FADA-4CB8-B3F2-0E681BF47322}"/>
    <cellStyle name="Célula de Verificação 4 4" xfId="51695" xr:uid="{0709EFF6-5378-4EB6-AF7A-65F5BE3466B0}"/>
    <cellStyle name="Célula de Verificação 4 5" xfId="52571" xr:uid="{2A586BF7-50E3-4279-965F-12B77C5C6525}"/>
    <cellStyle name="Célula de Verificação 4 6" xfId="53431" xr:uid="{47822CC4-61B7-456E-8A18-DAE5FFC2E840}"/>
    <cellStyle name="Célula de Verificação 4 7" xfId="54269" xr:uid="{F0691CEC-35AD-4D16-B2D6-CAA839062BEF}"/>
    <cellStyle name="Célula de Verificação 4 8" xfId="55065" xr:uid="{90EA5F25-D8F2-43EC-86B4-9BC758665A84}"/>
    <cellStyle name="Célula de Verificação 4 9" xfId="55726" xr:uid="{53DFED3A-7DB6-46CF-B8BF-01BAD45E73DF}"/>
    <cellStyle name="Célula de Verificação 40" xfId="37310" xr:uid="{7903B4DF-CBCE-4FB0-96DA-31D589DD1C4A}"/>
    <cellStyle name="Célula de Verificação 41" xfId="37311" xr:uid="{8BD11512-9EAD-42BB-ADD0-6BF1843987E2}"/>
    <cellStyle name="Célula de Verificação 42" xfId="37312" xr:uid="{121485E4-B77B-4E24-A6DB-A51C8458CC06}"/>
    <cellStyle name="Célula de Verificação 43" xfId="37313" xr:uid="{23F6B6AC-ED7E-4EB2-BA39-39F2C3FEA3FE}"/>
    <cellStyle name="Célula de Verificação 44" xfId="37314" xr:uid="{D0DD9BAB-5145-4543-8EB3-A9676E64F26E}"/>
    <cellStyle name="Célula de Verificação 45" xfId="37315" xr:uid="{E832EC3E-1862-425D-9A7A-83FD66CA7B1C}"/>
    <cellStyle name="Célula de Verificação 46" xfId="37316" xr:uid="{E3ECD8E4-55B6-4EEA-A9AC-6A49F77D5221}"/>
    <cellStyle name="Célula de Verificação 47" xfId="37317" xr:uid="{1CEA47C3-8226-42F4-8B2D-E8C56586A0A1}"/>
    <cellStyle name="Célula de Verificação 48" xfId="37318" xr:uid="{3897CC8A-6A49-49D6-84BD-0DAFAE640DEB}"/>
    <cellStyle name="Célula de Verificação 49" xfId="37319" xr:uid="{1FCA794D-C803-487A-BE8D-633D0F3E6229}"/>
    <cellStyle name="Célula de Verificação 5" xfId="37320" xr:uid="{2C811959-81E5-4A2A-8E80-30876673DCA1}"/>
    <cellStyle name="Célula de Verificação 5 10" xfId="56311" xr:uid="{0F2F118F-992B-451E-89C7-245332E2546D}"/>
    <cellStyle name="Célula de Verificação 5 11" xfId="58200" xr:uid="{FE8697F5-E951-4FAC-8B2B-1F5C1AC99EA5}"/>
    <cellStyle name="Célula de Verificação 5 12" xfId="47459" xr:uid="{7D80E200-B2AB-4940-81E1-893E510CCA65}"/>
    <cellStyle name="Célula de Verificação 5 13" xfId="45283" xr:uid="{6B8B804D-E01F-43A3-B9EB-1AE95C4436DD}"/>
    <cellStyle name="Célula de Verificação 5 2" xfId="48161" xr:uid="{2754EE10-8C09-4BDE-8D95-52E24B69CE7A}"/>
    <cellStyle name="Célula de Verificação 5 2 2" xfId="49407" xr:uid="{B6BACCA1-6DE2-41A1-97D1-CF81B46BAE48}"/>
    <cellStyle name="Célula de Verificação 5 2 2 2" xfId="56984" xr:uid="{E154E7E0-EB8D-4F03-9145-C827F7FF408B}"/>
    <cellStyle name="Célula de Verificação 5 2 2 2 2" xfId="57363" xr:uid="{0FBA8122-CCC5-498A-999B-BCBD1E771A91}"/>
    <cellStyle name="Célula de Verificação 5 2 2 2 3" xfId="58127" xr:uid="{CD1E407E-53C3-456C-871D-126876A35CC4}"/>
    <cellStyle name="Célula de Verificação 5 2 2 3" xfId="57093" xr:uid="{A8981C0E-806C-4CD9-8333-7AD0FE6DE6F9}"/>
    <cellStyle name="Célula de Verificação 5 2 3" xfId="56608" xr:uid="{F9EB6B0F-809D-40E2-91F7-B3E8FB2D06C0}"/>
    <cellStyle name="Célula de Verificação 5 2 4" xfId="58180" xr:uid="{9F3DBE16-44DA-4763-8AEB-6F43AEAAA0A5}"/>
    <cellStyle name="Célula de Verificação 5 3" xfId="50810" xr:uid="{C84AD9B0-008E-4DEF-9CEE-2BE287DD1C7D}"/>
    <cellStyle name="Célula de Verificação 5 4" xfId="51696" xr:uid="{C5763B4B-D8F0-46BD-979F-DF1AEA0096F8}"/>
    <cellStyle name="Célula de Verificação 5 5" xfId="52572" xr:uid="{F82857C6-8002-4085-B99D-D72476CFB4A7}"/>
    <cellStyle name="Célula de Verificação 5 6" xfId="53432" xr:uid="{74544715-C870-421E-B086-DFC3B7FFDF45}"/>
    <cellStyle name="Célula de Verificação 5 7" xfId="54270" xr:uid="{80877CCB-8F1A-4B1E-8B6B-D4339FEB7508}"/>
    <cellStyle name="Célula de Verificação 5 8" xfId="55066" xr:uid="{210BA166-9457-47FE-8466-1E8E689729A5}"/>
    <cellStyle name="Célula de Verificação 5 9" xfId="55727" xr:uid="{2BCB90DC-E155-4D52-B978-780A4676309A}"/>
    <cellStyle name="Célula de Verificação 50" xfId="37321" xr:uid="{EC8158EC-A0E7-42AB-B2C4-CAFF029EE74B}"/>
    <cellStyle name="Célula de Verificação 51" xfId="37322" xr:uid="{A811F4CC-C477-41B1-9F59-5CCAEDD6DB7D}"/>
    <cellStyle name="Célula de Verificação 52" xfId="37323" xr:uid="{E916FC99-4757-4B17-87C7-CF412AEEF669}"/>
    <cellStyle name="Célula de Verificação 53" xfId="37324" xr:uid="{6C078D5D-D71C-48E8-9A45-CFA56635861D}"/>
    <cellStyle name="Célula de Verificação 6" xfId="37325" xr:uid="{DD4BA134-7814-49D2-9FBA-7AAE6A68833E}"/>
    <cellStyle name="Célula de Verificação 6 10" xfId="56351" xr:uid="{7C90FDD1-717F-42C4-8921-1DEA0B4A39E2}"/>
    <cellStyle name="Célula de Verificação 6 11" xfId="56836" xr:uid="{F8069655-CA32-4B8C-9D39-EFA7E09FC170}"/>
    <cellStyle name="Célula de Verificação 6 12" xfId="47460" xr:uid="{FF812D43-6071-41A8-B032-B050143DBC28}"/>
    <cellStyle name="Célula de Verificação 6 13" xfId="45284" xr:uid="{5E16EACA-85E4-42AB-B370-9C496DF40AE6}"/>
    <cellStyle name="Célula de Verificação 6 2" xfId="48162" xr:uid="{5A75CAFE-E533-4414-8A6D-79F735407C9E}"/>
    <cellStyle name="Célula de Verificação 6 2 2" xfId="49408" xr:uid="{3FF10B1C-23C2-46AB-AE7F-7997FE65BA2D}"/>
    <cellStyle name="Célula de Verificação 6 2 2 2" xfId="56985" xr:uid="{41DB850B-FC6F-4B6A-B4A4-E662AFB654BB}"/>
    <cellStyle name="Célula de Verificação 6 2 2 2 2" xfId="57364" xr:uid="{B14A3C4C-7274-41D5-BDAB-8BBDCE6FD4D6}"/>
    <cellStyle name="Célula de Verificação 6 2 2 2 3" xfId="58020" xr:uid="{771ECBD5-9089-4E9C-8704-419F78186016}"/>
    <cellStyle name="Célula de Verificação 6 2 2 3" xfId="57092" xr:uid="{9483ABC8-A7A3-4B95-97A0-7D1AF7B85448}"/>
    <cellStyle name="Célula de Verificação 6 2 3" xfId="56609" xr:uid="{BD2225B9-8D73-46CF-8160-EC65A955FA63}"/>
    <cellStyle name="Célula de Verificação 6 2 4" xfId="58076" xr:uid="{717796AF-E9DB-4D67-8932-F2BF320C68EF}"/>
    <cellStyle name="Célula de Verificação 6 3" xfId="50811" xr:uid="{7984B29F-05C7-4861-969A-7169D2465CAE}"/>
    <cellStyle name="Célula de Verificação 6 4" xfId="51697" xr:uid="{EB1A1211-F6DB-4C1C-AFA8-7A439226A84B}"/>
    <cellStyle name="Célula de Verificação 6 5" xfId="52573" xr:uid="{594005C1-EAD2-479A-B56A-06BFD743E807}"/>
    <cellStyle name="Célula de Verificação 6 6" xfId="53433" xr:uid="{3987680C-BF3F-47DB-A370-12C1B9E14519}"/>
    <cellStyle name="Célula de Verificação 6 7" xfId="54271" xr:uid="{B0556965-DC01-4397-BD0F-D6F4512AEFF2}"/>
    <cellStyle name="Célula de Verificação 6 8" xfId="55067" xr:uid="{D50FDBBF-F525-4154-BE04-93916A949DCA}"/>
    <cellStyle name="Célula de Verificação 6 9" xfId="55728" xr:uid="{F408CB98-7044-4283-8B0C-A2FFDEA8740E}"/>
    <cellStyle name="Célula de Verificação 7" xfId="37326" xr:uid="{0A9A1F0C-A849-4AB1-B5C2-2A38C537849A}"/>
    <cellStyle name="Célula de Verificação 7 10" xfId="47461" xr:uid="{B6F622EC-F5A4-410D-B9EC-C9AE9B5362E5}"/>
    <cellStyle name="Célula de Verificação 7 11" xfId="45285" xr:uid="{4474AED3-6042-47CF-8627-792DDA1E8087}"/>
    <cellStyle name="Célula de Verificação 7 2" xfId="48163" xr:uid="{21FC44DD-BD1F-42A3-BE7B-108AE6170A7F}"/>
    <cellStyle name="Célula de Verificação 7 2 2" xfId="49409" xr:uid="{94052ED9-17A5-41B6-9124-A2AEDBE41675}"/>
    <cellStyle name="Célula de Verificação 7 3" xfId="50812" xr:uid="{8D94E773-992D-4098-8397-248F96C71EA9}"/>
    <cellStyle name="Célula de Verificação 7 4" xfId="51698" xr:uid="{148496FC-2067-48FC-9E34-49BB7E22F7DB}"/>
    <cellStyle name="Célula de Verificação 7 5" xfId="52574" xr:uid="{E59D43F1-03FE-4B0B-8FB0-6748608A6E1A}"/>
    <cellStyle name="Célula de Verificação 7 6" xfId="53434" xr:uid="{160D4EA7-876B-45DD-95AB-5D94302B2355}"/>
    <cellStyle name="Célula de Verificação 7 7" xfId="54272" xr:uid="{174516D0-84A2-46B2-ACCE-F91ABF15C742}"/>
    <cellStyle name="Célula de Verificação 7 8" xfId="55068" xr:uid="{5790A1CE-336B-4BB7-A5AB-30E23D9AF88B}"/>
    <cellStyle name="Célula de Verificação 7 9" xfId="55729" xr:uid="{D3708A8C-EF27-4BF4-8AD1-71BE291BE9AE}"/>
    <cellStyle name="Célula de Verificação 8" xfId="37327" xr:uid="{7CA64F55-3467-49D1-BAD0-97970AF8BA32}"/>
    <cellStyle name="Célula de Verificação 8 10" xfId="47462" xr:uid="{AD89612A-0C81-448E-812E-CA34A2A803A8}"/>
    <cellStyle name="Célula de Verificação 8 11" xfId="45945" xr:uid="{F646A109-E439-4831-B0D9-5987F9CD1F1D}"/>
    <cellStyle name="Célula de Verificação 8 2" xfId="48164" xr:uid="{150E5750-8148-499B-BB8F-CE67316F52B9}"/>
    <cellStyle name="Célula de Verificação 8 2 2" xfId="49410" xr:uid="{B636F0C1-81A4-44D8-AB95-B6FC058DD774}"/>
    <cellStyle name="Célula de Verificação 8 3" xfId="50813" xr:uid="{7D63A5A3-590E-43E5-ADD9-552803DF3A38}"/>
    <cellStyle name="Célula de Verificação 8 4" xfId="51699" xr:uid="{1AC98A6A-C661-441C-B756-E9F5CCF05ED9}"/>
    <cellStyle name="Célula de Verificação 8 5" xfId="52575" xr:uid="{0B94E018-B32B-4180-A0C1-BEA7E34207A2}"/>
    <cellStyle name="Célula de Verificação 8 6" xfId="53435" xr:uid="{7868C185-8AA8-4165-83B2-D8F4015DE8FA}"/>
    <cellStyle name="Célula de Verificação 8 7" xfId="54273" xr:uid="{B7B112F9-BC72-49F7-9338-EDF25315DDEF}"/>
    <cellStyle name="Célula de Verificação 8 8" xfId="55069" xr:uid="{E196ACFA-7A92-49D8-A946-8F37ED7ABE23}"/>
    <cellStyle name="Célula de Verificação 8 9" xfId="55730" xr:uid="{8C3077A7-CA5D-4BD9-8BD4-9AA2D5EFAA50}"/>
    <cellStyle name="Célula de Verificação 9" xfId="37328" xr:uid="{1477AC2C-70B0-4C56-9E8C-01C666C6469A}"/>
    <cellStyle name="Célula de Verificação 9 10" xfId="47463" xr:uid="{D4AEBABB-C09B-4280-AF1A-5E61E76F4520}"/>
    <cellStyle name="Célula de Verificação 9 11" xfId="45946" xr:uid="{969A7F47-6989-4F35-ABCC-EB64D48CC000}"/>
    <cellStyle name="Célula de Verificação 9 2" xfId="48165" xr:uid="{485D6457-53F5-4C5F-B8C9-1190779FE0E7}"/>
    <cellStyle name="Célula de Verificação 9 2 2" xfId="49411" xr:uid="{0B1E4220-993B-4269-9A8F-B36ABD1464A3}"/>
    <cellStyle name="Célula de Verificação 9 3" xfId="50814" xr:uid="{C820BC38-8850-4728-969E-3467C2A3CAEC}"/>
    <cellStyle name="Célula de Verificação 9 4" xfId="51700" xr:uid="{D19D5361-7F06-4F8C-9124-1F4E1665E773}"/>
    <cellStyle name="Célula de Verificação 9 5" xfId="52576" xr:uid="{D77A2B09-0D94-4D41-B3BD-7085D747ED19}"/>
    <cellStyle name="Célula de Verificação 9 6" xfId="53436" xr:uid="{E3978F0B-5695-4CAD-8A94-9B7555CBEC13}"/>
    <cellStyle name="Célula de Verificação 9 7" xfId="54274" xr:uid="{AE13C3C4-9312-48B6-ACDC-5E3338AFAA75}"/>
    <cellStyle name="Célula de Verificação 9 8" xfId="55070" xr:uid="{DE44AF5B-D092-4ACA-ABB5-A3F770BF75E3}"/>
    <cellStyle name="Célula de Verificação 9 9" xfId="55731" xr:uid="{3EA68B72-3D94-47ED-A720-F26F58235F8B}"/>
    <cellStyle name="Célula Vinculada" xfId="44876" builtinId="24" customBuiltin="1"/>
    <cellStyle name="Célula Vinculada 10" xfId="37329" xr:uid="{A20CF759-A4AA-4DFC-999D-D58F493A59D0}"/>
    <cellStyle name="Célula Vinculada 10 10" xfId="47464" xr:uid="{D30831B2-6C2D-43BA-93A1-B5A5C7364431}"/>
    <cellStyle name="Célula Vinculada 10 11" xfId="45947" xr:uid="{4DD57E9B-D87F-4499-8AEA-F25AE502F48A}"/>
    <cellStyle name="Célula Vinculada 10 2" xfId="48166" xr:uid="{5DEAA21C-E9BE-4B78-84F5-979B53772019}"/>
    <cellStyle name="Célula Vinculada 10 2 2" xfId="49412" xr:uid="{9A0F0F5C-5F29-4F56-B8E6-EB970E465F3F}"/>
    <cellStyle name="Célula Vinculada 10 3" xfId="50815" xr:uid="{9AD7E822-A5C6-49D1-BC33-3281FD3E84B4}"/>
    <cellStyle name="Célula Vinculada 10 4" xfId="51701" xr:uid="{E69F616B-2D1F-479E-8D4E-138B26223D31}"/>
    <cellStyle name="Célula Vinculada 10 5" xfId="52577" xr:uid="{13CE24F3-4206-46AD-8AAB-67421B03EF08}"/>
    <cellStyle name="Célula Vinculada 10 6" xfId="53437" xr:uid="{DECDE3D1-90DE-4786-BB5E-C615C11C92C0}"/>
    <cellStyle name="Célula Vinculada 10 7" xfId="54275" xr:uid="{FBE52D11-06EC-4EFF-993C-0A75223592D5}"/>
    <cellStyle name="Célula Vinculada 10 8" xfId="55071" xr:uid="{66CF6EC6-C992-4E91-9F55-3F49D7D2DC97}"/>
    <cellStyle name="Célula Vinculada 10 9" xfId="55732" xr:uid="{C54C17A9-5A5E-4B61-A7FC-AB29C46CF96E}"/>
    <cellStyle name="Célula Vinculada 11" xfId="37330" xr:uid="{03B44899-4A74-44A2-B375-4B67F0253E78}"/>
    <cellStyle name="Célula Vinculada 11 10" xfId="47465" xr:uid="{C8B55BCE-09B6-4F5B-AA3A-F88DA40C46FB}"/>
    <cellStyle name="Célula Vinculada 11 11" xfId="45948" xr:uid="{30C4A3F2-61B7-40E4-9554-D28EB791D8A5}"/>
    <cellStyle name="Célula Vinculada 11 2" xfId="48167" xr:uid="{EF42769E-E03F-465B-892F-40E00C24FF82}"/>
    <cellStyle name="Célula Vinculada 11 2 2" xfId="49413" xr:uid="{D5DEE5AB-2110-4DCB-90C4-980948E16250}"/>
    <cellStyle name="Célula Vinculada 11 3" xfId="50816" xr:uid="{8D7BCE20-82E3-4CC4-B62A-1B053B640B3A}"/>
    <cellStyle name="Célula Vinculada 11 4" xfId="51702" xr:uid="{BF42BD39-7203-48A6-BE96-A66347D54FAE}"/>
    <cellStyle name="Célula Vinculada 11 5" xfId="52578" xr:uid="{8A425BAE-1311-4D70-BBDE-153089C4B6AA}"/>
    <cellStyle name="Célula Vinculada 11 6" xfId="53438" xr:uid="{9D951E12-9E63-4C38-B588-4861C8D94193}"/>
    <cellStyle name="Célula Vinculada 11 7" xfId="54276" xr:uid="{A14B24C1-9848-45F4-A8F1-43696E49E96D}"/>
    <cellStyle name="Célula Vinculada 11 8" xfId="55072" xr:uid="{B986E7FF-7E7E-48BE-BC5C-72F3448C09A4}"/>
    <cellStyle name="Célula Vinculada 11 9" xfId="55733" xr:uid="{6A49BFAA-E63C-4E72-8AE1-3E8CFAC99A20}"/>
    <cellStyle name="Célula Vinculada 12" xfId="37331" xr:uid="{DD8DD2EF-F3E6-4395-91EB-545FEB0AC199}"/>
    <cellStyle name="Célula Vinculada 12 10" xfId="47466" xr:uid="{FD5ECBB2-1B24-438C-9455-350C159D04C5}"/>
    <cellStyle name="Célula Vinculada 12 11" xfId="45949" xr:uid="{0BA8733E-C463-4D06-BDE7-8D09DB9163B0}"/>
    <cellStyle name="Célula Vinculada 12 2" xfId="48168" xr:uid="{876B86C4-03B2-473E-8A9F-C9561A9D5315}"/>
    <cellStyle name="Célula Vinculada 12 2 2" xfId="49414" xr:uid="{DDB0163E-45A2-49E9-B8DD-277021663957}"/>
    <cellStyle name="Célula Vinculada 12 3" xfId="50817" xr:uid="{4EA953B1-11D0-4B89-82CD-28C9EB9FBD1D}"/>
    <cellStyle name="Célula Vinculada 12 4" xfId="51703" xr:uid="{5541483F-B635-4AA9-89A0-19036E7B4D09}"/>
    <cellStyle name="Célula Vinculada 12 5" xfId="52579" xr:uid="{46F92C42-97FC-4042-924C-48791BEDD7D3}"/>
    <cellStyle name="Célula Vinculada 12 6" xfId="53439" xr:uid="{B94F1D77-05B7-4AE5-888D-176D08E30083}"/>
    <cellStyle name="Célula Vinculada 12 7" xfId="54277" xr:uid="{788F40C8-112C-4D85-ABAB-19071A720362}"/>
    <cellStyle name="Célula Vinculada 12 8" xfId="55073" xr:uid="{D8C01947-49D1-4B66-B5A4-6509128159B3}"/>
    <cellStyle name="Célula Vinculada 12 9" xfId="55734" xr:uid="{28DB0077-167A-4115-966F-FD9032EF2D40}"/>
    <cellStyle name="Célula Vinculada 13" xfId="37332" xr:uid="{7E363428-B3BF-469A-9AF6-7CE7480BDE44}"/>
    <cellStyle name="Célula Vinculada 13 10" xfId="47467" xr:uid="{6A7B8EA0-4DC4-45FE-AD95-4F01207E209E}"/>
    <cellStyle name="Célula Vinculada 13 11" xfId="45950" xr:uid="{BA14C262-0A9B-4667-B9D7-8E4DE2891991}"/>
    <cellStyle name="Célula Vinculada 13 2" xfId="48169" xr:uid="{2FDAC4D3-C7CC-4AF0-B5AB-546D6257E323}"/>
    <cellStyle name="Célula Vinculada 13 2 2" xfId="49415" xr:uid="{9517E2FD-10FB-4E71-B5FC-73ADE075CAC8}"/>
    <cellStyle name="Célula Vinculada 13 3" xfId="50818" xr:uid="{BF1BEEAA-9FE6-45EB-9398-C4FD37BC239E}"/>
    <cellStyle name="Célula Vinculada 13 4" xfId="51704" xr:uid="{D9F9B0E4-6539-4A5C-9333-47B65CA7CB44}"/>
    <cellStyle name="Célula Vinculada 13 5" xfId="52580" xr:uid="{93FF8462-9362-4E9C-B97F-CCCFD739047F}"/>
    <cellStyle name="Célula Vinculada 13 6" xfId="53440" xr:uid="{ACF80C5E-3ABB-45EF-822C-6FBFD0AA0196}"/>
    <cellStyle name="Célula Vinculada 13 7" xfId="54278" xr:uid="{FEFC8E27-4758-4715-AE48-6C37436BDD63}"/>
    <cellStyle name="Célula Vinculada 13 8" xfId="55074" xr:uid="{6D4FD11B-0E08-42AF-AC87-C7030711F5C3}"/>
    <cellStyle name="Célula Vinculada 13 9" xfId="55735" xr:uid="{E562BF94-4F02-43E5-AB98-14FB6FB9099B}"/>
    <cellStyle name="Célula Vinculada 14" xfId="37333" xr:uid="{F4F0F36E-4804-48D5-9415-8641A3129C08}"/>
    <cellStyle name="Célula Vinculada 14 10" xfId="47468" xr:uid="{550BCB83-9D6B-40D3-A05B-0F4A0B844913}"/>
    <cellStyle name="Célula Vinculada 14 11" xfId="45951" xr:uid="{FE785979-166E-43DE-B162-400DE15F1D52}"/>
    <cellStyle name="Célula Vinculada 14 2" xfId="48170" xr:uid="{4C0AECE5-112F-4755-BEBD-84F88F03EED2}"/>
    <cellStyle name="Célula Vinculada 14 2 2" xfId="49416" xr:uid="{B74AB5B5-D366-4C1F-81FC-0B2BCDE4DC85}"/>
    <cellStyle name="Célula Vinculada 14 3" xfId="50819" xr:uid="{8F923662-3157-4815-AC4E-93CA1FCC73AE}"/>
    <cellStyle name="Célula Vinculada 14 4" xfId="51705" xr:uid="{51C0BABE-71D8-49B0-8076-4B02960DF6DE}"/>
    <cellStyle name="Célula Vinculada 14 5" xfId="52581" xr:uid="{ECFCE4BC-EE00-45FA-A867-FF33319F8F18}"/>
    <cellStyle name="Célula Vinculada 14 6" xfId="53441" xr:uid="{C5129918-4CB7-413D-B580-97C3A7FEFFAB}"/>
    <cellStyle name="Célula Vinculada 14 7" xfId="54279" xr:uid="{AB3D0A20-F9F3-489C-A5B6-8E1FC1055FC0}"/>
    <cellStyle name="Célula Vinculada 14 8" xfId="55075" xr:uid="{02A80AC1-BB70-4E38-B1B7-6FC944904EAC}"/>
    <cellStyle name="Célula Vinculada 14 9" xfId="55736" xr:uid="{9DDC3DEE-099F-4062-A0F2-CC109FE0A49D}"/>
    <cellStyle name="Célula Vinculada 15" xfId="37334" xr:uid="{81E7A037-1512-4E1C-A5C9-6A8B316AF6CE}"/>
    <cellStyle name="Célula Vinculada 15 10" xfId="47469" xr:uid="{CBF0CC29-2E02-41F6-9140-71EA148E1C06}"/>
    <cellStyle name="Célula Vinculada 15 11" xfId="45952" xr:uid="{4794406C-22AB-4F13-AE2A-562A9DBDA3A7}"/>
    <cellStyle name="Célula Vinculada 15 2" xfId="48171" xr:uid="{32AF630A-E1E3-4ED0-A6D6-35A285B008CC}"/>
    <cellStyle name="Célula Vinculada 15 2 2" xfId="49417" xr:uid="{A450040A-F5C7-49C5-8A9B-9953942ED331}"/>
    <cellStyle name="Célula Vinculada 15 3" xfId="50820" xr:uid="{3ABFA18C-D162-47F5-906B-F681FF6FDE80}"/>
    <cellStyle name="Célula Vinculada 15 4" xfId="51706" xr:uid="{6269001D-D90D-4FE8-B29F-1E248364110F}"/>
    <cellStyle name="Célula Vinculada 15 5" xfId="52582" xr:uid="{82465C79-A2DE-423A-A77A-1143BB1193CD}"/>
    <cellStyle name="Célula Vinculada 15 6" xfId="53442" xr:uid="{D86A7DD8-EE5B-40D8-8E9D-33C716F043E4}"/>
    <cellStyle name="Célula Vinculada 15 7" xfId="54280" xr:uid="{D3D76095-0235-4EA4-BD62-D39F218E93E0}"/>
    <cellStyle name="Célula Vinculada 15 8" xfId="55076" xr:uid="{4C2AC4B3-1078-4BA0-BC73-38FE373F6487}"/>
    <cellStyle name="Célula Vinculada 15 9" xfId="55737" xr:uid="{6EC3F754-48D1-428C-AB74-0A00C537E9AA}"/>
    <cellStyle name="Célula Vinculada 16" xfId="37335" xr:uid="{DA2BF8DF-CEA6-49BE-9CC8-27EB9CAB3969}"/>
    <cellStyle name="Célula Vinculada 16 10" xfId="47470" xr:uid="{65B090A4-16DD-4DB1-83F2-78A179CE371B}"/>
    <cellStyle name="Célula Vinculada 16 11" xfId="45953" xr:uid="{5B03494E-A92E-49E0-88F6-548DD872C95F}"/>
    <cellStyle name="Célula Vinculada 16 2" xfId="48172" xr:uid="{89BC2E6C-8B2E-4033-93A4-360ACD6CD1FA}"/>
    <cellStyle name="Célula Vinculada 16 2 2" xfId="49418" xr:uid="{A8E66A7A-0429-487B-B475-90C79834053C}"/>
    <cellStyle name="Célula Vinculada 16 3" xfId="50821" xr:uid="{D39C03FE-19BD-4E54-96A0-A030DFDAF028}"/>
    <cellStyle name="Célula Vinculada 16 4" xfId="51707" xr:uid="{3089B39D-9A00-4850-8377-2C7D693D6946}"/>
    <cellStyle name="Célula Vinculada 16 5" xfId="52583" xr:uid="{6EBFA727-8F1E-4E44-8C7D-F3193B6246A0}"/>
    <cellStyle name="Célula Vinculada 16 6" xfId="53443" xr:uid="{F996A91C-6F95-4A90-94A5-3096B1BE59CD}"/>
    <cellStyle name="Célula Vinculada 16 7" xfId="54281" xr:uid="{CC6E1872-7A0C-42D6-84BF-E5088E29AD2E}"/>
    <cellStyle name="Célula Vinculada 16 8" xfId="55077" xr:uid="{3C59C633-CAC7-4212-B468-E5CF4873AC26}"/>
    <cellStyle name="Célula Vinculada 16 9" xfId="55738" xr:uid="{82C18D0B-98A1-49A5-AFFF-D88C32E1FFD1}"/>
    <cellStyle name="Célula Vinculada 17" xfId="37336" xr:uid="{12790BEF-AA95-4CFD-BA9E-3628D851BB7F}"/>
    <cellStyle name="Célula Vinculada 17 2" xfId="49419" xr:uid="{9E12F619-A775-48F9-9406-C9769645DAE1}"/>
    <cellStyle name="Célula Vinculada 17 3" xfId="50822" xr:uid="{4A81352E-3A29-4783-ADB3-108E8C412542}"/>
    <cellStyle name="Célula Vinculada 17 4" xfId="51708" xr:uid="{9F837B3E-2C0A-4822-AD0A-334F689D0F62}"/>
    <cellStyle name="Célula Vinculada 17 5" xfId="52584" xr:uid="{0BC87F4E-090A-4C07-8579-BC561EF2D1AE}"/>
    <cellStyle name="Célula Vinculada 17 6" xfId="53444" xr:uid="{8A062F5B-8BE0-4DD7-94A8-2171049CAB1F}"/>
    <cellStyle name="Célula Vinculada 17 7" xfId="54282" xr:uid="{6FF6FD45-6551-46DD-BCDF-E3B63668FBEC}"/>
    <cellStyle name="Célula Vinculada 17 8" xfId="55078" xr:uid="{81846CB5-F94F-4432-8CEE-BC8AE9960A17}"/>
    <cellStyle name="Célula Vinculada 17 9" xfId="55739" xr:uid="{D7DA66FC-C5E1-4CF3-8D14-6B1FB4D5BBA5}"/>
    <cellStyle name="Célula Vinculada 18" xfId="37337" xr:uid="{E97792C9-19F6-4FD3-AD32-E5D3472975FA}"/>
    <cellStyle name="Célula Vinculada 18 2" xfId="49420" xr:uid="{8F1F0D54-D50E-4BB4-BB03-77AA46F6BCE2}"/>
    <cellStyle name="Célula Vinculada 18 3" xfId="50823" xr:uid="{A4EDEAFC-A88C-4C70-856C-8A5E5B062448}"/>
    <cellStyle name="Célula Vinculada 18 4" xfId="51709" xr:uid="{B33D94B4-4927-4879-84BE-93ACFB10B20A}"/>
    <cellStyle name="Célula Vinculada 18 5" xfId="52585" xr:uid="{35FBF374-816C-41FB-9C62-95576734F743}"/>
    <cellStyle name="Célula Vinculada 18 6" xfId="53445" xr:uid="{8E8A5A1E-E148-43E2-B679-7251A23E6B2F}"/>
    <cellStyle name="Célula Vinculada 18 7" xfId="54283" xr:uid="{4F1B32F5-EB21-424B-9B72-BC3B65C0BCD5}"/>
    <cellStyle name="Célula Vinculada 18 8" xfId="55079" xr:uid="{FDD328F7-E0BD-4907-BF3E-0D9151DE130A}"/>
    <cellStyle name="Célula Vinculada 18 9" xfId="55740" xr:uid="{8F2A5306-34B9-4F4A-AD72-0E74E09071D1}"/>
    <cellStyle name="Célula Vinculada 19" xfId="37338" xr:uid="{F36D0C2B-BB4A-47CF-BAC1-D53E51B12F19}"/>
    <cellStyle name="Célula Vinculada 19 2" xfId="49421" xr:uid="{9DF572EF-CC10-4BF1-AD72-9008B3E5FCA7}"/>
    <cellStyle name="Célula Vinculada 19 3" xfId="50824" xr:uid="{2827664F-42A5-4C6C-A9AD-8EC4DA742175}"/>
    <cellStyle name="Célula Vinculada 19 4" xfId="51710" xr:uid="{5E136990-91C1-4EFF-BA4B-81C37F61F7ED}"/>
    <cellStyle name="Célula Vinculada 19 5" xfId="52586" xr:uid="{EF0C824B-E2CF-4693-B565-474DB0001776}"/>
    <cellStyle name="Célula Vinculada 19 6" xfId="53446" xr:uid="{ED085121-9254-4E81-990B-81D02941208E}"/>
    <cellStyle name="Célula Vinculada 19 7" xfId="54284" xr:uid="{72A35DF9-6CA1-4D06-AB2D-06B6ACB0FDAF}"/>
    <cellStyle name="Célula Vinculada 19 8" xfId="55080" xr:uid="{B3F1C155-E475-4EF6-AB93-C4B62A39E632}"/>
    <cellStyle name="Célula Vinculada 19 9" xfId="55741" xr:uid="{A5676EF0-CA1F-43E6-9A43-22DD90395CCA}"/>
    <cellStyle name="Célula Vinculada 2" xfId="37339" xr:uid="{1B80615A-F6B0-4CF9-B815-2C99C6D82D2C}"/>
    <cellStyle name="Célula Vinculada 2 10" xfId="37340" xr:uid="{D6604457-9347-474D-AB30-2D425444867C}"/>
    <cellStyle name="Célula Vinculada 2 10 2" xfId="52587" xr:uid="{F0A14738-D11A-4EE6-A9CA-5C57CD0C2D25}"/>
    <cellStyle name="Célula Vinculada 2 11" xfId="37341" xr:uid="{541560FA-9020-4CC1-8DBA-DED702553E9B}"/>
    <cellStyle name="Célula Vinculada 2 11 2" xfId="53447" xr:uid="{3D175E5A-40E3-4892-AE17-D131EA815A1F}"/>
    <cellStyle name="Célula Vinculada 2 12" xfId="37342" xr:uid="{DC179DE8-D00D-4905-8A78-0452237894D8}"/>
    <cellStyle name="Célula Vinculada 2 12 2" xfId="54285" xr:uid="{EE9C96CA-859F-49C0-86C4-D366E9AC1882}"/>
    <cellStyle name="Célula Vinculada 2 13" xfId="37343" xr:uid="{864102BA-4435-4473-8315-FC63413DD549}"/>
    <cellStyle name="Célula Vinculada 2 13 2" xfId="55081" xr:uid="{41AA06E1-9CA0-4C9F-AB0E-CB74342DB653}"/>
    <cellStyle name="Célula Vinculada 2 14" xfId="37344" xr:uid="{E6C3E42F-7A5F-43D0-B3CA-1190E190C920}"/>
    <cellStyle name="Célula Vinculada 2 14 2" xfId="37345" xr:uid="{CF3B4864-B162-453D-A9C6-A361447EEF50}"/>
    <cellStyle name="Célula Vinculada 2 14 3" xfId="37346" xr:uid="{44B110B9-952B-4DC1-935D-C8311306A19A}"/>
    <cellStyle name="Célula Vinculada 2 14 4" xfId="37347" xr:uid="{D315E1FC-6E66-484A-A4D5-12EB68E2C394}"/>
    <cellStyle name="Célula Vinculada 2 14 5" xfId="55742" xr:uid="{F09E3268-4CF1-4FEC-BC6B-FF9A6B3FE2BA}"/>
    <cellStyle name="Célula Vinculada 2 15" xfId="37348" xr:uid="{4422220A-B61E-471F-B65D-61BA193BA057}"/>
    <cellStyle name="Célula Vinculada 2 15 2" xfId="56188" xr:uid="{C4D109AD-3B28-44C0-B642-84624FDA6CFD}"/>
    <cellStyle name="Célula Vinculada 2 16" xfId="37349" xr:uid="{D3765C9F-8705-4C3E-AF85-592C5AF805C3}"/>
    <cellStyle name="Célula Vinculada 2 16 2" xfId="58321" xr:uid="{AA7BCB26-EDF1-4B04-A8DB-BB2FEBB8D553}"/>
    <cellStyle name="Célula Vinculada 2 17" xfId="37350" xr:uid="{AC74A170-C9CA-4713-8F9F-ADB56FD637F8}"/>
    <cellStyle name="Célula Vinculada 2 17 2" xfId="47471" xr:uid="{F0D4B9AE-9220-454C-AEBA-EF52B82321FC}"/>
    <cellStyle name="Célula Vinculada 2 18" xfId="37351" xr:uid="{EEE939DB-13EE-445F-8E50-1D4085536A87}"/>
    <cellStyle name="Célula Vinculada 2 19" xfId="37352" xr:uid="{F5DEF64D-FB47-402A-BF03-858EE1CA4834}"/>
    <cellStyle name="Célula Vinculada 2 2" xfId="37353" xr:uid="{379738FE-6A64-4043-97A9-03E025A285FD}"/>
    <cellStyle name="Célula Vinculada 2 2 10" xfId="37354" xr:uid="{55EE6F67-1756-47AB-B022-2522DB62FC14}"/>
    <cellStyle name="Célula Vinculada 2 2 10 2" xfId="56610" xr:uid="{0E2489E8-99A4-4338-A113-13E54CA86B62}"/>
    <cellStyle name="Célula Vinculada 2 2 11" xfId="37355" xr:uid="{7401D8A1-C8FF-4460-A7B2-A896AE1212DB}"/>
    <cellStyle name="Célula Vinculada 2 2 11 2" xfId="57852" xr:uid="{D92F6F23-8325-4D52-A4AB-1524FCA64171}"/>
    <cellStyle name="Célula Vinculada 2 2 12" xfId="37356" xr:uid="{D14DF751-0A0C-43D9-B069-3B9287348F03}"/>
    <cellStyle name="Célula Vinculada 2 2 13" xfId="37357" xr:uid="{1408C021-4EB6-4889-A836-8532CE910963}"/>
    <cellStyle name="Célula Vinculada 2 2 14" xfId="37358" xr:uid="{E6F31B49-5B26-4DBD-B608-522BB606F86A}"/>
    <cellStyle name="Célula Vinculada 2 2 15" xfId="48173" xr:uid="{81E3AF85-0CE6-41D4-B390-47730875DB07}"/>
    <cellStyle name="Célula Vinculada 2 2 2" xfId="37359" xr:uid="{19A858BF-47AE-4C76-A546-E9BF8C32D8BA}"/>
    <cellStyle name="Célula Vinculada 2 2 2 10" xfId="37360" xr:uid="{7607CC0C-1572-4D80-9739-575239D0698A}"/>
    <cellStyle name="Célula Vinculada 2 2 2 10 2" xfId="56986" xr:uid="{59D36A53-2BAC-40CC-8437-0AD584F7011A}"/>
    <cellStyle name="Célula Vinculada 2 2 2 11" xfId="37361" xr:uid="{B46A7A74-3BB1-462D-ABE6-BC9E81B8E6BE}"/>
    <cellStyle name="Célula Vinculada 2 2 2 11 2" xfId="57091" xr:uid="{7F80470C-B211-4296-82F5-13DEA3A4EA01}"/>
    <cellStyle name="Célula Vinculada 2 2 2 12" xfId="37362" xr:uid="{40A0ACE7-FB81-41CA-8DC7-3B35DE12299E}"/>
    <cellStyle name="Célula Vinculada 2 2 2 13" xfId="37363" xr:uid="{887EB618-8C73-497B-B40B-034F3D4D6501}"/>
    <cellStyle name="Célula Vinculada 2 2 2 14" xfId="49422" xr:uid="{304B7B4F-E790-42F8-9791-604975D2983A}"/>
    <cellStyle name="Célula Vinculada 2 2 2 2" xfId="37364" xr:uid="{4F9F0CE5-D97A-4DD0-9477-7C7BED433B22}"/>
    <cellStyle name="Célula Vinculada 2 2 2 2 2" xfId="37365" xr:uid="{5C72EB28-167D-435F-9970-BF789C190A6F}"/>
    <cellStyle name="Célula Vinculada 2 2 2 2 2 2" xfId="57366" xr:uid="{5468FD71-7AEF-454B-9E83-99B878658B33}"/>
    <cellStyle name="Célula Vinculada 2 2 2 2 2 2 2" xfId="57367" xr:uid="{016FAA53-B1E5-429C-92E7-ED2D6DC555C4}"/>
    <cellStyle name="Célula Vinculada 2 2 2 2 2 2 3" xfId="56650" xr:uid="{83CC0CBE-9261-4B95-BFE4-C9EADBD02C13}"/>
    <cellStyle name="Célula Vinculada 2 2 2 2 2 3" xfId="57027" xr:uid="{3444A162-03F1-4A3E-A156-27F3478CB678}"/>
    <cellStyle name="Célula Vinculada 2 2 2 2 2 4" xfId="49424" xr:uid="{F0A71837-4E90-4C33-B571-90FD0EC95560}"/>
    <cellStyle name="Célula Vinculada 2 2 2 2 3" xfId="37366" xr:uid="{10FCFA62-763C-4080-B0EC-0D284863B8D4}"/>
    <cellStyle name="Célula Vinculada 2 2 2 2 3 2" xfId="57365" xr:uid="{A3949052-9C60-4F05-B40F-A91C0D9CD555}"/>
    <cellStyle name="Célula Vinculada 2 2 2 2 4" xfId="37367" xr:uid="{4FDA4F94-BAE6-403B-A32A-C2526E7186EE}"/>
    <cellStyle name="Célula Vinculada 2 2 2 2 4 2" xfId="57426" xr:uid="{05CB2022-30DE-4AED-A391-C53171F5B028}"/>
    <cellStyle name="Célula Vinculada 2 2 2 2 5" xfId="49423" xr:uid="{56E7BBCA-4D86-4B19-9E6D-3AEB41733C82}"/>
    <cellStyle name="Célula Vinculada 2 2 2 3" xfId="37368" xr:uid="{2015EC26-AC2A-4922-820B-8A446A6CAA96}"/>
    <cellStyle name="Célula Vinculada 2 2 2 3 2" xfId="50827" xr:uid="{3F94903B-616D-469E-B0C4-3F6136E1CB03}"/>
    <cellStyle name="Célula Vinculada 2 2 2 4" xfId="37369" xr:uid="{D892BDD6-DC52-4E22-8166-C0F01370BC4D}"/>
    <cellStyle name="Célula Vinculada 2 2 2 4 2" xfId="51713" xr:uid="{779BD6FB-2ABA-4FDE-B18D-4E36DEBB8753}"/>
    <cellStyle name="Célula Vinculada 2 2 2 5" xfId="37370" xr:uid="{A6166F6B-C11B-41E7-A60D-E75E4FEECF2B}"/>
    <cellStyle name="Célula Vinculada 2 2 2 5 2" xfId="52589" xr:uid="{D29F1D24-19F2-478F-BC4A-59F920F1935A}"/>
    <cellStyle name="Célula Vinculada 2 2 2 6" xfId="37371" xr:uid="{770775DB-3F21-4786-BF7B-7BE6776F261B}"/>
    <cellStyle name="Célula Vinculada 2 2 2 6 2" xfId="53449" xr:uid="{E09AE7E7-22D8-4FE1-98B5-7B73BE11FBD7}"/>
    <cellStyle name="Célula Vinculada 2 2 2 7" xfId="37372" xr:uid="{E91FF194-F789-4A28-874C-16A766250455}"/>
    <cellStyle name="Célula Vinculada 2 2 2 7 2" xfId="54287" xr:uid="{58041B50-A9D4-40A3-9401-4EB8B4BC01EB}"/>
    <cellStyle name="Célula Vinculada 2 2 2 8" xfId="37373" xr:uid="{AC4D762A-96A5-4202-AD5F-84819C6035F0}"/>
    <cellStyle name="Célula Vinculada 2 2 2 8 2" xfId="55083" xr:uid="{066720B9-F2B0-4320-A787-788C71021D5F}"/>
    <cellStyle name="Célula Vinculada 2 2 2 9" xfId="37374" xr:uid="{CE57E79A-5DE5-4DAF-A656-B66D3C1C1F21}"/>
    <cellStyle name="Célula Vinculada 2 2 2 9 2" xfId="55744" xr:uid="{FF04779C-FD6D-49DB-8DD6-D9BE2314A7F3}"/>
    <cellStyle name="Célula Vinculada 2 2 3" xfId="37375" xr:uid="{01991AB6-C2FD-4787-95EF-CC871F36A03C}"/>
    <cellStyle name="Célula Vinculada 2 2 3 2" xfId="50826" xr:uid="{DEF1F8F6-3CD3-47E6-991E-3BAD940A001B}"/>
    <cellStyle name="Célula Vinculada 2 2 4" xfId="37376" xr:uid="{4DE670FE-E4C6-480F-B943-ADAD4B91FD36}"/>
    <cellStyle name="Célula Vinculada 2 2 4 2" xfId="37377" xr:uid="{611C3309-7B72-4CF5-BFEC-90EE5F6928AE}"/>
    <cellStyle name="Célula Vinculada 2 2 4 3" xfId="37378" xr:uid="{90D4EAFE-D94A-430C-93BC-619109106D09}"/>
    <cellStyle name="Célula Vinculada 2 2 4 4" xfId="37379" xr:uid="{C81409A1-035E-4880-9BB0-ABFFA0EE3964}"/>
    <cellStyle name="Célula Vinculada 2 2 4 5" xfId="51712" xr:uid="{882F0864-10BA-47A3-98C4-F028A8280465}"/>
    <cellStyle name="Célula Vinculada 2 2 5" xfId="37380" xr:uid="{5064C035-4D2C-4B5D-983D-D3A5436BB584}"/>
    <cellStyle name="Célula Vinculada 2 2 5 2" xfId="52588" xr:uid="{207D1F9C-0D4D-412B-9747-61ADB8CB9AAE}"/>
    <cellStyle name="Célula Vinculada 2 2 6" xfId="37381" xr:uid="{9F4662EE-673F-4CC6-AD4A-31CC247EB5B9}"/>
    <cellStyle name="Célula Vinculada 2 2 6 2" xfId="53448" xr:uid="{9365DA8A-82FF-4A60-8D20-84847D8DB5CD}"/>
    <cellStyle name="Célula Vinculada 2 2 7" xfId="37382" xr:uid="{EDBC545A-6750-4E6E-BCB4-7BA1C3265992}"/>
    <cellStyle name="Célula Vinculada 2 2 7 2" xfId="54286" xr:uid="{BDC498FA-7F92-4208-932B-A630D8E6046B}"/>
    <cellStyle name="Célula Vinculada 2 2 8" xfId="37383" xr:uid="{01DB6CC3-BD0B-4332-9C31-3FB8DA18B40A}"/>
    <cellStyle name="Célula Vinculada 2 2 8 2" xfId="55082" xr:uid="{E90FB650-5ED3-4B3C-B121-8434C7236D72}"/>
    <cellStyle name="Célula Vinculada 2 2 9" xfId="37384" xr:uid="{18AB714D-71EE-4CD0-8B43-D330AB55FB7C}"/>
    <cellStyle name="Célula Vinculada 2 2 9 2" xfId="55743" xr:uid="{796F1425-F13C-4991-BEE9-52ED772D4091}"/>
    <cellStyle name="Célula Vinculada 2 20" xfId="37385" xr:uid="{6AA37683-156A-4725-AB00-9B829973DA39}"/>
    <cellStyle name="Célula Vinculada 2 21" xfId="37386" xr:uid="{FC93A267-AD2D-4D6A-90E0-060EA5E15D30}"/>
    <cellStyle name="Célula Vinculada 2 22" xfId="37387" xr:uid="{EC74B424-6731-40BB-97A2-AD92E4FB1040}"/>
    <cellStyle name="Célula Vinculada 2 23" xfId="37388" xr:uid="{2019218B-9F80-48BF-8FAA-D0E1464FD646}"/>
    <cellStyle name="Célula Vinculada 2 24" xfId="37389" xr:uid="{ADD0FEBB-0810-4A5F-98D1-E595838D4A81}"/>
    <cellStyle name="Célula Vinculada 2 25" xfId="45286" xr:uid="{A652852F-6F14-4E26-9437-EE13EB4A95A2}"/>
    <cellStyle name="Célula Vinculada 2 3" xfId="37390" xr:uid="{F78C83ED-979F-4789-BE28-FCF764CBA927}"/>
    <cellStyle name="Célula Vinculada 2 3 2" xfId="49425" xr:uid="{2F2419F9-4A41-4449-AB77-49F15EE62E8C}"/>
    <cellStyle name="Célula Vinculada 2 4" xfId="37391" xr:uid="{68AD37D3-E5AD-4F91-899C-8A9C9D8D1D31}"/>
    <cellStyle name="Célula Vinculada 2 4 2" xfId="49426" xr:uid="{BD4E9A42-6BD5-442C-BC53-BA588F703190}"/>
    <cellStyle name="Célula Vinculada 2 5" xfId="37392" xr:uid="{1912A1E9-341A-428C-9EF8-BE2A91EBB98C}"/>
    <cellStyle name="Célula Vinculada 2 5 2" xfId="49427" xr:uid="{F3DD8915-CA32-421C-966B-ED4B0EF96E48}"/>
    <cellStyle name="Célula Vinculada 2 6" xfId="37393" xr:uid="{B244B497-BC05-4EDF-A158-F305DA693611}"/>
    <cellStyle name="Célula Vinculada 2 6 2" xfId="49428" xr:uid="{B802FCBD-0119-421C-96D4-2EE8DCCBFBEF}"/>
    <cellStyle name="Célula Vinculada 2 7" xfId="37394" xr:uid="{EF896DDB-5F47-4F63-B942-A16ABE37D4D9}"/>
    <cellStyle name="Célula Vinculada 2 7 2" xfId="49429" xr:uid="{840D2A89-2BAE-4CDE-8D8E-0542F171886F}"/>
    <cellStyle name="Célula Vinculada 2 8" xfId="37395" xr:uid="{0E351121-569A-4956-B246-B86CBF7CF2F2}"/>
    <cellStyle name="Célula Vinculada 2 8 2" xfId="50825" xr:uid="{56FC052D-8084-4658-84A3-8D7BE5B2C47D}"/>
    <cellStyle name="Célula Vinculada 2 9" xfId="37396" xr:uid="{09AB6947-78C4-4A7A-8E58-8950158F89BD}"/>
    <cellStyle name="Célula Vinculada 2 9 2" xfId="51711" xr:uid="{A33E35B8-4824-4A28-8F2A-F9C0AEA7EC12}"/>
    <cellStyle name="Célula Vinculada 20" xfId="37397" xr:uid="{9FBADE3B-71BA-433F-B7D0-C5C66BA2EBF7}"/>
    <cellStyle name="Célula Vinculada 20 2" xfId="49430" xr:uid="{8C636A93-BA3A-447D-A900-2EBB194EB114}"/>
    <cellStyle name="Célula Vinculada 20 3" xfId="50833" xr:uid="{E3CBFB42-FFD1-4457-9CA9-9800E0598E83}"/>
    <cellStyle name="Célula Vinculada 20 4" xfId="51718" xr:uid="{5EFDDF71-F95B-42F5-AB0E-3532FED3A16D}"/>
    <cellStyle name="Célula Vinculada 20 5" xfId="52594" xr:uid="{7EBC6C4D-82EA-44E3-BBE4-1617BC24F076}"/>
    <cellStyle name="Célula Vinculada 20 6" xfId="53454" xr:uid="{0706F5C2-732D-44D7-BEE8-0A3AFC81B550}"/>
    <cellStyle name="Célula Vinculada 20 7" xfId="54290" xr:uid="{9140A562-7A3D-4934-9907-6DE1A0AFA7AC}"/>
    <cellStyle name="Célula Vinculada 20 8" xfId="55086" xr:uid="{B17B6CED-E48B-46BF-87A9-2B5C5EED4867}"/>
    <cellStyle name="Célula Vinculada 20 9" xfId="55745" xr:uid="{9E41C2CB-00EF-4B51-AC1F-765316FBFFCA}"/>
    <cellStyle name="Célula Vinculada 21" xfId="37398" xr:uid="{67634EB4-5EBD-4C7C-A16B-8CAFCF1981C0}"/>
    <cellStyle name="Célula Vinculada 21 2" xfId="49431" xr:uid="{43117142-B0B3-4BE2-8D55-1A1E6996D3B8}"/>
    <cellStyle name="Célula Vinculada 22" xfId="37399" xr:uid="{D0027838-9857-4D0E-B668-6D028C209B8B}"/>
    <cellStyle name="Célula Vinculada 22 2" xfId="49432" xr:uid="{A3BDDB50-83E4-4276-A2BE-58DBC993EEE6}"/>
    <cellStyle name="Célula Vinculada 23" xfId="37400" xr:uid="{6682B5E5-45B7-432B-9B84-840910DBB3DD}"/>
    <cellStyle name="Célula Vinculada 23 2" xfId="49433" xr:uid="{38920E91-D795-4355-B6A3-6373ECE090DB}"/>
    <cellStyle name="Célula Vinculada 24" xfId="37401" xr:uid="{0D207B8D-188A-4D7D-BA4B-1613B7F1309F}"/>
    <cellStyle name="Célula Vinculada 24 2" xfId="49434" xr:uid="{2CAC6F41-25BA-4807-9033-FC86C58E6A47}"/>
    <cellStyle name="Célula Vinculada 25" xfId="37402" xr:uid="{73D26824-FFFD-4FAC-8484-EB5B3ECCE695}"/>
    <cellStyle name="Célula Vinculada 25 2" xfId="49435" xr:uid="{2FAF078A-68BB-4B39-8050-CC1D53E14CD0}"/>
    <cellStyle name="Célula Vinculada 26" xfId="37403" xr:uid="{0C689EBA-E76D-44CD-BB17-2B9F4F231CD1}"/>
    <cellStyle name="Célula Vinculada 26 2" xfId="49436" xr:uid="{33C2D556-F456-40FF-8F7B-046C33B963F2}"/>
    <cellStyle name="Célula Vinculada 27" xfId="37404" xr:uid="{023A802A-3D31-4A61-8648-D3EB689AC221}"/>
    <cellStyle name="Célula Vinculada 27 2" xfId="49437" xr:uid="{92A369CF-E0D5-42EA-8EEA-D578520728FA}"/>
    <cellStyle name="Célula Vinculada 28" xfId="37405" xr:uid="{0DFF66B8-692C-41C6-9F4C-13BFE5F50F3E}"/>
    <cellStyle name="Célula Vinculada 29" xfId="37406" xr:uid="{F5374488-8846-43B9-877A-CA99A318B980}"/>
    <cellStyle name="Célula Vinculada 3" xfId="37407" xr:uid="{561E0B42-70D1-4B20-A581-0ED5334EDA70}"/>
    <cellStyle name="Célula Vinculada 3 10" xfId="56228" xr:uid="{765726D0-D1F8-4F8E-9222-791803AB5E2B}"/>
    <cellStyle name="Célula Vinculada 3 11" xfId="57775" xr:uid="{32ED0835-AAE9-4632-9B70-7D45C3999F6E}"/>
    <cellStyle name="Célula Vinculada 3 12" xfId="47472" xr:uid="{6D80C4F1-1CC5-4747-96BC-B882BEDCBD12}"/>
    <cellStyle name="Célula Vinculada 3 13" xfId="45287" xr:uid="{92CD50AE-E267-48C3-AA10-050ED7C3AC5D}"/>
    <cellStyle name="Célula Vinculada 3 2" xfId="48174" xr:uid="{740F0AF6-CF3D-45B6-AFE1-F1529D3F9524}"/>
    <cellStyle name="Célula Vinculada 3 2 2" xfId="49438" xr:uid="{9DF4BA95-E3D5-4971-B166-4015DE184534}"/>
    <cellStyle name="Célula Vinculada 3 2 2 2" xfId="56987" xr:uid="{E3A0433D-EF4E-4A83-B8AA-CACC3A95498F}"/>
    <cellStyle name="Célula Vinculada 3 2 2 2 2" xfId="57368" xr:uid="{ECEC7C57-883A-4ACC-80CA-121D2E48096C}"/>
    <cellStyle name="Célula Vinculada 3 2 2 2 3" xfId="58126" xr:uid="{5D2C95B0-2BCC-4339-B539-E6746D3FE76B}"/>
    <cellStyle name="Célula Vinculada 3 2 2 3" xfId="57090" xr:uid="{312A4ECE-A3F0-486F-9C35-E77C659AED0C}"/>
    <cellStyle name="Célula Vinculada 3 2 3" xfId="56611" xr:uid="{63069F31-683B-4202-A09D-B4F9B2D45B2D}"/>
    <cellStyle name="Célula Vinculada 3 2 4" xfId="57739" xr:uid="{CA7D1651-E1D8-4CF5-89DC-A82DB0205131}"/>
    <cellStyle name="Célula Vinculada 3 3" xfId="50841" xr:uid="{86830C1B-2B92-4AD7-810B-6F06E6EFAAD3}"/>
    <cellStyle name="Célula Vinculada 3 4" xfId="51726" xr:uid="{98360F5C-2183-413A-80F5-93F608EF1D1A}"/>
    <cellStyle name="Célula Vinculada 3 5" xfId="52602" xr:uid="{4266B831-AA6C-4760-821B-0679D821DE13}"/>
    <cellStyle name="Célula Vinculada 3 6" xfId="53461" xr:uid="{80455EAD-E38B-401F-BE26-EF7F19EFED68}"/>
    <cellStyle name="Célula Vinculada 3 7" xfId="54296" xr:uid="{3C20F833-5388-4A6A-AEC6-207B5A27D4E8}"/>
    <cellStyle name="Célula Vinculada 3 8" xfId="55091" xr:uid="{449105E9-6D33-4033-9161-40F5BCBE542A}"/>
    <cellStyle name="Célula Vinculada 3 9" xfId="55746" xr:uid="{0844AE76-EFEA-4613-A8EA-6330DC7C46B0}"/>
    <cellStyle name="Célula Vinculada 30" xfId="37408" xr:uid="{9AFDB7B3-6A60-4626-B813-CE1DF48E54B1}"/>
    <cellStyle name="Célula Vinculada 31" xfId="37409" xr:uid="{079DCDC8-3375-4AE1-84FA-C3F396B5AB0D}"/>
    <cellStyle name="Célula Vinculada 32" xfId="37410" xr:uid="{212A59DF-8B70-4C01-A441-B86EC27A7B3C}"/>
    <cellStyle name="Célula Vinculada 33" xfId="37411" xr:uid="{88AC141F-B5F2-4768-A074-C43A966763BC}"/>
    <cellStyle name="Célula Vinculada 34" xfId="37412" xr:uid="{CAD6FAEF-53ED-46D7-B621-DE513445F053}"/>
    <cellStyle name="Célula Vinculada 34 2" xfId="37413" xr:uid="{C16AE6C1-DFAA-4EB5-B9E3-F41CC9331BB8}"/>
    <cellStyle name="Célula Vinculada 34 3" xfId="37414" xr:uid="{01615275-B0F4-4392-8991-DFFF746EEA4B}"/>
    <cellStyle name="Célula Vinculada 35" xfId="37415" xr:uid="{10BADB2A-5368-496F-9908-C414C191B721}"/>
    <cellStyle name="Célula Vinculada 36" xfId="37416" xr:uid="{0FA94AA4-33A0-41E1-AAFE-2CE2A2E1C986}"/>
    <cellStyle name="Célula Vinculada 37" xfId="37417" xr:uid="{C927C064-8648-45C1-B9DA-09155BC388A1}"/>
    <cellStyle name="Célula Vinculada 38" xfId="37418" xr:uid="{D2D995F0-EA2F-4A88-9CBF-1E714F2DCC2B}"/>
    <cellStyle name="Célula Vinculada 39" xfId="37419" xr:uid="{83770627-2C01-4B0F-8833-A326D0FEC023}"/>
    <cellStyle name="Célula Vinculada 4" xfId="37420" xr:uid="{D377FB5F-E7F3-4087-8448-4325F8DBD9F0}"/>
    <cellStyle name="Célula Vinculada 4 10" xfId="56269" xr:uid="{05465456-8439-4C2C-8C58-F3F05028FB95}"/>
    <cellStyle name="Célula Vinculada 4 11" xfId="58429" xr:uid="{402F6E28-2DC7-4202-8F9F-7435EF0AF53C}"/>
    <cellStyle name="Célula Vinculada 4 12" xfId="47473" xr:uid="{49223F11-3FEA-488D-AB96-2A2B5AD93B89}"/>
    <cellStyle name="Célula Vinculada 4 13" xfId="45288" xr:uid="{4A7B9129-59DC-4B4D-926A-D9E5FCBB5D86}"/>
    <cellStyle name="Célula Vinculada 4 2" xfId="48175" xr:uid="{408D4665-E79B-4C0E-A65F-D10888A5519D}"/>
    <cellStyle name="Célula Vinculada 4 2 2" xfId="49439" xr:uid="{EE85DF76-5EE3-4DD1-90B7-434FBC00B861}"/>
    <cellStyle name="Célula Vinculada 4 2 2 2" xfId="56988" xr:uid="{7C4E8C7E-9A36-4B36-9B6D-FBEAAEB8C711}"/>
    <cellStyle name="Célula Vinculada 4 2 2 2 2" xfId="57369" xr:uid="{9E415779-6F92-4543-A29B-DEBC134B6C48}"/>
    <cellStyle name="Célula Vinculada 4 2 2 2 3" xfId="58019" xr:uid="{84F667A6-AAE2-4E97-A05F-C47C7606D9FB}"/>
    <cellStyle name="Célula Vinculada 4 2 2 3" xfId="57089" xr:uid="{1D12D612-F9A4-46A4-9260-D710AFD1D1DC}"/>
    <cellStyle name="Célula Vinculada 4 2 3" xfId="56612" xr:uid="{8B5EEE85-9508-42C9-A6C1-FA6A3BB0FADF}"/>
    <cellStyle name="Célula Vinculada 4 2 4" xfId="57572" xr:uid="{7B567A78-3010-4239-9E8C-4DA1DF1138E4}"/>
    <cellStyle name="Célula Vinculada 4 3" xfId="50842" xr:uid="{48507C02-29D5-4042-A480-265C149BC0F9}"/>
    <cellStyle name="Célula Vinculada 4 4" xfId="51727" xr:uid="{32E95AA0-D830-4FF5-AA37-82A75DCB60AE}"/>
    <cellStyle name="Célula Vinculada 4 5" xfId="52603" xr:uid="{2A18664F-0AF0-4DC8-8883-EA63FB7A71BC}"/>
    <cellStyle name="Célula Vinculada 4 6" xfId="53462" xr:uid="{8384972E-664A-417C-9C92-D0A88C477628}"/>
    <cellStyle name="Célula Vinculada 4 7" xfId="54297" xr:uid="{3091BE9F-DB7F-404F-8740-70282CFD841D}"/>
    <cellStyle name="Célula Vinculada 4 8" xfId="55092" xr:uid="{6D29388C-ED8E-472B-8619-4B89368D68E0}"/>
    <cellStyle name="Célula Vinculada 4 9" xfId="55747" xr:uid="{6B7302E7-DD7D-431A-AFB0-4027B85E93DA}"/>
    <cellStyle name="Célula Vinculada 40" xfId="37421" xr:uid="{89B156EE-4A3B-4994-93B7-AF713E56B1C0}"/>
    <cellStyle name="Célula Vinculada 41" xfId="37422" xr:uid="{40D5C8EF-D965-430A-80A3-2A4F094633B2}"/>
    <cellStyle name="Célula Vinculada 42" xfId="37423" xr:uid="{73C2C6C0-7DC9-4301-B5EE-CF5FB999F1E5}"/>
    <cellStyle name="Célula Vinculada 43" xfId="37424" xr:uid="{479D6172-7FE5-41FE-9A29-2363FC6738A7}"/>
    <cellStyle name="Célula Vinculada 44" xfId="37425" xr:uid="{22255AC4-477D-42F1-8F08-96CD15AA9F82}"/>
    <cellStyle name="Célula Vinculada 45" xfId="37426" xr:uid="{CE552754-5FE3-440B-BD06-E637429EFCB7}"/>
    <cellStyle name="Célula Vinculada 46" xfId="37427" xr:uid="{8EFEC832-B1C7-4522-A5A9-370DADCEA002}"/>
    <cellStyle name="Célula Vinculada 47" xfId="37428" xr:uid="{BA547D14-BC58-424B-9175-AD9E351E9244}"/>
    <cellStyle name="Célula Vinculada 48" xfId="37429" xr:uid="{3A825111-F592-4D86-A440-FCB5151F7983}"/>
    <cellStyle name="Célula Vinculada 49" xfId="37430" xr:uid="{2FDA2C19-FAA0-428E-8874-A1BC92C23EA2}"/>
    <cellStyle name="Célula Vinculada 5" xfId="37431" xr:uid="{EEA8A6FC-2661-4005-8CC7-5B72A7EE5A4E}"/>
    <cellStyle name="Célula Vinculada 5 10" xfId="56310" xr:uid="{C63A0E08-44DD-4454-A541-12B9FEAE72A3}"/>
    <cellStyle name="Célula Vinculada 5 11" xfId="58308" xr:uid="{F743445A-FE92-4339-8B90-7EE4018F938F}"/>
    <cellStyle name="Célula Vinculada 5 12" xfId="47474" xr:uid="{5717742A-7EA7-4222-8F02-11EF248F687F}"/>
    <cellStyle name="Célula Vinculada 5 13" xfId="45289" xr:uid="{4632DBB6-6710-4AFB-8055-92947B481D43}"/>
    <cellStyle name="Célula Vinculada 5 2" xfId="48176" xr:uid="{7861A8F6-AD6F-4914-A65D-110A7B41955A}"/>
    <cellStyle name="Célula Vinculada 5 2 2" xfId="49440" xr:uid="{99C479C9-5960-497D-95FC-D4B69AEA402C}"/>
    <cellStyle name="Célula Vinculada 5 2 2 2" xfId="56989" xr:uid="{9B3562BF-4330-4272-8C28-2C669C23965E}"/>
    <cellStyle name="Célula Vinculada 5 2 2 2 2" xfId="57370" xr:uid="{989769A2-8D41-4F21-B5EF-89847D07CBF9}"/>
    <cellStyle name="Célula Vinculada 5 2 2 2 3" xfId="57911" xr:uid="{C144B8CB-46B3-4F7C-BC7A-437C9CD30543}"/>
    <cellStyle name="Célula Vinculada 5 2 2 3" xfId="58366" xr:uid="{825202B9-CFCD-40D5-931F-69179C5E6E3D}"/>
    <cellStyle name="Célula Vinculada 5 2 3" xfId="56613" xr:uid="{5B08EE09-2E55-44BF-B1A9-D84896A3CC14}"/>
    <cellStyle name="Célula Vinculada 5 2 4" xfId="57128" xr:uid="{170A232E-4BB0-4D5C-A410-41E039524F63}"/>
    <cellStyle name="Célula Vinculada 5 3" xfId="50843" xr:uid="{4997B082-EB4D-4FD7-86D5-3BC5B3C822D7}"/>
    <cellStyle name="Célula Vinculada 5 4" xfId="51728" xr:uid="{19B11E6C-BA42-45CD-B19D-172EA416D9F5}"/>
    <cellStyle name="Célula Vinculada 5 5" xfId="52604" xr:uid="{60B032E8-38DF-4DAA-9816-0A3EE5EAA4D1}"/>
    <cellStyle name="Célula Vinculada 5 6" xfId="53463" xr:uid="{B5654292-EB4C-47B2-8A62-9068E5226DB7}"/>
    <cellStyle name="Célula Vinculada 5 7" xfId="54298" xr:uid="{047031FA-2E42-494F-994F-127571A33D42}"/>
    <cellStyle name="Célula Vinculada 5 8" xfId="55093" xr:uid="{660435CD-99D2-4CF9-B5C4-F9FD1B85CB82}"/>
    <cellStyle name="Célula Vinculada 5 9" xfId="55748" xr:uid="{45170C80-6709-47DB-949D-1C6203874A3F}"/>
    <cellStyle name="Célula Vinculada 50" xfId="37432" xr:uid="{EC3EFA34-51F1-4F54-B83E-0D63EBF677C3}"/>
    <cellStyle name="Célula Vinculada 51" xfId="37433" xr:uid="{B125F8C2-BADA-439C-B29D-735F0C667B22}"/>
    <cellStyle name="Célula Vinculada 52" xfId="37434" xr:uid="{18EFF55C-0B13-4461-8C8E-2F5BF336EDF1}"/>
    <cellStyle name="Célula Vinculada 53" xfId="37435" xr:uid="{C164029B-FECA-46DE-AB1A-70371772C13E}"/>
    <cellStyle name="Célula Vinculada 6" xfId="37436" xr:uid="{EF4001CD-4199-446C-A21C-90F11046A296}"/>
    <cellStyle name="Célula Vinculada 6 10" xfId="56350" xr:uid="{F8F80845-EE38-4C6D-8DCC-F0E11F870C4B}"/>
    <cellStyle name="Célula Vinculada 6 11" xfId="57157" xr:uid="{E095F478-AD39-4617-835D-16566C021957}"/>
    <cellStyle name="Célula Vinculada 6 12" xfId="47475" xr:uid="{21BC46C7-F1C5-46DD-9697-6D11CF1E1DA7}"/>
    <cellStyle name="Célula Vinculada 6 13" xfId="45290" xr:uid="{BF1B5A13-21BA-440C-BC4B-5DB550905DB9}"/>
    <cellStyle name="Célula Vinculada 6 2" xfId="48177" xr:uid="{DF7FC581-2BB0-4406-A27D-CF8F93882C48}"/>
    <cellStyle name="Célula Vinculada 6 2 2" xfId="49441" xr:uid="{AECD33E0-E4CA-4401-BA1E-E60322A8078D}"/>
    <cellStyle name="Célula Vinculada 6 2 2 2" xfId="56990" xr:uid="{D19E80B8-35EB-41B0-AC72-F99D15C9E0ED}"/>
    <cellStyle name="Célula Vinculada 6 2 2 2 2" xfId="57371" xr:uid="{612C6BFB-6A56-4025-8B39-BB886B10A5B7}"/>
    <cellStyle name="Célula Vinculada 6 2 2 2 3" xfId="57798" xr:uid="{1E88ADA5-6E95-4854-9FC4-7F968C272F05}"/>
    <cellStyle name="Célula Vinculada 6 2 2 3" xfId="58258" xr:uid="{EB9879BF-7AA2-4EB9-85DA-7F8CF001EDDC}"/>
    <cellStyle name="Célula Vinculada 6 2 3" xfId="56614" xr:uid="{9AAB392B-7838-45B7-9F20-59A5CB1E1572}"/>
    <cellStyle name="Célula Vinculada 6 2 4" xfId="58395" xr:uid="{FAE85A99-8283-419D-8AEF-C453DF577205}"/>
    <cellStyle name="Célula Vinculada 6 3" xfId="50844" xr:uid="{61550A6F-20E1-468E-827A-7BCFE6270F28}"/>
    <cellStyle name="Célula Vinculada 6 4" xfId="51729" xr:uid="{1F97A4BF-0CD3-4269-BFE2-468033784418}"/>
    <cellStyle name="Célula Vinculada 6 5" xfId="52605" xr:uid="{043063C0-B33E-4135-9CDA-8635B96A0310}"/>
    <cellStyle name="Célula Vinculada 6 6" xfId="53464" xr:uid="{055F04D0-DC9F-4181-85CE-64FC37165365}"/>
    <cellStyle name="Célula Vinculada 6 7" xfId="54299" xr:uid="{E18F3802-3069-4408-B1B2-972773B25F09}"/>
    <cellStyle name="Célula Vinculada 6 8" xfId="55094" xr:uid="{3ECD5868-9991-4B11-8FE1-9F7F7F595D07}"/>
    <cellStyle name="Célula Vinculada 6 9" xfId="55749" xr:uid="{F1A91726-F297-42C8-B511-960023AA477D}"/>
    <cellStyle name="Célula Vinculada 7" xfId="37437" xr:uid="{8132B712-43D0-44EB-97E8-67D56A7FB5F5}"/>
    <cellStyle name="Célula Vinculada 7 10" xfId="47476" xr:uid="{A033E899-D5A4-46BC-AC20-6C8DF667D681}"/>
    <cellStyle name="Célula Vinculada 7 11" xfId="45291" xr:uid="{6E99EFF3-D23D-4CE4-8E1D-76E39B9E35B0}"/>
    <cellStyle name="Célula Vinculada 7 2" xfId="48178" xr:uid="{762FCBC3-5708-4737-B0EB-2285431B77D3}"/>
    <cellStyle name="Célula Vinculada 7 2 2" xfId="49442" xr:uid="{50A9EF9D-CFD5-4B4D-A290-AD86980BFD1B}"/>
    <cellStyle name="Célula Vinculada 7 3" xfId="50845" xr:uid="{46955332-D7F6-4C34-BABE-F023162AFA54}"/>
    <cellStyle name="Célula Vinculada 7 4" xfId="51730" xr:uid="{06EDDDBA-C30E-45FC-A12B-935FD78CB36D}"/>
    <cellStyle name="Célula Vinculada 7 5" xfId="52606" xr:uid="{D154ECCF-17A3-485F-8791-468999813A7B}"/>
    <cellStyle name="Célula Vinculada 7 6" xfId="53465" xr:uid="{A3F637AC-D8BA-47CA-9E92-3FBABC31E01F}"/>
    <cellStyle name="Célula Vinculada 7 7" xfId="54300" xr:uid="{2AFEF392-3439-40B0-8E78-C4225506E70B}"/>
    <cellStyle name="Célula Vinculada 7 8" xfId="55095" xr:uid="{A820F4EE-AED8-43A1-A78E-1DFA0C624FD5}"/>
    <cellStyle name="Célula Vinculada 7 9" xfId="55750" xr:uid="{73E39E97-9935-4330-AF4A-9E2BE81335AB}"/>
    <cellStyle name="Célula Vinculada 8" xfId="37438" xr:uid="{7264B03E-CF76-487E-AA11-A378FA67BA1A}"/>
    <cellStyle name="Célula Vinculada 8 10" xfId="47477" xr:uid="{7BDF2F88-F611-42C9-B7AF-B6F674E74D4C}"/>
    <cellStyle name="Célula Vinculada 8 11" xfId="45954" xr:uid="{7061AC25-75B2-4DD2-8656-DA3A562FBC55}"/>
    <cellStyle name="Célula Vinculada 8 2" xfId="48179" xr:uid="{AD96231E-7955-4B78-A6EF-23CC6BF4D8CC}"/>
    <cellStyle name="Célula Vinculada 8 2 2" xfId="49443" xr:uid="{FB55A4C5-5528-43F4-A1EA-DE427065B7EC}"/>
    <cellStyle name="Célula Vinculada 8 3" xfId="50846" xr:uid="{8674964E-2893-4EA2-A3B5-BE448E5DB5DC}"/>
    <cellStyle name="Célula Vinculada 8 4" xfId="51731" xr:uid="{5885CCCA-2062-47EE-B01E-331A674651F7}"/>
    <cellStyle name="Célula Vinculada 8 5" xfId="52607" xr:uid="{5B026E24-565E-4FBE-92D8-75837F754360}"/>
    <cellStyle name="Célula Vinculada 8 6" xfId="53466" xr:uid="{30F4BCCC-8DB8-4D8F-9D90-D8E9B1BD41BE}"/>
    <cellStyle name="Célula Vinculada 8 7" xfId="54301" xr:uid="{3252A874-FBBE-4828-8823-987FCF9A2FE8}"/>
    <cellStyle name="Célula Vinculada 8 8" xfId="55096" xr:uid="{7E79F478-938E-49B1-960C-D20395ACCD72}"/>
    <cellStyle name="Célula Vinculada 8 9" xfId="55751" xr:uid="{3523A71E-CE2C-4A17-BEFF-D8B6AC56FCBD}"/>
    <cellStyle name="Célula Vinculada 9" xfId="37439" xr:uid="{48BD16E1-4882-4A2A-98A2-C0CB3B20A173}"/>
    <cellStyle name="Célula Vinculada 9 10" xfId="47478" xr:uid="{64FC4482-160D-4FAA-90B5-47FEF3A55B52}"/>
    <cellStyle name="Célula Vinculada 9 11" xfId="45955" xr:uid="{9A568688-C57D-452B-9F65-F48D0BBAD8A2}"/>
    <cellStyle name="Célula Vinculada 9 2" xfId="48180" xr:uid="{21082940-41FC-4C0C-8536-94D289837A6F}"/>
    <cellStyle name="Célula Vinculada 9 2 2" xfId="49444" xr:uid="{3062ECB5-2FC5-4D48-B507-25BC4EDDA91B}"/>
    <cellStyle name="Célula Vinculada 9 3" xfId="50847" xr:uid="{E829288E-5FAD-4D73-A51A-17467EC553C3}"/>
    <cellStyle name="Célula Vinculada 9 4" xfId="51732" xr:uid="{253D5FA7-0E17-453B-9F3B-8A5228185A6A}"/>
    <cellStyle name="Célula Vinculada 9 5" xfId="52608" xr:uid="{96DED452-663C-4F8A-9848-721A4CA48CAD}"/>
    <cellStyle name="Célula Vinculada 9 6" xfId="53467" xr:uid="{3F23169F-A1AD-403B-8296-678BD25C6960}"/>
    <cellStyle name="Célula Vinculada 9 7" xfId="54302" xr:uid="{0EEBF8D2-85FA-4E0F-A4C0-DC5676467F8D}"/>
    <cellStyle name="Célula Vinculada 9 8" xfId="55097" xr:uid="{DCC4DDF2-A650-46E8-A1D0-84D1F37AE353}"/>
    <cellStyle name="Célula Vinculada 9 9" xfId="55752" xr:uid="{EEC0FA3C-9989-4ED5-81E3-EF5C764BD1B7}"/>
    <cellStyle name="Cents" xfId="105" xr:uid="{45BBE891-E072-4A07-B663-5F4CE1ADFB26}"/>
    <cellStyle name="Cents (0.0)" xfId="106" xr:uid="{9D743F1B-65DB-4AE0-BE1F-A573DDBF457A}"/>
    <cellStyle name="ColHead" xfId="107" xr:uid="{04A6AF4E-7AFC-4C93-8593-754DA67C3551}"/>
    <cellStyle name="Column Headers" xfId="108" xr:uid="{2206CF9D-58AC-49D7-B9B7-76D56B31E1A6}"/>
    <cellStyle name="Comma (0)" xfId="47479" xr:uid="{F4F68D96-0297-45C0-ADBF-E7010C6B86C3}"/>
    <cellStyle name="Comma [0] 2" xfId="47480" xr:uid="{0CD3212E-AB02-47C5-A546-569130C46F05}"/>
    <cellStyle name="Comma [0] 2 2" xfId="60208" xr:uid="{DEADB863-A4FF-467D-9AA2-85F44EFD6810}"/>
    <cellStyle name="Comma 0" xfId="47481" xr:uid="{45A77921-DE86-4DD8-83F7-E6304F51FF95}"/>
    <cellStyle name="Comma 2" xfId="47482" xr:uid="{CC664B48-603D-48CB-B1B3-C7033068F9D8}"/>
    <cellStyle name="Comma 2 2" xfId="47483" xr:uid="{2194281C-8995-4CDB-AD19-DDD9321DB0F6}"/>
    <cellStyle name="Comma 2 2 2" xfId="47484" xr:uid="{38057F4B-D418-46A8-B0E3-03AD6A4CE53C}"/>
    <cellStyle name="Comma 2 2 2 2" xfId="60210" xr:uid="{DDC9B6BB-A37A-4AE0-84EC-ABF2773120D2}"/>
    <cellStyle name="Comma 2 2 3" xfId="60209" xr:uid="{E5DE4AAC-D457-4E9B-824D-10940627CC06}"/>
    <cellStyle name="Comma 2_Consecana" xfId="47485" xr:uid="{66A6018A-5C02-4E9E-B83E-8E16688C6A40}"/>
    <cellStyle name="Comma 3" xfId="46522" xr:uid="{3082A726-2FEE-4989-9689-F923D48A7CBC}"/>
    <cellStyle name="Comma 4" xfId="47486" xr:uid="{705A826A-BFF4-466C-86F0-451655A608CA}"/>
    <cellStyle name="Comma 4 2" xfId="60211" xr:uid="{51E4F09A-83EC-47F7-8B3D-54DE37B6287B}"/>
    <cellStyle name="Comma0" xfId="47487" xr:uid="{B4B2B123-F967-4BC2-9189-083F0E8A8B47}"/>
    <cellStyle name="Comma0 - Estilo2" xfId="47488" xr:uid="{EB93C7A1-49E2-4144-A1FB-5DB70A059518}"/>
    <cellStyle name="Comma0 - Modelo1" xfId="109" xr:uid="{7673D816-0550-40C7-AEB3-7C247E42894B}"/>
    <cellStyle name="Comma0 - Style1" xfId="110" xr:uid="{34EDE2CB-385C-4D9A-B7B2-8B9BFEC8537D}"/>
    <cellStyle name="Comma1 - Modelo2" xfId="111" xr:uid="{D34B6839-FFF0-41E1-8BD2-DF8CDF151FB1}"/>
    <cellStyle name="Comma1 - Style2" xfId="112" xr:uid="{F8579C3E-436E-4C7A-BA61-335CFD106541}"/>
    <cellStyle name="Comment" xfId="113" xr:uid="{42891223-0FCD-4C36-B0FA-AB7E075A5C53}"/>
    <cellStyle name="COMUN" xfId="45292" xr:uid="{CCB596DF-3B3E-417C-94AA-22658205BC3C}"/>
    <cellStyle name="COMUN 2" xfId="45956" xr:uid="{61580F55-DF45-48AE-892A-1BD9FD4E0A38}"/>
    <cellStyle name="Currency 0" xfId="47489" xr:uid="{F4E6C716-B62F-4FFA-880B-994150494C67}"/>
    <cellStyle name="Currency 2" xfId="47490" xr:uid="{A0FD6A92-F595-4C7B-BBBC-4C1625483C73}"/>
    <cellStyle name="Currency 3" xfId="45094" xr:uid="{93B15F9A-FEE3-44EE-9B2E-BC5A96427C0F}"/>
    <cellStyle name="Currency0" xfId="47491" xr:uid="{88A298BF-F4CF-47F5-A3B8-02EE23EB039B}"/>
    <cellStyle name="Data" xfId="45293" xr:uid="{A5387C77-5DFD-4EB3-9C5B-8D316093015F}"/>
    <cellStyle name="Date" xfId="47492" xr:uid="{B9575A25-F214-46F8-9BA5-5AC8B0FC2FD3}"/>
    <cellStyle name="Date Aligned" xfId="47493" xr:uid="{25C916A7-4046-4EDC-BD51-5EA7A840C60B}"/>
    <cellStyle name="Del" xfId="114" xr:uid="{B1A812B0-7F3F-43EF-9E68-DAC264008EE0}"/>
    <cellStyle name="Dezimal [0]_analysis man base case 30500" xfId="47494" xr:uid="{E0A3C727-43E4-4740-A8E6-2DED50B20AE3}"/>
    <cellStyle name="Dezimal 0,0" xfId="47495" xr:uid="{DC06367D-C35D-4493-9156-2B78BB55C58A}"/>
    <cellStyle name="Dezimal 0,0 2" xfId="56616" xr:uid="{6DE9845F-56DD-4B9F-8FE5-4336052A1619}"/>
    <cellStyle name="Dezimal 0,0 3" xfId="58075" xr:uid="{60A0A0E7-64D1-416E-AF25-2DF0D5DC24D8}"/>
    <cellStyle name="Dezimal_analysis man base case 30500" xfId="47496" xr:uid="{FC847021-2E41-474F-8675-BC910C86B5C6}"/>
    <cellStyle name="Dia" xfId="115" xr:uid="{E1DA2B94-6DDF-4C29-81C7-5C9EDE4E416F}"/>
    <cellStyle name="dicme93" xfId="116" xr:uid="{D03D8BA2-F2C4-4F84-9AFC-B30AEDD9CC00}"/>
    <cellStyle name="dicme93%" xfId="117" xr:uid="{45579AC1-1FF6-4D36-99DF-4288D0C6A20F}"/>
    <cellStyle name="dicmn93" xfId="118" xr:uid="{9A913F70-0D0E-4CD6-A5CF-AF193D1B60BD}"/>
    <cellStyle name="divisao" xfId="45294" xr:uid="{1B07B7B1-F219-4EB6-B639-2FD4FD901478}"/>
    <cellStyle name="divisao 2" xfId="45957" xr:uid="{FCF01E8E-1549-4E02-AF7C-F8BBE4AE9A9C}"/>
    <cellStyle name="Dotted Line" xfId="47497" xr:uid="{2AEA45AD-A3F4-4F52-BDFB-28C1B3F577F1}"/>
    <cellStyle name="Emphasis 1" xfId="45295" xr:uid="{F371F994-7386-4039-B426-4D0A91A10792}"/>
    <cellStyle name="Emphasis 1 10" xfId="47498" xr:uid="{A2E52E3D-2FF1-4585-AE2C-A3C04CC8D32C}"/>
    <cellStyle name="Emphasis 1 2" xfId="45958" xr:uid="{7A2A906D-2280-4F8A-9A0C-279850246EFC}"/>
    <cellStyle name="Emphasis 1 2 2" xfId="49445" xr:uid="{26597968-E94A-42F0-9D0C-BCC416F80841}"/>
    <cellStyle name="Emphasis 1 2 3" xfId="48181" xr:uid="{058035FF-18E5-4D1B-A463-8D7F5409A573}"/>
    <cellStyle name="Emphasis 1 3" xfId="45959" xr:uid="{35E4C6C3-0DF8-41C8-BEE1-66DD22305D05}"/>
    <cellStyle name="Emphasis 1 3 2" xfId="50848" xr:uid="{145D4938-EA53-4596-A679-D542F42D6736}"/>
    <cellStyle name="Emphasis 1 4" xfId="51733" xr:uid="{22ACE1E0-9065-4396-AA4B-06E5CF1147BA}"/>
    <cellStyle name="Emphasis 1 5" xfId="52609" xr:uid="{9017AE26-1E6B-4BFF-AC57-6A1F26F4CD8B}"/>
    <cellStyle name="Emphasis 1 6" xfId="53468" xr:uid="{6A5DA17A-B8E0-4990-B64A-510AE17FB44F}"/>
    <cellStyle name="Emphasis 1 7" xfId="54303" xr:uid="{E6D01D0B-8AA8-4C17-A0B4-D2D40082B8F9}"/>
    <cellStyle name="Emphasis 1 8" xfId="55098" xr:uid="{D45A930B-02E1-4B25-853B-C356CD72AF83}"/>
    <cellStyle name="Emphasis 1 9" xfId="55753" xr:uid="{03EB4CB4-6E9C-4AD2-B4C8-7083CDD41CA7}"/>
    <cellStyle name="Emphasis 2" xfId="45296" xr:uid="{2ECE7CA0-7327-460A-8D9C-CABC57D4BE9E}"/>
    <cellStyle name="Emphasis 2 10" xfId="47499" xr:uid="{75C769A7-95C4-47FB-993F-5F6B2D56F262}"/>
    <cellStyle name="Emphasis 2 2" xfId="45960" xr:uid="{B459C2AF-7BEF-41C4-BBD5-04265FAB38BB}"/>
    <cellStyle name="Emphasis 2 2 2" xfId="49446" xr:uid="{438FB490-7D7C-4EDB-AFDE-50632E50B8A1}"/>
    <cellStyle name="Emphasis 2 2 3" xfId="48182" xr:uid="{1F5410D5-0CD5-499E-8DF5-494483E6A8FF}"/>
    <cellStyle name="Emphasis 2 3" xfId="45961" xr:uid="{AEDEB03E-26F9-47B9-98C0-91EF892A3052}"/>
    <cellStyle name="Emphasis 2 3 2" xfId="50849" xr:uid="{2C2D861B-E1AB-4712-AEE6-AB60F4AC60DF}"/>
    <cellStyle name="Emphasis 2 4" xfId="51734" xr:uid="{1191B7AD-061E-41FB-9FFB-159C53F0917D}"/>
    <cellStyle name="Emphasis 2 5" xfId="52610" xr:uid="{D0D93AC3-1E0B-4AFA-8DBE-77EA1B541BEA}"/>
    <cellStyle name="Emphasis 2 6" xfId="53469" xr:uid="{38E75392-3A72-4E2C-8251-CCB2713EF98E}"/>
    <cellStyle name="Emphasis 2 7" xfId="54304" xr:uid="{455EDCD8-F0EE-42BA-BED8-F92B40558684}"/>
    <cellStyle name="Emphasis 2 8" xfId="55099" xr:uid="{0E8AFB49-1D78-422E-A60E-BF47C9A4C99A}"/>
    <cellStyle name="Emphasis 2 9" xfId="55754" xr:uid="{84111980-73F6-4083-A71F-EF1FB1D1F159}"/>
    <cellStyle name="Emphasis 3" xfId="45297" xr:uid="{0568FB82-0189-4F5B-8000-E6895458C1CC}"/>
    <cellStyle name="Emphasis 3 10" xfId="47500" xr:uid="{C3F52C4A-A57A-4AD5-88DA-261D59EC5EE8}"/>
    <cellStyle name="Emphasis 3 2" xfId="45962" xr:uid="{EB2719CE-A4E5-423B-99EC-8A180887A18E}"/>
    <cellStyle name="Emphasis 3 2 2" xfId="49447" xr:uid="{E8C5CA7F-9DCF-44E0-B56A-8357EFE80923}"/>
    <cellStyle name="Emphasis 3 2 3" xfId="48183" xr:uid="{6AE0A729-A33D-47D0-8E72-BD6CD3D5F1B9}"/>
    <cellStyle name="Emphasis 3 3" xfId="45963" xr:uid="{692BA9BC-750F-4777-B102-8ECC512F05A8}"/>
    <cellStyle name="Emphasis 3 3 2" xfId="50850" xr:uid="{F224696C-FA08-4699-ADC4-66CD1879884A}"/>
    <cellStyle name="Emphasis 3 4" xfId="51735" xr:uid="{F2900C85-716D-440B-A5B4-D465DC4E8B7E}"/>
    <cellStyle name="Emphasis 3 5" xfId="52611" xr:uid="{56F13378-5DBA-4784-94C4-96EFB4AC3374}"/>
    <cellStyle name="Emphasis 3 6" xfId="53470" xr:uid="{CD8ED3F4-9259-4769-9220-8EA9DBC4AFC8}"/>
    <cellStyle name="Emphasis 3 7" xfId="54305" xr:uid="{8DC9854A-2ADC-49DB-B327-E5A9DECC0526}"/>
    <cellStyle name="Emphasis 3 8" xfId="55100" xr:uid="{F206E4B3-7FA9-4323-BC78-5EBEF94BB691}"/>
    <cellStyle name="Emphasis 3 9" xfId="55755" xr:uid="{0AC12CEB-7834-491B-AF0C-928AA06F3683}"/>
    <cellStyle name="Encabez1" xfId="119" xr:uid="{C2D669A4-9A33-4473-8972-636C7141AEEC}"/>
    <cellStyle name="Encabez2" xfId="120" xr:uid="{A461B6C5-0C54-4099-AE42-BE459AF034D5}"/>
    <cellStyle name="Ênfase1 10" xfId="37440" xr:uid="{01830857-BA6F-4314-80CB-75010CF3385D}"/>
    <cellStyle name="Ênfase1 10 10" xfId="47501" xr:uid="{4820EBEB-3DF5-4B8A-9E82-DB4A74BD0D1C}"/>
    <cellStyle name="Ênfase1 10 11" xfId="45964" xr:uid="{B8C2FD8A-7316-4743-8010-14DF04A118BF}"/>
    <cellStyle name="Ênfase1 10 2" xfId="48184" xr:uid="{2870959E-CA6E-48E2-AF67-1033B848601C}"/>
    <cellStyle name="Ênfase1 10 2 2" xfId="49448" xr:uid="{9E45ACE3-D08A-4DA2-AE85-5BC49C9CB968}"/>
    <cellStyle name="Ênfase1 10 3" xfId="50851" xr:uid="{4C8F5EB0-640A-4A20-8EBD-97B7D473782F}"/>
    <cellStyle name="Ênfase1 10 4" xfId="51736" xr:uid="{AEEC4928-976D-40CA-9AAD-9EC7D03836E4}"/>
    <cellStyle name="Ênfase1 10 5" xfId="52612" xr:uid="{57128F82-B360-4A54-BE1F-83A54A094388}"/>
    <cellStyle name="Ênfase1 10 6" xfId="53471" xr:uid="{58FF9444-3A89-4431-80E0-7BD6FDE9C458}"/>
    <cellStyle name="Ênfase1 10 7" xfId="54306" xr:uid="{AA5F3BD4-DB35-46F1-9F3C-0BA76714F624}"/>
    <cellStyle name="Ênfase1 10 8" xfId="55101" xr:uid="{A43FC157-8173-46AB-90A7-D50345B044B3}"/>
    <cellStyle name="Ênfase1 10 9" xfId="55756" xr:uid="{D79E4C7B-0479-4CAE-A417-5ABA19350BCE}"/>
    <cellStyle name="Ênfase1 11" xfId="37441" xr:uid="{BA9CE899-C15F-4BE3-B95C-1804E4508A78}"/>
    <cellStyle name="Ênfase1 11 10" xfId="47502" xr:uid="{E508E5EC-AFC2-4706-98BC-DE48D792B94F}"/>
    <cellStyle name="Ênfase1 11 11" xfId="45965" xr:uid="{025518CD-FB55-457D-BE16-EF22C70A3410}"/>
    <cellStyle name="Ênfase1 11 2" xfId="48185" xr:uid="{71F878FE-1E0A-4FAB-905A-222B672B611F}"/>
    <cellStyle name="Ênfase1 11 2 2" xfId="49449" xr:uid="{F845C2CE-4B14-4A5A-AC7D-72C90D07F203}"/>
    <cellStyle name="Ênfase1 11 3" xfId="50852" xr:uid="{D1B09713-7540-4E67-8B15-5CBAB0242304}"/>
    <cellStyle name="Ênfase1 11 4" xfId="51737" xr:uid="{1A93F683-143B-483A-9658-DCF2CAFD17D3}"/>
    <cellStyle name="Ênfase1 11 5" xfId="52613" xr:uid="{A743F407-AA2F-4B07-B337-B1689AE9916D}"/>
    <cellStyle name="Ênfase1 11 6" xfId="53472" xr:uid="{841D763F-726B-4762-B7AD-280D577E59B0}"/>
    <cellStyle name="Ênfase1 11 7" xfId="54307" xr:uid="{C8D82E8A-6963-4906-A468-059319BD01A1}"/>
    <cellStyle name="Ênfase1 11 8" xfId="55102" xr:uid="{8066FBCF-33B8-40D0-9FA1-91B29B6896A0}"/>
    <cellStyle name="Ênfase1 11 9" xfId="55757" xr:uid="{E99F6D8A-5EE1-42B7-B322-0062382D529C}"/>
    <cellStyle name="Ênfase1 12" xfId="37442" xr:uid="{E126121C-A002-4972-86FC-D1A76D0242D2}"/>
    <cellStyle name="Ênfase1 12 10" xfId="47503" xr:uid="{4BC693F0-DB1F-4E4E-9A40-BBBCEAF1BBB8}"/>
    <cellStyle name="Ênfase1 12 11" xfId="45966" xr:uid="{72E2AF31-E103-4028-B708-67771CC4AD64}"/>
    <cellStyle name="Ênfase1 12 2" xfId="48186" xr:uid="{CEAFE1FE-0333-48D7-9355-F74EE52581A1}"/>
    <cellStyle name="Ênfase1 12 2 2" xfId="49450" xr:uid="{41673E48-1F13-4662-B51B-06B5CAF0927D}"/>
    <cellStyle name="Ênfase1 12 3" xfId="50853" xr:uid="{7ABCF33C-0236-426A-87ED-F7B002B23A85}"/>
    <cellStyle name="Ênfase1 12 4" xfId="51738" xr:uid="{5E189489-EC71-4765-B6D1-2662BCE8BE10}"/>
    <cellStyle name="Ênfase1 12 5" xfId="52614" xr:uid="{8C8F2D9C-8BCE-4AD6-9653-0F5DB4E52014}"/>
    <cellStyle name="Ênfase1 12 6" xfId="53473" xr:uid="{B63E5A89-B64F-4FF8-A021-8EC0AEADCF9C}"/>
    <cellStyle name="Ênfase1 12 7" xfId="54308" xr:uid="{3173D29B-44FA-4268-B2C0-E554990F4428}"/>
    <cellStyle name="Ênfase1 12 8" xfId="55103" xr:uid="{277D132B-06CD-4AD4-9F1F-05E5A861E5D4}"/>
    <cellStyle name="Ênfase1 12 9" xfId="55758" xr:uid="{B2C60A64-28DC-48F9-B3AD-1ED92BBDFD0B}"/>
    <cellStyle name="Ênfase1 13" xfId="37443" xr:uid="{F1119CB5-5FA1-4CF8-8824-3103A1C8AE2E}"/>
    <cellStyle name="Ênfase1 13 10" xfId="47504" xr:uid="{15994310-BEAC-4A67-94B3-A1053E7CD458}"/>
    <cellStyle name="Ênfase1 13 11" xfId="45967" xr:uid="{B74CB58B-35B5-4BAD-8E2C-848384338DCF}"/>
    <cellStyle name="Ênfase1 13 2" xfId="48187" xr:uid="{44DF903C-0442-4080-9658-496EB8CDD23E}"/>
    <cellStyle name="Ênfase1 13 2 2" xfId="49451" xr:uid="{61DF43B1-CF84-4B73-A8A8-57F56C1900ED}"/>
    <cellStyle name="Ênfase1 13 3" xfId="50854" xr:uid="{DDF47FA6-95A3-4FC3-B934-92F03E5E8645}"/>
    <cellStyle name="Ênfase1 13 4" xfId="51739" xr:uid="{9CCF7C91-9F8B-4E78-A511-82F2D4D53D06}"/>
    <cellStyle name="Ênfase1 13 5" xfId="52615" xr:uid="{AEE463A7-81D3-4268-89A7-AC403F8B2294}"/>
    <cellStyle name="Ênfase1 13 6" xfId="53474" xr:uid="{1A2F561B-E55C-434F-A9C5-3CC891EA03F8}"/>
    <cellStyle name="Ênfase1 13 7" xfId="54309" xr:uid="{4F8EE841-FF6D-40CA-9645-0B5C19631594}"/>
    <cellStyle name="Ênfase1 13 8" xfId="55104" xr:uid="{23BEF6B6-73C5-4F64-AECB-6F6196176722}"/>
    <cellStyle name="Ênfase1 13 9" xfId="55759" xr:uid="{C4A2C112-14B6-4360-929C-E8CF2E152433}"/>
    <cellStyle name="Ênfase1 14" xfId="37444" xr:uid="{4F5A4117-763C-421B-9BC8-D1C1BDE30C12}"/>
    <cellStyle name="Ênfase1 14 10" xfId="47505" xr:uid="{9DBBECCE-19AA-4A15-8058-62406A29D84A}"/>
    <cellStyle name="Ênfase1 14 11" xfId="45968" xr:uid="{4D6C7643-A0FA-48E9-A0D8-0BC7DC3278FD}"/>
    <cellStyle name="Ênfase1 14 2" xfId="48188" xr:uid="{0AC5A1A2-7DE4-4D4A-916F-261E612223CD}"/>
    <cellStyle name="Ênfase1 14 2 2" xfId="49452" xr:uid="{06E246D8-5279-4085-9FEB-0AF3AC10A560}"/>
    <cellStyle name="Ênfase1 14 3" xfId="50855" xr:uid="{C820DD4C-EAE2-4DDE-B804-EBF79B80A95B}"/>
    <cellStyle name="Ênfase1 14 4" xfId="51740" xr:uid="{C874830E-5FB4-4BDB-9375-46B1AA59C9D6}"/>
    <cellStyle name="Ênfase1 14 5" xfId="52616" xr:uid="{4771F0DE-D6A3-4DC7-B75F-1D569E450800}"/>
    <cellStyle name="Ênfase1 14 6" xfId="53475" xr:uid="{142DB690-DF63-4EB8-869C-23330FF91C1E}"/>
    <cellStyle name="Ênfase1 14 7" xfId="54310" xr:uid="{0ED84280-B634-4395-8686-F72A548714E2}"/>
    <cellStyle name="Ênfase1 14 8" xfId="55105" xr:uid="{25508572-B15F-4201-8A7F-2BC7CC1F06F5}"/>
    <cellStyle name="Ênfase1 14 9" xfId="55760" xr:uid="{4CCDDC48-5C35-4C1C-9AD2-DAF20A5CE729}"/>
    <cellStyle name="Ênfase1 15" xfId="37445" xr:uid="{E25A880B-0960-4B41-A6B1-AA515B93C591}"/>
    <cellStyle name="Ênfase1 15 10" xfId="47506" xr:uid="{E30D0899-9CC4-452C-ACEE-8C52B087A978}"/>
    <cellStyle name="Ênfase1 15 11" xfId="45969" xr:uid="{83B73E6E-E526-4D00-B399-39166C5C756A}"/>
    <cellStyle name="Ênfase1 15 2" xfId="48189" xr:uid="{10372367-73E9-4084-A57C-32229A033D42}"/>
    <cellStyle name="Ênfase1 15 2 2" xfId="49453" xr:uid="{66EE0EAB-8FF8-498C-A98D-15D9EF8A3024}"/>
    <cellStyle name="Ênfase1 15 3" xfId="50856" xr:uid="{0851E57B-7959-4FD4-9E07-D2507206EE40}"/>
    <cellStyle name="Ênfase1 15 4" xfId="51741" xr:uid="{692402E6-9173-49DD-9D53-F361EF941E6B}"/>
    <cellStyle name="Ênfase1 15 5" xfId="52617" xr:uid="{A715DFBB-315E-41D6-BD60-0DA9CC584AAF}"/>
    <cellStyle name="Ênfase1 15 6" xfId="53476" xr:uid="{C435B9F2-78DC-4E9A-96AB-816BA34CFC26}"/>
    <cellStyle name="Ênfase1 15 7" xfId="54311" xr:uid="{D4D9B8FF-24EA-450E-A349-0D022A82F8FD}"/>
    <cellStyle name="Ênfase1 15 8" xfId="55106" xr:uid="{E1E95496-850C-4761-9628-79D42EAE69CA}"/>
    <cellStyle name="Ênfase1 15 9" xfId="55761" xr:uid="{684A8FC6-F32A-4897-90CD-E9E04B961A56}"/>
    <cellStyle name="Ênfase1 16" xfId="37446" xr:uid="{BFEC4BE3-9DBB-40F0-ADB2-5F6E8D89F6E3}"/>
    <cellStyle name="Ênfase1 16 10" xfId="47507" xr:uid="{80508E56-C4D1-4889-BADC-4679BE136462}"/>
    <cellStyle name="Ênfase1 16 11" xfId="45970" xr:uid="{D97E9433-D985-43BC-B416-61B377E68B9B}"/>
    <cellStyle name="Ênfase1 16 2" xfId="48190" xr:uid="{C06C72B5-BD6C-4936-A8E2-E028A0A72DD4}"/>
    <cellStyle name="Ênfase1 16 2 2" xfId="49454" xr:uid="{6AA7020F-4567-4BE3-84C8-840C9C0457F6}"/>
    <cellStyle name="Ênfase1 16 3" xfId="50857" xr:uid="{95C5D5D6-E2B0-4A90-AD1F-13D8AF06F060}"/>
    <cellStyle name="Ênfase1 16 4" xfId="51742" xr:uid="{65942E09-9240-46BB-945F-44EC2D8BBF58}"/>
    <cellStyle name="Ênfase1 16 5" xfId="52618" xr:uid="{C3D334D2-D160-44F4-8E3B-3DEF8F371BB0}"/>
    <cellStyle name="Ênfase1 16 6" xfId="53477" xr:uid="{0B372140-D5B8-4A41-AF42-8E08C01B2E88}"/>
    <cellStyle name="Ênfase1 16 7" xfId="54312" xr:uid="{A49B2849-E7C5-431E-8F60-5BE22D1A3679}"/>
    <cellStyle name="Ênfase1 16 8" xfId="55107" xr:uid="{2A203420-9B7E-4B1E-9A40-002D80376B77}"/>
    <cellStyle name="Ênfase1 16 9" xfId="55762" xr:uid="{0403E420-144E-48B6-8A07-9D7C7D8BFDBC}"/>
    <cellStyle name="Ênfase1 17" xfId="37447" xr:uid="{50CDF2AA-5393-422B-9321-B3BC0CFAD042}"/>
    <cellStyle name="Ênfase1 17 2" xfId="49455" xr:uid="{FF746469-242C-416B-B60B-00A20093B77F}"/>
    <cellStyle name="Ênfase1 17 3" xfId="50858" xr:uid="{8E02F830-04F3-4FE8-B74D-835C8D3CBE85}"/>
    <cellStyle name="Ênfase1 17 4" xfId="51743" xr:uid="{143EE2BC-E98F-4466-84CE-9FE998F3B270}"/>
    <cellStyle name="Ênfase1 17 5" xfId="52619" xr:uid="{7C0DA780-12AD-49B2-AD1F-0935D03719F4}"/>
    <cellStyle name="Ênfase1 17 6" xfId="53478" xr:uid="{2CDF58FA-53D2-4F56-B9C7-1546728C713E}"/>
    <cellStyle name="Ênfase1 17 7" xfId="54313" xr:uid="{43FEFD90-D163-40E0-AF88-D9BA9CBDAF15}"/>
    <cellStyle name="Ênfase1 17 8" xfId="55108" xr:uid="{72ED54F8-910B-4357-9911-73B6574D4B96}"/>
    <cellStyle name="Ênfase1 17 9" xfId="55763" xr:uid="{FFC9A46F-418E-4036-A714-E1EA28C726C5}"/>
    <cellStyle name="Ênfase1 18" xfId="37448" xr:uid="{AF8A1840-E254-4EC3-93B3-56BFBF7329F0}"/>
    <cellStyle name="Ênfase1 18 2" xfId="49456" xr:uid="{EA2DD38F-33C6-415B-ACDD-1A9CB0E412A7}"/>
    <cellStyle name="Ênfase1 18 3" xfId="50859" xr:uid="{29F8174A-3F51-4FEE-8D7C-943AA23BF736}"/>
    <cellStyle name="Ênfase1 18 4" xfId="51744" xr:uid="{AF887687-1651-46D5-888B-FB735AE903C3}"/>
    <cellStyle name="Ênfase1 18 5" xfId="52620" xr:uid="{12171899-B5AC-44D3-98F6-8DA9DA105485}"/>
    <cellStyle name="Ênfase1 18 6" xfId="53479" xr:uid="{DD580C9E-5963-4222-B9C7-A7ED85C80C89}"/>
    <cellStyle name="Ênfase1 18 7" xfId="54314" xr:uid="{13FD2D35-8703-4E40-AB45-1C71454EC3BD}"/>
    <cellStyle name="Ênfase1 18 8" xfId="55109" xr:uid="{90648677-2373-4354-9EDF-18F61543F5C2}"/>
    <cellStyle name="Ênfase1 18 9" xfId="55764" xr:uid="{DEE350A1-AF42-4BB8-9809-9F747FF68DE7}"/>
    <cellStyle name="Ênfase1 19" xfId="37449" xr:uid="{8B21A514-775F-425B-8EC4-80CFFF35DD11}"/>
    <cellStyle name="Ênfase1 19 2" xfId="49457" xr:uid="{C2DFB3EA-37F1-4CE2-8532-04508BFAD277}"/>
    <cellStyle name="Ênfase1 19 3" xfId="50860" xr:uid="{FBD421D4-9CD0-4FE3-9055-0C000FBE4F29}"/>
    <cellStyle name="Ênfase1 19 4" xfId="51745" xr:uid="{68F2A2AA-01A7-499B-8E09-AA7EB9AC2FFA}"/>
    <cellStyle name="Ênfase1 19 5" xfId="52621" xr:uid="{29D60E56-2485-4AE0-B0F1-E0EAFE3CB599}"/>
    <cellStyle name="Ênfase1 19 6" xfId="53480" xr:uid="{39BBC20C-02E5-4879-A2CF-B7FA486348C9}"/>
    <cellStyle name="Ênfase1 19 7" xfId="54315" xr:uid="{DB71CAC1-39C7-48E5-9940-A3A127C235D3}"/>
    <cellStyle name="Ênfase1 19 8" xfId="55110" xr:uid="{A406B8FC-C64A-45AE-9884-CACC950939F3}"/>
    <cellStyle name="Ênfase1 19 9" xfId="55765" xr:uid="{3BFCC213-6670-4A44-8106-5B14D051FA15}"/>
    <cellStyle name="Ênfase1 2" xfId="37450" xr:uid="{0EDE9BA0-F64D-491B-9206-F7F7E7FC1B39}"/>
    <cellStyle name="Ênfase1 2 10" xfId="37451" xr:uid="{66BCFF77-4421-44DA-A7C7-7B2A14CE96A0}"/>
    <cellStyle name="Ênfase1 2 10 2" xfId="52622" xr:uid="{B667A55C-F74D-455F-87D0-1A453D2FCD25}"/>
    <cellStyle name="Ênfase1 2 11" xfId="37452" xr:uid="{D6CC390B-49A6-47A9-9AC9-A229A304BADA}"/>
    <cellStyle name="Ênfase1 2 11 2" xfId="53481" xr:uid="{47EA0CE5-A093-4367-9788-396AC8BBACE7}"/>
    <cellStyle name="Ênfase1 2 12" xfId="37453" xr:uid="{27240139-9232-4509-B956-015E99D2BCC1}"/>
    <cellStyle name="Ênfase1 2 12 2" xfId="54316" xr:uid="{4465165B-4BF6-46D3-A296-9045DB7AEE67}"/>
    <cellStyle name="Ênfase1 2 13" xfId="37454" xr:uid="{B39A8125-65BC-48E4-9CC8-F2D5A40D113D}"/>
    <cellStyle name="Ênfase1 2 13 2" xfId="55111" xr:uid="{66DFE67F-1150-4898-87A5-792949602B5C}"/>
    <cellStyle name="Ênfase1 2 14" xfId="37455" xr:uid="{91727B0E-A564-432E-9DCD-36630FF996A8}"/>
    <cellStyle name="Ênfase1 2 14 2" xfId="37456" xr:uid="{458A023A-27E9-4522-BD12-4250DB41F3D6}"/>
    <cellStyle name="Ênfase1 2 14 3" xfId="37457" xr:uid="{D6E64265-6328-44E8-B049-996A64E2A65E}"/>
    <cellStyle name="Ênfase1 2 14 4" xfId="37458" xr:uid="{188C1FA4-C1B4-42AE-957E-220FADEAF9CF}"/>
    <cellStyle name="Ênfase1 2 14 5" xfId="55766" xr:uid="{AAFB9DDD-B6EF-467E-8CEE-7062EF763EBE}"/>
    <cellStyle name="Ênfase1 2 15" xfId="37459" xr:uid="{86233BD9-C096-4195-9376-E9306472D2A2}"/>
    <cellStyle name="Ênfase1 2 15 2" xfId="56194" xr:uid="{30BCE704-9768-4ABC-AB77-12AD54768EC2}"/>
    <cellStyle name="Ênfase1 2 16" xfId="37460" xr:uid="{64560C33-3F2B-4115-897B-EBA83980C26C}"/>
    <cellStyle name="Ênfase1 2 16 2" xfId="57658" xr:uid="{916DA5EB-34C5-4705-A5E9-613519A8BB27}"/>
    <cellStyle name="Ênfase1 2 17" xfId="37461" xr:uid="{8A11D4FC-B552-4E39-BB91-94F0A2C7111B}"/>
    <cellStyle name="Ênfase1 2 17 2" xfId="47508" xr:uid="{CBEF184A-9ABF-48BF-8BE9-5DB27B3C6823}"/>
    <cellStyle name="Ênfase1 2 18" xfId="37462" xr:uid="{20A5A58C-0A2C-4F4C-85C8-4B96AAD0CE25}"/>
    <cellStyle name="Ênfase1 2 19" xfId="37463" xr:uid="{196F5472-EB98-4E01-A181-48F67B8F864F}"/>
    <cellStyle name="Ênfase1 2 2" xfId="37464" xr:uid="{691C1B35-A315-43FB-B1A3-31A07D42BB7C}"/>
    <cellStyle name="Ênfase1 2 2 10" xfId="37465" xr:uid="{F9BC2FCE-6403-4EF4-AD65-7FE1C32A6F53}"/>
    <cellStyle name="Ênfase1 2 2 10 2" xfId="56618" xr:uid="{F50CF612-F339-4C18-A657-DC35AAE06259}"/>
    <cellStyle name="Ênfase1 2 2 11" xfId="37466" xr:uid="{C57BF1BC-1DE9-4FB0-A3AD-A55C923FA344}"/>
    <cellStyle name="Ênfase1 2 2 11 2" xfId="57571" xr:uid="{A294A1C2-026D-49DB-9880-46628A6F3BE5}"/>
    <cellStyle name="Ênfase1 2 2 12" xfId="37467" xr:uid="{4359C2C8-FCCC-441D-BCA1-8D0E4DDFAB3A}"/>
    <cellStyle name="Ênfase1 2 2 13" xfId="37468" xr:uid="{7E3F1012-9CF0-437E-8ED0-EFFA504429D7}"/>
    <cellStyle name="Ênfase1 2 2 14" xfId="37469" xr:uid="{CBBB9DDD-2C15-4E17-A8D6-7DAE744716A7}"/>
    <cellStyle name="Ênfase1 2 2 15" xfId="48191" xr:uid="{EF94B7D1-2AA0-4E1F-9F92-B12F24DB351D}"/>
    <cellStyle name="Ênfase1 2 2 2" xfId="37470" xr:uid="{7E845384-B3E1-4A24-A93B-4518E6B2EF30}"/>
    <cellStyle name="Ênfase1 2 2 2 10" xfId="37471" xr:uid="{667D6E1E-DB8E-48C8-8368-4594596B7EB4}"/>
    <cellStyle name="Ênfase1 2 2 2 10 2" xfId="56991" xr:uid="{796AF99C-C9C5-41B7-AAE5-61EE1A0633B8}"/>
    <cellStyle name="Ênfase1 2 2 2 11" xfId="37472" xr:uid="{8BBD477F-2E0B-4112-90EF-A6D65F9D4340}"/>
    <cellStyle name="Ênfase1 2 2 2 11 2" xfId="57088" xr:uid="{D5505F6F-99D4-469C-99CC-9B2ED8741925}"/>
    <cellStyle name="Ênfase1 2 2 2 12" xfId="37473" xr:uid="{EAF4F681-2C51-4630-8481-E6F001976E32}"/>
    <cellStyle name="Ênfase1 2 2 2 13" xfId="37474" xr:uid="{43F5BE93-A2A5-433B-8BDB-58BBE66DA3C3}"/>
    <cellStyle name="Ênfase1 2 2 2 14" xfId="49458" xr:uid="{1774468F-113B-459C-94A6-1968EA068A4E}"/>
    <cellStyle name="Ênfase1 2 2 2 2" xfId="37475" xr:uid="{4E7E69AA-2594-4D00-BD60-1CF2BBD998FC}"/>
    <cellStyle name="Ênfase1 2 2 2 2 2" xfId="37476" xr:uid="{2CB9350E-A87F-4C01-9095-56C8EAB06344}"/>
    <cellStyle name="Ênfase1 2 2 2 2 2 2" xfId="57373" xr:uid="{436DA13E-E88D-4BFD-9DAE-6BE9591D7513}"/>
    <cellStyle name="Ênfase1 2 2 2 2 2 2 2" xfId="57374" xr:uid="{9541450E-2E9D-41CC-BE86-056C53B7AC78}"/>
    <cellStyle name="Ênfase1 2 2 2 2 2 2 3" xfId="57910" xr:uid="{38005AA6-125A-406D-8279-41E5432CF590}"/>
    <cellStyle name="Ênfase1 2 2 2 2 2 3" xfId="58018" xr:uid="{6A60863C-35D2-4780-AF5A-D4AC1A240C0C}"/>
    <cellStyle name="Ênfase1 2 2 2 2 2 4" xfId="49460" xr:uid="{6E27EB29-F04A-46B3-9767-61FFAE5CE593}"/>
    <cellStyle name="Ênfase1 2 2 2 2 3" xfId="37477" xr:uid="{7B4FC697-3C5F-4FB5-8808-10BFF7161FE1}"/>
    <cellStyle name="Ênfase1 2 2 2 2 3 2" xfId="57372" xr:uid="{3DE2BCCF-710E-442D-9EC7-F2CE58437FB0}"/>
    <cellStyle name="Ênfase1 2 2 2 2 4" xfId="37478" xr:uid="{A74CF0B6-D0A8-47A0-9EAA-D68D95CAD433}"/>
    <cellStyle name="Ênfase1 2 2 2 2 4 2" xfId="58125" xr:uid="{DEA702B6-8B03-40B8-B46F-C1F2A03B94D6}"/>
    <cellStyle name="Ênfase1 2 2 2 2 5" xfId="49459" xr:uid="{E3BFC81B-9C8D-41CC-8301-CBC2F00980F7}"/>
    <cellStyle name="Ênfase1 2 2 2 3" xfId="37479" xr:uid="{6C1B0CDC-B86E-40BD-9F9B-3B1890E968E7}"/>
    <cellStyle name="Ênfase1 2 2 2 3 2" xfId="50863" xr:uid="{1EE04403-0F84-4F97-84F0-45D2341395A4}"/>
    <cellStyle name="Ênfase1 2 2 2 4" xfId="37480" xr:uid="{1B789A90-F0B4-4573-ADF8-3F2EC4AD8E01}"/>
    <cellStyle name="Ênfase1 2 2 2 4 2" xfId="51748" xr:uid="{3753461B-1075-4BF4-81BE-4E8A0BE7E45A}"/>
    <cellStyle name="Ênfase1 2 2 2 5" xfId="37481" xr:uid="{DD85F577-FE40-4216-A21A-EF1F6DD1AA55}"/>
    <cellStyle name="Ênfase1 2 2 2 5 2" xfId="52624" xr:uid="{EC0C24E4-CBC8-49F1-823D-1EF46EF5F525}"/>
    <cellStyle name="Ênfase1 2 2 2 6" xfId="37482" xr:uid="{7B5FB292-5F97-474E-8220-275AE83BFB2F}"/>
    <cellStyle name="Ênfase1 2 2 2 6 2" xfId="53483" xr:uid="{37407EA5-6BAB-4586-BECC-7DC0425D8AA1}"/>
    <cellStyle name="Ênfase1 2 2 2 7" xfId="37483" xr:uid="{09B718F8-79F8-4E55-B981-5A5C48ADB75C}"/>
    <cellStyle name="Ênfase1 2 2 2 7 2" xfId="54318" xr:uid="{BB99BFF4-707C-421D-8C06-15C362091546}"/>
    <cellStyle name="Ênfase1 2 2 2 8" xfId="37484" xr:uid="{2959E354-618A-444A-93FC-A8BF57BF2D8A}"/>
    <cellStyle name="Ênfase1 2 2 2 8 2" xfId="55113" xr:uid="{5920BF69-8952-429E-AE32-34451CB117CC}"/>
    <cellStyle name="Ênfase1 2 2 2 9" xfId="37485" xr:uid="{A3F3FCDF-B126-4B73-94CB-FFD3274E9856}"/>
    <cellStyle name="Ênfase1 2 2 2 9 2" xfId="55768" xr:uid="{2EE1E05E-30C6-4067-AD04-A919CC2BC4A4}"/>
    <cellStyle name="Ênfase1 2 2 3" xfId="37486" xr:uid="{35EB91BB-03F7-4B06-A16B-C0D7D68B297B}"/>
    <cellStyle name="Ênfase1 2 2 3 2" xfId="50862" xr:uid="{3A98DB81-2BEC-4B0B-A07F-C4FBED1634CD}"/>
    <cellStyle name="Ênfase1 2 2 4" xfId="37487" xr:uid="{47F734A2-8734-4341-A90C-2A6DCE7FF4F2}"/>
    <cellStyle name="Ênfase1 2 2 4 2" xfId="37488" xr:uid="{ED240461-D38E-498B-B300-2A72D62738A5}"/>
    <cellStyle name="Ênfase1 2 2 4 3" xfId="37489" xr:uid="{D5A7083A-4E48-4EC9-B84A-EEE37CE90E90}"/>
    <cellStyle name="Ênfase1 2 2 4 4" xfId="37490" xr:uid="{E595167A-C700-4420-8F50-48B207C42D22}"/>
    <cellStyle name="Ênfase1 2 2 4 5" xfId="51747" xr:uid="{6F7EF95B-65C7-45AB-9027-16A0B9961CFA}"/>
    <cellStyle name="Ênfase1 2 2 5" xfId="37491" xr:uid="{680F4F87-CA71-4085-9872-AA9455D1DA1D}"/>
    <cellStyle name="Ênfase1 2 2 5 2" xfId="52623" xr:uid="{D5A02F8D-A375-4B48-AB39-F2E8A2067801}"/>
    <cellStyle name="Ênfase1 2 2 6" xfId="37492" xr:uid="{799D3C10-46E2-4358-AD5C-1711F2B0686E}"/>
    <cellStyle name="Ênfase1 2 2 6 2" xfId="53482" xr:uid="{0F3E1155-BAC8-4DEC-94A7-5C1DEF05F2E4}"/>
    <cellStyle name="Ênfase1 2 2 7" xfId="37493" xr:uid="{D58D85C9-A377-4449-85F9-1F9350B1B2EB}"/>
    <cellStyle name="Ênfase1 2 2 7 2" xfId="54317" xr:uid="{F413F63B-520A-4262-98E7-13257538F844}"/>
    <cellStyle name="Ênfase1 2 2 8" xfId="37494" xr:uid="{B6D29B7F-9330-4793-BC4D-09BF3D95C23E}"/>
    <cellStyle name="Ênfase1 2 2 8 2" xfId="55112" xr:uid="{8B4FB645-8D04-4AD5-99A2-F470BDEDDF20}"/>
    <cellStyle name="Ênfase1 2 2 9" xfId="37495" xr:uid="{149A5CD9-FF01-464F-A1DA-6045755E8A37}"/>
    <cellStyle name="Ênfase1 2 2 9 2" xfId="55767" xr:uid="{9387BED0-4439-469C-8D3B-4DA653065321}"/>
    <cellStyle name="Ênfase1 2 20" xfId="37496" xr:uid="{71A482DD-2A2F-425B-AFAE-2CC46DC8FB3A}"/>
    <cellStyle name="Ênfase1 2 21" xfId="37497" xr:uid="{DBA7FF31-679D-4D4B-826C-9F60E67AD9B6}"/>
    <cellStyle name="Ênfase1 2 22" xfId="37498" xr:uid="{29775BC7-7108-4FA1-9A24-4619B7108D60}"/>
    <cellStyle name="Ênfase1 2 23" xfId="37499" xr:uid="{B5BCCE87-5582-4A4D-8A60-4E4F9F3682FA}"/>
    <cellStyle name="Ênfase1 2 24" xfId="37500" xr:uid="{C8EF0A2A-0FA4-4508-84EE-6782769FCB34}"/>
    <cellStyle name="Ênfase1 2 25" xfId="45298" xr:uid="{E3A3AF9C-34F6-4B54-BA86-FE296CF4BC7E}"/>
    <cellStyle name="Ênfase1 2 3" xfId="37501" xr:uid="{26B630DA-18CF-49E2-B19E-DC99C5274921}"/>
    <cellStyle name="Ênfase1 2 3 2" xfId="49461" xr:uid="{862922B4-E97F-44B2-BC78-E3A92DE54D42}"/>
    <cellStyle name="Ênfase1 2 4" xfId="37502" xr:uid="{72BCD301-FE0A-4AF3-A2CF-F0E44C2F4DC7}"/>
    <cellStyle name="Ênfase1 2 4 2" xfId="49462" xr:uid="{41B96A13-F24B-458B-8F11-AE98E6BC50FE}"/>
    <cellStyle name="Ênfase1 2 5" xfId="37503" xr:uid="{A9C57579-2FA7-4DEF-99CF-ECEAF5A29B69}"/>
    <cellStyle name="Ênfase1 2 5 2" xfId="49463" xr:uid="{6D5ADFB5-796A-43AE-8AEA-7F4C6F56C37D}"/>
    <cellStyle name="Ênfase1 2 6" xfId="37504" xr:uid="{1BF95F7E-B593-490A-B83A-FA59843A25FD}"/>
    <cellStyle name="Ênfase1 2 6 2" xfId="49464" xr:uid="{8F472494-1627-4689-ABCE-5150D43DA608}"/>
    <cellStyle name="Ênfase1 2 7" xfId="37505" xr:uid="{35F2AEF3-F7D8-4F0A-85A6-358189E4FBE1}"/>
    <cellStyle name="Ênfase1 2 7 2" xfId="49465" xr:uid="{C3406663-71C0-40A2-BE3E-87CEA99D5D3B}"/>
    <cellStyle name="Ênfase1 2 8" xfId="37506" xr:uid="{A4C303CD-0125-4403-9039-2EE180214E65}"/>
    <cellStyle name="Ênfase1 2 8 2" xfId="50861" xr:uid="{868CE8E9-57B0-4790-A763-81E7971D0C16}"/>
    <cellStyle name="Ênfase1 2 9" xfId="37507" xr:uid="{823413DB-6EC2-4E8F-8996-8EE0D5F602E6}"/>
    <cellStyle name="Ênfase1 2 9 2" xfId="51746" xr:uid="{93469D55-9211-44ED-B7DF-543DEE423B13}"/>
    <cellStyle name="Ênfase1 20" xfId="37508" xr:uid="{9A4FCB5F-CB54-48C8-9848-ECA2123D3063}"/>
    <cellStyle name="Ênfase1 20 2" xfId="49466" xr:uid="{D02929C4-8F03-4898-AF05-6A5EB9A68CF2}"/>
    <cellStyle name="Ênfase1 20 3" xfId="50869" xr:uid="{060BAC24-D5DF-4D62-B8A4-9495E8F28F6A}"/>
    <cellStyle name="Ênfase1 20 4" xfId="51754" xr:uid="{F787CF44-11AB-4B74-9201-743B162A1AA0}"/>
    <cellStyle name="Ênfase1 20 5" xfId="52629" xr:uid="{5EC477B5-6C48-4C78-86C4-2D72631CD9DB}"/>
    <cellStyle name="Ênfase1 20 6" xfId="53488" xr:uid="{CAD83892-3A18-4A2F-A9C3-192A2F2184AB}"/>
    <cellStyle name="Ênfase1 20 7" xfId="54322" xr:uid="{9A0F6B5D-F35A-41CC-AC8A-5A4C668F55C3}"/>
    <cellStyle name="Ênfase1 20 8" xfId="55115" xr:uid="{07E4A991-9C8B-4472-99C0-7BD0C98CA53C}"/>
    <cellStyle name="Ênfase1 20 9" xfId="55769" xr:uid="{41BD9199-6725-4009-9C0F-DEBF326D02B8}"/>
    <cellStyle name="Ênfase1 21" xfId="37509" xr:uid="{6C243842-2FEC-458C-BEBB-BBBDFD4A1C31}"/>
    <cellStyle name="Ênfase1 21 2" xfId="49467" xr:uid="{E130DD27-8F42-4610-9D7A-BE1E7C25FFE4}"/>
    <cellStyle name="Ênfase1 22" xfId="37510" xr:uid="{9EA39550-20AC-43E2-A1AE-220CA9A7A9D4}"/>
    <cellStyle name="Ênfase1 22 2" xfId="49468" xr:uid="{C86E3CBE-E083-4298-825A-25F0F0892860}"/>
    <cellStyle name="Ênfase1 23" xfId="37511" xr:uid="{4C1DFD03-425A-4417-977A-D357FFAE25F8}"/>
    <cellStyle name="Ênfase1 23 2" xfId="49469" xr:uid="{37FBD585-AD85-4F7C-9296-6C237EE81E8C}"/>
    <cellStyle name="Ênfase1 24" xfId="37512" xr:uid="{D23E6730-9EBC-4765-80DE-7F0BC939E0AA}"/>
    <cellStyle name="Ênfase1 24 2" xfId="49470" xr:uid="{8BE758DB-9476-4A0D-9D0E-AFFA5924ABF7}"/>
    <cellStyle name="Ênfase1 25" xfId="37513" xr:uid="{CD536504-8C8A-4440-8498-4075C593251A}"/>
    <cellStyle name="Ênfase1 25 2" xfId="49471" xr:uid="{D7710A43-CBBC-42FD-8EC4-61FA8B4818FE}"/>
    <cellStyle name="Ênfase1 26" xfId="37514" xr:uid="{121063DF-32F5-4857-9DA2-1F8372AA1A0D}"/>
    <cellStyle name="Ênfase1 26 2" xfId="49472" xr:uid="{B148921B-F79B-4496-8A11-DD7F77E72EBD}"/>
    <cellStyle name="Ênfase1 27" xfId="37515" xr:uid="{DFA7ECD9-F8DD-4BB6-B3A3-4A250106FFA8}"/>
    <cellStyle name="Ênfase1 27 2" xfId="49473" xr:uid="{0B97423C-6554-4FFC-87A6-7FD3BFAE65FD}"/>
    <cellStyle name="Ênfase1 28" xfId="37516" xr:uid="{0F39EC07-BEE7-4F81-A583-98F416A676FB}"/>
    <cellStyle name="Ênfase1 29" xfId="37517" xr:uid="{D49D9474-EC88-4AA1-9B62-9EB7562B84C6}"/>
    <cellStyle name="Ênfase1 3" xfId="37518" xr:uid="{BC5DFF22-5D0C-40A9-B2E3-597B204BD874}"/>
    <cellStyle name="Ênfase1 3 10" xfId="56234" xr:uid="{58C9D7ED-622D-4DAF-9D9F-9B4E57D6A4DC}"/>
    <cellStyle name="Ênfase1 3 11" xfId="58105" xr:uid="{A859035F-BD25-41A0-9CCC-6FC194B11067}"/>
    <cellStyle name="Ênfase1 3 12" xfId="47509" xr:uid="{F7CE2990-8E3F-4137-9516-B93D91D31F07}"/>
    <cellStyle name="Ênfase1 3 13" xfId="45299" xr:uid="{C055E628-1164-45BA-97A4-3471E6D93BB9}"/>
    <cellStyle name="Ênfase1 3 2" xfId="48192" xr:uid="{9CEF675D-9D8C-4D11-961A-DB71245A3346}"/>
    <cellStyle name="Ênfase1 3 2 2" xfId="49474" xr:uid="{DD930CF4-C910-4004-9EB8-3489388936C6}"/>
    <cellStyle name="Ênfase1 3 2 2 2" xfId="56992" xr:uid="{5C96DAAC-FDE6-481A-80C3-D82E3B1B5DFC}"/>
    <cellStyle name="Ênfase1 3 2 2 2 2" xfId="57375" xr:uid="{EE574F5F-EE4B-4D34-9042-0A7ED183F778}"/>
    <cellStyle name="Ênfase1 3 2 2 2 3" xfId="58230" xr:uid="{6C26705F-8437-44E2-BCAE-9F797F12E13E}"/>
    <cellStyle name="Ênfase1 3 2 2 3" xfId="58365" xr:uid="{7A80DFB4-94FF-47C2-9149-4E2DF6F78156}"/>
    <cellStyle name="Ênfase1 3 2 3" xfId="56619" xr:uid="{171C7D11-2A12-47E7-AC97-11700A1FBFDE}"/>
    <cellStyle name="Ênfase1 3 2 4" xfId="57127" xr:uid="{6BC3B158-CE09-40BC-87B5-9DD5617B89A1}"/>
    <cellStyle name="Ênfase1 3 3" xfId="50877" xr:uid="{C0ECD90F-A8A1-4A60-9F07-385C4D1ED5F7}"/>
    <cellStyle name="Ênfase1 3 4" xfId="51762" xr:uid="{0480430B-95E8-4063-8655-D8D2C0FE24EF}"/>
    <cellStyle name="Ênfase1 3 5" xfId="52637" xr:uid="{2B6076A0-FDA6-493B-9D6B-B7EDBB1AD6A8}"/>
    <cellStyle name="Ênfase1 3 6" xfId="53494" xr:uid="{4A1814AA-0768-4387-B7B1-107F160B5711}"/>
    <cellStyle name="Ênfase1 3 7" xfId="54327" xr:uid="{6334F575-211D-431E-9043-7F6A9EE9AC96}"/>
    <cellStyle name="Ênfase1 3 8" xfId="55117" xr:uid="{F5543A19-BD46-4995-8034-2F9D7ED22A70}"/>
    <cellStyle name="Ênfase1 3 9" xfId="55770" xr:uid="{F1376478-B913-4FF0-B315-D54A5ACD8DCD}"/>
    <cellStyle name="Ênfase1 30" xfId="37519" xr:uid="{6701385D-89CD-4F92-A5BA-6E90A2C47D90}"/>
    <cellStyle name="Ênfase1 31" xfId="37520" xr:uid="{A23B3BC5-07F3-4B0F-9F67-459F71DAFFBF}"/>
    <cellStyle name="Ênfase1 32" xfId="37521" xr:uid="{1F6A8459-6945-41C6-9AFB-8A4C6D1C290B}"/>
    <cellStyle name="Ênfase1 33" xfId="37522" xr:uid="{208E4BDE-3DE1-4F39-850B-CB7F9D3618A9}"/>
    <cellStyle name="Ênfase1 34" xfId="37523" xr:uid="{819010F8-C598-46BE-85A2-FEC2DE650407}"/>
    <cellStyle name="Ênfase1 34 2" xfId="37524" xr:uid="{16A218E9-838C-40EA-A9A8-8CB42723F3AA}"/>
    <cellStyle name="Ênfase1 34 3" xfId="37525" xr:uid="{04E7534B-6C6F-4DA8-931B-E6CF7496E6EC}"/>
    <cellStyle name="Ênfase1 35" xfId="37526" xr:uid="{D5C891C3-509A-49B3-BFF7-201B50490C74}"/>
    <cellStyle name="Ênfase1 36" xfId="37527" xr:uid="{09692F7E-A95D-487C-9503-0001A06F911A}"/>
    <cellStyle name="Ênfase1 37" xfId="37528" xr:uid="{7DB136B0-4A6C-43E1-AB84-2EC3BAFDD81C}"/>
    <cellStyle name="Ênfase1 38" xfId="37529" xr:uid="{B83D77AD-18A7-437E-B81C-95DE1B5A32E1}"/>
    <cellStyle name="Ênfase1 39" xfId="37530" xr:uid="{DF44C7E1-AC34-4826-8489-850461A49E4E}"/>
    <cellStyle name="Ênfase1 4" xfId="37531" xr:uid="{8DE6DC04-507A-4932-AA0C-54C91CFBDE53}"/>
    <cellStyle name="Ênfase1 4 10" xfId="56275" xr:uid="{22FCEB32-FF6D-4FA2-B4E8-2722A337B999}"/>
    <cellStyle name="Ênfase1 4 11" xfId="57770" xr:uid="{EC1B1225-F169-4BD4-A6FC-CC4AD63FB55B}"/>
    <cellStyle name="Ênfase1 4 12" xfId="47510" xr:uid="{D261ACC4-B722-40E0-AA22-87CD9754AD6B}"/>
    <cellStyle name="Ênfase1 4 13" xfId="45300" xr:uid="{AAAA13B2-E868-4123-826B-E9D622E1D760}"/>
    <cellStyle name="Ênfase1 4 2" xfId="48193" xr:uid="{1FC317B7-0F20-4174-80A3-0EB8A67D151A}"/>
    <cellStyle name="Ênfase1 4 2 2" xfId="49475" xr:uid="{22F233D3-0A32-4ACD-8242-01A81801009A}"/>
    <cellStyle name="Ênfase1 4 2 2 2" xfId="56993" xr:uid="{F489E0A2-F196-447E-B698-9FA0B6338E35}"/>
    <cellStyle name="Ênfase1 4 2 2 2 2" xfId="57376" xr:uid="{3FD43C7B-202D-47CB-A353-3128913FA1A3}"/>
    <cellStyle name="Ênfase1 4 2 2 2 3" xfId="58124" xr:uid="{29D4AE96-3FA9-4EC2-9ABF-3897C66D25A9}"/>
    <cellStyle name="Ênfase1 4 2 2 3" xfId="58257" xr:uid="{9DD3044E-96EC-41BD-A9CF-EE6C96560140}"/>
    <cellStyle name="Ênfase1 4 2 3" xfId="56620" xr:uid="{F2BF3111-DC88-4AA4-BA82-DA05FC73F6F5}"/>
    <cellStyle name="Ênfase1 4 2 4" xfId="56810" xr:uid="{9720E5FE-0938-4A4C-9AB0-8943C00EEAA2}"/>
    <cellStyle name="Ênfase1 4 3" xfId="50878" xr:uid="{CCBC80BD-8FC4-44E7-A424-0694D7DE055E}"/>
    <cellStyle name="Ênfase1 4 4" xfId="51763" xr:uid="{A7537750-1E53-47DB-8A6A-269BF81E58B7}"/>
    <cellStyle name="Ênfase1 4 5" xfId="52638" xr:uid="{78A97CB1-032B-49E3-84CB-9A0005D996C1}"/>
    <cellStyle name="Ênfase1 4 6" xfId="53495" xr:uid="{212B02B7-8726-4AE3-9F0B-0F394CD4629C}"/>
    <cellStyle name="Ênfase1 4 7" xfId="54328" xr:uid="{4969705B-A1EE-45E7-88DB-F39E778B4F43}"/>
    <cellStyle name="Ênfase1 4 8" xfId="55118" xr:uid="{C4CA2E76-FED8-48FB-ADDA-1A37A7F1040F}"/>
    <cellStyle name="Ênfase1 4 9" xfId="55771" xr:uid="{3D15BAA2-CADD-4ABE-885C-E6F2898422AD}"/>
    <cellStyle name="Ênfase1 40" xfId="37532" xr:uid="{2FA496BC-99F6-4DFF-B47A-35DBC9F53D7A}"/>
    <cellStyle name="Ênfase1 41" xfId="37533" xr:uid="{BD9461AE-21B9-4737-900D-06FF5FA37C18}"/>
    <cellStyle name="Ênfase1 42" xfId="37534" xr:uid="{24C578F0-0301-456C-ABC9-E65C9E12C83B}"/>
    <cellStyle name="Ênfase1 43" xfId="37535" xr:uid="{97DB3925-62BA-43EE-A7F3-317B12AC76EB}"/>
    <cellStyle name="Ênfase1 44" xfId="37536" xr:uid="{BCAEF6B6-FF1E-41D4-975D-5DD4E90A5E21}"/>
    <cellStyle name="Ênfase1 45" xfId="37537" xr:uid="{F10026F7-CDA4-4CD0-AB95-992AF62B8B49}"/>
    <cellStyle name="Ênfase1 46" xfId="37538" xr:uid="{FCEEE5AF-27A1-4275-BEA9-28BF28A9B24F}"/>
    <cellStyle name="Ênfase1 47" xfId="37539" xr:uid="{25EC9FE9-51D9-43AB-BA5F-78E46D34AA4E}"/>
    <cellStyle name="Ênfase1 48" xfId="37540" xr:uid="{1C99BFA0-A5EA-45C3-A4CB-3C80CE7AABFA}"/>
    <cellStyle name="Ênfase1 49" xfId="37541" xr:uid="{6DE8B758-75E9-4085-8022-9E0E61BE03FC}"/>
    <cellStyle name="Ênfase1 5" xfId="37542" xr:uid="{5168C7D2-A080-4EBF-936C-4D2A75BC7590}"/>
    <cellStyle name="Ênfase1 5 10" xfId="56316" xr:uid="{50980DF8-E287-4DE6-A742-45817C51A974}"/>
    <cellStyle name="Ênfase1 5 11" xfId="57640" xr:uid="{FACE60F0-9B5E-4856-AF61-BA25D8E7016D}"/>
    <cellStyle name="Ênfase1 5 12" xfId="47511" xr:uid="{F46596A6-EE3E-4530-BACD-DC9D40B0D730}"/>
    <cellStyle name="Ênfase1 5 13" xfId="45301" xr:uid="{077CAA93-9460-4520-A2E4-D03A1669DF30}"/>
    <cellStyle name="Ênfase1 5 2" xfId="48194" xr:uid="{C9F888EE-9C82-4536-97F5-5D0443E005D4}"/>
    <cellStyle name="Ênfase1 5 2 2" xfId="49476" xr:uid="{1023650A-5C88-4B8E-AA40-5975FB14C069}"/>
    <cellStyle name="Ênfase1 5 2 2 2" xfId="56994" xr:uid="{301DCF52-F985-48FC-B572-087A1730085E}"/>
    <cellStyle name="Ênfase1 5 2 2 2 2" xfId="57377" xr:uid="{829F7B77-8D44-4DC8-B97D-DD2E5F028BFE}"/>
    <cellStyle name="Ênfase1 5 2 2 2 3" xfId="58017" xr:uid="{FF8F0E3B-2ADF-45C5-9493-7BC9A4A4825E}"/>
    <cellStyle name="Ênfase1 5 2 2 3" xfId="58154" xr:uid="{67168E1D-0A87-4290-8729-DACC9679CB34}"/>
    <cellStyle name="Ênfase1 5 2 3" xfId="56621" xr:uid="{1D5B63D3-7617-4AB1-A8A7-739DBE3533A2}"/>
    <cellStyle name="Ênfase1 5 2 4" xfId="58394" xr:uid="{8170238C-31BA-4167-966D-7C2890E69142}"/>
    <cellStyle name="Ênfase1 5 3" xfId="50879" xr:uid="{52C955C9-5967-4A33-80E7-2AF34D832C15}"/>
    <cellStyle name="Ênfase1 5 4" xfId="51764" xr:uid="{51DD37FD-284C-4892-9B52-3BC9A07A7F9B}"/>
    <cellStyle name="Ênfase1 5 5" xfId="52639" xr:uid="{4F466B8F-F1C4-4FDB-B4D1-CC64C509E97A}"/>
    <cellStyle name="Ênfase1 5 6" xfId="53496" xr:uid="{0DF8BA5B-945A-4E3A-80F8-D1A636FEC9E0}"/>
    <cellStyle name="Ênfase1 5 7" xfId="54329" xr:uid="{35D14F93-BB87-49CF-8010-1A27B863DA29}"/>
    <cellStyle name="Ênfase1 5 8" xfId="55119" xr:uid="{D1342081-169F-4646-8FE4-2F07C793D035}"/>
    <cellStyle name="Ênfase1 5 9" xfId="55772" xr:uid="{20C0733D-7DC3-4FCE-B69B-C58F44F26750}"/>
    <cellStyle name="Ênfase1 50" xfId="37543" xr:uid="{650577F7-A3FC-40C9-BD82-E7BBF269F021}"/>
    <cellStyle name="Ênfase1 51" xfId="37544" xr:uid="{507C5214-AB94-49DA-8BF4-695709E5986D}"/>
    <cellStyle name="Ênfase1 52" xfId="37545" xr:uid="{DE655EEA-3D42-4242-B21B-C2665C269A52}"/>
    <cellStyle name="Ênfase1 53" xfId="37546" xr:uid="{344119B7-741C-422F-992A-4D7A59604A84}"/>
    <cellStyle name="Ênfase1 6" xfId="37547" xr:uid="{A0B1896E-C944-4B0E-91BC-939AFDE798FF}"/>
    <cellStyle name="Ênfase1 6 10" xfId="56356" xr:uid="{D9F8D466-071F-4349-BD56-F43792B68A51}"/>
    <cellStyle name="Ênfase1 6 11" xfId="57633" xr:uid="{13907591-DA09-4153-8081-C8CFDA7C535F}"/>
    <cellStyle name="Ênfase1 6 12" xfId="47512" xr:uid="{1379A0EF-A6C4-4A35-AC6C-EFC37779FCF1}"/>
    <cellStyle name="Ênfase1 6 13" xfId="45302" xr:uid="{81AD08C2-AB07-455E-95E4-3BA295F2A02E}"/>
    <cellStyle name="Ênfase1 6 2" xfId="48195" xr:uid="{8CB2BFCB-9296-4528-99FE-213750AC739C}"/>
    <cellStyle name="Ênfase1 6 2 2" xfId="49477" xr:uid="{CCC6DE0E-3D37-4F16-9B73-B10E7EDC841A}"/>
    <cellStyle name="Ênfase1 6 2 2 2" xfId="56995" xr:uid="{A3274017-6833-47A8-B13C-75388B8FDB4B}"/>
    <cellStyle name="Ênfase1 6 2 2 2 2" xfId="57378" xr:uid="{EEF79854-A54D-4258-90C2-548CB14C6490}"/>
    <cellStyle name="Ênfase1 6 2 2 2 3" xfId="57909" xr:uid="{25CD0B35-8C0B-4403-89A5-5D253279C2AB}"/>
    <cellStyle name="Ênfase1 6 2 2 3" xfId="58047" xr:uid="{A8E9715E-0F32-4539-816D-53646C0086DF}"/>
    <cellStyle name="Ênfase1 6 2 3" xfId="56622" xr:uid="{FE6B807E-3BA7-40FE-9B2A-4CC29B641A5A}"/>
    <cellStyle name="Ênfase1 6 2 4" xfId="58284" xr:uid="{BA71AA06-C9C6-4801-BAC9-B95B0E3F968B}"/>
    <cellStyle name="Ênfase1 6 3" xfId="50880" xr:uid="{8D0448CD-9606-4560-9AEC-E562DB17B28A}"/>
    <cellStyle name="Ênfase1 6 4" xfId="51765" xr:uid="{8920BAB7-4DAF-45AF-AC74-CB47506B4C66}"/>
    <cellStyle name="Ênfase1 6 5" xfId="52640" xr:uid="{2A13EBC0-F750-43E8-A606-F7E15A1D9480}"/>
    <cellStyle name="Ênfase1 6 6" xfId="53497" xr:uid="{CA635914-A07F-4784-86B9-07A7A1490A7E}"/>
    <cellStyle name="Ênfase1 6 7" xfId="54330" xr:uid="{E1E12416-5CDC-4F17-BD45-326BEC292E4F}"/>
    <cellStyle name="Ênfase1 6 8" xfId="55120" xr:uid="{C52B1962-0298-4118-8098-F28E87E4E487}"/>
    <cellStyle name="Ênfase1 6 9" xfId="55773" xr:uid="{1B99DC2E-4273-400F-A04D-65018D663F98}"/>
    <cellStyle name="Ênfase1 7" xfId="37548" xr:uid="{FDFFF660-ECED-47E7-85AA-B6528CFA483A}"/>
    <cellStyle name="Ênfase1 7 10" xfId="47513" xr:uid="{6F3A5AE4-E6B9-483E-B5D4-5670118D03E2}"/>
    <cellStyle name="Ênfase1 7 11" xfId="45303" xr:uid="{8502213F-09A9-4449-AA46-5A07EE427D61}"/>
    <cellStyle name="Ênfase1 7 2" xfId="48196" xr:uid="{6740E8F3-FEDE-45F1-BB58-1068442F0632}"/>
    <cellStyle name="Ênfase1 7 2 2" xfId="49478" xr:uid="{C13B6785-35EA-4924-8C30-7CB7FBAB0283}"/>
    <cellStyle name="Ênfase1 7 3" xfId="50881" xr:uid="{6BAE1969-B12E-4B8C-BD82-90B7FBDD68E4}"/>
    <cellStyle name="Ênfase1 7 4" xfId="51766" xr:uid="{460C355D-A25C-4483-A4B6-DF6F37841A6E}"/>
    <cellStyle name="Ênfase1 7 5" xfId="52641" xr:uid="{C7EF7137-7F7A-4252-8734-6B1202CE8888}"/>
    <cellStyle name="Ênfase1 7 6" xfId="53498" xr:uid="{5C94B22F-7DA4-4BEC-9EC4-80FC89BA70EB}"/>
    <cellStyle name="Ênfase1 7 7" xfId="54331" xr:uid="{FEF13A0D-C278-45F7-9A88-E055F44997E8}"/>
    <cellStyle name="Ênfase1 7 8" xfId="55121" xr:uid="{9B70BDD6-F2E9-49B0-9811-53AEF8A70762}"/>
    <cellStyle name="Ênfase1 7 9" xfId="55774" xr:uid="{E72820BB-AEE6-4AD3-9E8F-7268AC401B90}"/>
    <cellStyle name="Ênfase1 8" xfId="37549" xr:uid="{829192B0-D641-49CC-A318-36AC25965ADE}"/>
    <cellStyle name="Ênfase1 8 10" xfId="47514" xr:uid="{274BF097-CD16-4E12-83B2-6C61C3BEF9B0}"/>
    <cellStyle name="Ênfase1 8 11" xfId="45971" xr:uid="{5CFE96BE-5F69-4BFD-B087-7E74678A6159}"/>
    <cellStyle name="Ênfase1 8 2" xfId="48197" xr:uid="{16E10BE5-17E8-40BD-BD58-9223B767E66C}"/>
    <cellStyle name="Ênfase1 8 2 2" xfId="49479" xr:uid="{D2D1D65B-7A5A-4769-A90A-D96D15E05926}"/>
    <cellStyle name="Ênfase1 8 3" xfId="50882" xr:uid="{0F0C6B57-D8D4-426D-9E9D-7130A507C270}"/>
    <cellStyle name="Ênfase1 8 4" xfId="51767" xr:uid="{86EA6176-29E5-4DF4-887C-0049F511F85B}"/>
    <cellStyle name="Ênfase1 8 5" xfId="52642" xr:uid="{DA257C55-5B78-4045-A820-2673459F9B7E}"/>
    <cellStyle name="Ênfase1 8 6" xfId="53499" xr:uid="{04821185-9795-45A2-A324-2F7224F97BD5}"/>
    <cellStyle name="Ênfase1 8 7" xfId="54332" xr:uid="{85D3D128-44BD-47E4-A885-F63B6B1A1375}"/>
    <cellStyle name="Ênfase1 8 8" xfId="55122" xr:uid="{F01CE77F-D45B-409B-8C53-9BAFE4AA6F20}"/>
    <cellStyle name="Ênfase1 8 9" xfId="55775" xr:uid="{9A72A8E6-3CA0-47B4-BC7B-D0DD33C16625}"/>
    <cellStyle name="Ênfase1 9" xfId="37550" xr:uid="{043C1709-AB26-4ED2-BAD2-D51586D275B2}"/>
    <cellStyle name="Ênfase1 9 10" xfId="47515" xr:uid="{45D1C663-8D13-4C08-A33E-5D9E31BCD05A}"/>
    <cellStyle name="Ênfase1 9 11" xfId="45972" xr:uid="{0F9BC230-999C-4333-8835-D2C6DA1C8E73}"/>
    <cellStyle name="Ênfase1 9 2" xfId="48198" xr:uid="{18459F02-8B9E-469A-9F4F-37858C9F9A78}"/>
    <cellStyle name="Ênfase1 9 2 2" xfId="49480" xr:uid="{91EA5816-8DB4-4409-B716-08CEFAD6B0DE}"/>
    <cellStyle name="Ênfase1 9 3" xfId="50883" xr:uid="{10A1A45C-67E7-4895-8740-D803201809B3}"/>
    <cellStyle name="Ênfase1 9 4" xfId="51768" xr:uid="{72B68E42-401C-482F-9BCA-6EA360971791}"/>
    <cellStyle name="Ênfase1 9 5" xfId="52643" xr:uid="{5E797DA1-0663-4D5D-B9E7-DBA63A0C2FD0}"/>
    <cellStyle name="Ênfase1 9 6" xfId="53500" xr:uid="{57DD06DD-4A51-40ED-A253-89FAB2C61434}"/>
    <cellStyle name="Ênfase1 9 7" xfId="54333" xr:uid="{E0C01384-3C0E-4675-9351-BC930A020858}"/>
    <cellStyle name="Ênfase1 9 8" xfId="55123" xr:uid="{43D9F5EA-EE8E-4F55-AB78-DE2AFF8B5020}"/>
    <cellStyle name="Ênfase1 9 9" xfId="55776" xr:uid="{15FC4E8A-23D8-49EF-8848-BE47AB29E37A}"/>
    <cellStyle name="Ênfase2 10" xfId="37551" xr:uid="{4ACC07FE-0926-466E-A4E3-D78F20B6C9E6}"/>
    <cellStyle name="Ênfase2 10 10" xfId="47516" xr:uid="{8740E2B8-F8D2-4A89-924F-E59B6A110883}"/>
    <cellStyle name="Ênfase2 10 11" xfId="45973" xr:uid="{A5F343C8-1D68-404F-9E64-068ECBCC4815}"/>
    <cellStyle name="Ênfase2 10 2" xfId="48199" xr:uid="{E92C25D3-052E-4E35-8472-290F151B1E18}"/>
    <cellStyle name="Ênfase2 10 2 2" xfId="49481" xr:uid="{87DA97CB-B648-4A69-A486-50130066F01C}"/>
    <cellStyle name="Ênfase2 10 3" xfId="50884" xr:uid="{B76AB217-2209-4573-9103-D7D47593A919}"/>
    <cellStyle name="Ênfase2 10 4" xfId="51769" xr:uid="{FA369D83-F97A-44D5-954E-A621003B10F5}"/>
    <cellStyle name="Ênfase2 10 5" xfId="52644" xr:uid="{8987A300-2AA6-45EB-82DA-E8ADE9FAAA4C}"/>
    <cellStyle name="Ênfase2 10 6" xfId="53501" xr:uid="{320ED0D2-A982-4CAF-8A11-FFAA770C921A}"/>
    <cellStyle name="Ênfase2 10 7" xfId="54334" xr:uid="{38C14E64-1588-4CEF-AF0E-193FCCFE6381}"/>
    <cellStyle name="Ênfase2 10 8" xfId="55124" xr:uid="{FA6726FC-A3AA-470B-B79E-766400F9CA7A}"/>
    <cellStyle name="Ênfase2 10 9" xfId="55777" xr:uid="{D4EEB580-61E8-42FA-88A5-CB55D5D12AB5}"/>
    <cellStyle name="Ênfase2 11" xfId="37552" xr:uid="{B6D4EC83-0B88-4227-A539-D291EF1CF8A4}"/>
    <cellStyle name="Ênfase2 11 10" xfId="47517" xr:uid="{2838CD7C-0B02-4B05-BB18-242DC9600719}"/>
    <cellStyle name="Ênfase2 11 11" xfId="45974" xr:uid="{4C875158-62E3-405B-BF56-5F95525E4E13}"/>
    <cellStyle name="Ênfase2 11 2" xfId="48200" xr:uid="{ED6F5531-80E9-47EB-BFC3-00A306B9684B}"/>
    <cellStyle name="Ênfase2 11 2 2" xfId="49482" xr:uid="{C6738D31-59AA-484B-A14E-CEDEAEED0F45}"/>
    <cellStyle name="Ênfase2 11 3" xfId="50885" xr:uid="{F9034AC6-E56C-46A2-92B1-744F796A87A4}"/>
    <cellStyle name="Ênfase2 11 4" xfId="51770" xr:uid="{7D81D5A6-C5DD-40D4-8214-2C646913CDA0}"/>
    <cellStyle name="Ênfase2 11 5" xfId="52645" xr:uid="{AC9CF5AF-8C97-438A-B999-2F52EB9699AD}"/>
    <cellStyle name="Ênfase2 11 6" xfId="53502" xr:uid="{0D7CDAEB-0ABA-4A6F-80F1-2C6E95155C3F}"/>
    <cellStyle name="Ênfase2 11 7" xfId="54335" xr:uid="{695E62A0-030F-42E4-AFB2-0F38C9538709}"/>
    <cellStyle name="Ênfase2 11 8" xfId="55125" xr:uid="{B4D2884A-D3DD-41C1-A466-4CB0F0999AB5}"/>
    <cellStyle name="Ênfase2 11 9" xfId="55778" xr:uid="{C9A7789C-7746-4A17-88E3-1D5BC887621B}"/>
    <cellStyle name="Ênfase2 12" xfId="37553" xr:uid="{05B4D864-6137-4F22-A642-6CE521D8CB3E}"/>
    <cellStyle name="Ênfase2 12 10" xfId="47518" xr:uid="{7B8DDF9A-60B0-423D-B956-32131A9F7E5B}"/>
    <cellStyle name="Ênfase2 12 11" xfId="45975" xr:uid="{7FF22A43-816C-41B3-8768-B8D169870A67}"/>
    <cellStyle name="Ênfase2 12 2" xfId="48201" xr:uid="{7CEC678F-9470-4F3A-B5B6-29E53844A431}"/>
    <cellStyle name="Ênfase2 12 2 2" xfId="49483" xr:uid="{9427FEB1-46FC-4F1A-B8BA-F746F8C1B83C}"/>
    <cellStyle name="Ênfase2 12 3" xfId="50886" xr:uid="{64705458-6F43-4652-8AA6-0D8023A6A16A}"/>
    <cellStyle name="Ênfase2 12 4" xfId="51771" xr:uid="{72A0DC04-2AF0-41C8-9246-2C3AFC2FEE6C}"/>
    <cellStyle name="Ênfase2 12 5" xfId="52646" xr:uid="{2CC4D391-B497-43F0-82F4-0151A521C2E3}"/>
    <cellStyle name="Ênfase2 12 6" xfId="53503" xr:uid="{04234C68-2CC9-4771-962C-F5738074E7B9}"/>
    <cellStyle name="Ênfase2 12 7" xfId="54336" xr:uid="{AA6D971E-685A-4135-B2EE-047C95F0020C}"/>
    <cellStyle name="Ênfase2 12 8" xfId="55126" xr:uid="{9FE50300-655F-4E91-96BD-E6232B3BA5B3}"/>
    <cellStyle name="Ênfase2 12 9" xfId="55779" xr:uid="{C7882686-E307-4F98-8073-95CA2750513A}"/>
    <cellStyle name="Ênfase2 13" xfId="37554" xr:uid="{789A36AB-B03E-4605-901D-0138D736BDA5}"/>
    <cellStyle name="Ênfase2 13 10" xfId="47519" xr:uid="{4B4A1ADA-34EF-433A-914B-075B23C7B03F}"/>
    <cellStyle name="Ênfase2 13 11" xfId="45976" xr:uid="{DFED9EE8-9E23-4376-9811-479880C8C32B}"/>
    <cellStyle name="Ênfase2 13 2" xfId="48202" xr:uid="{2037B6D0-7303-42F5-AB6F-029D69808F73}"/>
    <cellStyle name="Ênfase2 13 2 2" xfId="49484" xr:uid="{07804A21-30CD-41B1-8F49-B5A45995B82E}"/>
    <cellStyle name="Ênfase2 13 3" xfId="50887" xr:uid="{6DB089D2-2F9D-4173-B2DA-D4AD4E10FA4E}"/>
    <cellStyle name="Ênfase2 13 4" xfId="51772" xr:uid="{CA8B1A2F-7BE8-45B1-BDCF-3211E75FD759}"/>
    <cellStyle name="Ênfase2 13 5" xfId="52647" xr:uid="{E04A2A9B-7639-4ADD-9B8D-F16B9F80AE96}"/>
    <cellStyle name="Ênfase2 13 6" xfId="53504" xr:uid="{75E43154-0FE1-43E2-989C-C072EB866E8F}"/>
    <cellStyle name="Ênfase2 13 7" xfId="54337" xr:uid="{1582E843-969F-460D-9AB9-DE56E563A914}"/>
    <cellStyle name="Ênfase2 13 8" xfId="55127" xr:uid="{67E29B14-9F56-4A09-ADEB-272CD1F93854}"/>
    <cellStyle name="Ênfase2 13 9" xfId="55780" xr:uid="{C39D34E9-0922-4020-A20E-B45D014B9A9B}"/>
    <cellStyle name="Ênfase2 14" xfId="37555" xr:uid="{FF8672FF-B292-4259-AB62-D4D9DD35F136}"/>
    <cellStyle name="Ênfase2 14 10" xfId="47520" xr:uid="{480806B0-7EEC-47E3-90B2-BBDFF163B026}"/>
    <cellStyle name="Ênfase2 14 11" xfId="45977" xr:uid="{E743325B-F78B-4D45-8216-E1B2D15BBF30}"/>
    <cellStyle name="Ênfase2 14 2" xfId="48203" xr:uid="{EF5BB0CD-4822-4A58-9CFF-4DE78873E73A}"/>
    <cellStyle name="Ênfase2 14 2 2" xfId="49485" xr:uid="{8A64DD4A-170A-4B28-919C-08873C06B453}"/>
    <cellStyle name="Ênfase2 14 3" xfId="50888" xr:uid="{D8B175B5-07C2-45E4-8FEC-23D6F3410DAF}"/>
    <cellStyle name="Ênfase2 14 4" xfId="51773" xr:uid="{3317D57E-8C5D-402A-9614-8C2CC6AEC1B1}"/>
    <cellStyle name="Ênfase2 14 5" xfId="52648" xr:uid="{E3FD28AA-B66A-4AB2-B018-D6D9748FA1AC}"/>
    <cellStyle name="Ênfase2 14 6" xfId="53505" xr:uid="{E089F1B7-ABDD-4379-BD9C-6120889507E0}"/>
    <cellStyle name="Ênfase2 14 7" xfId="54338" xr:uid="{BF60752E-16AB-4533-A5D3-2756EF64541F}"/>
    <cellStyle name="Ênfase2 14 8" xfId="55128" xr:uid="{FFB76A47-3687-4B5F-BFF2-7C84D93C3A46}"/>
    <cellStyle name="Ênfase2 14 9" xfId="55781" xr:uid="{7ED4FFB5-E72E-4A9E-9008-F3FBA299B1FD}"/>
    <cellStyle name="Ênfase2 15" xfId="37556" xr:uid="{FC91BF27-00A8-4DCD-800B-9CF66228B3C0}"/>
    <cellStyle name="Ênfase2 15 10" xfId="47521" xr:uid="{C32D875A-5F7F-497C-BA15-0888B420EE04}"/>
    <cellStyle name="Ênfase2 15 11" xfId="45978" xr:uid="{25BBBE92-2B1C-4232-951C-F41AE8871F03}"/>
    <cellStyle name="Ênfase2 15 2" xfId="48204" xr:uid="{341838D8-4E23-4D2C-AD8E-C1C172A53995}"/>
    <cellStyle name="Ênfase2 15 2 2" xfId="49486" xr:uid="{C6337509-18D2-4C0D-BAD5-A58979D2DD4F}"/>
    <cellStyle name="Ênfase2 15 3" xfId="50889" xr:uid="{ADC18EF7-99A6-40A8-9497-758B7B6C8B68}"/>
    <cellStyle name="Ênfase2 15 4" xfId="51774" xr:uid="{2B7D72AE-6C23-48D1-BA9C-15D1CE45FA69}"/>
    <cellStyle name="Ênfase2 15 5" xfId="52649" xr:uid="{A3687495-097B-496A-A6FD-D92E150A84BB}"/>
    <cellStyle name="Ênfase2 15 6" xfId="53506" xr:uid="{2C9FCCAD-A5A2-47E0-9007-E18ABA3A85A4}"/>
    <cellStyle name="Ênfase2 15 7" xfId="54339" xr:uid="{95222C5B-186E-485D-9D3C-AC2E5302611D}"/>
    <cellStyle name="Ênfase2 15 8" xfId="55129" xr:uid="{D56C9695-7916-4EC1-A785-E6A657968B11}"/>
    <cellStyle name="Ênfase2 15 9" xfId="55782" xr:uid="{F4DBAD2B-58A2-4902-997F-600CBEC90783}"/>
    <cellStyle name="Ênfase2 16" xfId="37557" xr:uid="{90AFCAE6-E9A4-455A-90B3-2703C32B9B58}"/>
    <cellStyle name="Ênfase2 16 10" xfId="47522" xr:uid="{875A7579-B65A-4203-9429-484B062EFDC8}"/>
    <cellStyle name="Ênfase2 16 11" xfId="45979" xr:uid="{94624221-95BA-4856-B068-74CC859AF26C}"/>
    <cellStyle name="Ênfase2 16 2" xfId="48205" xr:uid="{A5E32089-3469-4FAD-B8B8-4F6E64C1E816}"/>
    <cellStyle name="Ênfase2 16 2 2" xfId="49487" xr:uid="{AE500448-56A4-45D0-B5B4-5DCF586684FB}"/>
    <cellStyle name="Ênfase2 16 3" xfId="50890" xr:uid="{6131921B-10B7-42EC-A2E7-BB45F1B3AF2F}"/>
    <cellStyle name="Ênfase2 16 4" xfId="51775" xr:uid="{76B95ED8-41FB-4D46-B524-A6D29EC6D8B5}"/>
    <cellStyle name="Ênfase2 16 5" xfId="52650" xr:uid="{9FEFCC2A-DFC3-4815-A260-FC3EE0B2BF30}"/>
    <cellStyle name="Ênfase2 16 6" xfId="53507" xr:uid="{AF0A2D48-E08A-4F6F-BE9B-880BAD58C6A0}"/>
    <cellStyle name="Ênfase2 16 7" xfId="54340" xr:uid="{0FF61C4C-BCAB-41C5-AE98-82A30328938A}"/>
    <cellStyle name="Ênfase2 16 8" xfId="55130" xr:uid="{D10BA084-95FD-42E9-B7C5-1E3BC897F2C1}"/>
    <cellStyle name="Ênfase2 16 9" xfId="55783" xr:uid="{ABDA387D-E820-41F4-BFA6-EBB4EA12809A}"/>
    <cellStyle name="Ênfase2 17" xfId="37558" xr:uid="{601CCCA3-C6DD-43C4-A9A5-DC41F02C0F06}"/>
    <cellStyle name="Ênfase2 17 2" xfId="49488" xr:uid="{E6DF2256-434F-4E9E-8B9D-3D44DC63AC07}"/>
    <cellStyle name="Ênfase2 17 3" xfId="50891" xr:uid="{E9F101CE-CBDD-44D6-BAB9-7BBF24D3D5E0}"/>
    <cellStyle name="Ênfase2 17 4" xfId="51776" xr:uid="{F6F4650F-9571-4600-B1BB-4115B49FBFC8}"/>
    <cellStyle name="Ênfase2 17 5" xfId="52651" xr:uid="{54D543D5-5A0F-4FFB-B64A-B684EDD7E29E}"/>
    <cellStyle name="Ênfase2 17 6" xfId="53508" xr:uid="{B8C50BF4-EB68-4ECE-B532-73ADC7A66410}"/>
    <cellStyle name="Ênfase2 17 7" xfId="54341" xr:uid="{4259E501-5C54-4878-896A-71CD277AF147}"/>
    <cellStyle name="Ênfase2 17 8" xfId="55131" xr:uid="{C2BAE7A4-6136-4FB6-B303-E080C7D46303}"/>
    <cellStyle name="Ênfase2 17 9" xfId="55784" xr:uid="{C3C85961-6083-4ECC-AE4C-07D65A4B013E}"/>
    <cellStyle name="Ênfase2 18" xfId="37559" xr:uid="{78E1AA3D-16E8-42A2-88AD-23BCDA744B7C}"/>
    <cellStyle name="Ênfase2 18 2" xfId="49489" xr:uid="{5F167FBD-587B-4EBD-83C1-F1ABF724D88F}"/>
    <cellStyle name="Ênfase2 18 3" xfId="50892" xr:uid="{8E9F9E04-E30B-4C3E-840F-6E94C8D6BCBB}"/>
    <cellStyle name="Ênfase2 18 4" xfId="51777" xr:uid="{14D0DC8B-CFEB-431F-8042-5E84E70C45F4}"/>
    <cellStyle name="Ênfase2 18 5" xfId="52652" xr:uid="{975521E7-FE68-4ACB-AB1B-A0C49A857C0A}"/>
    <cellStyle name="Ênfase2 18 6" xfId="53509" xr:uid="{02FAD932-156A-4603-A6AB-EA9F3A2C2D3C}"/>
    <cellStyle name="Ênfase2 18 7" xfId="54342" xr:uid="{67AC1465-EC1C-4EA0-ABC0-2B186E1786D3}"/>
    <cellStyle name="Ênfase2 18 8" xfId="55132" xr:uid="{B4BB0322-F164-423E-9353-4A7DE06890D3}"/>
    <cellStyle name="Ênfase2 18 9" xfId="55785" xr:uid="{C7FB9A68-C661-44C0-B8C3-AB26BBD7EFF3}"/>
    <cellStyle name="Ênfase2 19" xfId="37560" xr:uid="{BF55C013-44EA-4913-92BE-A9CF98F472C1}"/>
    <cellStyle name="Ênfase2 19 2" xfId="49490" xr:uid="{8743E98B-10EE-4FB0-8AC7-9C96B39DEEFB}"/>
    <cellStyle name="Ênfase2 19 3" xfId="50893" xr:uid="{6757887F-8B02-4DFA-91E0-62B807FD1FC4}"/>
    <cellStyle name="Ênfase2 19 4" xfId="51778" xr:uid="{56E71962-433E-4E0A-8ACB-025897259391}"/>
    <cellStyle name="Ênfase2 19 5" xfId="52653" xr:uid="{2274EF96-265E-43E1-87B0-54C9828B1D70}"/>
    <cellStyle name="Ênfase2 19 6" xfId="53510" xr:uid="{556A3C7B-09AE-4218-9268-1E2AA6BDC808}"/>
    <cellStyle name="Ênfase2 19 7" xfId="54343" xr:uid="{432689CE-D1AE-4049-930D-CED9F90DA0AB}"/>
    <cellStyle name="Ênfase2 19 8" xfId="55133" xr:uid="{A31FC064-D79E-4D86-BEFA-792D4523CC96}"/>
    <cellStyle name="Ênfase2 19 9" xfId="55786" xr:uid="{19A76FAA-57E7-4871-986C-9F6D6DA757EF}"/>
    <cellStyle name="Ênfase2 2" xfId="37561" xr:uid="{BDCFB67F-5594-4E68-AD85-26317DBC2BEE}"/>
    <cellStyle name="Ênfase2 2 10" xfId="37562" xr:uid="{826DCEF9-460E-46C6-BFFB-7DBE171372D7}"/>
    <cellStyle name="Ênfase2 2 10 2" xfId="52654" xr:uid="{42410616-A95B-4D16-9327-ED7C1F7D1F6D}"/>
    <cellStyle name="Ênfase2 2 11" xfId="37563" xr:uid="{AC59702F-18A0-411C-8A4A-A9A4D5928AA9}"/>
    <cellStyle name="Ênfase2 2 11 2" xfId="53511" xr:uid="{9D0630FD-CE01-476D-88F4-DFA98D90C32A}"/>
    <cellStyle name="Ênfase2 2 12" xfId="37564" xr:uid="{83C7A5D0-EB7E-454C-B6AF-42172F880455}"/>
    <cellStyle name="Ênfase2 2 12 2" xfId="54344" xr:uid="{39A08F47-E29C-41D0-AED9-9B9CEC77AAD9}"/>
    <cellStyle name="Ênfase2 2 13" xfId="37565" xr:uid="{F085959A-9E53-4BDB-A2DB-5AD8E4BD6B79}"/>
    <cellStyle name="Ênfase2 2 13 2" xfId="55134" xr:uid="{38349A5B-E704-42ED-AA44-544C017AF461}"/>
    <cellStyle name="Ênfase2 2 14" xfId="37566" xr:uid="{6B7839A5-5BB2-48E3-8302-7312CDFDCBD0}"/>
    <cellStyle name="Ênfase2 2 14 2" xfId="37567" xr:uid="{67A0FEAE-A19C-45AC-8145-F5CC217C89F7}"/>
    <cellStyle name="Ênfase2 2 14 3" xfId="37568" xr:uid="{12859FCD-5A0D-450C-A3A6-409F36B3E8B7}"/>
    <cellStyle name="Ênfase2 2 14 4" xfId="37569" xr:uid="{EBF677CD-3C1B-4291-BABD-73DBB4B5B5A2}"/>
    <cellStyle name="Ênfase2 2 14 5" xfId="55787" xr:uid="{301F7381-4842-4C75-AE5C-74D0F3263695}"/>
    <cellStyle name="Ênfase2 2 15" xfId="37570" xr:uid="{75D836D3-B141-42AA-A187-24FAD5E9D25F}"/>
    <cellStyle name="Ênfase2 2 15 2" xfId="56198" xr:uid="{FB745ACA-59B1-4BBD-8718-FD2490333A18}"/>
    <cellStyle name="Ênfase2 2 16" xfId="37571" xr:uid="{0D271DBA-E109-4F4E-9D18-41178ACADD06}"/>
    <cellStyle name="Ênfase2 2 16 2" xfId="57657" xr:uid="{06337B89-F542-4E35-8247-1B14655BD117}"/>
    <cellStyle name="Ênfase2 2 17" xfId="37572" xr:uid="{7E2E862C-F818-4A8A-8970-85D0C3B2C992}"/>
    <cellStyle name="Ênfase2 2 17 2" xfId="47523" xr:uid="{C2F4A359-428B-4DF9-89E9-55D80C3FD3C1}"/>
    <cellStyle name="Ênfase2 2 18" xfId="37573" xr:uid="{86E1B577-6D26-4A4A-B59E-B38C44C08B3F}"/>
    <cellStyle name="Ênfase2 2 19" xfId="37574" xr:uid="{3A410FEB-632F-4CA2-970C-F82BEBAB4609}"/>
    <cellStyle name="Ênfase2 2 2" xfId="37575" xr:uid="{E115A4B8-DA5E-4E3C-AA66-F1D42D7311CE}"/>
    <cellStyle name="Ênfase2 2 2 10" xfId="37576" xr:uid="{69A48124-0CB2-41AC-BB70-C05E9AE1F9C4}"/>
    <cellStyle name="Ênfase2 2 2 10 2" xfId="56623" xr:uid="{0AA55315-1A4D-4C4F-8E20-5F8A22BFF232}"/>
    <cellStyle name="Ênfase2 2 2 11" xfId="37577" xr:uid="{BAB3F721-9583-4F20-9613-936B11923D23}"/>
    <cellStyle name="Ênfase2 2 2 11 2" xfId="58179" xr:uid="{7757DCFF-418C-4A8F-AF13-E859D540EB88}"/>
    <cellStyle name="Ênfase2 2 2 12" xfId="37578" xr:uid="{95A16D57-0C2A-4CD8-8AAA-5B1E8FE65A16}"/>
    <cellStyle name="Ênfase2 2 2 13" xfId="37579" xr:uid="{109F8AF5-2524-42BC-B736-A690336903F8}"/>
    <cellStyle name="Ênfase2 2 2 14" xfId="37580" xr:uid="{EC00B506-E6D6-4FCD-95AF-DAC84ADCE8CC}"/>
    <cellStyle name="Ênfase2 2 2 15" xfId="48206" xr:uid="{5A044137-D5BB-4F1D-8B34-6CBBAA92A61E}"/>
    <cellStyle name="Ênfase2 2 2 2" xfId="37581" xr:uid="{3EA31213-C46A-40DC-B1B8-F6E7F8B2B56E}"/>
    <cellStyle name="Ênfase2 2 2 2 10" xfId="37582" xr:uid="{DD2522AF-AE60-4020-80C5-2F7FD6356FCE}"/>
    <cellStyle name="Ênfase2 2 2 2 10 2" xfId="56998" xr:uid="{B5A33657-2392-495C-878E-38FCBAB7FB30}"/>
    <cellStyle name="Ênfase2 2 2 2 11" xfId="37583" xr:uid="{1E1ABBA9-B249-40F4-8092-7E008B5607AF}"/>
    <cellStyle name="Ênfase2 2 2 2 11 2" xfId="58364" xr:uid="{205C3E53-DFC8-46B2-8CA5-39C6AFFF92C9}"/>
    <cellStyle name="Ênfase2 2 2 2 12" xfId="37584" xr:uid="{80DC4B38-1FDC-4FE8-965E-9A8E2C938904}"/>
    <cellStyle name="Ênfase2 2 2 2 13" xfId="37585" xr:uid="{5DEE4A8F-08E5-4026-ADFF-20CFFEDCC4BB}"/>
    <cellStyle name="Ênfase2 2 2 2 14" xfId="49491" xr:uid="{D35B05A1-E7F5-43FE-B7F5-87D030D7CFF4}"/>
    <cellStyle name="Ênfase2 2 2 2 2" xfId="37586" xr:uid="{A34A208C-C8DB-4618-B6A9-DA2E8003F13C}"/>
    <cellStyle name="Ênfase2 2 2 2 2 2" xfId="37587" xr:uid="{D9313790-F5B0-44B8-AB06-3ECAA122CDDA}"/>
    <cellStyle name="Ênfase2 2 2 2 2 2 2" xfId="57384" xr:uid="{5C955AB8-FCB9-416E-9308-8C10F5102589}"/>
    <cellStyle name="Ênfase2 2 2 2 2 2 2 2" xfId="57385" xr:uid="{54EEC362-B33A-441C-8A58-60D061048ACC}"/>
    <cellStyle name="Ênfase2 2 2 2 2 2 2 3" xfId="57691" xr:uid="{E3BEE1BE-1201-4369-9FE2-1C99BA0F9A83}"/>
    <cellStyle name="Ênfase2 2 2 2 2 2 3" xfId="57797" xr:uid="{917FDBA1-1507-44BD-BA1B-C223102B0417}"/>
    <cellStyle name="Ênfase2 2 2 2 2 2 4" xfId="49493" xr:uid="{6E575DD8-BBD9-46ED-B82A-96B29415393A}"/>
    <cellStyle name="Ênfase2 2 2 2 2 3" xfId="37588" xr:uid="{C4EA9A55-66E6-4076-88F8-0F0723DD9358}"/>
    <cellStyle name="Ênfase2 2 2 2 2 3 2" xfId="57383" xr:uid="{A616A88A-F1E2-4087-8BCD-29DF3C994626}"/>
    <cellStyle name="Ênfase2 2 2 2 2 4" xfId="37589" xr:uid="{AD24A4A3-5BD3-40E5-87F4-CBD305D13644}"/>
    <cellStyle name="Ênfase2 2 2 2 2 4 2" xfId="57908" xr:uid="{448012B0-9866-489C-B39F-297B5CDDFD0F}"/>
    <cellStyle name="Ênfase2 2 2 2 2 5" xfId="49492" xr:uid="{7B71853C-E743-4A0D-A5DC-504731A712F1}"/>
    <cellStyle name="Ênfase2 2 2 2 3" xfId="37590" xr:uid="{67A2B532-AB1F-4BF2-B8FD-16C422BBE1DE}"/>
    <cellStyle name="Ênfase2 2 2 2 3 2" xfId="50896" xr:uid="{CD5DCDEB-6B3A-4852-8F71-CEA7B0130F51}"/>
    <cellStyle name="Ênfase2 2 2 2 4" xfId="37591" xr:uid="{CE777B50-15B7-4B4A-A460-76EDEE088525}"/>
    <cellStyle name="Ênfase2 2 2 2 4 2" xfId="51781" xr:uid="{CF256108-3856-4A2F-BA6D-4B71D0301CF9}"/>
    <cellStyle name="Ênfase2 2 2 2 5" xfId="37592" xr:uid="{820FCC99-AB7A-4FE3-9D94-DFE66E4CD9BE}"/>
    <cellStyle name="Ênfase2 2 2 2 5 2" xfId="52656" xr:uid="{4029BD1F-4180-43CC-BDBE-88D6FA9E3584}"/>
    <cellStyle name="Ênfase2 2 2 2 6" xfId="37593" xr:uid="{FBC1009E-105D-4C58-8EEE-A56DA8E5E6AF}"/>
    <cellStyle name="Ênfase2 2 2 2 6 2" xfId="53513" xr:uid="{E25EAA81-B9C2-4E1F-87D5-DBF6DD234C48}"/>
    <cellStyle name="Ênfase2 2 2 2 7" xfId="37594" xr:uid="{5678D303-8F37-4EBC-B362-AB7F2422A728}"/>
    <cellStyle name="Ênfase2 2 2 2 7 2" xfId="54346" xr:uid="{599C0355-4725-40B8-96F8-BF57B36772BB}"/>
    <cellStyle name="Ênfase2 2 2 2 8" xfId="37595" xr:uid="{0B6D22DD-0BCE-452B-833F-2E994C43F8D0}"/>
    <cellStyle name="Ênfase2 2 2 2 8 2" xfId="55136" xr:uid="{33ED2318-0CDD-40AD-AC97-14175AD11162}"/>
    <cellStyle name="Ênfase2 2 2 2 9" xfId="37596" xr:uid="{2224360A-BDCD-412F-9B68-3679CA025792}"/>
    <cellStyle name="Ênfase2 2 2 2 9 2" xfId="55789" xr:uid="{7676E696-34EA-4734-9A5C-9A9F2E8E7A66}"/>
    <cellStyle name="Ênfase2 2 2 3" xfId="37597" xr:uid="{FE96932F-3D92-4409-B883-71066F5BF0A1}"/>
    <cellStyle name="Ênfase2 2 2 3 2" xfId="50895" xr:uid="{8F24DDE9-B129-4D4D-ACFF-D73E72B0BD24}"/>
    <cellStyle name="Ênfase2 2 2 4" xfId="37598" xr:uid="{93C5C1AD-7CAC-460F-A8B8-D0BB32AC19FC}"/>
    <cellStyle name="Ênfase2 2 2 4 2" xfId="37599" xr:uid="{566C982C-08DD-43F9-80EA-4E113F7A374A}"/>
    <cellStyle name="Ênfase2 2 2 4 3" xfId="37600" xr:uid="{27E4E2B0-84D2-4411-9914-EEDAD5765641}"/>
    <cellStyle name="Ênfase2 2 2 4 4" xfId="37601" xr:uid="{866393C8-37CA-4183-8379-12C4F5247D1C}"/>
    <cellStyle name="Ênfase2 2 2 4 5" xfId="51780" xr:uid="{CB6DCFE5-084E-44E7-A9E8-AF7EB39C0F43}"/>
    <cellStyle name="Ênfase2 2 2 5" xfId="37602" xr:uid="{A5C573F0-C5E6-42BA-A613-D0C5FD83D845}"/>
    <cellStyle name="Ênfase2 2 2 5 2" xfId="52655" xr:uid="{6B1FFC0B-ED55-486F-825E-118E2E9194BA}"/>
    <cellStyle name="Ênfase2 2 2 6" xfId="37603" xr:uid="{13F0C8C8-B54B-4DC6-9921-205C27643353}"/>
    <cellStyle name="Ênfase2 2 2 6 2" xfId="53512" xr:uid="{58B0B555-09E3-4A3F-B54B-6B217FAB7423}"/>
    <cellStyle name="Ênfase2 2 2 7" xfId="37604" xr:uid="{321CCACD-A6AE-4E07-8E76-37910C6A6BD8}"/>
    <cellStyle name="Ênfase2 2 2 7 2" xfId="54345" xr:uid="{C1696C34-5ED3-465F-B3B3-4C3CB4F57F73}"/>
    <cellStyle name="Ênfase2 2 2 8" xfId="37605" xr:uid="{C858F375-55A8-4050-906D-5695C551F610}"/>
    <cellStyle name="Ênfase2 2 2 8 2" xfId="55135" xr:uid="{B951ED19-A49C-4B7A-9D4C-91D598E0F28D}"/>
    <cellStyle name="Ênfase2 2 2 9" xfId="37606" xr:uid="{F1AC4649-3ECE-4CC2-8370-5CDF4F6A78C8}"/>
    <cellStyle name="Ênfase2 2 2 9 2" xfId="55788" xr:uid="{D9EFDD10-9776-474C-88F7-404831621359}"/>
    <cellStyle name="Ênfase2 2 20" xfId="37607" xr:uid="{E8FD9B4F-BE11-4478-B3FA-ABAC7B5F16BD}"/>
    <cellStyle name="Ênfase2 2 21" xfId="37608" xr:uid="{E6B7B7F0-BCBB-44DD-833B-31ECB694289B}"/>
    <cellStyle name="Ênfase2 2 22" xfId="37609" xr:uid="{DAC2C5C7-E5C6-45D5-AB49-CE0893B25410}"/>
    <cellStyle name="Ênfase2 2 23" xfId="37610" xr:uid="{3463AF69-D046-4103-855E-2FF628638E0C}"/>
    <cellStyle name="Ênfase2 2 24" xfId="37611" xr:uid="{12CFD2D8-A68D-4615-959E-D4FFD52DBA3C}"/>
    <cellStyle name="Ênfase2 2 25" xfId="45304" xr:uid="{B3A50776-7E7C-46B9-A959-6E1A12BC4CC2}"/>
    <cellStyle name="Ênfase2 2 3" xfId="37612" xr:uid="{55E88970-D558-41B5-AC5D-7EE244548B0F}"/>
    <cellStyle name="Ênfase2 2 3 2" xfId="49494" xr:uid="{81EEBAC8-4FE3-46C5-BAF5-52B5AD594214}"/>
    <cellStyle name="Ênfase2 2 4" xfId="37613" xr:uid="{47ED5D92-04DC-41EC-A291-9915130E39CE}"/>
    <cellStyle name="Ênfase2 2 4 2" xfId="49495" xr:uid="{213C65C0-F395-4E0A-9495-05EE805C05D4}"/>
    <cellStyle name="Ênfase2 2 5" xfId="37614" xr:uid="{33FDA839-6245-4717-814A-EEBBAB3B256C}"/>
    <cellStyle name="Ênfase2 2 5 2" xfId="49496" xr:uid="{49ACD74D-346D-49FA-B41A-7B525CDDA11B}"/>
    <cellStyle name="Ênfase2 2 6" xfId="37615" xr:uid="{7B4AECA8-D26D-45CF-989D-8468AEF734D1}"/>
    <cellStyle name="Ênfase2 2 6 2" xfId="49497" xr:uid="{D7A8B0B1-1B7B-4A48-AB16-5104383FAA8A}"/>
    <cellStyle name="Ênfase2 2 7" xfId="37616" xr:uid="{A56BBC04-F667-4E60-ABEC-5170C2E5F7E9}"/>
    <cellStyle name="Ênfase2 2 7 2" xfId="49498" xr:uid="{20630A42-6FEC-4029-BD7A-1638169054DC}"/>
    <cellStyle name="Ênfase2 2 8" xfId="37617" xr:uid="{7B12D067-EA3D-47D8-9A5D-032AB7D04163}"/>
    <cellStyle name="Ênfase2 2 8 2" xfId="50894" xr:uid="{8863E400-2733-40D2-A9D7-1B34CD8B3710}"/>
    <cellStyle name="Ênfase2 2 9" xfId="37618" xr:uid="{3A36E36C-691D-43E2-A010-33441BB9B1AE}"/>
    <cellStyle name="Ênfase2 2 9 2" xfId="51779" xr:uid="{F5B03CA6-88A4-486A-BC87-EEB7B048D66F}"/>
    <cellStyle name="Ênfase2 20" xfId="37619" xr:uid="{087EECA6-6BAF-4582-94C2-94C618D0B254}"/>
    <cellStyle name="Ênfase2 20 2" xfId="49499" xr:uid="{3C0754AF-CF01-4251-8F1B-29EFBA88A5B1}"/>
    <cellStyle name="Ênfase2 20 3" xfId="50902" xr:uid="{E5CF95FD-D7C4-4FF9-A506-7D71DD5AD705}"/>
    <cellStyle name="Ênfase2 20 4" xfId="51787" xr:uid="{4EE3A7D9-4A08-4433-92B8-C01BCA37E8F2}"/>
    <cellStyle name="Ênfase2 20 5" xfId="52662" xr:uid="{713AC93F-390F-4AA6-9003-4D9820F9FB5B}"/>
    <cellStyle name="Ênfase2 20 6" xfId="53519" xr:uid="{31F03FC2-0E32-422B-AF7B-1CC13DD05723}"/>
    <cellStyle name="Ênfase2 20 7" xfId="54351" xr:uid="{3FD1886B-17D5-4F1F-8243-484831966445}"/>
    <cellStyle name="Ênfase2 20 8" xfId="55137" xr:uid="{171883DA-EF93-4541-94C6-6FBA58BD8B10}"/>
    <cellStyle name="Ênfase2 20 9" xfId="55790" xr:uid="{1EA6E332-08D2-4395-9EE2-8BAF21A84E6B}"/>
    <cellStyle name="Ênfase2 21" xfId="37620" xr:uid="{0490466B-7242-4141-A836-7BE2F21E63C6}"/>
    <cellStyle name="Ênfase2 21 2" xfId="49500" xr:uid="{C3898C61-131E-4B5A-A826-86C01F081586}"/>
    <cellStyle name="Ênfase2 22" xfId="37621" xr:uid="{7843493B-C293-40AD-838E-AC35A6A29B63}"/>
    <cellStyle name="Ênfase2 22 2" xfId="49501" xr:uid="{F7BCCF1D-3C05-437B-8B6D-9C39211B65DF}"/>
    <cellStyle name="Ênfase2 23" xfId="37622" xr:uid="{94F47CF8-6D16-4D80-A77D-95293E500866}"/>
    <cellStyle name="Ênfase2 23 2" xfId="49502" xr:uid="{F59918FC-B7FE-4E95-8B59-333F2180920A}"/>
    <cellStyle name="Ênfase2 24" xfId="37623" xr:uid="{D81EBBAD-3130-4445-B62B-7B655CDEF3C5}"/>
    <cellStyle name="Ênfase2 24 2" xfId="49503" xr:uid="{540F05D2-D6F7-454F-BBDD-8DB76FAAF18D}"/>
    <cellStyle name="Ênfase2 25" xfId="37624" xr:uid="{6BBD817E-7B6F-4F7B-9AD7-5AC5F08C4EFE}"/>
    <cellStyle name="Ênfase2 25 2" xfId="49504" xr:uid="{605AFCD9-28DE-43C6-BB21-DFB440DCC3B7}"/>
    <cellStyle name="Ênfase2 26" xfId="37625" xr:uid="{5CE62C09-52D7-414D-8C7D-A1D2C8602DA7}"/>
    <cellStyle name="Ênfase2 26 2" xfId="49505" xr:uid="{9145F64D-3766-400C-ABF7-CAF1A772F798}"/>
    <cellStyle name="Ênfase2 27" xfId="37626" xr:uid="{5D2D3494-614C-41FC-824F-DBFD612DF466}"/>
    <cellStyle name="Ênfase2 27 2" xfId="49506" xr:uid="{EAAA83C8-B35C-4C57-863E-F40060FCFA13}"/>
    <cellStyle name="Ênfase2 28" xfId="37627" xr:uid="{83505DB7-EF7E-4BA6-A77C-6186D4AAA4F7}"/>
    <cellStyle name="Ênfase2 29" xfId="37628" xr:uid="{E45866F6-9402-42B6-8DD5-CE9DEC627060}"/>
    <cellStyle name="Ênfase2 3" xfId="37629" xr:uid="{78F61EC1-CBA5-4DB1-AA1C-375674484BBD}"/>
    <cellStyle name="Ênfase2 3 10" xfId="56238" xr:uid="{43B3B070-DD94-4A85-9518-6C377F3F1F54}"/>
    <cellStyle name="Ênfase2 3 11" xfId="57648" xr:uid="{3F20B0FB-CAF4-4408-9AD0-4A8064462256}"/>
    <cellStyle name="Ênfase2 3 12" xfId="47524" xr:uid="{43A98D91-AF86-48D8-8F19-D309D38AC414}"/>
    <cellStyle name="Ênfase2 3 13" xfId="45305" xr:uid="{03309F93-DF38-4A51-9337-641BAD8DD7FC}"/>
    <cellStyle name="Ênfase2 3 2" xfId="48207" xr:uid="{C9E4490C-309F-41C6-8864-E526A6C4F3FD}"/>
    <cellStyle name="Ênfase2 3 2 2" xfId="49507" xr:uid="{2A6B351D-A2DE-4091-9129-1C0DFF6CE576}"/>
    <cellStyle name="Ênfase2 3 2 2 2" xfId="56999" xr:uid="{9BD81EE3-F65C-4306-ADC8-75F693EBCA55}"/>
    <cellStyle name="Ênfase2 3 2 2 2 2" xfId="57388" xr:uid="{D36ECFB6-0D7A-4B89-B8CA-551680FA2A13}"/>
    <cellStyle name="Ênfase2 3 2 2 2 3" xfId="57690" xr:uid="{098C5650-8F3B-4CCF-B21A-333D4A670111}"/>
    <cellStyle name="Ênfase2 3 2 2 3" xfId="58153" xr:uid="{C4DE80F9-2CA1-4B4E-8F59-49AB4B378A7B}"/>
    <cellStyle name="Ênfase2 3 2 3" xfId="56624" xr:uid="{A7B689F0-93E2-4062-8656-9F848FBC3ECF}"/>
    <cellStyle name="Ênfase2 3 2 4" xfId="58074" xr:uid="{4739453D-65A1-47D8-BCDA-83340FF79DAC}"/>
    <cellStyle name="Ênfase2 3 3" xfId="50910" xr:uid="{7CD8E4CD-89DC-4876-A294-92B66383B693}"/>
    <cellStyle name="Ênfase2 3 4" xfId="51795" xr:uid="{7173E741-86FF-411F-B366-83728A638610}"/>
    <cellStyle name="Ênfase2 3 5" xfId="52670" xr:uid="{B3B1CDE9-EB35-4709-A75C-E13FE30A4FDE}"/>
    <cellStyle name="Ênfase2 3 6" xfId="53527" xr:uid="{AB90ED60-2774-47AC-BEA6-7F980F7BED95}"/>
    <cellStyle name="Ênfase2 3 7" xfId="54359" xr:uid="{A84C84D6-1A8F-43A4-B352-0D0083CEE854}"/>
    <cellStyle name="Ênfase2 3 8" xfId="55143" xr:uid="{4077854E-F5B1-43F0-90E0-5B085D9869AC}"/>
    <cellStyle name="Ênfase2 3 9" xfId="55791" xr:uid="{5C380E8E-309C-4FDF-8F32-70C4AC35C7B0}"/>
    <cellStyle name="Ênfase2 30" xfId="37630" xr:uid="{FFDCD404-EFEF-4B50-9951-5C01A98A294B}"/>
    <cellStyle name="Ênfase2 31" xfId="37631" xr:uid="{611E1B13-603B-4C49-8FB4-CE824EC0DFA1}"/>
    <cellStyle name="Ênfase2 32" xfId="37632" xr:uid="{6E224B9D-BFCD-4A9E-A0F5-C972BF0634CD}"/>
    <cellStyle name="Ênfase2 33" xfId="37633" xr:uid="{ED9C53BD-3A36-47AA-88F3-091248F02ACB}"/>
    <cellStyle name="Ênfase2 34" xfId="37634" xr:uid="{FB4C7D0A-123F-4570-8425-A6D622BF6F4A}"/>
    <cellStyle name="Ênfase2 34 2" xfId="37635" xr:uid="{5636F048-6B89-482F-ABA3-C2E0F5A47020}"/>
    <cellStyle name="Ênfase2 34 3" xfId="37636" xr:uid="{83551510-645E-4C06-B3C5-0EEBA56DA545}"/>
    <cellStyle name="Ênfase2 35" xfId="37637" xr:uid="{810B528C-1CD9-4716-B557-C9F337908615}"/>
    <cellStyle name="Ênfase2 36" xfId="37638" xr:uid="{98AB0DCE-9F06-4490-B4D0-7ABB57A5466E}"/>
    <cellStyle name="Ênfase2 37" xfId="37639" xr:uid="{AA797F9A-9441-4186-A1D7-514E94F80701}"/>
    <cellStyle name="Ênfase2 38" xfId="37640" xr:uid="{16AAE665-A200-429A-BD1B-F16420E7C69C}"/>
    <cellStyle name="Ênfase2 39" xfId="37641" xr:uid="{D655F5CF-B592-4279-8FDA-E575904E4505}"/>
    <cellStyle name="Ênfase2 4" xfId="37642" xr:uid="{08E55266-3F9F-45B8-A400-01D134BFEF9C}"/>
    <cellStyle name="Ênfase2 4 10" xfId="56279" xr:uid="{D47B25E5-5FE3-4B4C-A96C-51511ABBB4B2}"/>
    <cellStyle name="Ênfase2 4 11" xfId="58428" xr:uid="{5E09CBCF-CCFC-4E63-9EB3-3B22F87FCFCF}"/>
    <cellStyle name="Ênfase2 4 12" xfId="47525" xr:uid="{98A535BE-DCC4-4C92-9FD3-072D374990F6}"/>
    <cellStyle name="Ênfase2 4 13" xfId="45306" xr:uid="{8CE65128-8876-40C0-A585-3F2B8FACD7CC}"/>
    <cellStyle name="Ênfase2 4 2" xfId="48208" xr:uid="{64CED21A-51BB-424C-875B-7C2400B4F2BA}"/>
    <cellStyle name="Ênfase2 4 2 2" xfId="49508" xr:uid="{BF7C1E0A-80C9-4620-9700-3108C6CB6C47}"/>
    <cellStyle name="Ênfase2 4 2 2 2" xfId="57000" xr:uid="{D524A788-7A78-4AFD-B4AF-E0263BCAD708}"/>
    <cellStyle name="Ênfase2 4 2 2 2 2" xfId="57389" xr:uid="{55B843F8-5804-4785-8D61-F9849F0C7D20}"/>
    <cellStyle name="Ênfase2 4 2 2 2 3" xfId="57421" xr:uid="{94F457C6-B181-4E79-BE06-9D0590732A4E}"/>
    <cellStyle name="Ênfase2 4 2 2 3" xfId="58046" xr:uid="{E4A3A8A1-65E2-45AF-BF9F-B0077F010DBD}"/>
    <cellStyle name="Ênfase2 4 2 3" xfId="56625" xr:uid="{56C09D9E-7409-4FD2-A315-8C44B880B23A}"/>
    <cellStyle name="Ênfase2 4 2 4" xfId="57961" xr:uid="{277B3BCF-A4CA-4CB6-84E7-E3491475607A}"/>
    <cellStyle name="Ênfase2 4 3" xfId="50911" xr:uid="{AB7C505B-3131-4D04-8C26-A30614AC01A4}"/>
    <cellStyle name="Ênfase2 4 4" xfId="51796" xr:uid="{20809545-0929-4E28-8420-BF87164808BC}"/>
    <cellStyle name="Ênfase2 4 5" xfId="52671" xr:uid="{ACD1010A-6C2C-49B3-AF23-B236385A0C92}"/>
    <cellStyle name="Ênfase2 4 6" xfId="53528" xr:uid="{514EE902-907C-4B6B-A371-EC2803405B97}"/>
    <cellStyle name="Ênfase2 4 7" xfId="54360" xr:uid="{5EC8868C-1DB9-47D4-A1FA-BDB849EAD6BD}"/>
    <cellStyle name="Ênfase2 4 8" xfId="55144" xr:uid="{18FE4787-9AEE-4D6D-A4B4-29C66A9C1D05}"/>
    <cellStyle name="Ênfase2 4 9" xfId="55792" xr:uid="{FCF6EFB6-A424-40B0-B854-D2B7E943E0AD}"/>
    <cellStyle name="Ênfase2 40" xfId="37643" xr:uid="{6738EFD9-323A-424A-9253-C6140026E3A4}"/>
    <cellStyle name="Ênfase2 41" xfId="37644" xr:uid="{DD54F340-3084-4328-91C4-92CFBDF5E460}"/>
    <cellStyle name="Ênfase2 42" xfId="37645" xr:uid="{1A241A86-1CF9-4B6D-B9B3-BA49FACF0E0D}"/>
    <cellStyle name="Ênfase2 43" xfId="37646" xr:uid="{32F70B1D-A4D2-463F-BE3C-D3DD63E28E78}"/>
    <cellStyle name="Ênfase2 44" xfId="37647" xr:uid="{CFD0F166-133A-404B-91D2-6829848C30BA}"/>
    <cellStyle name="Ênfase2 45" xfId="37648" xr:uid="{EAB5F2C9-DAE1-416B-A67D-CBA439E6771E}"/>
    <cellStyle name="Ênfase2 46" xfId="37649" xr:uid="{2E2DC6AB-E17E-4E15-BAAA-89CE1EB363C5}"/>
    <cellStyle name="Ênfase2 47" xfId="37650" xr:uid="{B826EA4E-0DC4-4064-A7D5-247C4E5A71E6}"/>
    <cellStyle name="Ênfase2 48" xfId="37651" xr:uid="{22CE2A93-A2D9-48F8-88A4-3AF26FB091F3}"/>
    <cellStyle name="Ênfase2 49" xfId="37652" xr:uid="{491627B4-4DC1-4DC1-93D8-4DFE43EC0D34}"/>
    <cellStyle name="Ênfase2 5" xfId="37653" xr:uid="{83F9D5B5-27D8-4497-9056-0C442CDF37DC}"/>
    <cellStyle name="Ênfase2 5 10" xfId="56320" xr:uid="{5E022C45-6972-4640-9387-0DAF865DDA6D}"/>
    <cellStyle name="Ênfase2 5 11" xfId="56840" xr:uid="{DC7A7D88-DA5F-47D2-9C5D-BED32D33E6DD}"/>
    <cellStyle name="Ênfase2 5 12" xfId="47526" xr:uid="{1F126D9F-76FA-408F-B40A-61935E4EE03B}"/>
    <cellStyle name="Ênfase2 5 13" xfId="45307" xr:uid="{32F7F0EB-2519-41E9-8D3B-09519AD18F88}"/>
    <cellStyle name="Ênfase2 5 2" xfId="48209" xr:uid="{4297CA7F-633C-48F7-904C-3AE29C673253}"/>
    <cellStyle name="Ênfase2 5 2 2" xfId="49509" xr:uid="{644CF380-E037-447E-B737-88E6BD453D06}"/>
    <cellStyle name="Ênfase2 5 2 2 2" xfId="57001" xr:uid="{3C6317E6-C33E-4651-8FE3-4F54446B5690}"/>
    <cellStyle name="Ênfase2 5 2 2 2 2" xfId="57390" xr:uid="{3D5DF66B-AD5E-4154-A7E2-61C79B1B3339}"/>
    <cellStyle name="Ênfase2 5 2 2 2 3" xfId="57022" xr:uid="{B8C34C27-20D7-4290-A72B-C7AC5E0237DC}"/>
    <cellStyle name="Ênfase2 5 2 2 3" xfId="57938" xr:uid="{80A1E9E9-1631-4931-ACB9-B13E1FEB6A4F}"/>
    <cellStyle name="Ênfase2 5 2 3" xfId="56626" xr:uid="{1864A20B-03AF-4602-B31F-8B58DE84DD24}"/>
    <cellStyle name="Ênfase2 5 2 4" xfId="57851" xr:uid="{C6188178-5B7F-4E31-B622-F6CE4F2E9E50}"/>
    <cellStyle name="Ênfase2 5 3" xfId="50912" xr:uid="{CBFE5737-5845-4BF0-9E5C-C5922883EE54}"/>
    <cellStyle name="Ênfase2 5 4" xfId="51797" xr:uid="{1FA511D2-1AF7-4BF9-A922-E8EDF9703CDD}"/>
    <cellStyle name="Ênfase2 5 5" xfId="52672" xr:uid="{DD7B596F-09A2-4F98-ACC6-FD96FF9C365B}"/>
    <cellStyle name="Ênfase2 5 6" xfId="53529" xr:uid="{0CFDB3DF-CCE5-431D-BD06-3B78BEC95771}"/>
    <cellStyle name="Ênfase2 5 7" xfId="54361" xr:uid="{8006C584-FEBA-4389-8FDF-3478FC551F7A}"/>
    <cellStyle name="Ênfase2 5 8" xfId="55145" xr:uid="{9ED08BA6-73E2-400C-B6D1-8AEBE9A138E6}"/>
    <cellStyle name="Ênfase2 5 9" xfId="55793" xr:uid="{D6D82B62-55C6-4C90-9114-5FCEC5E21C0E}"/>
    <cellStyle name="Ênfase2 50" xfId="37654" xr:uid="{AA8EAAD3-A0E5-4D5B-9FC3-47C2585C3BDB}"/>
    <cellStyle name="Ênfase2 51" xfId="37655" xr:uid="{82CCFF1D-71A4-448B-825D-C3B4BDAD67B3}"/>
    <cellStyle name="Ênfase2 52" xfId="37656" xr:uid="{47F6A705-0E38-4576-B1A4-F5CDFDAB7F84}"/>
    <cellStyle name="Ênfase2 53" xfId="37657" xr:uid="{1FDC0F06-E60D-4190-BC0C-F23B540DD628}"/>
    <cellStyle name="Ênfase2 6" xfId="37658" xr:uid="{C355FB34-6545-4ED7-AA69-1647113298BD}"/>
    <cellStyle name="Ênfase2 6 10" xfId="56360" xr:uid="{9DD3BBD5-1D91-44E6-90A3-AC16E528368B}"/>
    <cellStyle name="Ênfase2 6 11" xfId="57156" xr:uid="{D19C3744-71FB-45F3-B7A8-AF96232BDAB1}"/>
    <cellStyle name="Ênfase2 6 12" xfId="47527" xr:uid="{9E3A43EB-A898-4A1D-A262-569D08EFFBA9}"/>
    <cellStyle name="Ênfase2 6 13" xfId="45308" xr:uid="{2F24BF17-3659-42E2-9360-F07FA0CDC945}"/>
    <cellStyle name="Ênfase2 6 2" xfId="48210" xr:uid="{16169903-C42E-4082-A880-717649A0F797}"/>
    <cellStyle name="Ênfase2 6 2 2" xfId="49510" xr:uid="{960E5F9C-0084-405D-83C2-CF11B3B5D208}"/>
    <cellStyle name="Ênfase2 6 2 2 2" xfId="57002" xr:uid="{A2BA2BB0-598D-4258-B9DE-28DBD70C8640}"/>
    <cellStyle name="Ênfase2 6 2 2 2 2" xfId="57391" xr:uid="{8A0CB5A8-EE71-4B27-A733-114901161144}"/>
    <cellStyle name="Ênfase2 6 2 2 2 3" xfId="57796" xr:uid="{B8290BAB-A1AE-45BB-8594-4952241791F6}"/>
    <cellStyle name="Ênfase2 6 2 2 3" xfId="57826" xr:uid="{F51185AB-2065-489E-BD80-4ABD094F32B1}"/>
    <cellStyle name="Ênfase2 6 2 3" xfId="56627" xr:uid="{BBEE33E3-C7DC-4CC8-80F4-5E73F8AC00B4}"/>
    <cellStyle name="Ênfase2 6 2 4" xfId="57738" xr:uid="{F081BAAC-4BF5-43D1-AA63-A88A50024945}"/>
    <cellStyle name="Ênfase2 6 3" xfId="50913" xr:uid="{FA20A82E-C3B5-4760-B820-A5BD9F8A12C3}"/>
    <cellStyle name="Ênfase2 6 4" xfId="51798" xr:uid="{0E35C9C4-9191-4402-ADFF-BEDDD83CDF09}"/>
    <cellStyle name="Ênfase2 6 5" xfId="52673" xr:uid="{C55F5E6F-13BD-49E0-8C91-776DC7C982E3}"/>
    <cellStyle name="Ênfase2 6 6" xfId="53530" xr:uid="{431AD530-8770-4A92-8363-DD8E4EA19900}"/>
    <cellStyle name="Ênfase2 6 7" xfId="54362" xr:uid="{DB1BF5BF-9382-4BB1-BC86-6966EE62AE82}"/>
    <cellStyle name="Ênfase2 6 8" xfId="55146" xr:uid="{07BB8A91-7882-4292-8BA2-3CA3A57D0891}"/>
    <cellStyle name="Ênfase2 6 9" xfId="55794" xr:uid="{6862F585-3209-4746-9EEC-037F8E638553}"/>
    <cellStyle name="Ênfase2 7" xfId="37659" xr:uid="{3F3AC3F9-F023-4061-A6F2-4E8C15D39422}"/>
    <cellStyle name="Ênfase2 7 10" xfId="47528" xr:uid="{9F02D4B5-EFD6-4D10-8E9B-BAAD465E76CB}"/>
    <cellStyle name="Ênfase2 7 11" xfId="45309" xr:uid="{C90EDCD3-2B6B-40B2-8CD9-4B9CDFE6A34D}"/>
    <cellStyle name="Ênfase2 7 2" xfId="48211" xr:uid="{D835CA44-F36A-4843-A9BC-69968FF037EE}"/>
    <cellStyle name="Ênfase2 7 2 2" xfId="49511" xr:uid="{C3681A48-B526-4014-93A5-B46B02C14C2B}"/>
    <cellStyle name="Ênfase2 7 3" xfId="50914" xr:uid="{C46C305B-879E-4253-8A99-7B719DBC6D06}"/>
    <cellStyle name="Ênfase2 7 4" xfId="51799" xr:uid="{FA7C7C9A-D963-418F-9EE8-0BC86AED0234}"/>
    <cellStyle name="Ênfase2 7 5" xfId="52674" xr:uid="{712D6B78-F52A-4A20-9685-BA78FB06AB6A}"/>
    <cellStyle name="Ênfase2 7 6" xfId="53531" xr:uid="{883841FB-31DD-44BF-95A3-2292CBA93EA1}"/>
    <cellStyle name="Ênfase2 7 7" xfId="54363" xr:uid="{FF9F7E05-C7A8-4647-8D84-F1E0013DC942}"/>
    <cellStyle name="Ênfase2 7 8" xfId="55147" xr:uid="{F1EA41AE-B0DF-44A2-B9B9-F75503F15FDA}"/>
    <cellStyle name="Ênfase2 7 9" xfId="55795" xr:uid="{8BD54C1C-212B-4EB1-A39D-C94DE48B35FE}"/>
    <cellStyle name="Ênfase2 8" xfId="37660" xr:uid="{AA39902E-8AB9-4E83-8BEC-802D3A41D93B}"/>
    <cellStyle name="Ênfase2 8 10" xfId="47529" xr:uid="{D6EF5C39-12E5-421A-B436-59D7C6A1383E}"/>
    <cellStyle name="Ênfase2 8 11" xfId="45980" xr:uid="{6229F98A-D58C-48A4-BE82-0678FEDEFFD1}"/>
    <cellStyle name="Ênfase2 8 2" xfId="48212" xr:uid="{FCC16E0B-66DA-4AD3-A35F-AA41A849802D}"/>
    <cellStyle name="Ênfase2 8 2 2" xfId="49512" xr:uid="{553C712A-6BD0-47C9-B6EB-D2B897AEC1AD}"/>
    <cellStyle name="Ênfase2 8 3" xfId="50915" xr:uid="{9679D7AE-0C20-43B8-81AD-3AC455416B71}"/>
    <cellStyle name="Ênfase2 8 4" xfId="51800" xr:uid="{D7DF64AC-D8E0-40D9-8F2F-95EC237FE759}"/>
    <cellStyle name="Ênfase2 8 5" xfId="52675" xr:uid="{7E93122D-7ABB-4949-B3FA-E58C2D3A356E}"/>
    <cellStyle name="Ênfase2 8 6" xfId="53532" xr:uid="{BD08A9DE-FC65-4100-8381-571EE9682649}"/>
    <cellStyle name="Ênfase2 8 7" xfId="54364" xr:uid="{7768BC6B-246F-40EF-A930-9B8E3AF5D2C7}"/>
    <cellStyle name="Ênfase2 8 8" xfId="55148" xr:uid="{F9575D26-CB4D-4CD6-A0E1-425DC92F65FB}"/>
    <cellStyle name="Ênfase2 8 9" xfId="55796" xr:uid="{A05E484F-F422-4BDE-8DB5-5B19F2F6AB7D}"/>
    <cellStyle name="Ênfase2 9" xfId="37661" xr:uid="{72CD6473-485E-4FB1-9A28-BA393D2552D1}"/>
    <cellStyle name="Ênfase2 9 10" xfId="47530" xr:uid="{E59752F5-12DD-4BD3-ABE3-AE3B32C95396}"/>
    <cellStyle name="Ênfase2 9 11" xfId="45981" xr:uid="{D3C4E408-1347-4257-BAED-28573995188A}"/>
    <cellStyle name="Ênfase2 9 2" xfId="48213" xr:uid="{559086BF-E608-4113-B5F0-03438F2223CE}"/>
    <cellStyle name="Ênfase2 9 2 2" xfId="49513" xr:uid="{17206073-B011-4ACF-8D02-A7502065636C}"/>
    <cellStyle name="Ênfase2 9 3" xfId="50916" xr:uid="{99F5A32C-70E4-4286-B664-40B2D10323D9}"/>
    <cellStyle name="Ênfase2 9 4" xfId="51801" xr:uid="{55AB0DA4-2C5D-4777-A8DE-6CA6E9A8519C}"/>
    <cellStyle name="Ênfase2 9 5" xfId="52676" xr:uid="{08584DA8-FD22-498C-99A8-97261FFC6EA0}"/>
    <cellStyle name="Ênfase2 9 6" xfId="53533" xr:uid="{E6163EEA-6B7B-4A7A-B509-6141F5BF48D8}"/>
    <cellStyle name="Ênfase2 9 7" xfId="54365" xr:uid="{81CB2CFE-C610-4FF5-897B-940CD933181D}"/>
    <cellStyle name="Ênfase2 9 8" xfId="55149" xr:uid="{CC77AF5B-1FEC-4605-94DB-E9BCF013A3A0}"/>
    <cellStyle name="Ênfase2 9 9" xfId="55797" xr:uid="{67B95922-55F5-492A-8083-233BAEDD04C2}"/>
    <cellStyle name="Ênfase3 10" xfId="37662" xr:uid="{74EF1FFE-0738-4159-9CFC-F7FC49C0541A}"/>
    <cellStyle name="Ênfase3 10 10" xfId="47531" xr:uid="{10A18E3D-706A-4B44-8670-0A0AD56D15CA}"/>
    <cellStyle name="Ênfase3 10 11" xfId="45982" xr:uid="{425DBD5A-C569-4871-9F34-50383E8AC42B}"/>
    <cellStyle name="Ênfase3 10 2" xfId="48214" xr:uid="{55D4EFFD-3F10-4460-96BE-3177B56849A3}"/>
    <cellStyle name="Ênfase3 10 2 2" xfId="49514" xr:uid="{7DE0B360-BAF8-4006-9CDF-E13A05B44695}"/>
    <cellStyle name="Ênfase3 10 3" xfId="50917" xr:uid="{A93F0E7C-B437-49C0-840F-7F9B4378462D}"/>
    <cellStyle name="Ênfase3 10 4" xfId="51802" xr:uid="{B8942C8D-591F-4160-9E5B-D990B5DD8304}"/>
    <cellStyle name="Ênfase3 10 5" xfId="52677" xr:uid="{50CC7D59-2420-4B61-BAC9-BA03BD9CDB10}"/>
    <cellStyle name="Ênfase3 10 6" xfId="53534" xr:uid="{F55BBF72-37A2-42E2-B607-43548EBF6E2B}"/>
    <cellStyle name="Ênfase3 10 7" xfId="54366" xr:uid="{EB214D6E-891F-4DBE-9EF5-1A69D9694167}"/>
    <cellStyle name="Ênfase3 10 8" xfId="55150" xr:uid="{79F204E0-4457-4846-9789-D0471DB3FC58}"/>
    <cellStyle name="Ênfase3 10 9" xfId="55798" xr:uid="{EACD1838-8313-4D35-93CD-B20A2243CEC4}"/>
    <cellStyle name="Ênfase3 11" xfId="37663" xr:uid="{C7A83F49-727E-4D4C-9C98-BF17622848D6}"/>
    <cellStyle name="Ênfase3 11 10" xfId="47532" xr:uid="{814AED6F-CB07-40BA-A441-BCDEECE05BE7}"/>
    <cellStyle name="Ênfase3 11 11" xfId="45983" xr:uid="{914C2C80-1FC3-4D25-A3AE-8114C88EF18E}"/>
    <cellStyle name="Ênfase3 11 2" xfId="48215" xr:uid="{26661D05-74A1-4301-AE03-D043A6718BE2}"/>
    <cellStyle name="Ênfase3 11 2 2" xfId="49515" xr:uid="{991F9E51-33A3-40FC-8481-7E22FF4D2609}"/>
    <cellStyle name="Ênfase3 11 3" xfId="50918" xr:uid="{8EE3361E-4B71-4C72-99C6-2A645FC4CF04}"/>
    <cellStyle name="Ênfase3 11 4" xfId="51803" xr:uid="{AD6D3B3E-0E86-4B08-99A8-5F2D44A4B5F7}"/>
    <cellStyle name="Ênfase3 11 5" xfId="52678" xr:uid="{2EE52F27-D0D5-4549-8CFC-8ABC2065A5DD}"/>
    <cellStyle name="Ênfase3 11 6" xfId="53535" xr:uid="{686EC5B2-3B89-409B-8ABD-5759D03DA537}"/>
    <cellStyle name="Ênfase3 11 7" xfId="54367" xr:uid="{8548F7F0-B712-4203-8664-B27B757D167E}"/>
    <cellStyle name="Ênfase3 11 8" xfId="55151" xr:uid="{84722927-8CE1-4800-8667-EA99012F6E6C}"/>
    <cellStyle name="Ênfase3 11 9" xfId="55799" xr:uid="{57841EA5-72C5-4C2E-A67D-2A6AEF0638C9}"/>
    <cellStyle name="Ênfase3 12" xfId="37664" xr:uid="{21EDB1A4-8D7C-496B-96D2-1BCCE02AB54A}"/>
    <cellStyle name="Ênfase3 12 10" xfId="47533" xr:uid="{31DE7844-3DB9-486A-8B8A-F5B30869D2E4}"/>
    <cellStyle name="Ênfase3 12 11" xfId="45984" xr:uid="{70F548EF-90B5-4CA2-8FD4-C1B262933F76}"/>
    <cellStyle name="Ênfase3 12 2" xfId="48216" xr:uid="{33DDCD00-E8A5-44E4-A72B-BC94ED7DE0F4}"/>
    <cellStyle name="Ênfase3 12 2 2" xfId="49516" xr:uid="{9069BB80-2082-4343-975E-894B21DAACE0}"/>
    <cellStyle name="Ênfase3 12 3" xfId="50919" xr:uid="{E6321A31-7372-4BB9-8B18-A12A1598570C}"/>
    <cellStyle name="Ênfase3 12 4" xfId="51804" xr:uid="{D554D3D7-388F-465A-86C6-02ED86F1FC74}"/>
    <cellStyle name="Ênfase3 12 5" xfId="52679" xr:uid="{B1A01AEA-2EDE-4BC0-B7C1-42009C54012F}"/>
    <cellStyle name="Ênfase3 12 6" xfId="53536" xr:uid="{AA636285-7A4B-4440-A964-6568FBF40B2F}"/>
    <cellStyle name="Ênfase3 12 7" xfId="54368" xr:uid="{3B7AF296-0B49-46EF-ACFF-1940B84D6446}"/>
    <cellStyle name="Ênfase3 12 8" xfId="55152" xr:uid="{436F59EF-DECD-4335-BBB7-279B0B4D237E}"/>
    <cellStyle name="Ênfase3 12 9" xfId="55800" xr:uid="{C03FA820-C53E-4FAE-9635-905C0FAA7487}"/>
    <cellStyle name="Ênfase3 13" xfId="37665" xr:uid="{0EECCD51-7EB5-41AE-BFD8-111D412BF6D4}"/>
    <cellStyle name="Ênfase3 13 10" xfId="47534" xr:uid="{DB6AEC35-BEA5-42C4-862F-653B349BA908}"/>
    <cellStyle name="Ênfase3 13 11" xfId="45985" xr:uid="{EE6ECA2E-3E2F-45DB-B0EB-9837BB43CE94}"/>
    <cellStyle name="Ênfase3 13 2" xfId="48217" xr:uid="{CB36712F-3086-446C-8CED-CE02D38CDA09}"/>
    <cellStyle name="Ênfase3 13 2 2" xfId="49517" xr:uid="{6FE8344B-D4C9-4016-81D0-93C5328CDECF}"/>
    <cellStyle name="Ênfase3 13 3" xfId="50920" xr:uid="{8E600FF7-4CDF-48A5-84F0-26BBCD18BDAD}"/>
    <cellStyle name="Ênfase3 13 4" xfId="51805" xr:uid="{DE515D54-8907-4F54-824D-C04A591D6022}"/>
    <cellStyle name="Ênfase3 13 5" xfId="52680" xr:uid="{6919275F-F413-46A5-A8CD-FF4D50914894}"/>
    <cellStyle name="Ênfase3 13 6" xfId="53537" xr:uid="{57A14F45-41C0-4678-9F00-21042794F094}"/>
    <cellStyle name="Ênfase3 13 7" xfId="54369" xr:uid="{2975934D-AD1E-4DD6-BA06-CD6C7121E370}"/>
    <cellStyle name="Ênfase3 13 8" xfId="55153" xr:uid="{FC47AC51-5ECC-4FC0-A77B-CBC2DE2A70C1}"/>
    <cellStyle name="Ênfase3 13 9" xfId="55801" xr:uid="{2CF11860-5D02-427E-A408-57B34C989311}"/>
    <cellStyle name="Ênfase3 14" xfId="37666" xr:uid="{9136ED59-524F-41D4-B44C-BDA7317EA0F5}"/>
    <cellStyle name="Ênfase3 14 10" xfId="47535" xr:uid="{869801BB-C9C9-4BAD-9B4A-7F6524DA45C0}"/>
    <cellStyle name="Ênfase3 14 11" xfId="45986" xr:uid="{E339382E-FD17-473A-ADF9-10425838A6FD}"/>
    <cellStyle name="Ênfase3 14 2" xfId="48218" xr:uid="{BBD9ECD0-1FFD-42C9-85AB-F6BAB6C23F0F}"/>
    <cellStyle name="Ênfase3 14 2 2" xfId="49518" xr:uid="{9DDBD9B0-29C5-48F2-A6D8-68D883FE948F}"/>
    <cellStyle name="Ênfase3 14 3" xfId="50921" xr:uid="{DCCB947E-7615-41BE-A54A-8EA6B77B5BE1}"/>
    <cellStyle name="Ênfase3 14 4" xfId="51806" xr:uid="{FFFAB690-5CD6-4EA2-BB41-95F085EE8787}"/>
    <cellStyle name="Ênfase3 14 5" xfId="52681" xr:uid="{FF65E6C3-7D20-4EBA-A5EE-CCF9725622F1}"/>
    <cellStyle name="Ênfase3 14 6" xfId="53538" xr:uid="{D486CCE7-3D90-49DE-96D8-323F15C5BEEB}"/>
    <cellStyle name="Ênfase3 14 7" xfId="54370" xr:uid="{FD4DFDCF-C2BC-4B6C-8444-3C358B4591D1}"/>
    <cellStyle name="Ênfase3 14 8" xfId="55154" xr:uid="{29D66A95-5B63-4090-BF52-06A7D29E6F1B}"/>
    <cellStyle name="Ênfase3 14 9" xfId="55802" xr:uid="{3A2946F5-E8FB-4D5E-BE8F-338D273E88C2}"/>
    <cellStyle name="Ênfase3 15" xfId="37667" xr:uid="{82F2E61B-004E-461D-A3EB-B317170C4CBC}"/>
    <cellStyle name="Ênfase3 15 10" xfId="47536" xr:uid="{0209CC63-13A4-4108-A925-F925AA176328}"/>
    <cellStyle name="Ênfase3 15 11" xfId="45987" xr:uid="{695CF2CD-4E62-47C0-8456-4875B479A3EE}"/>
    <cellStyle name="Ênfase3 15 2" xfId="48219" xr:uid="{BEEDCF11-6394-4009-8B85-7EE8FD6856E2}"/>
    <cellStyle name="Ênfase3 15 2 2" xfId="49519" xr:uid="{674CCD5D-145D-4050-A284-5DF6605EB7F5}"/>
    <cellStyle name="Ênfase3 15 3" xfId="50922" xr:uid="{FDE90E80-E403-49E8-830E-329789B70513}"/>
    <cellStyle name="Ênfase3 15 4" xfId="51807" xr:uid="{FD41E0EE-C86D-4306-AE14-ED10CC0218EB}"/>
    <cellStyle name="Ênfase3 15 5" xfId="52682" xr:uid="{4E4C83A7-6FF7-43BF-AD62-95A16CC5F999}"/>
    <cellStyle name="Ênfase3 15 6" xfId="53539" xr:uid="{177BD772-8B50-4A23-B020-0E5F61D5D198}"/>
    <cellStyle name="Ênfase3 15 7" xfId="54371" xr:uid="{8C38FEB8-48BF-44C0-88F5-484AD116ED87}"/>
    <cellStyle name="Ênfase3 15 8" xfId="55155" xr:uid="{BABFBE67-03EE-471D-9C12-5D4B16881079}"/>
    <cellStyle name="Ênfase3 15 9" xfId="55803" xr:uid="{42FEFDE0-00EE-4162-B168-5E83018C1DE8}"/>
    <cellStyle name="Ênfase3 16" xfId="37668" xr:uid="{86E5DDED-D5AE-4529-89D1-BB84D628108C}"/>
    <cellStyle name="Ênfase3 16 10" xfId="47537" xr:uid="{11FA4E19-0F49-4845-8952-545409EB4956}"/>
    <cellStyle name="Ênfase3 16 11" xfId="45988" xr:uid="{AA7B6999-5B0F-4247-B29A-73D685E19BC0}"/>
    <cellStyle name="Ênfase3 16 2" xfId="48220" xr:uid="{B2578153-F37C-48BF-BBDA-F05AE8CF4D3B}"/>
    <cellStyle name="Ênfase3 16 2 2" xfId="49520" xr:uid="{4C0F2A87-FA4E-48EC-939E-907A3528700C}"/>
    <cellStyle name="Ênfase3 16 3" xfId="50923" xr:uid="{31CA6A27-AE54-496B-89C9-4185E79D48C3}"/>
    <cellStyle name="Ênfase3 16 4" xfId="51808" xr:uid="{5B678920-22ED-4AF0-AB80-8558D429FB91}"/>
    <cellStyle name="Ênfase3 16 5" xfId="52683" xr:uid="{8C129604-D192-4C02-9AE2-7237416AAA08}"/>
    <cellStyle name="Ênfase3 16 6" xfId="53540" xr:uid="{10C35D86-A391-46FC-8440-2645D31C6B22}"/>
    <cellStyle name="Ênfase3 16 7" xfId="54372" xr:uid="{914C62CD-7415-4844-9ABA-92EB29A28C38}"/>
    <cellStyle name="Ênfase3 16 8" xfId="55156" xr:uid="{1C21BD6C-D7E6-4B06-B448-E4EFA341D72E}"/>
    <cellStyle name="Ênfase3 16 9" xfId="55804" xr:uid="{2555C28F-0AE3-4E0B-B6A2-31955786117C}"/>
    <cellStyle name="Ênfase3 17" xfId="37669" xr:uid="{6F72F37A-DB4A-4F3E-BB07-9492D40DAA27}"/>
    <cellStyle name="Ênfase3 17 2" xfId="49521" xr:uid="{13D37816-F875-44E6-8D52-6B3B97A8DC23}"/>
    <cellStyle name="Ênfase3 17 3" xfId="50924" xr:uid="{6A313A00-71CA-40A2-935D-5020E7FAF522}"/>
    <cellStyle name="Ênfase3 17 4" xfId="51809" xr:uid="{8BBB96CC-D664-4F99-83F0-92CE38A8A672}"/>
    <cellStyle name="Ênfase3 17 5" xfId="52684" xr:uid="{5E4E570B-FD26-423E-9394-B6AE14266978}"/>
    <cellStyle name="Ênfase3 17 6" xfId="53541" xr:uid="{3547D0C7-312B-47FE-B42B-4F1734A287B0}"/>
    <cellStyle name="Ênfase3 17 7" xfId="54373" xr:uid="{45723F8D-18F0-4894-A485-DE6765E37BE2}"/>
    <cellStyle name="Ênfase3 17 8" xfId="55157" xr:uid="{3C2169D4-1E4D-4F61-8E49-3B1DD83AA2D6}"/>
    <cellStyle name="Ênfase3 17 9" xfId="55805" xr:uid="{2612EC66-3A06-42CE-ADCF-45E1162A479C}"/>
    <cellStyle name="Ênfase3 18" xfId="37670" xr:uid="{8633F3C0-130A-47BD-9019-307D1378086E}"/>
    <cellStyle name="Ênfase3 18 2" xfId="49522" xr:uid="{6F63E37A-0DDB-48CD-9A6C-81E61FDEF73E}"/>
    <cellStyle name="Ênfase3 18 3" xfId="50925" xr:uid="{87181E60-3FD2-4F65-B1BB-39A667A72F97}"/>
    <cellStyle name="Ênfase3 18 4" xfId="51810" xr:uid="{62B81AB3-CE44-4AC9-9775-342F2891C63E}"/>
    <cellStyle name="Ênfase3 18 5" xfId="52685" xr:uid="{58C2A938-AC01-4561-9FF0-35C62B4130D9}"/>
    <cellStyle name="Ênfase3 18 6" xfId="53542" xr:uid="{6AEC6194-8792-4153-BAA4-B301FFC671E9}"/>
    <cellStyle name="Ênfase3 18 7" xfId="54374" xr:uid="{B972B023-77C6-4024-850D-869177C910C6}"/>
    <cellStyle name="Ênfase3 18 8" xfId="55158" xr:uid="{C5B20EA6-848F-463C-AB90-5D6D2FBB7D7C}"/>
    <cellStyle name="Ênfase3 18 9" xfId="55806" xr:uid="{10B7D881-DA48-4988-A5BA-F34AA1C22FBE}"/>
    <cellStyle name="Ênfase3 19" xfId="37671" xr:uid="{BAAC3D05-C86F-4EFC-B294-F0852CF0748B}"/>
    <cellStyle name="Ênfase3 19 2" xfId="49523" xr:uid="{661BDEC8-C55F-416B-9647-B702735747F8}"/>
    <cellStyle name="Ênfase3 19 3" xfId="50926" xr:uid="{0E43B537-DA53-400D-AB36-2865BA1E5D31}"/>
    <cellStyle name="Ênfase3 19 4" xfId="51811" xr:uid="{6003A01B-3988-471D-B510-FF8499D56960}"/>
    <cellStyle name="Ênfase3 19 5" xfId="52686" xr:uid="{E733D95F-2738-44C4-B398-1BB7B9F69A40}"/>
    <cellStyle name="Ênfase3 19 6" xfId="53543" xr:uid="{089C458B-4EF1-497C-AEA5-424AFB93017A}"/>
    <cellStyle name="Ênfase3 19 7" xfId="54375" xr:uid="{6538B00D-375C-4A7E-AFCD-5986894EA03D}"/>
    <cellStyle name="Ênfase3 19 8" xfId="55159" xr:uid="{094EE0E3-8C50-4BC4-AEB8-A577BCFB9027}"/>
    <cellStyle name="Ênfase3 19 9" xfId="55807" xr:uid="{61C52E17-4D56-4CF0-84B8-991875832B94}"/>
    <cellStyle name="Ênfase3 2" xfId="37672" xr:uid="{6BF7696A-7675-489C-919C-D0F52225933D}"/>
    <cellStyle name="Ênfase3 2 10" xfId="37673" xr:uid="{8BF52C52-AFE0-45ED-9D94-AB83AA959528}"/>
    <cellStyle name="Ênfase3 2 10 2" xfId="52687" xr:uid="{474CE373-13B5-45CC-96CD-2B9BD7965A61}"/>
    <cellStyle name="Ênfase3 2 11" xfId="37674" xr:uid="{7BE797BE-50AF-4859-B63D-B9E46405D855}"/>
    <cellStyle name="Ênfase3 2 11 2" xfId="53544" xr:uid="{36896E11-8742-45FC-AB1E-E30801A740D4}"/>
    <cellStyle name="Ênfase3 2 12" xfId="37675" xr:uid="{F986F68D-0CBF-42A6-A239-53A66974B796}"/>
    <cellStyle name="Ênfase3 2 12 2" xfId="54376" xr:uid="{1DA6D4EA-0C1E-4F15-9FCE-CD97C0F7EC0B}"/>
    <cellStyle name="Ênfase3 2 13" xfId="37676" xr:uid="{C600A3FB-D168-4704-A32B-DE38AD8B36B9}"/>
    <cellStyle name="Ênfase3 2 13 2" xfId="55160" xr:uid="{4F73D9F9-944B-4C7F-B7B1-745086D60230}"/>
    <cellStyle name="Ênfase3 2 14" xfId="37677" xr:uid="{D50819B1-8F96-4AD7-B05B-4CC5977F3DC5}"/>
    <cellStyle name="Ênfase3 2 14 2" xfId="37678" xr:uid="{1CD097BF-B4D0-4016-BF5A-FA10079244D6}"/>
    <cellStyle name="Ênfase3 2 14 3" xfId="37679" xr:uid="{D3DB8BDC-81CE-475A-BA6F-07A122965BD8}"/>
    <cellStyle name="Ênfase3 2 14 4" xfId="37680" xr:uid="{115F6C0F-8B76-4F7A-99C1-33761B15B394}"/>
    <cellStyle name="Ênfase3 2 14 5" xfId="55808" xr:uid="{A6F5C96E-B758-4BF3-989B-E2072D8D4EE3}"/>
    <cellStyle name="Ênfase3 2 15" xfId="37681" xr:uid="{C6BC320E-C601-44E1-9948-168F089C26B1}"/>
    <cellStyle name="Ênfase3 2 15 2" xfId="56202" xr:uid="{97E22809-7747-4025-B94A-677B537897AA}"/>
    <cellStyle name="Ênfase3 2 16" xfId="37682" xr:uid="{46A28524-B2D2-438F-A4B0-BB6B5500E689}"/>
    <cellStyle name="Ênfase3 2 16 2" xfId="57653" xr:uid="{7135E944-35C0-4D2D-A636-82AA2ACE67CC}"/>
    <cellStyle name="Ênfase3 2 17" xfId="37683" xr:uid="{C4BD11DB-0987-4119-A78B-B2B5D13AAE52}"/>
    <cellStyle name="Ênfase3 2 17 2" xfId="47538" xr:uid="{5128ED16-8708-4273-A988-52C2C360F351}"/>
    <cellStyle name="Ênfase3 2 18" xfId="37684" xr:uid="{B803CF4E-88E6-47D9-9B2C-AA0FB5A4CC4C}"/>
    <cellStyle name="Ênfase3 2 19" xfId="37685" xr:uid="{13EA5CD2-60D3-409E-96AD-456BE01B099C}"/>
    <cellStyle name="Ênfase3 2 2" xfId="37686" xr:uid="{1FA5C836-9B1C-44CD-A1F5-AF6AFBC56F1A}"/>
    <cellStyle name="Ênfase3 2 2 10" xfId="37687" xr:uid="{152F60CA-9672-4C67-8572-B103CB3AF764}"/>
    <cellStyle name="Ênfase3 2 2 10 2" xfId="56630" xr:uid="{A4932EC4-DDFB-4F15-93D4-2F43E3BE0F85}"/>
    <cellStyle name="Ênfase3 2 2 11" xfId="37688" xr:uid="{A085601E-F2F8-407F-BA8C-8500CB778B47}"/>
    <cellStyle name="Ênfase3 2 2 11 2" xfId="57570" xr:uid="{E2BC081D-45CF-4E1D-B84A-65AA33712C9D}"/>
    <cellStyle name="Ênfase3 2 2 12" xfId="37689" xr:uid="{EAB0B2F1-E07A-40CF-80FB-A02A6EB7053E}"/>
    <cellStyle name="Ênfase3 2 2 13" xfId="37690" xr:uid="{CE20745D-4C98-46EC-ACB6-2B162DD8E54D}"/>
    <cellStyle name="Ênfase3 2 2 14" xfId="37691" xr:uid="{C5FB9211-64F7-4877-BDF9-0EBF16011E9E}"/>
    <cellStyle name="Ênfase3 2 2 15" xfId="48221" xr:uid="{0986FC32-9CEE-492E-98E2-827197EA5522}"/>
    <cellStyle name="Ênfase3 2 2 2" xfId="37692" xr:uid="{C012DADC-6A09-4204-B3EA-7A407A543F4B}"/>
    <cellStyle name="Ênfase3 2 2 2 10" xfId="37693" xr:uid="{06E5E90F-ACE9-488A-A4A8-35921C0B4EC7}"/>
    <cellStyle name="Ênfase3 2 2 2 10 2" xfId="57006" xr:uid="{B4E4CB1D-0573-444B-8DE3-FE29DE8610BA}"/>
    <cellStyle name="Ênfase3 2 2 2 11" xfId="37694" xr:uid="{B5CE9217-7A66-4874-9D6C-6ACFD51B3D30}"/>
    <cellStyle name="Ênfase3 2 2 2 11 2" xfId="57825" xr:uid="{052B584D-8B8D-4984-B416-86B025C7C8AA}"/>
    <cellStyle name="Ênfase3 2 2 2 12" xfId="37695" xr:uid="{069EE96C-2696-4981-9BCC-42522CBE7005}"/>
    <cellStyle name="Ênfase3 2 2 2 13" xfId="37696" xr:uid="{B78DCF0D-DBBE-4EFF-ABF2-50930F8B6AFE}"/>
    <cellStyle name="Ênfase3 2 2 2 14" xfId="49524" xr:uid="{C8F998E5-0984-4A33-8956-6763C404E9E3}"/>
    <cellStyle name="Ênfase3 2 2 2 2" xfId="37697" xr:uid="{79599928-9901-4165-9EDF-81F381976088}"/>
    <cellStyle name="Ênfase3 2 2 2 2 2" xfId="37698" xr:uid="{1949028F-117F-410E-96B5-4ECDAED81A92}"/>
    <cellStyle name="Ênfase3 2 2 2 2 2 2" xfId="57397" xr:uid="{91955526-87A7-4212-9DD1-EE7B86F915EB}"/>
    <cellStyle name="Ênfase3 2 2 2 2 2 2 2" xfId="57398" xr:uid="{E2370E1A-95CC-4C57-9A81-0FFBAB88E4FB}"/>
    <cellStyle name="Ênfase3 2 2 2 2 2 2 3" xfId="58123" xr:uid="{4BBF5BA7-EB6C-416B-8536-B48B50AB07C7}"/>
    <cellStyle name="Ênfase3 2 2 2 2 2 3" xfId="58229" xr:uid="{885B1B9C-EBC8-4775-8A22-57202FFF1EDE}"/>
    <cellStyle name="Ênfase3 2 2 2 2 2 4" xfId="49526" xr:uid="{0B104DCD-C4B6-4D0A-A82F-966409F4E27A}"/>
    <cellStyle name="Ênfase3 2 2 2 2 3" xfId="37699" xr:uid="{680522BB-B9CC-4C31-AAC8-D94148581820}"/>
    <cellStyle name="Ênfase3 2 2 2 2 3 2" xfId="57396" xr:uid="{AE9E8159-3686-4849-A426-13799662FE09}"/>
    <cellStyle name="Ênfase3 2 2 2 2 4" xfId="37700" xr:uid="{D8EAB5FF-EBCD-467B-B8C2-3EDB7C081B58}"/>
    <cellStyle name="Ênfase3 2 2 2 2 4 2" xfId="58335" xr:uid="{D025D698-4600-4811-8808-872C1E5DA75F}"/>
    <cellStyle name="Ênfase3 2 2 2 2 5" xfId="49525" xr:uid="{2FCFD88B-7E21-47B1-B465-63D7568EBF39}"/>
    <cellStyle name="Ênfase3 2 2 2 3" xfId="37701" xr:uid="{FC7DACAB-0D57-4AAC-B7E5-5E0230E52CCF}"/>
    <cellStyle name="Ênfase3 2 2 2 3 2" xfId="50929" xr:uid="{35574FF5-A3C6-42EB-85D4-21B8F3F9B151}"/>
    <cellStyle name="Ênfase3 2 2 2 4" xfId="37702" xr:uid="{129D9688-9A0D-4C2B-AD2E-1EC331216486}"/>
    <cellStyle name="Ênfase3 2 2 2 4 2" xfId="51814" xr:uid="{00E1F211-A561-48B9-9BF2-09C5397AB410}"/>
    <cellStyle name="Ênfase3 2 2 2 5" xfId="37703" xr:uid="{F5C26881-AA39-4F89-9825-251C258817C6}"/>
    <cellStyle name="Ênfase3 2 2 2 5 2" xfId="52689" xr:uid="{D4C5BA6D-3D33-486A-A43A-E15F32EEAD6F}"/>
    <cellStyle name="Ênfase3 2 2 2 6" xfId="37704" xr:uid="{49565DB8-2B4E-4EF5-B153-057CCB2E2B68}"/>
    <cellStyle name="Ênfase3 2 2 2 6 2" xfId="53546" xr:uid="{BEBD41F2-B557-4668-B6C8-277A4C17E498}"/>
    <cellStyle name="Ênfase3 2 2 2 7" xfId="37705" xr:uid="{8001D6BC-064B-495A-B58E-D91F969E0185}"/>
    <cellStyle name="Ênfase3 2 2 2 7 2" xfId="54378" xr:uid="{5757D536-515A-45A7-8FEE-4E58C67AE2D0}"/>
    <cellStyle name="Ênfase3 2 2 2 8" xfId="37706" xr:uid="{D974A67C-DD48-4EE9-9559-C9010A942755}"/>
    <cellStyle name="Ênfase3 2 2 2 8 2" xfId="55162" xr:uid="{04DB7B61-BF36-4A1C-8720-869D1B339D7A}"/>
    <cellStyle name="Ênfase3 2 2 2 9" xfId="37707" xr:uid="{24FA8285-35E3-48C0-B275-A19F90C7ED1B}"/>
    <cellStyle name="Ênfase3 2 2 2 9 2" xfId="55810" xr:uid="{2FB78460-C7F4-4AFF-B5B9-62CD9DD3E5A7}"/>
    <cellStyle name="Ênfase3 2 2 3" xfId="37708" xr:uid="{FCBE501D-B10B-4DDF-A426-31E42A45CAAD}"/>
    <cellStyle name="Ênfase3 2 2 3 2" xfId="50928" xr:uid="{02B2578C-8EA8-4B7A-9C6A-DE0554A521F0}"/>
    <cellStyle name="Ênfase3 2 2 4" xfId="37709" xr:uid="{1AC6FAF5-120D-4E62-B50D-97E5A86D689D}"/>
    <cellStyle name="Ênfase3 2 2 4 2" xfId="37710" xr:uid="{74E0891F-2B5A-4EF3-B999-6D635108514A}"/>
    <cellStyle name="Ênfase3 2 2 4 3" xfId="37711" xr:uid="{C6630D14-2736-4C62-B1AF-AC814AE2B467}"/>
    <cellStyle name="Ênfase3 2 2 4 4" xfId="37712" xr:uid="{DA759DA5-4230-4739-B044-7EA756ABD06C}"/>
    <cellStyle name="Ênfase3 2 2 4 5" xfId="51813" xr:uid="{814BB681-968F-4CCB-BB1A-62F433C675C3}"/>
    <cellStyle name="Ênfase3 2 2 5" xfId="37713" xr:uid="{F33EFC9D-44C0-4B62-8276-164963019BF6}"/>
    <cellStyle name="Ênfase3 2 2 5 2" xfId="52688" xr:uid="{110B134C-B127-4646-BBC6-522996F51379}"/>
    <cellStyle name="Ênfase3 2 2 6" xfId="37714" xr:uid="{524E219F-411C-49D3-9B1A-6ED25FEBC93B}"/>
    <cellStyle name="Ênfase3 2 2 6 2" xfId="53545" xr:uid="{536C3E4A-FFD4-43D8-ACF7-D10088DEA45C}"/>
    <cellStyle name="Ênfase3 2 2 7" xfId="37715" xr:uid="{218E1BB4-2B36-40FF-AEEB-8232BC796ECD}"/>
    <cellStyle name="Ênfase3 2 2 7 2" xfId="54377" xr:uid="{C50A6B5B-3107-44DE-AF14-A0AAD905A0F9}"/>
    <cellStyle name="Ênfase3 2 2 8" xfId="37716" xr:uid="{E8AE7B25-271B-49B3-AF9A-ADDA6EFB8F2D}"/>
    <cellStyle name="Ênfase3 2 2 8 2" xfId="55161" xr:uid="{ADF1D4C0-B318-4FBF-A02B-7B4D2BBA675C}"/>
    <cellStyle name="Ênfase3 2 2 9" xfId="37717" xr:uid="{11C1BA12-1D57-4C7D-AA1B-1C2F23028A70}"/>
    <cellStyle name="Ênfase3 2 2 9 2" xfId="55809" xr:uid="{FE87FD57-45EF-48B8-9283-FB4D14AB2B4E}"/>
    <cellStyle name="Ênfase3 2 20" xfId="37718" xr:uid="{FEAE6507-D1CC-416E-9AD3-D74A19DC6F0A}"/>
    <cellStyle name="Ênfase3 2 21" xfId="37719" xr:uid="{9C2FF8CD-4A18-464F-B145-F8A2A1EF7F32}"/>
    <cellStyle name="Ênfase3 2 22" xfId="37720" xr:uid="{94E07408-DA51-4436-B1EA-FA144F1B55F8}"/>
    <cellStyle name="Ênfase3 2 23" xfId="37721" xr:uid="{AD251505-B13D-4E9F-A2C1-F909EDFB6899}"/>
    <cellStyle name="Ênfase3 2 24" xfId="37722" xr:uid="{6C37649C-7094-467B-A894-67B816705939}"/>
    <cellStyle name="Ênfase3 2 25" xfId="45310" xr:uid="{D817E1B0-BAF8-49DF-B50A-C3A4B5EF2E9F}"/>
    <cellStyle name="Ênfase3 2 3" xfId="37723" xr:uid="{CECB728B-75B6-4A16-8F10-110599D79C1F}"/>
    <cellStyle name="Ênfase3 2 3 2" xfId="49527" xr:uid="{957100EA-055A-49E7-8B26-0E2733E36E91}"/>
    <cellStyle name="Ênfase3 2 4" xfId="37724" xr:uid="{AC5B25FA-4262-4C38-B29E-C2653EB4CB58}"/>
    <cellStyle name="Ênfase3 2 4 2" xfId="49528" xr:uid="{2479D571-9331-4DF2-89E7-C5371FC45F42}"/>
    <cellStyle name="Ênfase3 2 5" xfId="37725" xr:uid="{F0B7CEA5-6608-4B98-8D09-72F63362EF38}"/>
    <cellStyle name="Ênfase3 2 5 2" xfId="49529" xr:uid="{4FC0D322-0872-443C-BF0F-7FB4516931A9}"/>
    <cellStyle name="Ênfase3 2 6" xfId="37726" xr:uid="{E61A68CB-34FA-4A57-9D07-44CE618C4C63}"/>
    <cellStyle name="Ênfase3 2 6 2" xfId="49530" xr:uid="{4DCC50C9-7BC8-4B03-A4F5-B8E4680E77D0}"/>
    <cellStyle name="Ênfase3 2 7" xfId="37727" xr:uid="{4B5A0246-6D79-4749-9EC5-68B3548D3D38}"/>
    <cellStyle name="Ênfase3 2 7 2" xfId="49531" xr:uid="{429B8ED4-99A2-4968-8452-42E5AAD10034}"/>
    <cellStyle name="Ênfase3 2 8" xfId="37728" xr:uid="{95E327C1-E303-46A2-8EE5-527406703BF8}"/>
    <cellStyle name="Ênfase3 2 8 2" xfId="50927" xr:uid="{1BD0168B-33A3-444E-A695-3735505D4A39}"/>
    <cellStyle name="Ênfase3 2 9" xfId="37729" xr:uid="{A593EC4F-0858-46BC-8D37-143E89B7543E}"/>
    <cellStyle name="Ênfase3 2 9 2" xfId="51812" xr:uid="{5515DD86-5AF3-4E7A-B4F3-8BC432B086F6}"/>
    <cellStyle name="Ênfase3 20" xfId="37730" xr:uid="{B9AA66E7-B7BA-4A17-889D-9BB194CE30EB}"/>
    <cellStyle name="Ênfase3 20 2" xfId="49532" xr:uid="{B120110B-F936-4C91-BFF2-98F1C94A1FB9}"/>
    <cellStyle name="Ênfase3 20 3" xfId="50935" xr:uid="{89228F45-D93E-4DF4-B253-8FAD4E71B5E5}"/>
    <cellStyle name="Ênfase3 20 4" xfId="51820" xr:uid="{B20EAF46-A91F-46F9-A408-2F6A53EE9C30}"/>
    <cellStyle name="Ênfase3 20 5" xfId="52695" xr:uid="{EEBE4170-7B15-4043-AAF2-D93E527120EA}"/>
    <cellStyle name="Ênfase3 20 6" xfId="53552" xr:uid="{A67760AB-5CB4-4D6B-B87C-FFE4559C0C05}"/>
    <cellStyle name="Ênfase3 20 7" xfId="54384" xr:uid="{1C50A46A-F88E-4AFA-A9D3-C8C16DA7C3B8}"/>
    <cellStyle name="Ênfase3 20 8" xfId="55165" xr:uid="{74E8DF98-9FEA-46AE-B928-88846C933C5B}"/>
    <cellStyle name="Ênfase3 20 9" xfId="55811" xr:uid="{7CA5F86E-DA3C-4BDD-A950-ABD275E3FCF8}"/>
    <cellStyle name="Ênfase3 21" xfId="37731" xr:uid="{1F571110-D5F1-4F2C-AB05-30E86A1B688A}"/>
    <cellStyle name="Ênfase3 21 2" xfId="49533" xr:uid="{C48BCEFA-F262-46A4-9CEF-A0323DF22F2E}"/>
    <cellStyle name="Ênfase3 22" xfId="37732" xr:uid="{82F6D9D9-4F8A-4B41-8A26-499D1BD2DDB2}"/>
    <cellStyle name="Ênfase3 22 2" xfId="49534" xr:uid="{2F562D22-F17E-4157-A094-B0F4E230A18C}"/>
    <cellStyle name="Ênfase3 23" xfId="37733" xr:uid="{962BD6C8-58BA-40D0-8A82-9939AF81C1BD}"/>
    <cellStyle name="Ênfase3 23 2" xfId="49535" xr:uid="{6DB7836B-5E64-48D4-9CB6-9064DB7864FA}"/>
    <cellStyle name="Ênfase3 24" xfId="37734" xr:uid="{00A1581F-B633-4E04-BAA2-4F25018ACDC9}"/>
    <cellStyle name="Ênfase3 24 2" xfId="49536" xr:uid="{B988CDA3-0215-4F32-BF81-AA1059FB3887}"/>
    <cellStyle name="Ênfase3 25" xfId="37735" xr:uid="{D28170DF-E36A-47E6-B396-22A9379B2703}"/>
    <cellStyle name="Ênfase3 25 2" xfId="49537" xr:uid="{5A7E0706-DE50-478A-9F75-FE41D83AA874}"/>
    <cellStyle name="Ênfase3 26" xfId="37736" xr:uid="{26E64B60-4F88-4E57-B566-BBEE7F0421A1}"/>
    <cellStyle name="Ênfase3 26 2" xfId="49538" xr:uid="{FC63F649-06F1-4514-A9CF-238CCAF53E24}"/>
    <cellStyle name="Ênfase3 27" xfId="37737" xr:uid="{60413FA0-09A4-42BF-BA86-46722BD5B593}"/>
    <cellStyle name="Ênfase3 27 2" xfId="49539" xr:uid="{7D881BB1-7553-4622-B29A-6AD3EB63D7F7}"/>
    <cellStyle name="Ênfase3 28" xfId="37738" xr:uid="{54006755-0CB6-4CB5-B44F-8119DBEFD0FB}"/>
    <cellStyle name="Ênfase3 29" xfId="37739" xr:uid="{92875DFE-4CC1-40B8-A564-1A95C3219932}"/>
    <cellStyle name="Ênfase3 3" xfId="37740" xr:uid="{21ECA51B-5CD4-44B7-96BE-BBE13857F30C}"/>
    <cellStyle name="Ênfase3 3 10" xfId="56242" xr:uid="{B1937416-48A3-448D-945A-0BFE1C1C67E7}"/>
    <cellStyle name="Ênfase3 3 11" xfId="58207" xr:uid="{74AB2634-1EC0-488A-B3DF-6D96605196D6}"/>
    <cellStyle name="Ênfase3 3 12" xfId="47539" xr:uid="{5007C080-3A14-4355-ABEB-EBF551DCBA87}"/>
    <cellStyle name="Ênfase3 3 13" xfId="45311" xr:uid="{EF661CD6-2718-4E44-AE01-3909717C1B9A}"/>
    <cellStyle name="Ênfase3 3 2" xfId="48222" xr:uid="{8CA55C3D-C02B-43BC-A0EA-E3DFC6F79369}"/>
    <cellStyle name="Ênfase3 3 2 2" xfId="49540" xr:uid="{56DAB5CD-E653-479D-ACE6-F6396546256A}"/>
    <cellStyle name="Ênfase3 3 2 2 2" xfId="57007" xr:uid="{13B590F2-C982-4B6D-873E-AB528615E17A}"/>
    <cellStyle name="Ênfase3 3 2 2 2 2" xfId="57399" xr:uid="{F84D6348-A5ED-4168-A05A-ECCAAAC0E91D}"/>
    <cellStyle name="Ênfase3 3 2 2 2 3" xfId="57907" xr:uid="{04AFCA19-9689-49A7-94FF-12D6214B397F}"/>
    <cellStyle name="Ênfase3 3 2 2 3" xfId="57515" xr:uid="{0809F4E9-E142-461C-BA58-D164CECC335B}"/>
    <cellStyle name="Ênfase3 3 2 3" xfId="56631" xr:uid="{44A6BB88-1726-447A-BBC5-9DA1A8B0FBE6}"/>
    <cellStyle name="Ênfase3 3 2 4" xfId="57126" xr:uid="{D58A6244-6C2C-4126-A12A-3AA4F8B8AF94}"/>
    <cellStyle name="Ênfase3 3 3" xfId="50943" xr:uid="{D397DB59-C754-4C54-AC97-56CCB747AD27}"/>
    <cellStyle name="Ênfase3 3 4" xfId="51828" xr:uid="{624FEBE2-E958-4309-9D37-AE3636BE06C6}"/>
    <cellStyle name="Ênfase3 3 5" xfId="52703" xr:uid="{6321FC6D-6859-4562-935E-20AA3290FFFF}"/>
    <cellStyle name="Ênfase3 3 6" xfId="53560" xr:uid="{2D20AF53-FEB1-4DE8-80CA-B860D84FFF24}"/>
    <cellStyle name="Ênfase3 3 7" xfId="54392" xr:uid="{5CE87B5C-5C62-4ABE-965E-DB6FE74D7FC3}"/>
    <cellStyle name="Ênfase3 3 8" xfId="55170" xr:uid="{5099A03D-5ACB-4BCB-8DDB-5D158506271B}"/>
    <cellStyle name="Ênfase3 3 9" xfId="55812" xr:uid="{43116504-7D09-4C93-87BB-8F03E4958552}"/>
    <cellStyle name="Ênfase3 30" xfId="37741" xr:uid="{5E681D97-AB68-4A5F-89E1-7EA292B69C9A}"/>
    <cellStyle name="Ênfase3 31" xfId="37742" xr:uid="{9DA0FFC5-EF52-4ADF-9539-EB3E53AFC279}"/>
    <cellStyle name="Ênfase3 32" xfId="37743" xr:uid="{50253A78-6F76-4BE1-8BF2-69EFD979E6C7}"/>
    <cellStyle name="Ênfase3 33" xfId="37744" xr:uid="{62F78ECD-0322-4528-B0AE-3A3C2BFF45DA}"/>
    <cellStyle name="Ênfase3 34" xfId="37745" xr:uid="{E76FF19E-78F4-4497-8DBD-83AFDBD315BD}"/>
    <cellStyle name="Ênfase3 34 2" xfId="37746" xr:uid="{81C5F4C0-21A9-4A14-AB0E-93FE083BB70A}"/>
    <cellStyle name="Ênfase3 34 3" xfId="37747" xr:uid="{50C47732-8124-47EE-929D-0AF14392B56F}"/>
    <cellStyle name="Ênfase3 35" xfId="37748" xr:uid="{16BE7C8A-AFBC-43C9-81EA-83B15CFE9074}"/>
    <cellStyle name="Ênfase3 36" xfId="37749" xr:uid="{13275E5B-E109-45D3-94E1-A9B7C1CD2301}"/>
    <cellStyle name="Ênfase3 37" xfId="37750" xr:uid="{7FB1C231-C5B7-4267-9920-D54DBB23065E}"/>
    <cellStyle name="Ênfase3 38" xfId="37751" xr:uid="{3C846928-C498-4C85-9498-34266E43EDF2}"/>
    <cellStyle name="Ênfase3 39" xfId="37752" xr:uid="{DA95BD50-190A-4F28-8A11-B5A46BC158F8}"/>
    <cellStyle name="Ênfase3 4" xfId="37753" xr:uid="{B8114830-A1BB-4F30-B6CE-33D90C1E200F}"/>
    <cellStyle name="Ênfase3 4 10" xfId="56283" xr:uid="{CA70C912-7FBD-4811-94D4-F5D05189FE51}"/>
    <cellStyle name="Ênfase3 4 11" xfId="57988" xr:uid="{7364714B-F784-42F7-AD63-99C751DEE00C}"/>
    <cellStyle name="Ênfase3 4 12" xfId="47540" xr:uid="{8C3C6D61-BA80-42D9-8B30-FFC2E18A0244}"/>
    <cellStyle name="Ênfase3 4 13" xfId="45312" xr:uid="{4EB31426-3F76-4CBC-979F-B9C11682E4DD}"/>
    <cellStyle name="Ênfase3 4 2" xfId="48223" xr:uid="{36A54D6C-F67B-4661-9085-3CD3EAC6190A}"/>
    <cellStyle name="Ênfase3 4 2 2" xfId="49541" xr:uid="{AE01CF29-3DEE-4EDD-B615-768C2FEC85C7}"/>
    <cellStyle name="Ênfase3 4 2 2 2" xfId="57008" xr:uid="{1F7FA3D7-2748-4B21-8618-95789F610358}"/>
    <cellStyle name="Ênfase3 4 2 2 2 2" xfId="57400" xr:uid="{5322BEA8-613D-4A00-AF82-0ECB27FF43DB}"/>
    <cellStyle name="Ênfase3 4 2 2 2 3" xfId="57795" xr:uid="{6476CF22-C217-4130-BE13-9635526FEAE1}"/>
    <cellStyle name="Ênfase3 4 2 2 3" xfId="57514" xr:uid="{3165EE1C-BC1E-49DF-8A6D-1472C38A2D96}"/>
    <cellStyle name="Ênfase3 4 2 3" xfId="56632" xr:uid="{C5FDB4F7-9320-477B-9546-237FE345215E}"/>
    <cellStyle name="Ênfase3 4 2 4" xfId="56809" xr:uid="{AF00F028-B677-47B5-A65A-9612B83013A8}"/>
    <cellStyle name="Ênfase3 4 3" xfId="50944" xr:uid="{996B02D2-4DC1-4B0F-A7DE-3EBFF72A90C8}"/>
    <cellStyle name="Ênfase3 4 4" xfId="51829" xr:uid="{8BC4EF64-0BAD-4FE3-9A36-FA7169210081}"/>
    <cellStyle name="Ênfase3 4 5" xfId="52704" xr:uid="{7F2D0B61-1E96-44C4-8E62-C475A84245D4}"/>
    <cellStyle name="Ênfase3 4 6" xfId="53561" xr:uid="{79790A4C-63F2-44FD-B081-F5496799531C}"/>
    <cellStyle name="Ênfase3 4 7" xfId="54393" xr:uid="{9EFC6F7C-9EE5-40AC-8EF5-E10B49B8B38A}"/>
    <cellStyle name="Ênfase3 4 8" xfId="55171" xr:uid="{86025684-CB0F-4FC7-8BFE-D187A8CDA96E}"/>
    <cellStyle name="Ênfase3 4 9" xfId="55813" xr:uid="{B748A862-7BE8-4358-87B2-E324B3989DF9}"/>
    <cellStyle name="Ênfase3 40" xfId="37754" xr:uid="{7B1AFA99-0108-492F-8209-F3533620479A}"/>
    <cellStyle name="Ênfase3 41" xfId="37755" xr:uid="{54AB89E5-98ED-4C4A-B4EF-25EB1158DA39}"/>
    <cellStyle name="Ênfase3 42" xfId="37756" xr:uid="{77E2DBB9-8F31-40B5-A538-BFB27BC276E2}"/>
    <cellStyle name="Ênfase3 43" xfId="37757" xr:uid="{6D48D0CE-DDE2-4753-89C7-02609741C32C}"/>
    <cellStyle name="Ênfase3 44" xfId="37758" xr:uid="{7D6FFF32-509E-405B-BCB8-F0D54E0B7030}"/>
    <cellStyle name="Ênfase3 45" xfId="37759" xr:uid="{41B3C09B-7221-4315-979B-2960710457D5}"/>
    <cellStyle name="Ênfase3 46" xfId="37760" xr:uid="{7308DE1C-A596-4EE3-AE44-C5F066CB9CA9}"/>
    <cellStyle name="Ênfase3 47" xfId="37761" xr:uid="{990D1FC0-BFEB-46D2-B5DB-F1DCC1627E6F}"/>
    <cellStyle name="Ênfase3 48" xfId="37762" xr:uid="{BC875FBC-C85C-4680-9B9A-EBBAFA8F2920}"/>
    <cellStyle name="Ênfase3 49" xfId="37763" xr:uid="{20947B07-AC63-4EC1-BDEC-A7B56B94CF95}"/>
    <cellStyle name="Ênfase3 5" xfId="37764" xr:uid="{FD5C04AB-FFDD-48EB-AAE6-9E8430EC4971}"/>
    <cellStyle name="Ênfase3 5 10" xfId="56324" xr:uid="{586DF50D-1E5B-4230-8449-8F1E7C3FA821}"/>
    <cellStyle name="Ênfase3 5 11" xfId="58424" xr:uid="{94C85347-242C-421C-82D3-781503B9196B}"/>
    <cellStyle name="Ênfase3 5 12" xfId="47541" xr:uid="{52FA2294-F692-4EA7-A4A9-90708EC0F8F8}"/>
    <cellStyle name="Ênfase3 5 13" xfId="45313" xr:uid="{BB085CF0-83C6-4A8A-9090-AE7FB3094827}"/>
    <cellStyle name="Ênfase3 5 2" xfId="48224" xr:uid="{94CF368F-55CA-42C1-A37F-D00B6587E687}"/>
    <cellStyle name="Ênfase3 5 2 2" xfId="49542" xr:uid="{B7D5903A-D53A-488A-8FA5-99CC11F3931A}"/>
    <cellStyle name="Ênfase3 5 2 2 2" xfId="57009" xr:uid="{7F043C79-141B-4204-BC9B-01D24F891F58}"/>
    <cellStyle name="Ênfase3 5 2 2 2 2" xfId="57401" xr:uid="{2AC9811D-E651-44E9-B7EF-322797BA86AB}"/>
    <cellStyle name="Ênfase3 5 2 2 2 3" xfId="57689" xr:uid="{967A1DAA-0AFC-4502-9F16-8902929242B5}"/>
    <cellStyle name="Ênfase3 5 2 2 3" xfId="57513" xr:uid="{A027E12B-2FDA-46E5-B09A-6E60F6603881}"/>
    <cellStyle name="Ênfase3 5 2 3" xfId="56633" xr:uid="{7FB91897-AE2C-4823-81DB-25254F8B2E08}"/>
    <cellStyle name="Ênfase3 5 2 4" xfId="58393" xr:uid="{836F11C7-FBBE-4E8D-A24F-5B9A6B5DD133}"/>
    <cellStyle name="Ênfase3 5 3" xfId="50945" xr:uid="{ABE5EA91-132F-4989-B442-15388DE243EA}"/>
    <cellStyle name="Ênfase3 5 4" xfId="51830" xr:uid="{F75C30E3-9FD6-453B-8942-FB72AFB2FD2D}"/>
    <cellStyle name="Ênfase3 5 5" xfId="52705" xr:uid="{67E1BCC5-71FC-4F0C-AA9E-49A61EC0D35C}"/>
    <cellStyle name="Ênfase3 5 6" xfId="53562" xr:uid="{E95D3856-FE76-4E99-9BF7-59EE92AE1FE3}"/>
    <cellStyle name="Ênfase3 5 7" xfId="54394" xr:uid="{A04B5FCA-BB32-4773-880D-5E584CDBCD04}"/>
    <cellStyle name="Ênfase3 5 8" xfId="55172" xr:uid="{96653E24-3E60-4249-9759-91D86781AB83}"/>
    <cellStyle name="Ênfase3 5 9" xfId="55814" xr:uid="{4294DD94-0637-42A4-868E-C02874FB0D4F}"/>
    <cellStyle name="Ênfase3 50" xfId="37765" xr:uid="{868997CF-C745-42D6-BB7B-AB0D3F4D2BAA}"/>
    <cellStyle name="Ênfase3 51" xfId="37766" xr:uid="{E53828F5-C02F-40B8-A99D-A3E37E95734B}"/>
    <cellStyle name="Ênfase3 52" xfId="37767" xr:uid="{55928B2B-0EBC-4489-9105-B7DF08F5411B}"/>
    <cellStyle name="Ênfase3 53" xfId="37768" xr:uid="{F4ACDD05-E26A-4C07-A0B4-42925733E971}"/>
    <cellStyle name="Ênfase3 6" xfId="37769" xr:uid="{8917279A-5CA2-4164-A496-AB3B521D321C}"/>
    <cellStyle name="Ênfase3 6 10" xfId="56364" xr:uid="{CFD2CA1B-8A31-40C8-85F5-71011A17A57C}"/>
    <cellStyle name="Ênfase3 6 11" xfId="58093" xr:uid="{F747E651-EC9D-489E-8709-68A867AB2501}"/>
    <cellStyle name="Ênfase3 6 12" xfId="47542" xr:uid="{1B366543-9ED5-40A7-95A3-A9B663F3A68F}"/>
    <cellStyle name="Ênfase3 6 13" xfId="45314" xr:uid="{F9B76396-5377-4B24-A8AA-BB5D6CC11323}"/>
    <cellStyle name="Ênfase3 6 2" xfId="48225" xr:uid="{0CC7036E-0301-47C7-B4E8-C7898DB95916}"/>
    <cellStyle name="Ênfase3 6 2 2" xfId="49543" xr:uid="{62DB7A49-EE10-4F2C-B3B6-E0AF0F2F54C2}"/>
    <cellStyle name="Ênfase3 6 2 2 2" xfId="57010" xr:uid="{E7CBEE85-5B6C-42D1-9706-0E0548286D54}"/>
    <cellStyle name="Ênfase3 6 2 2 2 2" xfId="57402" xr:uid="{7953FAE4-5835-45C4-A121-1C8042012D2F}"/>
    <cellStyle name="Ênfase3 6 2 2 2 3" xfId="57417" xr:uid="{89DD6E22-EE23-465A-9FC1-DD20BC23A97E}"/>
    <cellStyle name="Ênfase3 6 2 2 3" xfId="57512" xr:uid="{EA7FCFB9-F4E5-4244-AA64-9BFF135050AE}"/>
    <cellStyle name="Ênfase3 6 2 3" xfId="56634" xr:uid="{7017C816-CB5D-4548-9D66-6E61653CB4A4}"/>
    <cellStyle name="Ênfase3 6 2 4" xfId="58283" xr:uid="{ADE04D68-B056-42DC-8C3F-F24BE5B71A23}"/>
    <cellStyle name="Ênfase3 6 3" xfId="50946" xr:uid="{B5CD34C0-2308-46E8-8034-3449E681399E}"/>
    <cellStyle name="Ênfase3 6 4" xfId="51831" xr:uid="{87E2FDE0-987A-4848-A929-46C7075848D7}"/>
    <cellStyle name="Ênfase3 6 5" xfId="52706" xr:uid="{B5D15B5B-8C51-4400-8ECF-FEFCC4D9DE59}"/>
    <cellStyle name="Ênfase3 6 6" xfId="53563" xr:uid="{0206BE5D-4DEF-4919-A620-40169A588958}"/>
    <cellStyle name="Ênfase3 6 7" xfId="54395" xr:uid="{651169A3-B904-47A1-88C6-EC3521BAB4AF}"/>
    <cellStyle name="Ênfase3 6 8" xfId="55173" xr:uid="{91E044EA-D6F7-41D5-8256-DBA33A953C90}"/>
    <cellStyle name="Ênfase3 6 9" xfId="55815" xr:uid="{513906DB-FAFE-4148-96E0-F41304B01C8E}"/>
    <cellStyle name="Ênfase3 7" xfId="37770" xr:uid="{9B17C945-6AD8-4452-A5CD-78707770F0DC}"/>
    <cellStyle name="Ênfase3 7 10" xfId="47543" xr:uid="{512AC966-69F2-4963-A336-08DAA8D0CCFC}"/>
    <cellStyle name="Ênfase3 7 11" xfId="45315" xr:uid="{A71F9988-B6DC-4C00-99AF-8C902CE6E4F2}"/>
    <cellStyle name="Ênfase3 7 2" xfId="48226" xr:uid="{EC1378F6-299C-4ECE-A22A-1EC1AA0D032A}"/>
    <cellStyle name="Ênfase3 7 2 2" xfId="49544" xr:uid="{75F1E904-452B-4F90-BF0A-50E5AB3AD62C}"/>
    <cellStyle name="Ênfase3 7 3" xfId="50947" xr:uid="{4CF0D37C-A990-4AD5-B713-9D8F27280BB9}"/>
    <cellStyle name="Ênfase3 7 4" xfId="51832" xr:uid="{679E0228-7D17-4D97-8421-3E52AEF532AD}"/>
    <cellStyle name="Ênfase3 7 5" xfId="52707" xr:uid="{7F7E1C48-704E-44AB-978E-1F142885076E}"/>
    <cellStyle name="Ênfase3 7 6" xfId="53564" xr:uid="{7F6D2BAF-09A8-4738-80FF-5DCB3E607983}"/>
    <cellStyle name="Ênfase3 7 7" xfId="54396" xr:uid="{B2AB7379-78EC-4F4B-9417-06B669106E56}"/>
    <cellStyle name="Ênfase3 7 8" xfId="55174" xr:uid="{D89E1FFF-86A4-4955-B5AB-B31E1BCF1D99}"/>
    <cellStyle name="Ênfase3 7 9" xfId="55816" xr:uid="{8CBB9144-2402-4F81-A9FE-AC594D7A6AB5}"/>
    <cellStyle name="Ênfase3 8" xfId="37771" xr:uid="{8E6F863D-9FA5-4733-A577-AF50C58B1124}"/>
    <cellStyle name="Ênfase3 8 10" xfId="47544" xr:uid="{F892EEA2-AE4D-4A20-AEE5-0075A07FB5D7}"/>
    <cellStyle name="Ênfase3 8 11" xfId="45989" xr:uid="{4C72E34E-3976-448D-92DC-B1F7AEB40EA7}"/>
    <cellStyle name="Ênfase3 8 2" xfId="48227" xr:uid="{2AA0139F-198F-4528-8770-290358BCCDC4}"/>
    <cellStyle name="Ênfase3 8 2 2" xfId="49545" xr:uid="{26FBE512-82A8-43B8-A5AF-161D0032E1C2}"/>
    <cellStyle name="Ênfase3 8 3" xfId="50948" xr:uid="{360B92DA-4451-4254-919F-E6A0B7C6F915}"/>
    <cellStyle name="Ênfase3 8 4" xfId="51833" xr:uid="{7EA36A3A-83A8-41D8-AFD3-0A233DE49C39}"/>
    <cellStyle name="Ênfase3 8 5" xfId="52708" xr:uid="{8B9E6ECD-DD44-41A5-B6FC-A5C9ACA7EE2E}"/>
    <cellStyle name="Ênfase3 8 6" xfId="53565" xr:uid="{D47AC43D-EE13-47FB-BF3E-20D95D48A128}"/>
    <cellStyle name="Ênfase3 8 7" xfId="54397" xr:uid="{B6C5B984-1EB3-49C4-81FD-17C2DA24EF58}"/>
    <cellStyle name="Ênfase3 8 8" xfId="55175" xr:uid="{9F737BF7-3BD3-4D1F-AAF4-D9E36C4A8D99}"/>
    <cellStyle name="Ênfase3 8 9" xfId="55817" xr:uid="{ECCB7271-D1B8-4BD1-A770-F27ECF184502}"/>
    <cellStyle name="Ênfase3 9" xfId="37772" xr:uid="{D2A9DCDF-31A8-4D22-B6C2-E3D82D1005CD}"/>
    <cellStyle name="Ênfase3 9 10" xfId="47545" xr:uid="{73BB4B98-41CB-408A-B121-E07A8C751B9B}"/>
    <cellStyle name="Ênfase3 9 11" xfId="45990" xr:uid="{A7EF8CC7-58A7-4542-ABB5-EC2274DDF6E8}"/>
    <cellStyle name="Ênfase3 9 2" xfId="48228" xr:uid="{18DB5D7F-F75B-4F6D-BB1E-9EAB16E96CAC}"/>
    <cellStyle name="Ênfase3 9 2 2" xfId="49546" xr:uid="{3E5C8776-6E0D-4CE3-8343-BC96F8137B42}"/>
    <cellStyle name="Ênfase3 9 3" xfId="50949" xr:uid="{85A8D5CF-82EC-40C4-9CD0-7B47C68598A6}"/>
    <cellStyle name="Ênfase3 9 4" xfId="51834" xr:uid="{71D317C7-CDA7-484E-A61F-5A5FBA60C1A7}"/>
    <cellStyle name="Ênfase3 9 5" xfId="52709" xr:uid="{323D213C-BF37-4748-9CD1-69BC33F34D94}"/>
    <cellStyle name="Ênfase3 9 6" xfId="53566" xr:uid="{392445BC-73E0-4FC8-BE6B-D2CE9430EEC6}"/>
    <cellStyle name="Ênfase3 9 7" xfId="54398" xr:uid="{1101EF2F-C579-4A16-B2FF-2143D7276990}"/>
    <cellStyle name="Ênfase3 9 8" xfId="55176" xr:uid="{325C3304-FC95-4722-AC40-01B4290F6B9A}"/>
    <cellStyle name="Ênfase3 9 9" xfId="55818" xr:uid="{F21205D3-35DE-4F89-8B10-A734C328061E}"/>
    <cellStyle name="Ênfase4 10" xfId="37773" xr:uid="{1657AA1C-8C99-455B-92DA-85719004DBB2}"/>
    <cellStyle name="Ênfase4 10 10" xfId="47546" xr:uid="{46BE1313-A5D8-4613-AD53-E3228873EA21}"/>
    <cellStyle name="Ênfase4 10 11" xfId="45991" xr:uid="{998D0964-0319-45B6-8796-E347DB1D6006}"/>
    <cellStyle name="Ênfase4 10 2" xfId="48229" xr:uid="{BCFAD3C5-5428-499E-A453-9FBCCB3126AA}"/>
    <cellStyle name="Ênfase4 10 2 2" xfId="49547" xr:uid="{CECCDE82-7CD2-4049-B1D4-A991BA517AFA}"/>
    <cellStyle name="Ênfase4 10 3" xfId="50950" xr:uid="{63800DE0-32CF-4E89-96E3-F27A47AC1488}"/>
    <cellStyle name="Ênfase4 10 4" xfId="51835" xr:uid="{FE2F5B03-9F08-487A-9D65-3A510F621B54}"/>
    <cellStyle name="Ênfase4 10 5" xfId="52710" xr:uid="{F346A674-2220-4529-898F-29F6DEF4DDEA}"/>
    <cellStyle name="Ênfase4 10 6" xfId="53567" xr:uid="{D297EE56-B906-4849-BACA-0FD5FB634836}"/>
    <cellStyle name="Ênfase4 10 7" xfId="54399" xr:uid="{9F21EA83-B24D-4C9A-971C-E9F265AC003D}"/>
    <cellStyle name="Ênfase4 10 8" xfId="55177" xr:uid="{F4AF8A51-4073-42F2-8B01-2F58716730DD}"/>
    <cellStyle name="Ênfase4 10 9" xfId="55819" xr:uid="{FD47A478-D047-4954-A8D4-BB81469F5A5A}"/>
    <cellStyle name="Ênfase4 11" xfId="37774" xr:uid="{A70866E2-D6F2-4787-9152-DD3BABF22229}"/>
    <cellStyle name="Ênfase4 11 10" xfId="47547" xr:uid="{E2E79BF5-4E63-4737-82D1-3E7BD7EA1F57}"/>
    <cellStyle name="Ênfase4 11 11" xfId="45992" xr:uid="{607AED6A-5959-4C2F-9984-C7A105C4F856}"/>
    <cellStyle name="Ênfase4 11 2" xfId="48230" xr:uid="{67C22C2D-81C0-4081-A896-FCEB710C1209}"/>
    <cellStyle name="Ênfase4 11 2 2" xfId="49548" xr:uid="{F9960E5D-2B9E-4615-8F6C-3F833C9AAC0B}"/>
    <cellStyle name="Ênfase4 11 3" xfId="50951" xr:uid="{D1C9DDC8-E7BD-4241-A45B-19EBB8F73BD5}"/>
    <cellStyle name="Ênfase4 11 4" xfId="51836" xr:uid="{999B55D6-F30B-404C-AD97-48F941422F83}"/>
    <cellStyle name="Ênfase4 11 5" xfId="52711" xr:uid="{C2E688C3-0E2F-4ABF-AD7B-6737061F7E29}"/>
    <cellStyle name="Ênfase4 11 6" xfId="53568" xr:uid="{900D1E7D-F976-452D-80C0-E2C701E89814}"/>
    <cellStyle name="Ênfase4 11 7" xfId="54400" xr:uid="{1EC91D31-D380-4AAC-A200-790C01268C55}"/>
    <cellStyle name="Ênfase4 11 8" xfId="55178" xr:uid="{A76317E7-9457-4E79-9B82-38DE183B06D9}"/>
    <cellStyle name="Ênfase4 11 9" xfId="55820" xr:uid="{8239C278-7F30-40B8-BC48-B7E56322E9A3}"/>
    <cellStyle name="Ênfase4 12" xfId="37775" xr:uid="{EA039A60-BAB0-4BA0-B8BC-20066D45CF0E}"/>
    <cellStyle name="Ênfase4 12 10" xfId="47548" xr:uid="{423C9DE5-2B0E-44A9-B29E-8F84902006CB}"/>
    <cellStyle name="Ênfase4 12 11" xfId="45993" xr:uid="{4010F289-1304-49A5-8A1B-D4C98EEBD238}"/>
    <cellStyle name="Ênfase4 12 2" xfId="48231" xr:uid="{ACCE99C1-F514-4295-AA32-8019D43D2566}"/>
    <cellStyle name="Ênfase4 12 2 2" xfId="49549" xr:uid="{888E44A8-DDB7-477C-83FA-EC5A93425281}"/>
    <cellStyle name="Ênfase4 12 3" xfId="50952" xr:uid="{F44450C1-A123-45BA-A8EB-21E9F9C30E0F}"/>
    <cellStyle name="Ênfase4 12 4" xfId="51837" xr:uid="{37398D0F-EC44-4F80-B38B-2631170A11BE}"/>
    <cellStyle name="Ênfase4 12 5" xfId="52712" xr:uid="{70A459B3-9F5B-4628-8109-948553D4D704}"/>
    <cellStyle name="Ênfase4 12 6" xfId="53569" xr:uid="{9B37B6F5-7674-4DF3-8058-C834F8D0A1A0}"/>
    <cellStyle name="Ênfase4 12 7" xfId="54401" xr:uid="{5BA93045-4060-4DB7-BCF8-B5484B299A81}"/>
    <cellStyle name="Ênfase4 12 8" xfId="55179" xr:uid="{C43CC128-47D4-4CCC-ADEC-43EDE1E3B99D}"/>
    <cellStyle name="Ênfase4 12 9" xfId="55821" xr:uid="{03F5FAF1-DDB6-4CFB-ABE7-7986509937FD}"/>
    <cellStyle name="Ênfase4 13" xfId="37776" xr:uid="{C8BDA9DA-4ABA-41A9-9828-A9724534A1C3}"/>
    <cellStyle name="Ênfase4 13 10" xfId="47549" xr:uid="{02C61172-DDEB-4AD4-9BA2-26136A287D05}"/>
    <cellStyle name="Ênfase4 13 11" xfId="45994" xr:uid="{A8D0FE99-359E-451C-9649-B2C858DD5897}"/>
    <cellStyle name="Ênfase4 13 2" xfId="48232" xr:uid="{A2DE1373-29A7-4B52-83D6-8317F1F178BA}"/>
    <cellStyle name="Ênfase4 13 2 2" xfId="49550" xr:uid="{1102842C-5F8C-46F6-9A45-7728CE7F9C58}"/>
    <cellStyle name="Ênfase4 13 3" xfId="50953" xr:uid="{9EB578A5-C234-4A56-8398-3B34540E8AE9}"/>
    <cellStyle name="Ênfase4 13 4" xfId="51838" xr:uid="{F5539EA8-D840-42ED-97DE-3E8B92D12976}"/>
    <cellStyle name="Ênfase4 13 5" xfId="52713" xr:uid="{2C4B39CA-10CA-46AE-887E-524E5CCB3B2F}"/>
    <cellStyle name="Ênfase4 13 6" xfId="53570" xr:uid="{4E839213-4A5A-4D34-AFFB-D42CD383309D}"/>
    <cellStyle name="Ênfase4 13 7" xfId="54402" xr:uid="{C30EF813-0590-47C2-A7CE-BF9CEBD2DC38}"/>
    <cellStyle name="Ênfase4 13 8" xfId="55180" xr:uid="{53DCA3DF-8937-4FCC-A7B8-1D35D59BCF54}"/>
    <cellStyle name="Ênfase4 13 9" xfId="55822" xr:uid="{FF9CB46B-C806-4DC9-A570-93AD9DFC21AD}"/>
    <cellStyle name="Ênfase4 14" xfId="37777" xr:uid="{E350313E-C45A-4F51-B549-F46E58711A3A}"/>
    <cellStyle name="Ênfase4 14 10" xfId="47550" xr:uid="{F417D039-BE70-4CD0-80EC-6327E8DF4A74}"/>
    <cellStyle name="Ênfase4 14 11" xfId="45995" xr:uid="{B948DB0E-EF29-45A5-BEA2-68F6EFFCFD6C}"/>
    <cellStyle name="Ênfase4 14 2" xfId="48233" xr:uid="{C13B2659-D7A3-41C4-B68D-294708ED0B82}"/>
    <cellStyle name="Ênfase4 14 2 2" xfId="49551" xr:uid="{B0980FC5-28FD-4E66-B95A-13E5F3BBBF80}"/>
    <cellStyle name="Ênfase4 14 3" xfId="50954" xr:uid="{558D3E9F-DD61-4A27-90C5-DC59363D406D}"/>
    <cellStyle name="Ênfase4 14 4" xfId="51839" xr:uid="{68500176-72E8-4EAC-BBE6-EC4552025BD9}"/>
    <cellStyle name="Ênfase4 14 5" xfId="52714" xr:uid="{153CD359-D843-48C3-A6FE-A17CF60FEC22}"/>
    <cellStyle name="Ênfase4 14 6" xfId="53571" xr:uid="{BB6C8E03-F69B-47EE-9CC8-ECAA67A612E7}"/>
    <cellStyle name="Ênfase4 14 7" xfId="54403" xr:uid="{3B91A76A-2158-40F9-B41E-5744EC24C30A}"/>
    <cellStyle name="Ênfase4 14 8" xfId="55181" xr:uid="{B5D8081A-E3BA-4DBB-82FA-5FBBD472D5C1}"/>
    <cellStyle name="Ênfase4 14 9" xfId="55823" xr:uid="{A64CF3B4-0B8A-4256-A2AD-7B136CD489D3}"/>
    <cellStyle name="Ênfase4 15" xfId="37778" xr:uid="{7D56AC95-C4B9-4D1D-8615-6F2510A3422A}"/>
    <cellStyle name="Ênfase4 15 10" xfId="47551" xr:uid="{B740079A-18B4-4363-843D-6181E6532AFF}"/>
    <cellStyle name="Ênfase4 15 11" xfId="45996" xr:uid="{A46FF0FA-A695-477C-9F46-AC6ABDA43704}"/>
    <cellStyle name="Ênfase4 15 2" xfId="48234" xr:uid="{85783946-2A10-443C-A2AB-D4E93A892EAB}"/>
    <cellStyle name="Ênfase4 15 2 2" xfId="49552" xr:uid="{70530787-B10F-4414-86E0-BC3D0B75E803}"/>
    <cellStyle name="Ênfase4 15 3" xfId="50955" xr:uid="{3A52EE49-6934-4255-BD91-44BD4FBAC440}"/>
    <cellStyle name="Ênfase4 15 4" xfId="51840" xr:uid="{2BBCEC8E-626D-48F6-8826-B597AEA78215}"/>
    <cellStyle name="Ênfase4 15 5" xfId="52715" xr:uid="{71890FE0-0E31-4AD7-B76C-F014A01A44C2}"/>
    <cellStyle name="Ênfase4 15 6" xfId="53572" xr:uid="{9211289D-6D82-4D2D-B538-895D4EF27D64}"/>
    <cellStyle name="Ênfase4 15 7" xfId="54404" xr:uid="{CB30E6AB-6513-4AA1-91BF-40EE0C4D7FDF}"/>
    <cellStyle name="Ênfase4 15 8" xfId="55182" xr:uid="{8105A3BE-DCA8-4708-A49C-F4F000931CB2}"/>
    <cellStyle name="Ênfase4 15 9" xfId="55824" xr:uid="{93A95A45-CE13-4FB3-BCCD-17A8AF286EB9}"/>
    <cellStyle name="Ênfase4 16" xfId="37779" xr:uid="{6FBAE7D2-E2A9-480A-93B1-AE54297ABA13}"/>
    <cellStyle name="Ênfase4 16 10" xfId="47552" xr:uid="{98703B6C-9E24-4D62-9307-D2934AA4A6CE}"/>
    <cellStyle name="Ênfase4 16 11" xfId="45997" xr:uid="{1370DBC2-E30E-45E5-A69E-AE7C31F9217E}"/>
    <cellStyle name="Ênfase4 16 2" xfId="48235" xr:uid="{31416EC0-D135-4735-B294-64277E488257}"/>
    <cellStyle name="Ênfase4 16 2 2" xfId="49553" xr:uid="{B03833CF-151C-4921-BD3A-985ABFE3C5A0}"/>
    <cellStyle name="Ênfase4 16 3" xfId="50956" xr:uid="{C338633E-22E2-4886-93F0-B749E06F83AE}"/>
    <cellStyle name="Ênfase4 16 4" xfId="51841" xr:uid="{E16EFFBF-0B28-459C-87C2-4FE421317A36}"/>
    <cellStyle name="Ênfase4 16 5" xfId="52716" xr:uid="{2519FA7C-1A01-49CD-BA5F-C8A0DBAB3B3F}"/>
    <cellStyle name="Ênfase4 16 6" xfId="53573" xr:uid="{3C423AA9-F666-4D38-B82F-893DA52F40A8}"/>
    <cellStyle name="Ênfase4 16 7" xfId="54405" xr:uid="{8D3362AA-96E1-4172-92F8-58E0F1D65790}"/>
    <cellStyle name="Ênfase4 16 8" xfId="55183" xr:uid="{C6BD86BC-7FD0-43BB-89AA-D6381446B6F4}"/>
    <cellStyle name="Ênfase4 16 9" xfId="55825" xr:uid="{A1EC776E-38A8-4EDC-B41C-1023595DB5D8}"/>
    <cellStyle name="Ênfase4 17" xfId="37780" xr:uid="{F5365A09-3552-4F83-AFD0-FC23756BF071}"/>
    <cellStyle name="Ênfase4 17 2" xfId="49554" xr:uid="{2D5A939A-EA35-49D3-9CF2-EEECEF873920}"/>
    <cellStyle name="Ênfase4 17 3" xfId="50957" xr:uid="{B8B4BA8C-045F-47BC-92E3-35A4CA016DB8}"/>
    <cellStyle name="Ênfase4 17 4" xfId="51842" xr:uid="{68848218-9BE0-4318-8967-B54731DE599A}"/>
    <cellStyle name="Ênfase4 17 5" xfId="52717" xr:uid="{BF7D9FBD-12DC-44D9-8A8B-A5E3B5C98F6D}"/>
    <cellStyle name="Ênfase4 17 6" xfId="53574" xr:uid="{DDEBEB75-AB7E-47FE-8742-B2FD9443AC50}"/>
    <cellStyle name="Ênfase4 17 7" xfId="54406" xr:uid="{61C4DA4D-7BC8-47CC-BA54-94A4CEC99CEE}"/>
    <cellStyle name="Ênfase4 17 8" xfId="55184" xr:uid="{741D1C6A-B3FF-43AE-9D7B-9E25C6D24B5C}"/>
    <cellStyle name="Ênfase4 17 9" xfId="55826" xr:uid="{8E8E37F5-099F-42C8-825A-C3F0D2577DC8}"/>
    <cellStyle name="Ênfase4 18" xfId="37781" xr:uid="{CDB2F13A-66A6-4098-80D1-A5878328CC19}"/>
    <cellStyle name="Ênfase4 18 2" xfId="49555" xr:uid="{B1B90B92-D34D-4CC3-8E82-5939D07BEFF3}"/>
    <cellStyle name="Ênfase4 18 3" xfId="50958" xr:uid="{3034F690-480C-4966-9F0C-4BE3CCE0C00B}"/>
    <cellStyle name="Ênfase4 18 4" xfId="51843" xr:uid="{7C60A028-0F66-4D52-9EC7-6C4936D72DE2}"/>
    <cellStyle name="Ênfase4 18 5" xfId="52718" xr:uid="{B4286130-D035-4ECD-9416-FC3EFF0E31C1}"/>
    <cellStyle name="Ênfase4 18 6" xfId="53575" xr:uid="{81DE8D2E-C10D-457E-9FE5-C5FAC6695DAB}"/>
    <cellStyle name="Ênfase4 18 7" xfId="54407" xr:uid="{71DD3CEC-905D-4F17-999F-1FF8B8FF52E7}"/>
    <cellStyle name="Ênfase4 18 8" xfId="55185" xr:uid="{D3348363-4827-4225-8037-40D37FAAD495}"/>
    <cellStyle name="Ênfase4 18 9" xfId="55827" xr:uid="{341C2448-0FA2-4FFF-B3BD-94C39A2483E6}"/>
    <cellStyle name="Ênfase4 19" xfId="37782" xr:uid="{C523AF22-17C2-44D0-A6E2-211EBA856BA2}"/>
    <cellStyle name="Ênfase4 19 2" xfId="49556" xr:uid="{CFE1A6C2-7934-4AF6-BC9A-4CE78ED341F4}"/>
    <cellStyle name="Ênfase4 19 3" xfId="50959" xr:uid="{8923069C-68C0-4DED-A66E-90D5C075BBF8}"/>
    <cellStyle name="Ênfase4 19 4" xfId="51844" xr:uid="{2D21425F-512D-4117-9BAA-59B9CEEC684D}"/>
    <cellStyle name="Ênfase4 19 5" xfId="52719" xr:uid="{640617D7-F91F-4036-A14A-E7E955865C4A}"/>
    <cellStyle name="Ênfase4 19 6" xfId="53576" xr:uid="{39B2660C-FD57-4A10-8103-8E51FFD87D3A}"/>
    <cellStyle name="Ênfase4 19 7" xfId="54408" xr:uid="{37DE0ABC-371A-4C33-AA43-4DCA4565BEE7}"/>
    <cellStyle name="Ênfase4 19 8" xfId="55186" xr:uid="{51FD4787-2247-45B6-A410-FAAAC27E381E}"/>
    <cellStyle name="Ênfase4 19 9" xfId="55828" xr:uid="{D56D5B95-90F6-45A6-8CE9-BB79F39B7BA0}"/>
    <cellStyle name="Ênfase4 2" xfId="37783" xr:uid="{0C99833A-76ED-4A33-9EF9-00B828ED3697}"/>
    <cellStyle name="Ênfase4 2 10" xfId="37784" xr:uid="{944D826D-A0E9-46D1-9A6E-7AD6BA582B24}"/>
    <cellStyle name="Ênfase4 2 10 2" xfId="52720" xr:uid="{5A8C3CFB-41CB-4C97-929F-DB8F15BF8024}"/>
    <cellStyle name="Ênfase4 2 11" xfId="37785" xr:uid="{500C1984-D253-40DE-A7D2-D858EEEB1D9B}"/>
    <cellStyle name="Ênfase4 2 11 2" xfId="53577" xr:uid="{00A673DB-2107-4560-BC54-C099F274113E}"/>
    <cellStyle name="Ênfase4 2 12" xfId="37786" xr:uid="{2AF2AEBE-0BBF-4723-8E4D-3B8D0EF63A61}"/>
    <cellStyle name="Ênfase4 2 12 2" xfId="54409" xr:uid="{B08F0BE3-DF52-48FA-9D41-C48142D9FB55}"/>
    <cellStyle name="Ênfase4 2 13" xfId="37787" xr:uid="{7583ED8B-7230-436F-B1B6-28DCC4DD7888}"/>
    <cellStyle name="Ênfase4 2 13 2" xfId="55187" xr:uid="{6A72BABC-0C9C-44C3-A5FB-6772474415AD}"/>
    <cellStyle name="Ênfase4 2 14" xfId="37788" xr:uid="{CC5EA48A-6C30-447A-85B7-5A3545B14163}"/>
    <cellStyle name="Ênfase4 2 14 2" xfId="37789" xr:uid="{37933B55-D48A-431D-BCE0-33B6CEE68AAE}"/>
    <cellStyle name="Ênfase4 2 14 3" xfId="37790" xr:uid="{65DE6A6B-070C-4EB7-B584-B82A7517C602}"/>
    <cellStyle name="Ênfase4 2 14 4" xfId="37791" xr:uid="{654E57D1-6EB7-4B79-A654-A6E3C07A68E7}"/>
    <cellStyle name="Ênfase4 2 14 5" xfId="55829" xr:uid="{D5DA95EA-7C9A-4328-909F-1BF3B3B0E412}"/>
    <cellStyle name="Ênfase4 2 15" xfId="37792" xr:uid="{46F5A98B-2824-4D40-BDCF-CBFB5E7B9015}"/>
    <cellStyle name="Ênfase4 2 15 2" xfId="56206" xr:uid="{A8EED3B1-A5F0-4BC4-8E72-C0F03AE80DE5}"/>
    <cellStyle name="Ênfase4 2 16" xfId="37793" xr:uid="{D84CB7C1-B7CB-4A93-91F5-D22B045A7F61}"/>
    <cellStyle name="Ênfase4 2 16 2" xfId="58108" xr:uid="{3842734D-879B-4128-937C-2353B5443D94}"/>
    <cellStyle name="Ênfase4 2 17" xfId="37794" xr:uid="{0BD9CE17-D6A6-46DD-9904-2220F9F44F56}"/>
    <cellStyle name="Ênfase4 2 17 2" xfId="47553" xr:uid="{F14AC570-7AAE-4E8D-8138-28246D664A5D}"/>
    <cellStyle name="Ênfase4 2 18" xfId="37795" xr:uid="{8B5C4C17-58F2-4AE0-B00C-84221153D301}"/>
    <cellStyle name="Ênfase4 2 19" xfId="37796" xr:uid="{1859DF51-F4A3-4D11-8FE2-BB31B1ED8800}"/>
    <cellStyle name="Ênfase4 2 2" xfId="37797" xr:uid="{C67BFF29-4E8C-43B7-BB7A-5191BD6FB339}"/>
    <cellStyle name="Ênfase4 2 2 10" xfId="37798" xr:uid="{90A41174-B613-4746-A6C3-49C6BA12F3C3}"/>
    <cellStyle name="Ênfase4 2 2 10 2" xfId="56639" xr:uid="{F634FDDE-1A28-43D9-8BD9-B4EC889F7099}"/>
    <cellStyle name="Ênfase4 2 2 11" xfId="37799" xr:uid="{65F86CEB-8EAF-447D-B914-F6067C1D48E3}"/>
    <cellStyle name="Ênfase4 2 2 11 2" xfId="57569" xr:uid="{16BB4001-BE80-405B-96EC-D4DE796F509D}"/>
    <cellStyle name="Ênfase4 2 2 12" xfId="37800" xr:uid="{63B21D6B-0644-480B-8960-5C1298F5454E}"/>
    <cellStyle name="Ênfase4 2 2 13" xfId="37801" xr:uid="{653D5263-FAB9-46F4-B42B-1A3550BC9085}"/>
    <cellStyle name="Ênfase4 2 2 14" xfId="37802" xr:uid="{92BD7D9B-7C59-4400-86D8-C67745142833}"/>
    <cellStyle name="Ênfase4 2 2 15" xfId="48236" xr:uid="{710824E7-5779-4323-BCD9-1D95D0CD99A4}"/>
    <cellStyle name="Ênfase4 2 2 2" xfId="37803" xr:uid="{F062DDD9-7FDC-4520-88A4-4AC7F4B34FFF}"/>
    <cellStyle name="Ênfase4 2 2 2 10" xfId="37804" xr:uid="{2145C245-32CD-4AE8-8380-A91443D5C13D}"/>
    <cellStyle name="Ênfase4 2 2 2 10 2" xfId="57013" xr:uid="{CCB17F39-03F6-465F-BD68-B0B47AEA5C0B}"/>
    <cellStyle name="Ênfase4 2 2 2 11" xfId="37805" xr:uid="{74CD4B65-D47B-442E-BDB6-EC0D7DA41E28}"/>
    <cellStyle name="Ênfase4 2 2 2 11 2" xfId="57717" xr:uid="{DB8AC862-ACE9-46EB-AD04-B7B70816FCC8}"/>
    <cellStyle name="Ênfase4 2 2 2 12" xfId="37806" xr:uid="{06ACE906-826A-4B56-B4F8-F9B11E4ACD3D}"/>
    <cellStyle name="Ênfase4 2 2 2 13" xfId="37807" xr:uid="{8F292420-991F-4BDD-B54F-10D680B4F42E}"/>
    <cellStyle name="Ênfase4 2 2 2 14" xfId="49557" xr:uid="{2668BD7B-51B4-4FA3-B2C6-68BEC08B6F05}"/>
    <cellStyle name="Ênfase4 2 2 2 2" xfId="37808" xr:uid="{C25784B1-8E20-4B72-A868-0D152749E369}"/>
    <cellStyle name="Ênfase4 2 2 2 2 2" xfId="37809" xr:uid="{F5E1EAC9-5BA3-4802-8DE7-0D15F9EA479F}"/>
    <cellStyle name="Ênfase4 2 2 2 2 2 2" xfId="57407" xr:uid="{F75DFCF2-450F-4143-816B-FA740934D752}"/>
    <cellStyle name="Ênfase4 2 2 2 2 2 2 2" xfId="57408" xr:uid="{5B2701F4-A5D0-4BE9-B928-22307B204333}"/>
    <cellStyle name="Ênfase4 2 2 2 2 2 2 3" xfId="57794" xr:uid="{E250E04F-6420-4731-AE72-10AD92D74DFF}"/>
    <cellStyle name="Ênfase4 2 2 2 2 2 3" xfId="57906" xr:uid="{40D01F71-AE4E-4184-A871-B291CB9060FE}"/>
    <cellStyle name="Ênfase4 2 2 2 2 2 4" xfId="49559" xr:uid="{B06B0C23-EF2D-4F91-BE31-537D86C2D912}"/>
    <cellStyle name="Ênfase4 2 2 2 2 3" xfId="37810" xr:uid="{148F32E7-F80B-4F11-8FF5-FE5A3D9E43C7}"/>
    <cellStyle name="Ênfase4 2 2 2 2 3 2" xfId="57406" xr:uid="{0F82FF1A-CA2B-4E7F-BD16-EE9A4F805CE5}"/>
    <cellStyle name="Ênfase4 2 2 2 2 4" xfId="37811" xr:uid="{5146F701-BCC0-45A6-9156-5B7168E0F81C}"/>
    <cellStyle name="Ênfase4 2 2 2 2 4 2" xfId="58016" xr:uid="{F12A0AAD-39DC-432D-829B-E6C2CBD8D7DE}"/>
    <cellStyle name="Ênfase4 2 2 2 2 5" xfId="49558" xr:uid="{8926352C-6052-4C1E-AB56-EB802E799445}"/>
    <cellStyle name="Ênfase4 2 2 2 3" xfId="37812" xr:uid="{72AED0F5-0450-4125-B1EC-57AB82CA5A22}"/>
    <cellStyle name="Ênfase4 2 2 2 3 2" xfId="50962" xr:uid="{95213F93-078F-43D3-845C-6520811A9E87}"/>
    <cellStyle name="Ênfase4 2 2 2 4" xfId="37813" xr:uid="{4CFFDAB4-27D5-4CB2-82D2-FA6821383235}"/>
    <cellStyle name="Ênfase4 2 2 2 4 2" xfId="51847" xr:uid="{A4822442-4E99-4067-9774-5EFBDD2F7645}"/>
    <cellStyle name="Ênfase4 2 2 2 5" xfId="37814" xr:uid="{C1BEB01C-F16E-4803-B7BC-AD9BF91CE002}"/>
    <cellStyle name="Ênfase4 2 2 2 5 2" xfId="52722" xr:uid="{0A2D2572-B4BD-4124-805D-4FA239752D41}"/>
    <cellStyle name="Ênfase4 2 2 2 6" xfId="37815" xr:uid="{F82BC133-63AF-4F96-B439-48A2E12AAFDD}"/>
    <cellStyle name="Ênfase4 2 2 2 6 2" xfId="53579" xr:uid="{383871E5-27B4-427C-830A-7ABEF2D5D5C9}"/>
    <cellStyle name="Ênfase4 2 2 2 7" xfId="37816" xr:uid="{2C7AD5C3-B62E-4D74-856B-13AD41FEF895}"/>
    <cellStyle name="Ênfase4 2 2 2 7 2" xfId="54411" xr:uid="{DB88DAF6-813F-4F9B-AD17-458E21D45D8D}"/>
    <cellStyle name="Ênfase4 2 2 2 8" xfId="37817" xr:uid="{C486A94E-1D4A-48EA-8A89-3FE01A8329E5}"/>
    <cellStyle name="Ênfase4 2 2 2 8 2" xfId="55189" xr:uid="{B979EDA2-FD5C-426B-B8FC-A587DED0E92B}"/>
    <cellStyle name="Ênfase4 2 2 2 9" xfId="37818" xr:uid="{65D4BF67-2DA2-421C-97AE-01759F296320}"/>
    <cellStyle name="Ênfase4 2 2 2 9 2" xfId="55831" xr:uid="{FE01F440-8BB8-4603-BF87-F5FDD6E5A9BE}"/>
    <cellStyle name="Ênfase4 2 2 3" xfId="37819" xr:uid="{AF7C03E0-F9A6-4B45-ABB3-C3B178240084}"/>
    <cellStyle name="Ênfase4 2 2 3 2" xfId="50961" xr:uid="{95E35C14-195B-4F2D-8D1F-3A850F885940}"/>
    <cellStyle name="Ênfase4 2 2 4" xfId="37820" xr:uid="{11FB7E86-CCB0-4211-902F-31ECC5862967}"/>
    <cellStyle name="Ênfase4 2 2 4 2" xfId="37821" xr:uid="{9B7B69C2-8E76-4AB7-894C-EBFE115FAFD2}"/>
    <cellStyle name="Ênfase4 2 2 4 3" xfId="37822" xr:uid="{91C13868-F3A4-4AF8-A63C-1DE922222D03}"/>
    <cellStyle name="Ênfase4 2 2 4 4" xfId="37823" xr:uid="{359DFE63-5206-4DA9-9CF5-D9F69D2F3B21}"/>
    <cellStyle name="Ênfase4 2 2 4 5" xfId="51846" xr:uid="{8DAFFBBB-5EE4-43A1-9FA6-6B4529122D1E}"/>
    <cellStyle name="Ênfase4 2 2 5" xfId="37824" xr:uid="{04666D82-73F5-4DC2-A684-9321C67A43E2}"/>
    <cellStyle name="Ênfase4 2 2 5 2" xfId="52721" xr:uid="{34EB5690-B9E8-42B5-8B52-EA6407B43683}"/>
    <cellStyle name="Ênfase4 2 2 6" xfId="37825" xr:uid="{DF908CC6-8960-43EE-AC54-FA53D43B9E83}"/>
    <cellStyle name="Ênfase4 2 2 6 2" xfId="53578" xr:uid="{83807E0B-374C-4481-BB30-3E721557E214}"/>
    <cellStyle name="Ênfase4 2 2 7" xfId="37826" xr:uid="{A0302B2D-98FF-4238-97B2-77A44B9F6023}"/>
    <cellStyle name="Ênfase4 2 2 7 2" xfId="54410" xr:uid="{54139F2E-3ED4-405A-BC4C-0789D46686F8}"/>
    <cellStyle name="Ênfase4 2 2 8" xfId="37827" xr:uid="{343E7E06-E9E3-47C4-A46B-3199EE9D633A}"/>
    <cellStyle name="Ênfase4 2 2 8 2" xfId="55188" xr:uid="{7EA33EA9-4C6A-4CF6-8F20-6567A6D65CFC}"/>
    <cellStyle name="Ênfase4 2 2 9" xfId="37828" xr:uid="{82355BB4-30AA-43E1-B17F-2EBBBF292FBD}"/>
    <cellStyle name="Ênfase4 2 2 9 2" xfId="55830" xr:uid="{20E4AE28-A00B-429D-BDF4-298F83DE198C}"/>
    <cellStyle name="Ênfase4 2 20" xfId="37829" xr:uid="{88135A46-95C3-4FE4-957C-F192E7FCA28F}"/>
    <cellStyle name="Ênfase4 2 21" xfId="37830" xr:uid="{8DDADAB7-4EDD-42E4-8724-4C28CFC6B228}"/>
    <cellStyle name="Ênfase4 2 22" xfId="37831" xr:uid="{24A960D7-1C76-4A63-8B5B-754A44F50DBE}"/>
    <cellStyle name="Ênfase4 2 23" xfId="37832" xr:uid="{8B032C4D-D58F-45E3-818C-8D406718FCF3}"/>
    <cellStyle name="Ênfase4 2 24" xfId="37833" xr:uid="{D24A6F77-6B4F-40EA-9F71-6204350FBE9F}"/>
    <cellStyle name="Ênfase4 2 25" xfId="45316" xr:uid="{CE293D0E-52AD-4A07-A032-F720DC344500}"/>
    <cellStyle name="Ênfase4 2 3" xfId="37834" xr:uid="{5F76891A-B002-40EA-9F89-052A47154C68}"/>
    <cellStyle name="Ênfase4 2 3 2" xfId="49560" xr:uid="{4832DA5E-E431-4A32-B7E5-570A01B98991}"/>
    <cellStyle name="Ênfase4 2 4" xfId="37835" xr:uid="{1B9B34CF-00EB-4094-B914-023109EDC271}"/>
    <cellStyle name="Ênfase4 2 4 2" xfId="49561" xr:uid="{F66553F6-ED44-4364-9ECE-345336DFFE64}"/>
    <cellStyle name="Ênfase4 2 5" xfId="37836" xr:uid="{89135526-9B3C-4E72-B0B7-CCBAE882120C}"/>
    <cellStyle name="Ênfase4 2 5 2" xfId="49562" xr:uid="{30A0D77C-1A14-48E7-BC88-7C109EFA6535}"/>
    <cellStyle name="Ênfase4 2 6" xfId="37837" xr:uid="{7A845026-2092-4BD4-BE87-5CD49D4921CB}"/>
    <cellStyle name="Ênfase4 2 6 2" xfId="49563" xr:uid="{0E81D01F-C0F6-4A59-9738-6F725FF86557}"/>
    <cellStyle name="Ênfase4 2 7" xfId="37838" xr:uid="{AE63A8C6-AC4D-449B-99E5-906AD376B491}"/>
    <cellStyle name="Ênfase4 2 7 2" xfId="49564" xr:uid="{974D8A07-99A4-43EF-99D3-AFBA1C619736}"/>
    <cellStyle name="Ênfase4 2 8" xfId="37839" xr:uid="{AB324FC2-004F-4545-AC25-28CBC85DED8A}"/>
    <cellStyle name="Ênfase4 2 8 2" xfId="50960" xr:uid="{DAB0B3A5-F4E2-4147-80D7-2E3A391E03A4}"/>
    <cellStyle name="Ênfase4 2 9" xfId="37840" xr:uid="{D6289D0C-D7B1-4999-BF99-BFFD4EEDF034}"/>
    <cellStyle name="Ênfase4 2 9 2" xfId="51845" xr:uid="{E9EEF7F4-66B4-43D9-8E24-1310E89BADD3}"/>
    <cellStyle name="Ênfase4 20" xfId="37841" xr:uid="{6E166C2F-1DF2-4EAC-8E09-F5049449079B}"/>
    <cellStyle name="Ênfase4 20 2" xfId="49565" xr:uid="{4C34F6CD-90D5-4A84-B107-1FE97CF555D1}"/>
    <cellStyle name="Ênfase4 20 3" xfId="50968" xr:uid="{BFA046C1-7135-4C8F-B66F-41E61382C750}"/>
    <cellStyle name="Ênfase4 20 4" xfId="51853" xr:uid="{27DEA8A4-9FE5-4543-B588-A4AF9C193A63}"/>
    <cellStyle name="Ênfase4 20 5" xfId="52728" xr:uid="{E02B80F9-4549-4DB5-B8C7-B05A9C412CD4}"/>
    <cellStyle name="Ênfase4 20 6" xfId="53584" xr:uid="{53CC9F4E-1EC5-4DF8-8C63-1DB3C66397BE}"/>
    <cellStyle name="Ênfase4 20 7" xfId="54416" xr:uid="{2F60CE69-6637-4145-9201-A11387BC8FD6}"/>
    <cellStyle name="Ênfase4 20 8" xfId="55192" xr:uid="{1E65A821-BB9C-40A3-954E-B726AE7C08B7}"/>
    <cellStyle name="Ênfase4 20 9" xfId="55832" xr:uid="{EC637ED8-2E20-4FE2-B152-06FC9D046D74}"/>
    <cellStyle name="Ênfase4 21" xfId="37842" xr:uid="{6D84B99F-524F-4B41-9735-0C27300EE50E}"/>
    <cellStyle name="Ênfase4 21 2" xfId="49566" xr:uid="{EF3DDF40-EBA0-432E-8937-4C19BB47FB25}"/>
    <cellStyle name="Ênfase4 22" xfId="37843" xr:uid="{97A1BF9C-9591-4099-B53B-DEE08B62A6E7}"/>
    <cellStyle name="Ênfase4 22 2" xfId="49567" xr:uid="{EC020047-C828-4F6B-B51F-462066872DEA}"/>
    <cellStyle name="Ênfase4 23" xfId="37844" xr:uid="{0006E567-DBCC-49F4-872A-FCC24C8AAC7F}"/>
    <cellStyle name="Ênfase4 23 2" xfId="49568" xr:uid="{DECC5912-A52C-4D79-9326-AB79539E7B6F}"/>
    <cellStyle name="Ênfase4 24" xfId="37845" xr:uid="{7779F2F4-9CA2-424A-AB72-0592F3C71948}"/>
    <cellStyle name="Ênfase4 24 2" xfId="49569" xr:uid="{50E57739-1927-43EC-B651-95BAB4B86117}"/>
    <cellStyle name="Ênfase4 25" xfId="37846" xr:uid="{57CFDB5B-F164-4446-8353-D5855BA21F6B}"/>
    <cellStyle name="Ênfase4 25 2" xfId="49570" xr:uid="{4F9494E5-AE5E-4E10-9055-1E762D52B4F3}"/>
    <cellStyle name="Ênfase4 26" xfId="37847" xr:uid="{2B2DDCDA-C8D0-4DAC-A2DB-C9536F23D21C}"/>
    <cellStyle name="Ênfase4 26 2" xfId="49571" xr:uid="{E48CBC55-D0CE-4C25-83C7-BC1335D8E7A3}"/>
    <cellStyle name="Ênfase4 27" xfId="37848" xr:uid="{6322A877-AE93-4240-9A31-725C6A4D6BEB}"/>
    <cellStyle name="Ênfase4 27 2" xfId="49572" xr:uid="{0E512984-0212-4EEE-A0E8-5EDD663F5861}"/>
    <cellStyle name="Ênfase4 28" xfId="37849" xr:uid="{4E18A573-A80F-4CF8-91DE-BDEE6C5957E3}"/>
    <cellStyle name="Ênfase4 29" xfId="37850" xr:uid="{3A4EE515-471F-4C52-9437-C78B2BB5AD02}"/>
    <cellStyle name="Ênfase4 3" xfId="37851" xr:uid="{3E2D3833-DC61-4BF3-936D-451AF22A48DA}"/>
    <cellStyle name="Ênfase4 3 10" xfId="56246" xr:uid="{87AF366C-B820-44D4-80BD-87AF68953701}"/>
    <cellStyle name="Ênfase4 3 11" xfId="57773" xr:uid="{22E806EE-AFE8-47E3-BA8E-3622D7A5BA1C}"/>
    <cellStyle name="Ênfase4 3 12" xfId="47554" xr:uid="{F3C70320-AA82-483C-924C-C7EA03D2491F}"/>
    <cellStyle name="Ênfase4 3 13" xfId="45317" xr:uid="{27ECD4A5-9EAF-467C-8E5D-E2294FD92AD3}"/>
    <cellStyle name="Ênfase4 3 2" xfId="48237" xr:uid="{9F63BAF6-8B48-4387-B594-43B741957FDC}"/>
    <cellStyle name="Ênfase4 3 2 2" xfId="49573" xr:uid="{0A7A4BD6-E7CF-4865-B1B1-1C9F2FB37B09}"/>
    <cellStyle name="Ênfase4 3 2 2 2" xfId="57015" xr:uid="{C86DB4A4-7295-4778-B0B1-2F8A69F06068}"/>
    <cellStyle name="Ênfase4 3 2 2 2 2" xfId="57411" xr:uid="{374DE538-455A-45D4-8DB6-275E8B3A1CB1}"/>
    <cellStyle name="Ênfase4 3 2 2 2 3" xfId="58334" xr:uid="{C982A44E-229D-4F81-B0B5-ABC1F0058EED}"/>
    <cellStyle name="Ênfase4 3 2 2 3" xfId="57511" xr:uid="{5B3EF2C9-3130-4192-829D-33814911AD4F}"/>
    <cellStyle name="Ênfase4 3 2 3" xfId="56640" xr:uid="{0B781A01-2558-4E39-AA29-865E16F810E1}"/>
    <cellStyle name="Ênfase4 3 2 4" xfId="57568" xr:uid="{FD57950D-1162-421F-81C1-9A5CE0E5F4F7}"/>
    <cellStyle name="Ênfase4 3 3" xfId="50975" xr:uid="{8193BE2E-85A4-488A-8F93-98CFEAC6A3CC}"/>
    <cellStyle name="Ênfase4 3 4" xfId="51860" xr:uid="{313A6902-47CF-48FF-984B-1F7FBBA0EC05}"/>
    <cellStyle name="Ênfase4 3 5" xfId="52735" xr:uid="{D34389B1-71AD-443E-A0D4-DA9FD6451335}"/>
    <cellStyle name="Ênfase4 3 6" xfId="53591" xr:uid="{E340A76F-F3A3-4D95-A52E-6264E5B643C9}"/>
    <cellStyle name="Ênfase4 3 7" xfId="54421" xr:uid="{2B029DAD-DC79-4E93-AD99-0334887128DA}"/>
    <cellStyle name="Ênfase4 3 8" xfId="55197" xr:uid="{97839610-7EC0-4217-AA3B-CA28AC0D2982}"/>
    <cellStyle name="Ênfase4 3 9" xfId="55833" xr:uid="{1C4FB12E-2468-4F71-B271-B11D79BF9FBB}"/>
    <cellStyle name="Ênfase4 30" xfId="37852" xr:uid="{577F6C2E-AD8D-41FB-8F32-9DAC6CAD3CAC}"/>
    <cellStyle name="Ênfase4 31" xfId="37853" xr:uid="{0730A42E-3DD4-4616-BABF-CE3E4F20954F}"/>
    <cellStyle name="Ênfase4 32" xfId="37854" xr:uid="{C824EE2A-40DC-45D1-A881-F7F1CC81A1C0}"/>
    <cellStyle name="Ênfase4 33" xfId="37855" xr:uid="{A2B307DB-067A-43A5-92D8-6135072AEA1A}"/>
    <cellStyle name="Ênfase4 34" xfId="37856" xr:uid="{E16EE290-180D-496D-94B7-0A151571CF6B}"/>
    <cellStyle name="Ênfase4 34 2" xfId="37857" xr:uid="{492AF48C-76E2-4FB8-8D2E-B1EF17528834}"/>
    <cellStyle name="Ênfase4 34 3" xfId="37858" xr:uid="{4014CE90-314F-4760-A4B9-DF5918E90E35}"/>
    <cellStyle name="Ênfase4 35" xfId="37859" xr:uid="{1CD32C18-E4C5-4E5D-B993-58A5F3254C38}"/>
    <cellStyle name="Ênfase4 36" xfId="37860" xr:uid="{95761C94-1C02-4EA5-82B4-FAE63B9CB1E4}"/>
    <cellStyle name="Ênfase4 37" xfId="37861" xr:uid="{C782DE78-0B72-471B-882C-5DBFA4A31E2F}"/>
    <cellStyle name="Ênfase4 38" xfId="37862" xr:uid="{4D1A984F-CBDB-4395-B8BC-A2AFE1F487DA}"/>
    <cellStyle name="Ênfase4 39" xfId="37863" xr:uid="{AFDF0790-3DA2-4513-8F14-41C799EFCB94}"/>
    <cellStyle name="Ênfase4 4" xfId="37864" xr:uid="{3702DCC7-8899-4A30-8772-5C99C4C1EDE6}"/>
    <cellStyle name="Ênfase4 4 10" xfId="56287" xr:uid="{1D624734-C4D3-45A7-A568-725820705234}"/>
    <cellStyle name="Ênfase4 4 11" xfId="57163" xr:uid="{45248FD0-3EC6-48E7-809F-5386D8089B7B}"/>
    <cellStyle name="Ênfase4 4 12" xfId="47555" xr:uid="{E1DCBC9A-4594-4EC6-BC6D-94FB2CC41ACD}"/>
    <cellStyle name="Ênfase4 4 13" xfId="45318" xr:uid="{95696F56-1CC4-42F0-BA9F-60681930928A}"/>
    <cellStyle name="Ênfase4 4 2" xfId="48238" xr:uid="{13DED32F-F026-4E90-845F-63A50DABBB05}"/>
    <cellStyle name="Ênfase4 4 2 2" xfId="49574" xr:uid="{85781320-C2D7-4C0B-B44A-8B569192056A}"/>
    <cellStyle name="Ênfase4 4 2 2 2" xfId="57016" xr:uid="{808BC387-EE6D-4871-98C4-A3CF4EC11099}"/>
    <cellStyle name="Ênfase4 4 2 2 2 2" xfId="57412" xr:uid="{C23BF1DF-6644-459D-BABB-5C4169B78E01}"/>
    <cellStyle name="Ênfase4 4 2 2 2 3" xfId="58228" xr:uid="{6E9AF8DC-534E-4254-9BF8-AA5469711D7E}"/>
    <cellStyle name="Ênfase4 4 2 2 3" xfId="57510" xr:uid="{1DCD4260-7BC9-4D34-B3DD-375107AC2BA7}"/>
    <cellStyle name="Ênfase4 4 2 3" xfId="56641" xr:uid="{399BECEB-9E61-43B6-98EA-D9B32F5C9098}"/>
    <cellStyle name="Ênfase4 4 2 4" xfId="57567" xr:uid="{69C21D50-EB26-430C-94C2-C059446C151E}"/>
    <cellStyle name="Ênfase4 4 3" xfId="50976" xr:uid="{3BE148FE-3088-4A75-A3E2-4ED0DA46775D}"/>
    <cellStyle name="Ênfase4 4 4" xfId="51861" xr:uid="{A1C2B41F-E2BD-4388-A84C-881A50F174EC}"/>
    <cellStyle name="Ênfase4 4 5" xfId="52736" xr:uid="{15D2C6F2-1C7E-43B4-99D4-E788744981B1}"/>
    <cellStyle name="Ênfase4 4 6" xfId="53592" xr:uid="{0CEAAADE-55EB-49DA-91E8-6B06C92425EC}"/>
    <cellStyle name="Ênfase4 4 7" xfId="54422" xr:uid="{EC1EEB50-28B5-48F6-829A-C212C27D2541}"/>
    <cellStyle name="Ênfase4 4 8" xfId="55198" xr:uid="{3723E237-1ABE-4109-82CD-BFE88176810C}"/>
    <cellStyle name="Ênfase4 4 9" xfId="55834" xr:uid="{8DFCD335-E642-4330-BEEA-5BB31BF6D34A}"/>
    <cellStyle name="Ênfase4 40" xfId="37865" xr:uid="{46B6DF1B-9454-4FEB-92EA-D93E8BC24406}"/>
    <cellStyle name="Ênfase4 41" xfId="37866" xr:uid="{30AD3830-98F2-4CA8-A59A-0CB031BF6D2A}"/>
    <cellStyle name="Ênfase4 42" xfId="37867" xr:uid="{2ED3B668-8F39-4E62-B9BF-FB89DAF75825}"/>
    <cellStyle name="Ênfase4 43" xfId="37868" xr:uid="{A33413F6-299C-4ADC-B699-BCF331864E5C}"/>
    <cellStyle name="Ênfase4 44" xfId="37869" xr:uid="{64BF978F-8671-4E34-8985-167D0496251D}"/>
    <cellStyle name="Ênfase4 45" xfId="37870" xr:uid="{71D67DE0-B39F-4009-8BF7-768508A0DE01}"/>
    <cellStyle name="Ênfase4 46" xfId="37871" xr:uid="{62F03D12-82BD-427F-A134-79BBCD319AC3}"/>
    <cellStyle name="Ênfase4 47" xfId="37872" xr:uid="{195202FE-2070-4A91-A753-4F82A80FE8C8}"/>
    <cellStyle name="Ênfase4 48" xfId="37873" xr:uid="{94EFE117-9F1A-4817-A4AE-04FFF8BC74C3}"/>
    <cellStyle name="Ênfase4 49" xfId="37874" xr:uid="{141503E9-6D34-4923-AEF0-C76A7AB67BDB}"/>
    <cellStyle name="Ênfase4 5" xfId="37875" xr:uid="{2AAAE6FA-4CBE-4BC6-A3C2-E93BF69B4884}"/>
    <cellStyle name="Ênfase4 5 10" xfId="56328" xr:uid="{7CE7D31F-8D76-49CB-B09E-6F88A2A82924}"/>
    <cellStyle name="Ênfase4 5 11" xfId="57984" xr:uid="{CD6706DD-D19B-430D-BE21-1A3CD6399252}"/>
    <cellStyle name="Ênfase4 5 12" xfId="47556" xr:uid="{40208335-96DE-456C-8BBD-721BE8569B9B}"/>
    <cellStyle name="Ênfase4 5 13" xfId="45319" xr:uid="{2D471A4B-05E8-439F-A911-FF14E924CAAF}"/>
    <cellStyle name="Ênfase4 5 2" xfId="48239" xr:uid="{9DAEDE1A-8233-4F41-9B64-22797D355087}"/>
    <cellStyle name="Ênfase4 5 2 2" xfId="49575" xr:uid="{AA4D99B0-746E-42B1-A26C-AC4589AAA0AA}"/>
    <cellStyle name="Ênfase4 5 2 2 2" xfId="57017" xr:uid="{F04C3A27-46CD-4748-B4E8-0A35046CCC64}"/>
    <cellStyle name="Ênfase4 5 2 2 2 2" xfId="57413" xr:uid="{54A45CE8-2F25-468E-86AE-E8D3E1D72C1A}"/>
    <cellStyle name="Ênfase4 5 2 2 2 3" xfId="58122" xr:uid="{56E4B402-61F8-4CEC-A4C4-7929151B4E6B}"/>
    <cellStyle name="Ênfase4 5 2 2 3" xfId="57509" xr:uid="{B6CBDD3D-E097-44C5-BCB8-6F5CF28779EE}"/>
    <cellStyle name="Ênfase4 5 2 3" xfId="56642" xr:uid="{29F0C899-7583-4A45-AAB7-7C80F10FC8B8}"/>
    <cellStyle name="Ênfase4 5 2 4" xfId="57566" xr:uid="{48C13765-959C-4D38-BA65-8FE696CDB0BE}"/>
    <cellStyle name="Ênfase4 5 3" xfId="50977" xr:uid="{A52E6EB2-9F92-4CC7-BFD1-C3BD637174BA}"/>
    <cellStyle name="Ênfase4 5 4" xfId="51862" xr:uid="{20998730-4981-4A54-98DC-0075A961E485}"/>
    <cellStyle name="Ênfase4 5 5" xfId="52737" xr:uid="{8B477231-2147-4B7E-8723-B7D2111ACFA3}"/>
    <cellStyle name="Ênfase4 5 6" xfId="53593" xr:uid="{D697838F-A5CE-47F1-ACE1-387F3B265C80}"/>
    <cellStyle name="Ênfase4 5 7" xfId="54423" xr:uid="{1DC0D64F-D4A6-4C48-A8C0-38490500CF80}"/>
    <cellStyle name="Ênfase4 5 8" xfId="55199" xr:uid="{B4B28BAE-4D33-460F-8D2D-D46DA482AAEF}"/>
    <cellStyle name="Ênfase4 5 9" xfId="55835" xr:uid="{ABB997B0-8D22-4109-8F20-F60F921A4D0B}"/>
    <cellStyle name="Ênfase4 50" xfId="37876" xr:uid="{C21CA87D-B017-4F39-A65D-BC2999E76129}"/>
    <cellStyle name="Ênfase4 51" xfId="37877" xr:uid="{E614B159-78D9-4AFA-82A7-D3DB469DEF25}"/>
    <cellStyle name="Ênfase4 52" xfId="37878" xr:uid="{C56C62DF-8B51-468A-8AEB-80105EBE0A5E}"/>
    <cellStyle name="Ênfase4 53" xfId="37879" xr:uid="{912C109B-22F2-4536-B3D6-38BE2E597280}"/>
    <cellStyle name="Ênfase4 6" xfId="37880" xr:uid="{623D7746-D7A9-4A00-B513-1FE76BAEB265}"/>
    <cellStyle name="Ênfase4 6 10" xfId="56368" xr:uid="{B93311C2-D6D2-4D6C-A8E0-F23C7A66F6FD}"/>
    <cellStyle name="Ênfase4 6 11" xfId="58303" xr:uid="{B16743C8-3345-4064-AB8A-9B0D9D8EF1CE}"/>
    <cellStyle name="Ênfase4 6 12" xfId="47557" xr:uid="{78B6C3AE-306C-4BDC-B7EE-AC840C1D5AC0}"/>
    <cellStyle name="Ênfase4 6 13" xfId="45320" xr:uid="{93B46192-505D-4C62-B07E-23F5296D2BA9}"/>
    <cellStyle name="Ênfase4 6 2" xfId="48240" xr:uid="{23A47F40-6444-4998-9653-0E25C811C835}"/>
    <cellStyle name="Ênfase4 6 2 2" xfId="49576" xr:uid="{F9B260F8-8FB2-48DB-A4CC-ADAD7B02D1C3}"/>
    <cellStyle name="Ênfase4 6 2 2 2" xfId="57018" xr:uid="{6EB21167-0117-43B7-8420-D67FEEA46A3B}"/>
    <cellStyle name="Ênfase4 6 2 2 2 2" xfId="57414" xr:uid="{78DED15B-7E4B-4ABB-8097-1D937D649725}"/>
    <cellStyle name="Ênfase4 6 2 2 2 3" xfId="58015" xr:uid="{EC368067-27E9-4987-87FB-75164C828433}"/>
    <cellStyle name="Ênfase4 6 2 2 3" xfId="57508" xr:uid="{5CA3F4A7-560E-47B6-9F44-4FE88264AF39}"/>
    <cellStyle name="Ênfase4 6 2 3" xfId="56643" xr:uid="{3577E53B-BADE-4BFC-895B-CD96C9210A5E}"/>
    <cellStyle name="Ênfase4 6 2 4" xfId="57565" xr:uid="{01FD1605-49E9-47A7-820D-16AF118040BA}"/>
    <cellStyle name="Ênfase4 6 3" xfId="50978" xr:uid="{9EAE390D-121B-4C3E-A1B6-A11B14065BAE}"/>
    <cellStyle name="Ênfase4 6 4" xfId="51863" xr:uid="{2D839107-BC81-43C5-B1F4-DF3A723078DD}"/>
    <cellStyle name="Ênfase4 6 5" xfId="52738" xr:uid="{2599A043-6C32-423A-A1DB-2A23B3B6E095}"/>
    <cellStyle name="Ênfase4 6 6" xfId="53594" xr:uid="{17BDB4BD-D136-4E95-9CEC-1ADFFB78F77D}"/>
    <cellStyle name="Ênfase4 6 7" xfId="54424" xr:uid="{17DDCA0D-8F4E-4499-B68C-A46BF28CE519}"/>
    <cellStyle name="Ênfase4 6 8" xfId="55200" xr:uid="{95B17E6A-4723-438E-955E-5F6F36E0546D}"/>
    <cellStyle name="Ênfase4 6 9" xfId="55836" xr:uid="{6E0FA406-9140-455E-B1DC-9145C2E6D811}"/>
    <cellStyle name="Ênfase4 7" xfId="37881" xr:uid="{5F2C601E-7BE8-46F8-ADA5-5D53B5EB9876}"/>
    <cellStyle name="Ênfase4 7 10" xfId="47558" xr:uid="{BBA0D54D-7176-42CA-9564-7E25F606E205}"/>
    <cellStyle name="Ênfase4 7 11" xfId="45321" xr:uid="{395D5F08-33E1-435B-8090-A478DBD7257B}"/>
    <cellStyle name="Ênfase4 7 2" xfId="48241" xr:uid="{991D49F1-B6EE-479F-B74F-6EFAAF56F0EE}"/>
    <cellStyle name="Ênfase4 7 2 2" xfId="49577" xr:uid="{054D43F5-7410-4456-87D2-70F187AED889}"/>
    <cellStyle name="Ênfase4 7 3" xfId="50979" xr:uid="{2158A863-0CC8-481B-8E59-AD1C232AF427}"/>
    <cellStyle name="Ênfase4 7 4" xfId="51864" xr:uid="{4F672627-15C6-4B74-82F9-4647D080FB6F}"/>
    <cellStyle name="Ênfase4 7 5" xfId="52739" xr:uid="{0FE92B66-4650-41C8-A4F6-69D085DB5C10}"/>
    <cellStyle name="Ênfase4 7 6" xfId="53595" xr:uid="{4EA502A3-A158-4F3A-9387-C8B68010EE41}"/>
    <cellStyle name="Ênfase4 7 7" xfId="54425" xr:uid="{06766249-0761-4478-85AC-13C5EA4A3005}"/>
    <cellStyle name="Ênfase4 7 8" xfId="55201" xr:uid="{DC4C8CF6-2D45-49AE-B260-231BAD541FD1}"/>
    <cellStyle name="Ênfase4 7 9" xfId="55837" xr:uid="{215F6607-6C0F-465C-AAA2-B008E790728E}"/>
    <cellStyle name="Ênfase4 8" xfId="37882" xr:uid="{2967539A-0C6E-4267-A018-1DA4A3BD2466}"/>
    <cellStyle name="Ênfase4 8 10" xfId="47559" xr:uid="{5E0C4105-4D0B-4614-A1C8-6D90ECD1990D}"/>
    <cellStyle name="Ênfase4 8 11" xfId="45998" xr:uid="{4E5CCE18-E9C1-4EA0-B129-338C0DC74418}"/>
    <cellStyle name="Ênfase4 8 2" xfId="48242" xr:uid="{D8A0DD87-E715-4522-9C9E-6451083A5E85}"/>
    <cellStyle name="Ênfase4 8 2 2" xfId="49578" xr:uid="{5A3F45E7-13BD-425F-8F59-207378514692}"/>
    <cellStyle name="Ênfase4 8 3" xfId="50980" xr:uid="{82AB0A0F-BE96-4DEB-94D5-AB237D0E26C8}"/>
    <cellStyle name="Ênfase4 8 4" xfId="51865" xr:uid="{8A0B5689-4213-41A9-AA45-819159747912}"/>
    <cellStyle name="Ênfase4 8 5" xfId="52740" xr:uid="{80ADE8BF-116D-4347-940E-BF45CC44646E}"/>
    <cellStyle name="Ênfase4 8 6" xfId="53596" xr:uid="{510BA9E3-1E27-4E71-93EC-4686AD47D857}"/>
    <cellStyle name="Ênfase4 8 7" xfId="54426" xr:uid="{A786792F-5082-4090-8FBD-0CCCA751942C}"/>
    <cellStyle name="Ênfase4 8 8" xfId="55202" xr:uid="{A655A146-856E-4EAC-9448-D6CEB00168DF}"/>
    <cellStyle name="Ênfase4 8 9" xfId="55838" xr:uid="{A0F69B3B-9257-47A9-A13C-DFB8ED6F98AA}"/>
    <cellStyle name="Ênfase4 9" xfId="37883" xr:uid="{F9C29904-730E-45B4-BFD3-C5B270528D49}"/>
    <cellStyle name="Ênfase4 9 10" xfId="47560" xr:uid="{27A51E46-4B0C-4BD4-BEF0-917F2988A3CA}"/>
    <cellStyle name="Ênfase4 9 11" xfId="45999" xr:uid="{81C59080-A079-4BBC-A01D-5F4451E85CFD}"/>
    <cellStyle name="Ênfase4 9 2" xfId="48243" xr:uid="{08252DDF-3225-408F-BA16-9DF83570AC1F}"/>
    <cellStyle name="Ênfase4 9 2 2" xfId="49579" xr:uid="{16E36C5B-685E-4700-8D2A-F6A1C2983242}"/>
    <cellStyle name="Ênfase4 9 3" xfId="50981" xr:uid="{F29FAD29-76F3-48F3-B460-1A6F49C2C74A}"/>
    <cellStyle name="Ênfase4 9 4" xfId="51866" xr:uid="{F6117058-B9B8-4589-A5F0-4461E1028C4A}"/>
    <cellStyle name="Ênfase4 9 5" xfId="52741" xr:uid="{5C06A221-6EA5-4A95-B180-A75614007D1E}"/>
    <cellStyle name="Ênfase4 9 6" xfId="53597" xr:uid="{E3D653D5-B7FE-45E2-84FD-E7B648B49553}"/>
    <cellStyle name="Ênfase4 9 7" xfId="54427" xr:uid="{CA571BE1-851B-4C53-877E-33BC59046DE8}"/>
    <cellStyle name="Ênfase4 9 8" xfId="55203" xr:uid="{39FEA40D-7672-40D9-875E-71C910395D77}"/>
    <cellStyle name="Ênfase4 9 9" xfId="55839" xr:uid="{7F742DB9-5AA6-4A38-8651-F8D750FF9C1A}"/>
    <cellStyle name="Ênfase5 10" xfId="37884" xr:uid="{CFA209F0-F9B2-4190-885F-98F401C8F86D}"/>
    <cellStyle name="Ênfase5 10 10" xfId="47561" xr:uid="{F3FEAB1F-2631-48C6-A802-AED2229DABD3}"/>
    <cellStyle name="Ênfase5 10 11" xfId="46000" xr:uid="{0B9C9967-4C72-432E-8842-0A8B0E75E648}"/>
    <cellStyle name="Ênfase5 10 2" xfId="48244" xr:uid="{FF638EB4-D73E-4681-B09C-2EB72AFFB29C}"/>
    <cellStyle name="Ênfase5 10 2 2" xfId="49580" xr:uid="{C2364564-55EB-436D-A7A4-E5820F006293}"/>
    <cellStyle name="Ênfase5 10 3" xfId="50982" xr:uid="{EF8B81CD-B7AD-4848-9125-0B4639071A95}"/>
    <cellStyle name="Ênfase5 10 4" xfId="51867" xr:uid="{FD775E92-9A75-43FE-A59D-F1FBFDDC890E}"/>
    <cellStyle name="Ênfase5 10 5" xfId="52742" xr:uid="{46C112F4-F74D-440D-92BB-D175FAF5B40C}"/>
    <cellStyle name="Ênfase5 10 6" xfId="53598" xr:uid="{87C4901C-897A-46DC-98E1-582B403F4FB0}"/>
    <cellStyle name="Ênfase5 10 7" xfId="54428" xr:uid="{42578E54-EE3B-4E57-B098-C384B6AC8365}"/>
    <cellStyle name="Ênfase5 10 8" xfId="55204" xr:uid="{9C0B85A3-6160-4E97-AA8B-C26A74FECC06}"/>
    <cellStyle name="Ênfase5 10 9" xfId="55840" xr:uid="{A59A5CB5-1F50-40FE-8588-57FAE7AA93DF}"/>
    <cellStyle name="Ênfase5 11" xfId="37885" xr:uid="{DF1CD6CC-525E-44AA-8C5F-4FD5F0214D20}"/>
    <cellStyle name="Ênfase5 11 10" xfId="47562" xr:uid="{DEBFFF9C-1BA7-4F5A-A478-22D9DB402FAB}"/>
    <cellStyle name="Ênfase5 11 11" xfId="46001" xr:uid="{0E17AE97-9A30-464E-BD47-556295EB73B5}"/>
    <cellStyle name="Ênfase5 11 2" xfId="48245" xr:uid="{1A7B0F19-9487-4D2C-B269-3EB8BE4CA259}"/>
    <cellStyle name="Ênfase5 11 2 2" xfId="49581" xr:uid="{257E68DC-2D5D-4C0D-BA03-A02C56B3EDFB}"/>
    <cellStyle name="Ênfase5 11 3" xfId="50983" xr:uid="{37806769-CEF5-4467-ADA0-16515E3679E0}"/>
    <cellStyle name="Ênfase5 11 4" xfId="51868" xr:uid="{9E4712D7-C07F-47E5-9BC2-170E7993554E}"/>
    <cellStyle name="Ênfase5 11 5" xfId="52743" xr:uid="{54725246-0FAD-47F0-805E-839A93D8F0F9}"/>
    <cellStyle name="Ênfase5 11 6" xfId="53599" xr:uid="{930ED00D-C4E2-436E-9E60-D18C8500746C}"/>
    <cellStyle name="Ênfase5 11 7" xfId="54429" xr:uid="{7DE1C243-40D8-4866-BFBC-544146E4CC35}"/>
    <cellStyle name="Ênfase5 11 8" xfId="55205" xr:uid="{EF7DE123-A5BD-4793-B3D8-5B08B879DC18}"/>
    <cellStyle name="Ênfase5 11 9" xfId="55841" xr:uid="{2A2C1FB9-35F1-4B00-A439-D62E6F70411B}"/>
    <cellStyle name="Ênfase5 12" xfId="37886" xr:uid="{5C432F10-1649-46F3-A84E-C3A85654992D}"/>
    <cellStyle name="Ênfase5 12 10" xfId="47563" xr:uid="{C2041BD4-954E-4E0C-9282-3F010B143386}"/>
    <cellStyle name="Ênfase5 12 11" xfId="46002" xr:uid="{BDC52BB4-265D-4931-A170-1D40996D1405}"/>
    <cellStyle name="Ênfase5 12 2" xfId="48246" xr:uid="{1C20ADF4-9461-4744-BE4B-44F392A51FD6}"/>
    <cellStyle name="Ênfase5 12 2 2" xfId="49582" xr:uid="{A4144699-0503-4F32-844F-179626E69D5A}"/>
    <cellStyle name="Ênfase5 12 3" xfId="50984" xr:uid="{EDEB18D2-56DC-49AA-BE4B-A86C8AE412A2}"/>
    <cellStyle name="Ênfase5 12 4" xfId="51869" xr:uid="{E8EE1CAD-A8E5-4E15-A5B9-556825735439}"/>
    <cellStyle name="Ênfase5 12 5" xfId="52744" xr:uid="{99C2E42D-9954-4AE2-8004-4A7B8BE7ADD4}"/>
    <cellStyle name="Ênfase5 12 6" xfId="53600" xr:uid="{537EC34D-EDEF-4FC9-AE91-D4BA4FA3A642}"/>
    <cellStyle name="Ênfase5 12 7" xfId="54430" xr:uid="{CC3BA974-FED6-4C11-A377-81BD9E426EE1}"/>
    <cellStyle name="Ênfase5 12 8" xfId="55206" xr:uid="{94C39E9D-27EF-49C7-A844-208FB60DE0F7}"/>
    <cellStyle name="Ênfase5 12 9" xfId="55842" xr:uid="{C52D40E2-E39B-416E-ABD5-6745A318C5DF}"/>
    <cellStyle name="Ênfase5 13" xfId="37887" xr:uid="{D5365432-5B36-4DC9-AC9D-5FA93A58157D}"/>
    <cellStyle name="Ênfase5 13 10" xfId="47564" xr:uid="{62CE007F-C2DB-4A75-87D5-16277E93C1FF}"/>
    <cellStyle name="Ênfase5 13 11" xfId="46003" xr:uid="{40545E3C-099B-4F08-B3AD-FB037E87400D}"/>
    <cellStyle name="Ênfase5 13 2" xfId="48247" xr:uid="{2DCE046E-A561-4639-8B69-28FA5A6114FE}"/>
    <cellStyle name="Ênfase5 13 2 2" xfId="49583" xr:uid="{AD8714D2-7ACD-4300-B4E9-3A445F14E2C8}"/>
    <cellStyle name="Ênfase5 13 3" xfId="50985" xr:uid="{6C795AD3-3273-47B7-8415-632405E36449}"/>
    <cellStyle name="Ênfase5 13 4" xfId="51870" xr:uid="{FB66A486-4B6D-41C1-96A4-3BD7D703157B}"/>
    <cellStyle name="Ênfase5 13 5" xfId="52745" xr:uid="{79860473-DDC1-4236-B7E7-8945836F8A38}"/>
    <cellStyle name="Ênfase5 13 6" xfId="53601" xr:uid="{4E763B81-B6F5-454B-AC84-635EFA8F2E22}"/>
    <cellStyle name="Ênfase5 13 7" xfId="54431" xr:uid="{AC815AFF-9337-4C92-99F6-7DC30E149A17}"/>
    <cellStyle name="Ênfase5 13 8" xfId="55207" xr:uid="{12B7FE0F-4522-4C72-AB05-E28C76F6CA86}"/>
    <cellStyle name="Ênfase5 13 9" xfId="55843" xr:uid="{3522AD2A-0F4D-4453-B35B-A89C1E83BB01}"/>
    <cellStyle name="Ênfase5 14" xfId="37888" xr:uid="{03201CB4-3088-4EAF-A45C-0532D54252AD}"/>
    <cellStyle name="Ênfase5 14 10" xfId="47565" xr:uid="{C8FDDC98-F899-43EC-B3D0-48662209DA0D}"/>
    <cellStyle name="Ênfase5 14 11" xfId="46004" xr:uid="{13E080A9-9A8A-4D1A-A45D-377C5F9A9AAF}"/>
    <cellStyle name="Ênfase5 14 2" xfId="48248" xr:uid="{CAC3CB92-6326-4FE6-AFB1-C166D50A7A12}"/>
    <cellStyle name="Ênfase5 14 2 2" xfId="49584" xr:uid="{FCF7C7F3-A956-411F-B0EA-E96E6EBD2860}"/>
    <cellStyle name="Ênfase5 14 3" xfId="50986" xr:uid="{20EC3238-6DD3-447D-8FB5-9531CA5ACD1E}"/>
    <cellStyle name="Ênfase5 14 4" xfId="51871" xr:uid="{1EAA0608-E761-4B8C-8B4D-B798BDCCFAB9}"/>
    <cellStyle name="Ênfase5 14 5" xfId="52746" xr:uid="{FD223B28-C39A-4422-8AB7-94683D8230E7}"/>
    <cellStyle name="Ênfase5 14 6" xfId="53602" xr:uid="{093C1346-8224-4E19-B337-0A878B60A0CD}"/>
    <cellStyle name="Ênfase5 14 7" xfId="54432" xr:uid="{1034CC0C-F131-4576-8600-9A8B641C6272}"/>
    <cellStyle name="Ênfase5 14 8" xfId="55208" xr:uid="{663ADE69-1BE0-4CE7-9074-ECD71223F0C8}"/>
    <cellStyle name="Ênfase5 14 9" xfId="55844" xr:uid="{A5F42C0D-E178-430D-9C23-36FD89765568}"/>
    <cellStyle name="Ênfase5 15" xfId="37889" xr:uid="{6AB8CE97-B360-4B9C-A197-BDD8F73FA754}"/>
    <cellStyle name="Ênfase5 15 10" xfId="47566" xr:uid="{B5955A10-E0AB-4DD9-99E5-B0DE8F475EAA}"/>
    <cellStyle name="Ênfase5 15 11" xfId="46005" xr:uid="{48D1DAAE-1265-4B30-9B52-11A495DE63A3}"/>
    <cellStyle name="Ênfase5 15 2" xfId="48249" xr:uid="{A10A8201-8235-4879-BA49-FBEC12EA982C}"/>
    <cellStyle name="Ênfase5 15 2 2" xfId="49585" xr:uid="{D7A1B5D7-0925-49B7-B2DA-D33517D58075}"/>
    <cellStyle name="Ênfase5 15 3" xfId="50987" xr:uid="{825F2C33-A9F8-4146-B099-4008D00CCCE8}"/>
    <cellStyle name="Ênfase5 15 4" xfId="51872" xr:uid="{B73E2D17-0F5B-470F-8DA2-A80395BF3138}"/>
    <cellStyle name="Ênfase5 15 5" xfId="52747" xr:uid="{CAEEC22B-A281-4930-A57E-7CBF6182E4C2}"/>
    <cellStyle name="Ênfase5 15 6" xfId="53603" xr:uid="{5CADA224-D696-4268-9243-E494F5CD758F}"/>
    <cellStyle name="Ênfase5 15 7" xfId="54433" xr:uid="{8DAA8D40-A17C-4988-9020-337CA9790F06}"/>
    <cellStyle name="Ênfase5 15 8" xfId="55209" xr:uid="{C02A5231-F730-450C-8799-6E2B1DA2843E}"/>
    <cellStyle name="Ênfase5 15 9" xfId="55845" xr:uid="{74D9AB6A-4AE2-4BEE-BEDB-038739025506}"/>
    <cellStyle name="Ênfase5 16" xfId="37890" xr:uid="{F443C53F-8C13-4661-9E52-5E8CE60EFE5A}"/>
    <cellStyle name="Ênfase5 16 10" xfId="47567" xr:uid="{44EEEECC-40EB-4D76-AB2A-A6B88B6909DD}"/>
    <cellStyle name="Ênfase5 16 11" xfId="46006" xr:uid="{A4D6EF68-0332-4394-9C10-3E94C1E31940}"/>
    <cellStyle name="Ênfase5 16 2" xfId="48250" xr:uid="{A0296204-A727-4179-B512-8F111912D613}"/>
    <cellStyle name="Ênfase5 16 2 2" xfId="49586" xr:uid="{1D0AAAD0-3F32-43C6-9865-CBCD0F07E92D}"/>
    <cellStyle name="Ênfase5 16 3" xfId="50988" xr:uid="{B6993F66-02F8-4E7D-AE50-0444CFB18FDB}"/>
    <cellStyle name="Ênfase5 16 4" xfId="51873" xr:uid="{937901CB-A4E1-4551-BE24-715561371313}"/>
    <cellStyle name="Ênfase5 16 5" xfId="52748" xr:uid="{0CFEB44E-42B0-4A1E-A773-EEAF75879CB8}"/>
    <cellStyle name="Ênfase5 16 6" xfId="53604" xr:uid="{22F68A36-914C-4715-8E10-A41C7B03D417}"/>
    <cellStyle name="Ênfase5 16 7" xfId="54434" xr:uid="{1248E166-8236-4EB0-AB50-A0B92CFB5528}"/>
    <cellStyle name="Ênfase5 16 8" xfId="55210" xr:uid="{DE371838-5632-47A6-BA97-7A5E07AC6E10}"/>
    <cellStyle name="Ênfase5 16 9" xfId="55846" xr:uid="{FB0EB8C0-C8C5-46B8-85C9-C42274C68EEC}"/>
    <cellStyle name="Ênfase5 17" xfId="37891" xr:uid="{66EE0457-B907-4BA5-9BEC-F348B0DC87FB}"/>
    <cellStyle name="Ênfase5 17 2" xfId="49587" xr:uid="{E2517576-6C83-40FC-AA99-F003C53964CF}"/>
    <cellStyle name="Ênfase5 17 3" xfId="50989" xr:uid="{E1768EEC-BBCD-4482-9790-B341D94A9AB3}"/>
    <cellStyle name="Ênfase5 17 4" xfId="51874" xr:uid="{F7862124-EABA-45D4-A1DB-6979C2221274}"/>
    <cellStyle name="Ênfase5 17 5" xfId="52749" xr:uid="{A462A01E-1E5C-438F-B4A0-F9399CD66D8D}"/>
    <cellStyle name="Ênfase5 17 6" xfId="53605" xr:uid="{01196593-2B88-4D81-A894-A407D326C1B7}"/>
    <cellStyle name="Ênfase5 17 7" xfId="54435" xr:uid="{811F70D4-7C55-4C76-94FB-A7213FD2FCCD}"/>
    <cellStyle name="Ênfase5 17 8" xfId="55211" xr:uid="{D9CBF4D5-B739-443F-8C63-AAF42C6F784F}"/>
    <cellStyle name="Ênfase5 17 9" xfId="55847" xr:uid="{D4221485-981D-4B94-8989-25AAFE5CE9BE}"/>
    <cellStyle name="Ênfase5 18" xfId="37892" xr:uid="{F457D47A-1392-4EC8-9814-58E2ABA5634A}"/>
    <cellStyle name="Ênfase5 18 2" xfId="49588" xr:uid="{69E549F5-0463-4F8F-9B20-3BC446835363}"/>
    <cellStyle name="Ênfase5 18 3" xfId="50990" xr:uid="{2607E75A-50AD-45AC-8BE9-8E0CC708882C}"/>
    <cellStyle name="Ênfase5 18 4" xfId="51875" xr:uid="{7AAA1901-EA3E-415C-ACB9-DB99A6FF20DD}"/>
    <cellStyle name="Ênfase5 18 5" xfId="52750" xr:uid="{3E796A19-CA00-4992-B254-4C979A3CF01C}"/>
    <cellStyle name="Ênfase5 18 6" xfId="53606" xr:uid="{BCC9D37A-22A4-4D79-872A-FC761C663B77}"/>
    <cellStyle name="Ênfase5 18 7" xfId="54436" xr:uid="{B89E2777-6A1A-4D3E-BA98-74E727E987FA}"/>
    <cellStyle name="Ênfase5 18 8" xfId="55212" xr:uid="{0A5A945B-E8B6-4104-8575-E82747801CCA}"/>
    <cellStyle name="Ênfase5 18 9" xfId="55848" xr:uid="{98CDF7CF-3786-4E6C-ABA9-2777713152F0}"/>
    <cellStyle name="Ênfase5 19" xfId="37893" xr:uid="{E239D9D4-CEB3-47DE-B368-49C0C7B295AB}"/>
    <cellStyle name="Ênfase5 19 2" xfId="49589" xr:uid="{AD78AE4B-3434-41F5-BEAF-C4A4882C1109}"/>
    <cellStyle name="Ênfase5 19 3" xfId="50991" xr:uid="{90549801-9A50-4ACF-9F86-CE685C6D8145}"/>
    <cellStyle name="Ênfase5 19 4" xfId="51876" xr:uid="{F9674E05-E45A-434F-8041-27408B10B4B0}"/>
    <cellStyle name="Ênfase5 19 5" xfId="52751" xr:uid="{FD1346C9-3C52-48E0-9079-00AE36628A3C}"/>
    <cellStyle name="Ênfase5 19 6" xfId="53607" xr:uid="{869AF416-8A8A-4C10-800D-4A9E04A3FDF5}"/>
    <cellStyle name="Ênfase5 19 7" xfId="54437" xr:uid="{B7898317-8CCE-4081-BE64-396C100A9F74}"/>
    <cellStyle name="Ênfase5 19 8" xfId="55213" xr:uid="{13B2E032-CBFB-4F2F-BFD9-89012655A094}"/>
    <cellStyle name="Ênfase5 19 9" xfId="55849" xr:uid="{BA6F55AF-B382-4CCB-89BE-CB46D996C7CE}"/>
    <cellStyle name="Ênfase5 2" xfId="37894" xr:uid="{EC689006-3E33-432C-9A2E-951DEEFC94A3}"/>
    <cellStyle name="Ênfase5 2 10" xfId="37895" xr:uid="{7A091B2C-BAD8-4CA3-8011-975CA5966F62}"/>
    <cellStyle name="Ênfase5 2 10 2" xfId="52752" xr:uid="{1F8D47DE-3FE5-42EE-9CE9-855DEBAFF4B1}"/>
    <cellStyle name="Ênfase5 2 11" xfId="37896" xr:uid="{ADAE766A-D875-4820-B10D-4238C1B9EDB6}"/>
    <cellStyle name="Ênfase5 2 11 2" xfId="53608" xr:uid="{BDC3C926-17D9-41B0-98BA-C0401FB4EB29}"/>
    <cellStyle name="Ênfase5 2 12" xfId="37897" xr:uid="{C3AFDEFB-DEE5-433B-B7AD-97A77DF1651B}"/>
    <cellStyle name="Ênfase5 2 12 2" xfId="54438" xr:uid="{CB5286FC-11CF-4946-BAD6-E3219FA3AFE2}"/>
    <cellStyle name="Ênfase5 2 13" xfId="37898" xr:uid="{2926AFE0-95DB-45CD-93B7-29939283255E}"/>
    <cellStyle name="Ênfase5 2 13 2" xfId="55214" xr:uid="{9362D9ED-E03C-4B9C-B703-87B803ACD4BF}"/>
    <cellStyle name="Ênfase5 2 14" xfId="37899" xr:uid="{4C38946F-661B-4D72-B3DB-95A69EEC1ECD}"/>
    <cellStyle name="Ênfase5 2 14 2" xfId="37900" xr:uid="{5596771D-DC95-444F-B0D2-8C16BD0316B8}"/>
    <cellStyle name="Ênfase5 2 14 3" xfId="37901" xr:uid="{BF74A773-778A-425A-B8CF-F28661F50CF5}"/>
    <cellStyle name="Ênfase5 2 14 4" xfId="37902" xr:uid="{A6B1D84D-27D2-4A19-AF7E-CB27D9224966}"/>
    <cellStyle name="Ênfase5 2 14 5" xfId="55850" xr:uid="{429520FD-4434-4707-AF28-1BC7CBFDB133}"/>
    <cellStyle name="Ênfase5 2 15" xfId="37903" xr:uid="{8F83AE2A-F26C-4116-AA7F-B3C1ACB66B46}"/>
    <cellStyle name="Ênfase5 2 15 2" xfId="56210" xr:uid="{CF1B4FEF-D277-4D94-9055-1BED7DCC4E48}"/>
    <cellStyle name="Ênfase5 2 16" xfId="37904" xr:uid="{D5B8DC11-58DF-41A0-B055-DB4A424C701E}"/>
    <cellStyle name="Ênfase5 2 16 2" xfId="58437" xr:uid="{C2622A6C-F2A6-4B45-B306-2911605F6E92}"/>
    <cellStyle name="Ênfase5 2 17" xfId="37905" xr:uid="{4A55F161-3D58-4681-9344-8CBFEF8C82F6}"/>
    <cellStyle name="Ênfase5 2 17 2" xfId="47568" xr:uid="{69301140-5AE7-4DB9-BB2F-B926CBE6DEE2}"/>
    <cellStyle name="Ênfase5 2 18" xfId="37906" xr:uid="{D0D6AFDA-E481-44FC-9470-57F273CD8035}"/>
    <cellStyle name="Ênfase5 2 19" xfId="37907" xr:uid="{19983253-F935-499D-B7AE-F20F62D4A700}"/>
    <cellStyle name="Ênfase5 2 2" xfId="37908" xr:uid="{6B5561B3-3010-4113-B464-4C2071698F89}"/>
    <cellStyle name="Ênfase5 2 2 10" xfId="37909" xr:uid="{E98095A0-34FE-4371-8626-C7F847560CC8}"/>
    <cellStyle name="Ênfase5 2 2 10 2" xfId="56645" xr:uid="{3A6AA424-A1B8-42F0-9CA1-710018CC6D72}"/>
    <cellStyle name="Ênfase5 2 2 11" xfId="37910" xr:uid="{D2C59893-A49D-443A-A4EE-8F1832DC492F}"/>
    <cellStyle name="Ênfase5 2 2 11 2" xfId="58392" xr:uid="{0158B7A4-03C0-423C-9A43-16D20B429312}"/>
    <cellStyle name="Ênfase5 2 2 12" xfId="37911" xr:uid="{0CA36C4F-7B94-43C6-B8C8-DA755B4B738C}"/>
    <cellStyle name="Ênfase5 2 2 13" xfId="37912" xr:uid="{378BC8D4-26EF-4582-9956-5E1F9B11E737}"/>
    <cellStyle name="Ênfase5 2 2 14" xfId="37913" xr:uid="{FAB1EABA-6B47-4119-A073-8A9A9D055610}"/>
    <cellStyle name="Ênfase5 2 2 15" xfId="48251" xr:uid="{AEB8C528-6FA6-4686-8DE5-28ACF8AECD93}"/>
    <cellStyle name="Ênfase5 2 2 2" xfId="37914" xr:uid="{76984A7D-6272-4EF9-8537-C2F6B0ED8060}"/>
    <cellStyle name="Ênfase5 2 2 2 10" xfId="37915" xr:uid="{9B774B51-90E5-4EA6-91C2-CC3E88BF7ED6}"/>
    <cellStyle name="Ênfase5 2 2 2 10 2" xfId="57021" xr:uid="{655A9455-7D69-4566-A069-3014F43DBB8D}"/>
    <cellStyle name="Ênfase5 2 2 2 11" xfId="37916" xr:uid="{53CE25BC-7D73-48E8-A018-A8E8E2CC4BA7}"/>
    <cellStyle name="Ênfase5 2 2 2 11 2" xfId="57718" xr:uid="{D027180B-1EB2-4B71-B30E-C984F4A6FC3C}"/>
    <cellStyle name="Ênfase5 2 2 2 12" xfId="37917" xr:uid="{B756EA32-A788-443D-82CE-4707E35E4769}"/>
    <cellStyle name="Ênfase5 2 2 2 13" xfId="37918" xr:uid="{B6CAF350-9ABC-416F-9886-F038BA712DA3}"/>
    <cellStyle name="Ênfase5 2 2 2 14" xfId="49590" xr:uid="{CD94710C-4893-4E33-BB88-43694C0E74AD}"/>
    <cellStyle name="Ênfase5 2 2 2 2" xfId="37919" xr:uid="{E7D2F282-6091-4968-BF01-100B02F3A87C}"/>
    <cellStyle name="Ênfase5 2 2 2 2 2" xfId="37920" xr:uid="{F44C50F4-6187-4DE4-A805-FC44B20523D9}"/>
    <cellStyle name="Ênfase5 2 2 2 2 2 2" xfId="57419" xr:uid="{A7CCF001-D060-4A16-BB90-D1F91282C451}"/>
    <cellStyle name="Ênfase5 2 2 2 2 2 2 2" xfId="57420" xr:uid="{EDBCD14C-B899-4E8C-84BC-CA30A6B286F1}"/>
    <cellStyle name="Ênfase5 2 2 2 2 2 2 3" xfId="56644" xr:uid="{F170D1F5-6976-40EC-8144-DC00D3E17FDA}"/>
    <cellStyle name="Ênfase5 2 2 2 2 2 3" xfId="57020" xr:uid="{DC8D4932-E1A9-40CF-8AB1-DCB93C31FD47}"/>
    <cellStyle name="Ênfase5 2 2 2 2 2 4" xfId="49592" xr:uid="{ADD92606-4B4D-4480-B586-C6AE13B2444B}"/>
    <cellStyle name="Ênfase5 2 2 2 2 3" xfId="37921" xr:uid="{268D9D37-06F8-4C9C-9ADD-C1C5ED7F5DE9}"/>
    <cellStyle name="Ênfase5 2 2 2 2 3 2" xfId="57418" xr:uid="{CA0F6354-3731-4B13-815D-726DC41C46ED}"/>
    <cellStyle name="Ênfase5 2 2 2 2 4" xfId="37922" xr:uid="{97C07BD6-6C2A-4DDD-AE27-E40F0E712129}"/>
    <cellStyle name="Ênfase5 2 2 2 2 4 2" xfId="57416" xr:uid="{8477D91E-B478-465D-B9B7-D76C729FFCDB}"/>
    <cellStyle name="Ênfase5 2 2 2 2 5" xfId="49591" xr:uid="{9D8C1763-CBFB-4ED4-9524-63A7A5FACE71}"/>
    <cellStyle name="Ênfase5 2 2 2 3" xfId="37923" xr:uid="{3BC4847B-1102-42DF-843D-588FE0857893}"/>
    <cellStyle name="Ênfase5 2 2 2 3 2" xfId="50994" xr:uid="{CB043491-B477-4411-B6D0-A29BA5A7AE44}"/>
    <cellStyle name="Ênfase5 2 2 2 4" xfId="37924" xr:uid="{868F5A7C-8AEB-4E9F-9582-59B7FF257F6C}"/>
    <cellStyle name="Ênfase5 2 2 2 4 2" xfId="51879" xr:uid="{6688524D-062A-41A5-8503-9199324E0879}"/>
    <cellStyle name="Ênfase5 2 2 2 5" xfId="37925" xr:uid="{107B1695-1E14-44D7-A411-FD4953976B51}"/>
    <cellStyle name="Ênfase5 2 2 2 5 2" xfId="52754" xr:uid="{B4FD4A5C-B332-4929-9D64-C89214EA1E0F}"/>
    <cellStyle name="Ênfase5 2 2 2 6" xfId="37926" xr:uid="{D7665A30-6483-4AE2-BB6A-E4CA6A6167B3}"/>
    <cellStyle name="Ênfase5 2 2 2 6 2" xfId="53610" xr:uid="{214A0764-9A96-4273-93B1-C3F280774AF8}"/>
    <cellStyle name="Ênfase5 2 2 2 7" xfId="37927" xr:uid="{FF8CE3F0-D106-418B-80CA-E668701243F4}"/>
    <cellStyle name="Ênfase5 2 2 2 7 2" xfId="54440" xr:uid="{841F2769-DC00-419D-9151-9E8D7F4B2FF3}"/>
    <cellStyle name="Ênfase5 2 2 2 8" xfId="37928" xr:uid="{736A8EBA-335F-4ACC-BE49-656BBAD1B6CC}"/>
    <cellStyle name="Ênfase5 2 2 2 8 2" xfId="55216" xr:uid="{0398D83C-54C8-4697-B377-5C4009AFB6A2}"/>
    <cellStyle name="Ênfase5 2 2 2 9" xfId="37929" xr:uid="{27577156-DE96-452B-AE67-D1D0AEFDA393}"/>
    <cellStyle name="Ênfase5 2 2 2 9 2" xfId="55852" xr:uid="{471D713D-5586-44AA-BA3D-1CAED445F4FA}"/>
    <cellStyle name="Ênfase5 2 2 3" xfId="37930" xr:uid="{C09AF605-F476-4B24-8617-979FE0759F62}"/>
    <cellStyle name="Ênfase5 2 2 3 2" xfId="50993" xr:uid="{265EC9C7-7FD4-4A79-BBEE-DD2FEB0AFFA6}"/>
    <cellStyle name="Ênfase5 2 2 4" xfId="37931" xr:uid="{48D808CD-F24E-4EFA-B829-A6B7D3894D63}"/>
    <cellStyle name="Ênfase5 2 2 4 2" xfId="37932" xr:uid="{B9259583-3796-43FE-9B00-CF8E69D1F2C9}"/>
    <cellStyle name="Ênfase5 2 2 4 3" xfId="37933" xr:uid="{A37F516C-55A5-4CC3-BCD4-998B853F063E}"/>
    <cellStyle name="Ênfase5 2 2 4 4" xfId="37934" xr:uid="{C1D6C5E9-5931-41CE-B9F2-A95F4BB362BA}"/>
    <cellStyle name="Ênfase5 2 2 4 5" xfId="51878" xr:uid="{FE192664-7E9C-4666-835F-CFE02351D3A8}"/>
    <cellStyle name="Ênfase5 2 2 5" xfId="37935" xr:uid="{6A4AB75F-C810-478A-9229-A9BC749A19EA}"/>
    <cellStyle name="Ênfase5 2 2 5 2" xfId="52753" xr:uid="{F52AD7C1-F71F-43EC-B51B-147E57A58C8A}"/>
    <cellStyle name="Ênfase5 2 2 6" xfId="37936" xr:uid="{9DB6733C-818A-4652-ADCA-01FB85C8AE58}"/>
    <cellStyle name="Ênfase5 2 2 6 2" xfId="53609" xr:uid="{BFAF38C6-A4E5-4A8B-B92D-3164E5AF24C0}"/>
    <cellStyle name="Ênfase5 2 2 7" xfId="37937" xr:uid="{D46D8E41-28BA-409B-B909-33DC1FE64255}"/>
    <cellStyle name="Ênfase5 2 2 7 2" xfId="54439" xr:uid="{5FD45CF7-D5BF-421D-8EC4-C6938688B393}"/>
    <cellStyle name="Ênfase5 2 2 8" xfId="37938" xr:uid="{FB82BC35-1DC1-4C4A-87CC-6D73C847E01C}"/>
    <cellStyle name="Ênfase5 2 2 8 2" xfId="55215" xr:uid="{D51FD769-3FCF-4CA4-9C6A-3766ABA43FBD}"/>
    <cellStyle name="Ênfase5 2 2 9" xfId="37939" xr:uid="{DA71DB61-3334-41D2-90D6-CAA1F5D413AD}"/>
    <cellStyle name="Ênfase5 2 2 9 2" xfId="55851" xr:uid="{A3C4CEBB-239F-4C01-932D-39813CC76EF0}"/>
    <cellStyle name="Ênfase5 2 20" xfId="37940" xr:uid="{45186E8D-BF1A-4262-8823-E5EA362C83F7}"/>
    <cellStyle name="Ênfase5 2 21" xfId="37941" xr:uid="{6467379E-0323-41AF-B1C7-E071A917D7FA}"/>
    <cellStyle name="Ênfase5 2 22" xfId="37942" xr:uid="{0271949C-8478-49CD-AFE4-E163471063EE}"/>
    <cellStyle name="Ênfase5 2 23" xfId="37943" xr:uid="{EB125E60-9F9D-438E-894D-EBD3875F5F85}"/>
    <cellStyle name="Ênfase5 2 24" xfId="37944" xr:uid="{CFBB6525-649E-4B56-B355-9C02EE86CDAB}"/>
    <cellStyle name="Ênfase5 2 25" xfId="45322" xr:uid="{23F6C72B-2E79-4BE1-A7E6-BDF8F932C09A}"/>
    <cellStyle name="Ênfase5 2 3" xfId="37945" xr:uid="{B9615E8D-A490-4CE3-9450-A7410106859C}"/>
    <cellStyle name="Ênfase5 2 3 2" xfId="49593" xr:uid="{392A9428-C73F-473A-9730-E49C985EEC2F}"/>
    <cellStyle name="Ênfase5 2 4" xfId="37946" xr:uid="{3E6F30D6-FD9C-470B-8FE8-E817DBC09A92}"/>
    <cellStyle name="Ênfase5 2 4 2" xfId="49594" xr:uid="{2033D713-C935-45AD-B8B8-971D10483457}"/>
    <cellStyle name="Ênfase5 2 5" xfId="37947" xr:uid="{A48C4373-AB7B-4CA1-B780-ED0177E37E8D}"/>
    <cellStyle name="Ênfase5 2 5 2" xfId="49595" xr:uid="{4CC58D3C-0E6F-4252-B376-C74AAB161234}"/>
    <cellStyle name="Ênfase5 2 6" xfId="37948" xr:uid="{4CCC62F3-C56D-48F5-9E14-6A6A82AD53B3}"/>
    <cellStyle name="Ênfase5 2 6 2" xfId="49596" xr:uid="{B1334402-ABBA-4913-850F-5A1CA163DB96}"/>
    <cellStyle name="Ênfase5 2 7" xfId="37949" xr:uid="{39D39901-15F2-441D-9586-962410C45B7A}"/>
    <cellStyle name="Ênfase5 2 7 2" xfId="49597" xr:uid="{5750EBD1-DEFC-4CDD-8E6F-0D5C7D10567D}"/>
    <cellStyle name="Ênfase5 2 8" xfId="37950" xr:uid="{2EBD7274-E53A-48C4-8E2F-22E5348206FF}"/>
    <cellStyle name="Ênfase5 2 8 2" xfId="50992" xr:uid="{EEEBD839-BB15-4194-984F-EFBE6DA16004}"/>
    <cellStyle name="Ênfase5 2 9" xfId="37951" xr:uid="{C60B0DA1-2BC8-47BA-83A6-10C483748089}"/>
    <cellStyle name="Ênfase5 2 9 2" xfId="51877" xr:uid="{5DFD957A-B361-4FF5-AD42-2604228569F3}"/>
    <cellStyle name="Ênfase5 20" xfId="37952" xr:uid="{DFB75C95-8F2E-4D54-BC23-970EE03EA771}"/>
    <cellStyle name="Ênfase5 20 2" xfId="49598" xr:uid="{F9576041-0A1A-4F9E-BB22-A9D27A405C7B}"/>
    <cellStyle name="Ênfase5 20 3" xfId="51000" xr:uid="{27F39B9E-3B47-48CC-9236-E21DC8ADCCEF}"/>
    <cellStyle name="Ênfase5 20 4" xfId="51885" xr:uid="{7D78C94F-F071-4DF1-961C-2C1E72B9A966}"/>
    <cellStyle name="Ênfase5 20 5" xfId="52759" xr:uid="{4142780A-176B-4CA8-960B-57CF1DB84D2D}"/>
    <cellStyle name="Ênfase5 20 6" xfId="53615" xr:uid="{D489DD89-BDE1-4DE6-B2CC-0B309B8A9101}"/>
    <cellStyle name="Ênfase5 20 7" xfId="54444" xr:uid="{7B4E327B-F056-4F0F-8243-DBA9379F7256}"/>
    <cellStyle name="Ênfase5 20 8" xfId="55219" xr:uid="{F314E221-5DAA-46BC-ADE5-8E8BA30710C3}"/>
    <cellStyle name="Ênfase5 20 9" xfId="55853" xr:uid="{65F83D40-ECE7-43D0-B045-6E8B4894B0F4}"/>
    <cellStyle name="Ênfase5 21" xfId="37953" xr:uid="{1E7F588A-1F99-4507-9340-6CCDD35860E9}"/>
    <cellStyle name="Ênfase5 21 2" xfId="49599" xr:uid="{BC1549B2-0769-4D83-A830-B2A9AE86A974}"/>
    <cellStyle name="Ênfase5 22" xfId="37954" xr:uid="{9143DB38-8AFC-4A10-82A9-89A48656C25F}"/>
    <cellStyle name="Ênfase5 22 2" xfId="49600" xr:uid="{3CE04EE5-C4C9-4EFE-87B0-A2351E4460C3}"/>
    <cellStyle name="Ênfase5 23" xfId="37955" xr:uid="{0AD8B204-1D80-4A1B-A69F-13C73E9C1905}"/>
    <cellStyle name="Ênfase5 23 2" xfId="49601" xr:uid="{9FF8A480-028B-4435-87DB-DF4D2208BB16}"/>
    <cellStyle name="Ênfase5 24" xfId="37956" xr:uid="{A473F00F-E0E7-48F6-891C-7B9AB0EC1D4F}"/>
    <cellStyle name="Ênfase5 24 2" xfId="49602" xr:uid="{D6A0A547-FF9E-4C78-B09D-5165C96AA799}"/>
    <cellStyle name="Ênfase5 25" xfId="37957" xr:uid="{A1125FF8-6663-433A-8790-EEF845D39052}"/>
    <cellStyle name="Ênfase5 25 2" xfId="49603" xr:uid="{4A932583-A312-4448-ACC4-62ACE46E4B5C}"/>
    <cellStyle name="Ênfase5 26" xfId="37958" xr:uid="{5AAD7A52-7DAF-4B93-8D8D-172CBB1CF2BE}"/>
    <cellStyle name="Ênfase5 26 2" xfId="49604" xr:uid="{4D4D5039-DECC-413A-9CA8-E39A98C1F970}"/>
    <cellStyle name="Ênfase5 27" xfId="37959" xr:uid="{64D20F17-6E04-4390-AF70-3F2FADF06F46}"/>
    <cellStyle name="Ênfase5 27 2" xfId="49605" xr:uid="{7140A82C-9DB6-4766-81D4-5DA4766CF234}"/>
    <cellStyle name="Ênfase5 28" xfId="37960" xr:uid="{6C192343-2C2B-4C2A-B6DA-BBC18DCC20A0}"/>
    <cellStyle name="Ênfase5 29" xfId="37961" xr:uid="{29AD340A-4813-4074-BF21-E11437C79C76}"/>
    <cellStyle name="Ênfase5 3" xfId="37962" xr:uid="{85CC3F82-E870-415C-AD7B-CABE95DBF852}"/>
    <cellStyle name="Ênfase5 3 10" xfId="56250" xr:uid="{6BE1F0B6-1FB2-406C-A718-F864E929F204}"/>
    <cellStyle name="Ênfase5 3 11" xfId="58314" xr:uid="{452E66B1-6873-4FAE-AEAE-E99B847144F9}"/>
    <cellStyle name="Ênfase5 3 12" xfId="47569" xr:uid="{52B3D249-A703-4C48-BB94-33565334C9CD}"/>
    <cellStyle name="Ênfase5 3 13" xfId="45323" xr:uid="{097436B4-90E4-4FB4-B2FD-197831E7ABB8}"/>
    <cellStyle name="Ênfase5 3 2" xfId="48252" xr:uid="{9134E3C1-F96A-4A22-9179-F005D9A941C2}"/>
    <cellStyle name="Ênfase5 3 2 2" xfId="49606" xr:uid="{9721AEA3-10C6-4A68-81F8-CCF8EBA1EC15}"/>
    <cellStyle name="Ênfase5 3 2 2 2" xfId="57023" xr:uid="{D385E90B-14FF-4E5D-917D-E1B29C9BCCA4}"/>
    <cellStyle name="Ênfase5 3 2 2 2 2" xfId="57422" xr:uid="{3BCEED43-3461-48B1-ADF8-94BEC8C6C87D}"/>
    <cellStyle name="Ênfase5 3 2 2 2 3" xfId="58014" xr:uid="{1B433F84-15AA-45D7-B811-9471F3645FF6}"/>
    <cellStyle name="Ênfase5 3 2 2 3" xfId="58256" xr:uid="{325AAF57-AEF8-405D-ACC5-E26E45716600}"/>
    <cellStyle name="Ênfase5 3 2 3" xfId="56646" xr:uid="{AE8EEA21-1DE2-47B7-B213-9D8A3A536421}"/>
    <cellStyle name="Ênfase5 3 2 4" xfId="58282" xr:uid="{7E94E9AA-F9F4-45AB-B1D6-A86A5A9EA56C}"/>
    <cellStyle name="Ênfase5 3 3" xfId="51007" xr:uid="{833A0850-D5E7-4CA3-BE52-BF17BAB5D9F8}"/>
    <cellStyle name="Ênfase5 3 4" xfId="51891" xr:uid="{C8B24BEC-82E5-4C05-BBF5-86A044B0935E}"/>
    <cellStyle name="Ênfase5 3 5" xfId="52764" xr:uid="{0934AA99-4CE5-4D2B-95A8-B9564B8E986B}"/>
    <cellStyle name="Ênfase5 3 6" xfId="53620" xr:uid="{C49529F4-208F-4DAB-A5CE-443B3A2A251F}"/>
    <cellStyle name="Ênfase5 3 7" xfId="54446" xr:uid="{767A7CAF-40A4-455B-A7CF-1786EB99A7A4}"/>
    <cellStyle name="Ênfase5 3 8" xfId="55221" xr:uid="{65A36CA8-B5C7-4BAA-A6AD-3B64B23CDA83}"/>
    <cellStyle name="Ênfase5 3 9" xfId="55854" xr:uid="{E9EBEA80-A789-4453-8F21-59D9FA6347F1}"/>
    <cellStyle name="Ênfase5 30" xfId="37963" xr:uid="{9D1EE3AE-3DB3-4497-B0A3-3ADC3A0E671C}"/>
    <cellStyle name="Ênfase5 31" xfId="37964" xr:uid="{EDFF5DF6-CC25-47A7-8F83-47AA2FB84E1A}"/>
    <cellStyle name="Ênfase5 32" xfId="37965" xr:uid="{3E2400D7-925D-4F34-9183-63312120FB34}"/>
    <cellStyle name="Ênfase5 33" xfId="37966" xr:uid="{BCE77D7F-C748-42AA-8A4A-FD1684918091}"/>
    <cellStyle name="Ênfase5 34" xfId="37967" xr:uid="{691A40F0-58EA-4BFC-B6F6-02EC39F134F6}"/>
    <cellStyle name="Ênfase5 34 2" xfId="37968" xr:uid="{8DA4FEBA-DF8B-4871-A5C2-30152E6A74E8}"/>
    <cellStyle name="Ênfase5 34 3" xfId="37969" xr:uid="{8879F732-D062-4463-9762-2B73EF491B76}"/>
    <cellStyle name="Ênfase5 35" xfId="37970" xr:uid="{B1ADD015-8562-4D51-9EBF-39A8AA1D11EF}"/>
    <cellStyle name="Ênfase5 36" xfId="37971" xr:uid="{D7F08518-D30D-479E-B211-34D5BF019F77}"/>
    <cellStyle name="Ênfase5 37" xfId="37972" xr:uid="{D70F958C-62C5-4AAB-8A1F-40FAE512C2B0}"/>
    <cellStyle name="Ênfase5 38" xfId="37973" xr:uid="{62309391-E117-42FF-AA2C-6AEBDAB678D3}"/>
    <cellStyle name="Ênfase5 39" xfId="37974" xr:uid="{6E3B50D9-C509-4F34-A36F-43F64B3473E5}"/>
    <cellStyle name="Ênfase5 4" xfId="37975" xr:uid="{6735555B-3928-4423-9D60-8E2AD0EAD430}"/>
    <cellStyle name="Ênfase5 4 10" xfId="56291" xr:uid="{B258DB2A-862D-4DEB-B4B4-06488591AA80}"/>
    <cellStyle name="Ênfase5 4 11" xfId="58202" xr:uid="{0AB5441B-A118-4F96-B065-FFB45D3CDD14}"/>
    <cellStyle name="Ênfase5 4 12" xfId="47570" xr:uid="{B7F1C62A-9C23-4978-8B6F-14BCB4D9E958}"/>
    <cellStyle name="Ênfase5 4 13" xfId="45324" xr:uid="{17048EEF-AA9A-471F-B723-BE5D87584891}"/>
    <cellStyle name="Ênfase5 4 2" xfId="48253" xr:uid="{757D6022-48DA-45B7-9961-329D58E8C8D3}"/>
    <cellStyle name="Ênfase5 4 2 2" xfId="49607" xr:uid="{7057FEFA-A7F4-4C9D-B062-91A1AEDDE244}"/>
    <cellStyle name="Ênfase5 4 2 2 2" xfId="57024" xr:uid="{54FD3E2A-6C78-40AD-A32E-B4BF6C82F5B3}"/>
    <cellStyle name="Ênfase5 4 2 2 2 2" xfId="57423" xr:uid="{B62F56D3-A1F1-4159-8352-88FA59AB9A2B}"/>
    <cellStyle name="Ênfase5 4 2 2 2 3" xfId="57905" xr:uid="{033DC90D-A3CF-48E1-AA5F-D09272AF1A02}"/>
    <cellStyle name="Ênfase5 4 2 2 3" xfId="58152" xr:uid="{15B421C7-6A84-49C1-B2F2-A04D49D28163}"/>
    <cellStyle name="Ênfase5 4 2 3" xfId="56647" xr:uid="{6B89E85D-9FB0-4AA9-89AC-1B7195C28371}"/>
    <cellStyle name="Ênfase5 4 2 4" xfId="58178" xr:uid="{204072F3-1B63-4D7A-9791-80CE5541A220}"/>
    <cellStyle name="Ênfase5 4 3" xfId="51008" xr:uid="{40CFAD5E-3A53-4E7D-B2D4-6D7BB3410732}"/>
    <cellStyle name="Ênfase5 4 4" xfId="51892" xr:uid="{ACB1D861-550C-4846-9994-6975EABB5F86}"/>
    <cellStyle name="Ênfase5 4 5" xfId="52765" xr:uid="{1A8A641E-8CD9-44CC-B958-9407A0A4F160}"/>
    <cellStyle name="Ênfase5 4 6" xfId="53621" xr:uid="{6440FA9D-DED5-4D7D-A663-F93E1075A82B}"/>
    <cellStyle name="Ênfase5 4 7" xfId="54447" xr:uid="{9441F869-7EBA-49AB-9136-B4D355ED73D9}"/>
    <cellStyle name="Ênfase5 4 8" xfId="55222" xr:uid="{4693978D-5160-4FCF-95ED-29187EBED39D}"/>
    <cellStyle name="Ênfase5 4 9" xfId="55855" xr:uid="{DD416612-1C5C-4CFA-B0B5-AF26C06E4261}"/>
    <cellStyle name="Ênfase5 40" xfId="37976" xr:uid="{B542CA41-DBAF-4DCF-B913-9473A4B8BC5F}"/>
    <cellStyle name="Ênfase5 41" xfId="37977" xr:uid="{06E796D1-3932-4A85-B8FB-C3B78168C6D0}"/>
    <cellStyle name="Ênfase5 42" xfId="37978" xr:uid="{2F5CF32A-A066-4DFC-9842-D1BB55C6002A}"/>
    <cellStyle name="Ênfase5 43" xfId="37979" xr:uid="{D3792341-D599-482F-9FCA-D764B21C3FBC}"/>
    <cellStyle name="Ênfase5 44" xfId="37980" xr:uid="{CA34E2D5-8B1A-4ACD-B2E2-F74747B7D876}"/>
    <cellStyle name="Ênfase5 45" xfId="37981" xr:uid="{84BBCAEB-F15D-4104-95C0-3EAEFF2157FA}"/>
    <cellStyle name="Ênfase5 46" xfId="37982" xr:uid="{ADE75E1A-9851-47A5-BA43-D96D990CC35E}"/>
    <cellStyle name="Ênfase5 47" xfId="37983" xr:uid="{DB74E4C5-74AA-46EF-9B65-4406CD06FB97}"/>
    <cellStyle name="Ênfase5 48" xfId="37984" xr:uid="{3DD2D750-DF47-47C6-BC73-29806175FBB4}"/>
    <cellStyle name="Ênfase5 49" xfId="37985" xr:uid="{EF2DB873-8EC1-4216-86A4-27D7C0DF6913}"/>
    <cellStyle name="Ênfase5 5" xfId="37986" xr:uid="{5211A47A-FD2A-45F6-B28F-A3D5F28BC7B4}"/>
    <cellStyle name="Ênfase5 5 10" xfId="56332" xr:uid="{51F1F2ED-D159-49DD-A1E4-29683A236C53}"/>
    <cellStyle name="Ênfase5 5 11" xfId="57159" xr:uid="{6D96F736-021D-448F-8E3C-EC64CE1C9A45}"/>
    <cellStyle name="Ênfase5 5 12" xfId="47571" xr:uid="{60002875-65C3-4E95-8EF5-D49ED63D7B8C}"/>
    <cellStyle name="Ênfase5 5 13" xfId="45325" xr:uid="{6E27B473-41AD-474E-A464-52D98F575EBD}"/>
    <cellStyle name="Ênfase5 5 2" xfId="48254" xr:uid="{BE29B498-EF83-487D-A145-0CEBC7021328}"/>
    <cellStyle name="Ênfase5 5 2 2" xfId="49608" xr:uid="{95698E37-7509-4D2D-9F86-64ADA5ADB328}"/>
    <cellStyle name="Ênfase5 5 2 2 2" xfId="57025" xr:uid="{B7548FEB-B62E-4312-96EE-95D2F7A3195B}"/>
    <cellStyle name="Ênfase5 5 2 2 2 2" xfId="57424" xr:uid="{DF0228E5-1F3D-4A3F-A467-B47BC0B518FD}"/>
    <cellStyle name="Ênfase5 5 2 2 2 3" xfId="57793" xr:uid="{B557BC7C-688A-4BF4-B361-DC8BA3483E72}"/>
    <cellStyle name="Ênfase5 5 2 2 3" xfId="58045" xr:uid="{80FAF8DD-527F-407D-9186-25263A5483D2}"/>
    <cellStyle name="Ênfase5 5 2 3" xfId="56648" xr:uid="{E6F46C6F-1BCD-42C5-A856-9AB4EA590142}"/>
    <cellStyle name="Ênfase5 5 2 4" xfId="58073" xr:uid="{611DE528-B57E-4061-94AF-04AC326A0359}"/>
    <cellStyle name="Ênfase5 5 3" xfId="51009" xr:uid="{4F04AA9E-BF0D-469C-BDF2-3FC92B88CAAF}"/>
    <cellStyle name="Ênfase5 5 4" xfId="51893" xr:uid="{31DA08D1-85BC-42A3-8870-13E0ED4D5F77}"/>
    <cellStyle name="Ênfase5 5 5" xfId="52766" xr:uid="{2DCE5800-DA3E-408C-B8A1-41AB4E888DC4}"/>
    <cellStyle name="Ênfase5 5 6" xfId="53622" xr:uid="{69DAF55E-0D0E-4243-A8E5-CF8F7C5D774B}"/>
    <cellStyle name="Ênfase5 5 7" xfId="54448" xr:uid="{A6DD3D55-CFE5-4878-A537-69F969637278}"/>
    <cellStyle name="Ênfase5 5 8" xfId="55223" xr:uid="{36C690F7-70E0-489A-A182-B6AFCEDED2AC}"/>
    <cellStyle name="Ênfase5 5 9" xfId="55856" xr:uid="{7AC5F0CE-800E-4A58-87F2-5D900480BF54}"/>
    <cellStyle name="Ênfase5 50" xfId="37987" xr:uid="{B67FABF8-D4D4-4095-BDCC-6A886852BAC6}"/>
    <cellStyle name="Ênfase5 51" xfId="37988" xr:uid="{77FE67AB-7507-450D-AF9C-BA6BF2FED19B}"/>
    <cellStyle name="Ênfase5 52" xfId="37989" xr:uid="{943B1050-C438-4A17-B08F-4415C0B6E47C}"/>
    <cellStyle name="Ênfase5 53" xfId="37990" xr:uid="{0334F406-B1A2-4DD5-A567-96489970C9E9}"/>
    <cellStyle name="Ênfase5 6" xfId="37991" xr:uid="{5B104D28-32DD-4759-8A10-B0F9CFE1D06F}"/>
    <cellStyle name="Ênfase5 6 10" xfId="56372" xr:uid="{084B50E9-8FE8-4CB0-AC02-6C3A99A5412B}"/>
    <cellStyle name="Ênfase5 6 11" xfId="57872" xr:uid="{2337326A-1436-4545-92E7-9A8CE039D36E}"/>
    <cellStyle name="Ênfase5 6 12" xfId="47572" xr:uid="{DFD43204-FF74-43BB-98FD-287CE12035FD}"/>
    <cellStyle name="Ênfase5 6 13" xfId="45326" xr:uid="{AF57B946-888A-4E4A-8413-74B35C9AAE4A}"/>
    <cellStyle name="Ênfase5 6 2" xfId="48255" xr:uid="{A471A2B6-DA36-4DE9-BBC0-22B4AC05A871}"/>
    <cellStyle name="Ênfase5 6 2 2" xfId="49609" xr:uid="{20B4099F-34CF-47BD-8878-16A39013DC8B}"/>
    <cellStyle name="Ênfase5 6 2 2 2" xfId="57026" xr:uid="{DC8FD845-AE80-484A-B859-5F104D86AB5A}"/>
    <cellStyle name="Ênfase5 6 2 2 2 2" xfId="57425" xr:uid="{30DB6650-3BD4-49CF-AC4C-220B047737F3}"/>
    <cellStyle name="Ênfase5 6 2 2 2 3" xfId="57688" xr:uid="{B4ED1370-E2AC-4FDA-A9CC-CF79AE079C56}"/>
    <cellStyle name="Ênfase5 6 2 2 3" xfId="57937" xr:uid="{91E7274D-35C7-4EF5-9738-506ED984C84B}"/>
    <cellStyle name="Ênfase5 6 2 3" xfId="56649" xr:uid="{6DA08A6A-57FA-4E44-88D7-4DE8E42C5C60}"/>
    <cellStyle name="Ênfase5 6 2 4" xfId="57960" xr:uid="{021ACB18-DBF9-488A-9A18-0192ADAEA2FC}"/>
    <cellStyle name="Ênfase5 6 3" xfId="51010" xr:uid="{3E07A3C8-E59D-4932-A7DB-1892E0A2CB16}"/>
    <cellStyle name="Ênfase5 6 4" xfId="51894" xr:uid="{BF943E89-7673-4F1F-90C6-74D4036BB94E}"/>
    <cellStyle name="Ênfase5 6 5" xfId="52767" xr:uid="{CA3A82DB-6EB1-4FB4-A796-82A964355F7F}"/>
    <cellStyle name="Ênfase5 6 6" xfId="53623" xr:uid="{A639CAC9-2D82-4713-B9C7-5BCF4D941800}"/>
    <cellStyle name="Ênfase5 6 7" xfId="54449" xr:uid="{D8B3441B-1756-47C3-9157-B6B8CB2A616C}"/>
    <cellStyle name="Ênfase5 6 8" xfId="55224" xr:uid="{9D56F92C-B5A5-4A31-B4D8-D2FF3AB48D5D}"/>
    <cellStyle name="Ênfase5 6 9" xfId="55857" xr:uid="{7CFF407E-4A56-498B-9D16-8187F7F39C7A}"/>
    <cellStyle name="Ênfase5 7" xfId="37992" xr:uid="{CC0F51BD-EB8B-4636-B67E-44CF34E7C0E8}"/>
    <cellStyle name="Ênfase5 7 10" xfId="47573" xr:uid="{92D77FED-9F31-4488-8881-444598E39599}"/>
    <cellStyle name="Ênfase5 7 11" xfId="45327" xr:uid="{A05A7DE6-D8E7-47CD-AD6F-388C8C73BB1A}"/>
    <cellStyle name="Ênfase5 7 2" xfId="48256" xr:uid="{F21CD5DC-143B-46DC-B2D5-8C5EE56103F9}"/>
    <cellStyle name="Ênfase5 7 2 2" xfId="49610" xr:uid="{9153ECCC-8107-4BCC-AF42-B2C288EA28EA}"/>
    <cellStyle name="Ênfase5 7 3" xfId="51011" xr:uid="{59BFE163-68B5-4FB3-877E-F0AECF933714}"/>
    <cellStyle name="Ênfase5 7 4" xfId="51895" xr:uid="{4B17D499-9C10-4E59-8968-148AB43BCFFF}"/>
    <cellStyle name="Ênfase5 7 5" xfId="52768" xr:uid="{2FF23726-B777-4DB4-8238-A63047C796D5}"/>
    <cellStyle name="Ênfase5 7 6" xfId="53624" xr:uid="{19626A7E-F971-4B4E-8011-09002D8B8B54}"/>
    <cellStyle name="Ênfase5 7 7" xfId="54450" xr:uid="{5C7A24C4-131F-4D54-9B50-4AB450C91E30}"/>
    <cellStyle name="Ênfase5 7 8" xfId="55225" xr:uid="{1294E08C-8192-4552-B399-34C7DFAA03C8}"/>
    <cellStyle name="Ênfase5 7 9" xfId="55858" xr:uid="{2AD0B807-05BF-4D91-9F97-F6B351FAAF05}"/>
    <cellStyle name="Ênfase5 8" xfId="37993" xr:uid="{69432123-9849-4B8F-926B-8F042B22ABAF}"/>
    <cellStyle name="Ênfase5 8 10" xfId="47574" xr:uid="{FA248ABF-B977-47AB-B4A3-C47DA945DC70}"/>
    <cellStyle name="Ênfase5 8 11" xfId="46007" xr:uid="{785EA9F8-19BA-4F1B-BA3D-725B4F4D9BE8}"/>
    <cellStyle name="Ênfase5 8 2" xfId="48257" xr:uid="{F965A831-9253-4BA6-980E-E619FD367F9E}"/>
    <cellStyle name="Ênfase5 8 2 2" xfId="49611" xr:uid="{95384D6A-A7CF-433D-BB95-8C0ADDB18A52}"/>
    <cellStyle name="Ênfase5 8 3" xfId="51012" xr:uid="{62D82AEC-7F79-438E-A874-5B807A8028F7}"/>
    <cellStyle name="Ênfase5 8 4" xfId="51896" xr:uid="{CD71A3FE-85B4-43A0-B5EE-2613CD852AE9}"/>
    <cellStyle name="Ênfase5 8 5" xfId="52769" xr:uid="{C7617C1B-AA32-417A-8F0E-74A4B10787EB}"/>
    <cellStyle name="Ênfase5 8 6" xfId="53625" xr:uid="{E247B768-4A4C-44CB-9BBF-6AFBF43E96AA}"/>
    <cellStyle name="Ênfase5 8 7" xfId="54451" xr:uid="{A937B5E1-048A-4CE9-8B92-2B6349FEC04E}"/>
    <cellStyle name="Ênfase5 8 8" xfId="55226" xr:uid="{67B1510D-DB3E-4CE3-887E-5BC45BA7A2E8}"/>
    <cellStyle name="Ênfase5 8 9" xfId="55859" xr:uid="{CDDD33E1-0FF8-450F-9E61-AE07EDB30A2B}"/>
    <cellStyle name="Ênfase5 9" xfId="37994" xr:uid="{58203E95-3586-44A2-A4E6-A016A9A481D3}"/>
    <cellStyle name="Ênfase5 9 10" xfId="47575" xr:uid="{4B2436F8-A72E-4541-B27A-627B31F4C0A5}"/>
    <cellStyle name="Ênfase5 9 11" xfId="46008" xr:uid="{F3E0E2FD-93A9-487E-890A-B8AF8B98ED2B}"/>
    <cellStyle name="Ênfase5 9 2" xfId="48258" xr:uid="{6A274BB4-883D-43DA-B82A-804F88F13840}"/>
    <cellStyle name="Ênfase5 9 2 2" xfId="49612" xr:uid="{AA1F50E6-25A1-45A8-99C3-89DD542B2182}"/>
    <cellStyle name="Ênfase5 9 3" xfId="51013" xr:uid="{50EC0A30-CBAE-44EA-A9DF-6AB28C1B0700}"/>
    <cellStyle name="Ênfase5 9 4" xfId="51897" xr:uid="{AF0565AE-FC5F-46BD-8757-9920E595BE88}"/>
    <cellStyle name="Ênfase5 9 5" xfId="52770" xr:uid="{C9C9BD47-0479-4D0C-AD50-D711BB70D182}"/>
    <cellStyle name="Ênfase5 9 6" xfId="53626" xr:uid="{4D41EB37-BFB0-4FE5-BD2E-54CC7542BCE8}"/>
    <cellStyle name="Ênfase5 9 7" xfId="54452" xr:uid="{F8555492-5229-4F2F-8B0B-42FCE397B573}"/>
    <cellStyle name="Ênfase5 9 8" xfId="55227" xr:uid="{9AF4C0A7-EDBE-46B3-B41C-32E2F56A736B}"/>
    <cellStyle name="Ênfase5 9 9" xfId="55860" xr:uid="{BE7BF32B-BDB5-4BEA-84B6-0086F676D994}"/>
    <cellStyle name="Ênfase6 10" xfId="37995" xr:uid="{F3859A5C-1700-4CF7-B25E-EF50FA4F94F0}"/>
    <cellStyle name="Ênfase6 10 10" xfId="47576" xr:uid="{8A99C9E0-3802-4AD6-AFFD-F8DCAED73F46}"/>
    <cellStyle name="Ênfase6 10 11" xfId="46009" xr:uid="{84E80CC2-28A6-4E2E-AE40-D0679162F711}"/>
    <cellStyle name="Ênfase6 10 2" xfId="48259" xr:uid="{6A1DDA5F-5DDE-4E1B-9A66-14E31F397B8A}"/>
    <cellStyle name="Ênfase6 10 2 2" xfId="49613" xr:uid="{0D4AA824-FD5C-4DFF-8671-89BA9E0EBD06}"/>
    <cellStyle name="Ênfase6 10 3" xfId="51014" xr:uid="{6670BE75-7B07-41F6-B7A5-573FD3214B12}"/>
    <cellStyle name="Ênfase6 10 4" xfId="51898" xr:uid="{AAB76ADF-EA24-4928-B43D-497AC8F88131}"/>
    <cellStyle name="Ênfase6 10 5" xfId="52771" xr:uid="{3751F841-E67A-437D-9182-1952784108D5}"/>
    <cellStyle name="Ênfase6 10 6" xfId="53627" xr:uid="{32DB9633-43D6-499C-9D2B-A50505B8E657}"/>
    <cellStyle name="Ênfase6 10 7" xfId="54453" xr:uid="{448F9676-DC2C-474D-9492-F153F6C66159}"/>
    <cellStyle name="Ênfase6 10 8" xfId="55228" xr:uid="{441B992C-CFE7-4651-98A4-0C12DCAC5FAD}"/>
    <cellStyle name="Ênfase6 10 9" xfId="55861" xr:uid="{9FF3AA2C-EEDC-4A0C-B5A7-B5FA4D8BC15F}"/>
    <cellStyle name="Ênfase6 11" xfId="37996" xr:uid="{32C8D9A3-E8ED-4A9C-8983-718A09C774BF}"/>
    <cellStyle name="Ênfase6 11 10" xfId="47577" xr:uid="{3B294F17-B411-4640-A953-3F6FDCED1231}"/>
    <cellStyle name="Ênfase6 11 11" xfId="46010" xr:uid="{ECFC180C-44B3-42D3-96CF-E641400BC3AB}"/>
    <cellStyle name="Ênfase6 11 2" xfId="48260" xr:uid="{EDA432EB-1E5D-4AB7-8EF8-E3AEB53046DB}"/>
    <cellStyle name="Ênfase6 11 2 2" xfId="49614" xr:uid="{0C502285-786D-4DB4-8A26-9A5696934C89}"/>
    <cellStyle name="Ênfase6 11 3" xfId="51015" xr:uid="{BA1B4C45-43D8-4254-A8BC-A847DE902336}"/>
    <cellStyle name="Ênfase6 11 4" xfId="51899" xr:uid="{B702E3E8-4BEE-453E-B1A6-20276F2EAB96}"/>
    <cellStyle name="Ênfase6 11 5" xfId="52772" xr:uid="{35ADEBDD-0C1D-4FFD-8CD5-820FC48BE8C6}"/>
    <cellStyle name="Ênfase6 11 6" xfId="53628" xr:uid="{B44E5BFD-74B1-493E-82F7-024F0EAFD53E}"/>
    <cellStyle name="Ênfase6 11 7" xfId="54454" xr:uid="{1FA44E39-273E-40AA-9D50-52F450B848B5}"/>
    <cellStyle name="Ênfase6 11 8" xfId="55229" xr:uid="{EDE5ECF8-6FBB-4136-9F13-E9050D2152C8}"/>
    <cellStyle name="Ênfase6 11 9" xfId="55862" xr:uid="{F27C4CCA-4254-4861-A388-8C8C1523D77B}"/>
    <cellStyle name="Ênfase6 12" xfId="37997" xr:uid="{AA39F1DA-7C37-4B69-9BAD-563B66F2449B}"/>
    <cellStyle name="Ênfase6 12 10" xfId="47578" xr:uid="{8038CBAC-CDCA-4757-B476-3D767BE2D048}"/>
    <cellStyle name="Ênfase6 12 11" xfId="46011" xr:uid="{64CA5999-F8EF-4B3F-922E-9A4E434AE261}"/>
    <cellStyle name="Ênfase6 12 2" xfId="48261" xr:uid="{F2D054C2-7F0C-4757-9DE2-3F454F0A9816}"/>
    <cellStyle name="Ênfase6 12 2 2" xfId="49615" xr:uid="{127616A0-FC16-465C-9911-2D4929C697BC}"/>
    <cellStyle name="Ênfase6 12 3" xfId="51016" xr:uid="{40FEBAEB-4314-43DB-B89D-5CB99B7B92F3}"/>
    <cellStyle name="Ênfase6 12 4" xfId="51900" xr:uid="{B147F461-7249-463E-9FD6-511AA3C81F42}"/>
    <cellStyle name="Ênfase6 12 5" xfId="52773" xr:uid="{EB41CE6D-01E3-4F63-814F-BBF2D2356C2B}"/>
    <cellStyle name="Ênfase6 12 6" xfId="53629" xr:uid="{943F8C7D-823F-4153-B81C-E9B274A64424}"/>
    <cellStyle name="Ênfase6 12 7" xfId="54455" xr:uid="{936EBC87-AA8E-447A-96CA-4E40FCC6ECAB}"/>
    <cellStyle name="Ênfase6 12 8" xfId="55230" xr:uid="{3485408C-0034-48DE-9BA1-548E3020C732}"/>
    <cellStyle name="Ênfase6 12 9" xfId="55863" xr:uid="{BA983401-AC8D-44FE-965A-F08E6179C4A6}"/>
    <cellStyle name="Ênfase6 13" xfId="37998" xr:uid="{FB8C2C31-4B7F-4171-AC61-89D32A106708}"/>
    <cellStyle name="Ênfase6 13 10" xfId="47579" xr:uid="{D22A0407-0833-46C8-A9B4-DAABD50C43C1}"/>
    <cellStyle name="Ênfase6 13 11" xfId="46012" xr:uid="{38ABEAAB-163F-4DFE-ADAB-B81D18B2EF5C}"/>
    <cellStyle name="Ênfase6 13 2" xfId="48262" xr:uid="{19C07C19-59D0-4677-973A-C76C2020B6CB}"/>
    <cellStyle name="Ênfase6 13 2 2" xfId="49616" xr:uid="{4DF8CC6E-3C54-4022-99BB-897CC7356B4B}"/>
    <cellStyle name="Ênfase6 13 3" xfId="51017" xr:uid="{776F0D02-E6B4-4622-8312-430EDC8F95D9}"/>
    <cellStyle name="Ênfase6 13 4" xfId="51901" xr:uid="{7349253A-33B2-45EB-95CB-9E64F4C77492}"/>
    <cellStyle name="Ênfase6 13 5" xfId="52774" xr:uid="{62B00A9E-984B-4233-99BB-F8DB4137D969}"/>
    <cellStyle name="Ênfase6 13 6" xfId="53630" xr:uid="{0CD6655B-BFB4-48E8-AAEB-D27A5CD55CC3}"/>
    <cellStyle name="Ênfase6 13 7" xfId="54456" xr:uid="{028B902F-4D31-40CA-A592-52C570994D93}"/>
    <cellStyle name="Ênfase6 13 8" xfId="55231" xr:uid="{ABF6CC5D-1854-4C76-969A-ADC34D1090E1}"/>
    <cellStyle name="Ênfase6 13 9" xfId="55864" xr:uid="{EEF2FD34-BDE9-49D6-99A7-99A4653B64EB}"/>
    <cellStyle name="Ênfase6 14" xfId="37999" xr:uid="{7F0FCE21-4D25-4707-8A43-B9C51F92C913}"/>
    <cellStyle name="Ênfase6 14 10" xfId="47580" xr:uid="{71BF5B73-1A83-4D92-AF03-181E70C49F24}"/>
    <cellStyle name="Ênfase6 14 11" xfId="46013" xr:uid="{258F0E6F-DD2E-4A63-B2B0-549B4C5E2692}"/>
    <cellStyle name="Ênfase6 14 2" xfId="48263" xr:uid="{5BE96EEB-2B6A-4484-BE0F-9CEFC4C215C9}"/>
    <cellStyle name="Ênfase6 14 2 2" xfId="49617" xr:uid="{55EFBBC1-2583-4EB0-8D08-054A1BE2E9B9}"/>
    <cellStyle name="Ênfase6 14 3" xfId="51018" xr:uid="{1B9B9AB9-DD70-450A-8FF6-CBCBCB6745C0}"/>
    <cellStyle name="Ênfase6 14 4" xfId="51902" xr:uid="{0EF16427-B9F3-4115-A7B2-3199B3C1F2CE}"/>
    <cellStyle name="Ênfase6 14 5" xfId="52775" xr:uid="{56AAB79D-D414-4DBD-8C12-69AF13D327A6}"/>
    <cellStyle name="Ênfase6 14 6" xfId="53631" xr:uid="{C2063EA5-04CF-40B6-876F-E58F3BB4346D}"/>
    <cellStyle name="Ênfase6 14 7" xfId="54457" xr:uid="{BE5C9417-E48B-45FF-AD3E-930E69E14147}"/>
    <cellStyle name="Ênfase6 14 8" xfId="55232" xr:uid="{565A024C-F0F2-40B6-8DC8-54417102EE35}"/>
    <cellStyle name="Ênfase6 14 9" xfId="55865" xr:uid="{C6379181-1A16-4851-8D86-03CE78E468F6}"/>
    <cellStyle name="Ênfase6 15" xfId="38000" xr:uid="{6305095C-BCE5-49FB-9119-891666AE2CFF}"/>
    <cellStyle name="Ênfase6 15 10" xfId="47581" xr:uid="{9A869369-FAA7-4419-BF7D-6CF09946AF4C}"/>
    <cellStyle name="Ênfase6 15 11" xfId="46014" xr:uid="{2C1678B7-3C4A-4538-82DE-160A83C89821}"/>
    <cellStyle name="Ênfase6 15 2" xfId="48264" xr:uid="{32D23D63-FA55-452E-A4A1-B60335137A2F}"/>
    <cellStyle name="Ênfase6 15 2 2" xfId="49618" xr:uid="{CD56194A-AB78-4CAC-A139-3B6DA5A977AB}"/>
    <cellStyle name="Ênfase6 15 3" xfId="51019" xr:uid="{B943E335-3A7F-4078-BE6F-AE4BC2DBF7A8}"/>
    <cellStyle name="Ênfase6 15 4" xfId="51903" xr:uid="{DCD0781F-CDD5-4C01-AA19-10C299E4375B}"/>
    <cellStyle name="Ênfase6 15 5" xfId="52776" xr:uid="{311F54BD-4AC8-4865-8EFB-6E0BDDBFD181}"/>
    <cellStyle name="Ênfase6 15 6" xfId="53632" xr:uid="{E84629CC-8B86-4826-B6CC-ACC963837246}"/>
    <cellStyle name="Ênfase6 15 7" xfId="54458" xr:uid="{87B6729B-5C02-4652-BBE4-BB9848667358}"/>
    <cellStyle name="Ênfase6 15 8" xfId="55233" xr:uid="{16E465D2-E29D-4954-AEE5-26ECF81253C9}"/>
    <cellStyle name="Ênfase6 15 9" xfId="55866" xr:uid="{161B3FCA-3BC2-4BBA-A220-143BE8330A8A}"/>
    <cellStyle name="Ênfase6 16" xfId="38001" xr:uid="{414EC0F2-E439-441D-B151-0A5C06BAE678}"/>
    <cellStyle name="Ênfase6 16 10" xfId="47582" xr:uid="{6C6A81D5-284A-47AB-8C08-DCF39F9F6854}"/>
    <cellStyle name="Ênfase6 16 11" xfId="46015" xr:uid="{9CF8F13A-DF29-47CA-8D93-8C1CB161F372}"/>
    <cellStyle name="Ênfase6 16 2" xfId="48265" xr:uid="{47030CC5-C270-4410-B4F7-0DA8C347304A}"/>
    <cellStyle name="Ênfase6 16 2 2" xfId="49619" xr:uid="{89672F06-D8B1-4618-A7EC-CCD06973C48C}"/>
    <cellStyle name="Ênfase6 16 3" xfId="51020" xr:uid="{046F533E-9543-47BD-A562-9A79F672F77E}"/>
    <cellStyle name="Ênfase6 16 4" xfId="51904" xr:uid="{6C766731-150A-4674-BBA8-7556816E2467}"/>
    <cellStyle name="Ênfase6 16 5" xfId="52777" xr:uid="{DD2F031D-B019-4AB2-AAFB-03094A078F01}"/>
    <cellStyle name="Ênfase6 16 6" xfId="53633" xr:uid="{3E1D2577-9149-45FE-916E-89C1C55176C4}"/>
    <cellStyle name="Ênfase6 16 7" xfId="54459" xr:uid="{CA2E26C9-8042-4170-81BC-24D767A7856F}"/>
    <cellStyle name="Ênfase6 16 8" xfId="55234" xr:uid="{E9B5F2DB-E99D-489F-804A-EF2108998B23}"/>
    <cellStyle name="Ênfase6 16 9" xfId="55867" xr:uid="{814F79F9-3A11-42AF-B218-19649F2E1E94}"/>
    <cellStyle name="Ênfase6 17" xfId="38002" xr:uid="{6B21C27F-3746-49C9-A247-FBB669685778}"/>
    <cellStyle name="Ênfase6 17 2" xfId="49620" xr:uid="{81656784-AF73-405D-946B-8AC0C282909A}"/>
    <cellStyle name="Ênfase6 17 3" xfId="51021" xr:uid="{097524A9-9D81-470A-882A-9CE2E6066FA9}"/>
    <cellStyle name="Ênfase6 17 4" xfId="51905" xr:uid="{DC0A967C-AAFA-473B-B3E2-3D23B7000C61}"/>
    <cellStyle name="Ênfase6 17 5" xfId="52778" xr:uid="{379F1AD7-15A7-46AF-B435-34F64E871A89}"/>
    <cellStyle name="Ênfase6 17 6" xfId="53634" xr:uid="{D8A6B639-3097-490B-B86A-1236E82A587A}"/>
    <cellStyle name="Ênfase6 17 7" xfId="54460" xr:uid="{A57450AF-D2AF-4ABD-A417-F07F5B114B8B}"/>
    <cellStyle name="Ênfase6 17 8" xfId="55235" xr:uid="{697F2A60-FBBE-47D2-B0C6-AA0EE82D4112}"/>
    <cellStyle name="Ênfase6 17 9" xfId="55868" xr:uid="{AD9CDFF4-9176-4117-A4E9-2C923D63240D}"/>
    <cellStyle name="Ênfase6 18" xfId="38003" xr:uid="{CD63E2D6-39E8-4B60-847E-9CB8183040F7}"/>
    <cellStyle name="Ênfase6 18 2" xfId="49621" xr:uid="{C8CC6096-91B3-4C3C-B86A-54CD7B29BF4F}"/>
    <cellStyle name="Ênfase6 18 3" xfId="51022" xr:uid="{8269D41E-2B53-498F-B1D2-D673D1C12926}"/>
    <cellStyle name="Ênfase6 18 4" xfId="51906" xr:uid="{CEFFE617-06BD-4B45-B878-7085735D675E}"/>
    <cellStyle name="Ênfase6 18 5" xfId="52779" xr:uid="{95F0ED7C-36F0-4584-A09C-814636920F6A}"/>
    <cellStyle name="Ênfase6 18 6" xfId="53635" xr:uid="{68DAA263-A6DE-4111-9AAB-388F7C6D9587}"/>
    <cellStyle name="Ênfase6 18 7" xfId="54461" xr:uid="{00538B5A-D1B0-465B-BAFD-414E3B87C453}"/>
    <cellStyle name="Ênfase6 18 8" xfId="55236" xr:uid="{12B07DD9-7C75-4B77-B88B-9CFB67768C44}"/>
    <cellStyle name="Ênfase6 18 9" xfId="55869" xr:uid="{90A37DDF-9A72-493E-BFC3-BE2927BD3734}"/>
    <cellStyle name="Ênfase6 19" xfId="38004" xr:uid="{2AF18C88-0946-433F-8ECC-E943A53C162D}"/>
    <cellStyle name="Ênfase6 19 2" xfId="49622" xr:uid="{561A1B15-41A3-42C4-BF64-F0D74A2D992C}"/>
    <cellStyle name="Ênfase6 19 3" xfId="51023" xr:uid="{191B017D-66FE-4591-A06C-EA2BFF664C24}"/>
    <cellStyle name="Ênfase6 19 4" xfId="51907" xr:uid="{D19B9062-5453-45A1-ACD9-65AF3793C25F}"/>
    <cellStyle name="Ênfase6 19 5" xfId="52780" xr:uid="{7B82F649-1CFC-431D-82C6-E2782920A6B1}"/>
    <cellStyle name="Ênfase6 19 6" xfId="53636" xr:uid="{0503C646-D0A7-48C0-A0A7-0A87D25A7C20}"/>
    <cellStyle name="Ênfase6 19 7" xfId="54462" xr:uid="{63CB55C3-6D3E-4D35-8945-65BE0A48FEEC}"/>
    <cellStyle name="Ênfase6 19 8" xfId="55237" xr:uid="{F5208C28-D3CA-4C8C-A6CB-CDAA85FA2AB0}"/>
    <cellStyle name="Ênfase6 19 9" xfId="55870" xr:uid="{55D6C3DF-96E1-4839-A94E-3AED281A512A}"/>
    <cellStyle name="Ênfase6 2" xfId="38005" xr:uid="{98212415-119D-4DA9-872D-979100A8D05B}"/>
    <cellStyle name="Ênfase6 2 10" xfId="38006" xr:uid="{7E2034F8-A9AC-4786-8682-27FFE2B148F7}"/>
    <cellStyle name="Ênfase6 2 10 2" xfId="52781" xr:uid="{41171D58-6EDD-40CB-A736-0444FAF5425A}"/>
    <cellStyle name="Ênfase6 2 11" xfId="38007" xr:uid="{AB84FF0E-EAFD-42EF-A015-346DAA658134}"/>
    <cellStyle name="Ênfase6 2 11 2" xfId="53637" xr:uid="{A172F07A-9E62-4EF9-B9D1-5EB147A5673E}"/>
    <cellStyle name="Ênfase6 2 12" xfId="38008" xr:uid="{0AC337BB-4095-45FA-AF84-8A750B77558F}"/>
    <cellStyle name="Ênfase6 2 12 2" xfId="54463" xr:uid="{94BD875C-E008-4587-9B5D-9E330378BE22}"/>
    <cellStyle name="Ênfase6 2 13" xfId="38009" xr:uid="{087F12E7-D196-4628-8038-827658E7324C}"/>
    <cellStyle name="Ênfase6 2 13 2" xfId="55238" xr:uid="{FE802CB0-F037-4852-9666-13C838FB3E3A}"/>
    <cellStyle name="Ênfase6 2 14" xfId="38010" xr:uid="{2AACD487-4C15-4A93-B770-3AC00AA924FA}"/>
    <cellStyle name="Ênfase6 2 14 2" xfId="38011" xr:uid="{6E14FC38-9378-448A-974B-0D02A385EE18}"/>
    <cellStyle name="Ênfase6 2 14 3" xfId="38012" xr:uid="{9D5D8D5B-766C-4060-B2E1-2F421B1B117E}"/>
    <cellStyle name="Ênfase6 2 14 4" xfId="38013" xr:uid="{F3D1D033-CE41-444F-A41E-C98D1CFC09DA}"/>
    <cellStyle name="Ênfase6 2 14 5" xfId="55871" xr:uid="{118953E8-2E9B-4ECC-8D11-81580B5CD8A8}"/>
    <cellStyle name="Ênfase6 2 15" xfId="38014" xr:uid="{C6FCA2C6-1275-454E-AF79-C7ED9FDEC581}"/>
    <cellStyle name="Ênfase6 2 15 2" xfId="56214" xr:uid="{B3857A7E-E518-4141-BA5A-C338FD953845}"/>
    <cellStyle name="Ênfase6 2 16" xfId="38015" xr:uid="{A0D9228E-EE29-465B-BF59-93B8565CC0A7}"/>
    <cellStyle name="Ênfase6 2 16 2" xfId="57997" xr:uid="{AC5F4564-7ADF-42CC-9111-1E283CFE6477}"/>
    <cellStyle name="Ênfase6 2 17" xfId="38016" xr:uid="{4FAD2A9B-53EF-4CF4-A1A9-1EDC5BC1A6CB}"/>
    <cellStyle name="Ênfase6 2 17 2" xfId="47583" xr:uid="{71178A53-DC0A-461E-B6B7-E229B6EDDA20}"/>
    <cellStyle name="Ênfase6 2 18" xfId="38017" xr:uid="{B1F28DFB-D61E-4BB7-9C37-86B0FE033C94}"/>
    <cellStyle name="Ênfase6 2 19" xfId="38018" xr:uid="{869CADD1-9913-40BA-A8DE-477E40005504}"/>
    <cellStyle name="Ênfase6 2 2" xfId="38019" xr:uid="{8D54D9C8-4969-4B7C-8561-51E020E67482}"/>
    <cellStyle name="Ênfase6 2 2 10" xfId="38020" xr:uid="{39D69B02-3827-4688-9BF6-B5EBA050C3CC}"/>
    <cellStyle name="Ênfase6 2 2 10 2" xfId="56652" xr:uid="{EE71AB07-4453-447B-9E5D-BDEF89A0810B}"/>
    <cellStyle name="Ênfase6 2 2 11" xfId="38021" xr:uid="{DD7D784A-1202-4AAC-9920-1E2F9348239E}"/>
    <cellStyle name="Ênfase6 2 2 11 2" xfId="57850" xr:uid="{23D0E41E-5BE2-4B04-A868-D516EA104A57}"/>
    <cellStyle name="Ênfase6 2 2 12" xfId="38022" xr:uid="{EE41125F-6DB5-4C9B-81DF-F3CBF3D71B2A}"/>
    <cellStyle name="Ênfase6 2 2 13" xfId="38023" xr:uid="{421D0958-8E2E-466F-B3D8-A58A1B1E9678}"/>
    <cellStyle name="Ênfase6 2 2 14" xfId="38024" xr:uid="{F0D6B4CC-C40F-4A76-B871-E340D0505B40}"/>
    <cellStyle name="Ênfase6 2 2 15" xfId="48266" xr:uid="{C891ABF6-1AA0-4148-B982-095E551CEE1B}"/>
    <cellStyle name="Ênfase6 2 2 2" xfId="38025" xr:uid="{9BAFB34C-DB8F-46D3-ACAA-7E5327E1441B}"/>
    <cellStyle name="Ênfase6 2 2 2 10" xfId="38026" xr:uid="{B37E9E58-48B9-4D4C-9BA2-706B2B558FEA}"/>
    <cellStyle name="Ênfase6 2 2 2 10 2" xfId="57029" xr:uid="{DA137718-B3E8-418A-B1CA-D06328E61E7A}"/>
    <cellStyle name="Ênfase6 2 2 2 11" xfId="38027" xr:uid="{14BC9A65-C65F-4A6F-A817-BE921103697F}"/>
    <cellStyle name="Ênfase6 2 2 2 11 2" xfId="57936" xr:uid="{2A2E556E-A55F-48E6-A970-AF8A6855B464}"/>
    <cellStyle name="Ênfase6 2 2 2 12" xfId="38028" xr:uid="{C4AD1C74-EBA4-4A49-B028-7D5F9A4B6FA6}"/>
    <cellStyle name="Ênfase6 2 2 2 13" xfId="38029" xr:uid="{1C228CE0-836A-4785-9461-3BF2A3369BAB}"/>
    <cellStyle name="Ênfase6 2 2 2 14" xfId="49623" xr:uid="{F4A0F373-4D44-41B8-84F6-A60DFC2D4564}"/>
    <cellStyle name="Ênfase6 2 2 2 2" xfId="38030" xr:uid="{C69E45EC-FF63-47A8-913F-D93F44FF37FE}"/>
    <cellStyle name="Ênfase6 2 2 2 2 2" xfId="38031" xr:uid="{8422C2B0-E1CE-4437-8E5A-568051662BF2}"/>
    <cellStyle name="Ênfase6 2 2 2 2 2 2" xfId="57429" xr:uid="{5B16CFAC-0FE5-43CC-8A4E-D8896D205B36}"/>
    <cellStyle name="Ênfase6 2 2 2 2 2 2 2" xfId="57430" xr:uid="{E76E5C86-0635-4E8D-A657-E9D26AD3F263}"/>
    <cellStyle name="Ênfase6 2 2 2 2 2 2 3" xfId="58121" xr:uid="{0E0C563A-0285-4630-B6F8-74E8B6D4AA92}"/>
    <cellStyle name="Ênfase6 2 2 2 2 2 3" xfId="58227" xr:uid="{7CEF32D7-83F7-4865-9962-9464E66B235D}"/>
    <cellStyle name="Ênfase6 2 2 2 2 2 4" xfId="49625" xr:uid="{F4EEAA66-94D1-49F4-9B7B-CB9A31CD0F22}"/>
    <cellStyle name="Ênfase6 2 2 2 2 3" xfId="38032" xr:uid="{7CBC9A85-5BB3-4EBA-B186-1C286408E18B}"/>
    <cellStyle name="Ênfase6 2 2 2 2 3 2" xfId="57428" xr:uid="{E7DCBF79-914E-449C-97F3-F29CFE09CDB3}"/>
    <cellStyle name="Ênfase6 2 2 2 2 4" xfId="38033" xr:uid="{8548CA04-329E-4671-9B93-0F9816D84568}"/>
    <cellStyle name="Ênfase6 2 2 2 2 4 2" xfId="58333" xr:uid="{0E06AD54-54B3-473B-A830-B5C03BD4A971}"/>
    <cellStyle name="Ênfase6 2 2 2 2 5" xfId="49624" xr:uid="{D2E424F5-5B12-4A3D-AD01-4A0764555ADE}"/>
    <cellStyle name="Ênfase6 2 2 2 3" xfId="38034" xr:uid="{084C04AE-A2F7-45F0-A393-CD2DA931E38A}"/>
    <cellStyle name="Ênfase6 2 2 2 3 2" xfId="51026" xr:uid="{9537D9AB-3304-4C38-A735-771D5962DEF2}"/>
    <cellStyle name="Ênfase6 2 2 2 4" xfId="38035" xr:uid="{F4DA0E75-A327-4543-8EF2-8447980E5CE9}"/>
    <cellStyle name="Ênfase6 2 2 2 4 2" xfId="51910" xr:uid="{52263EC5-A403-46B0-8F0C-514835D3EE43}"/>
    <cellStyle name="Ênfase6 2 2 2 5" xfId="38036" xr:uid="{6A708194-4EA1-416B-BA11-8A6010BAB394}"/>
    <cellStyle name="Ênfase6 2 2 2 5 2" xfId="52783" xr:uid="{A7958872-5CBE-4F86-A654-0E2FB9D758C7}"/>
    <cellStyle name="Ênfase6 2 2 2 6" xfId="38037" xr:uid="{D297123C-C90B-45C5-B167-822B1A46D274}"/>
    <cellStyle name="Ênfase6 2 2 2 6 2" xfId="53639" xr:uid="{EFF54855-EE82-4B18-BA07-25576F2B6EAC}"/>
    <cellStyle name="Ênfase6 2 2 2 7" xfId="38038" xr:uid="{771B1CC0-B7F5-4397-A070-248E7A548A85}"/>
    <cellStyle name="Ênfase6 2 2 2 7 2" xfId="54465" xr:uid="{40420E73-E4E3-42DF-B85D-57AC2842FCBD}"/>
    <cellStyle name="Ênfase6 2 2 2 8" xfId="38039" xr:uid="{1E98B3EE-2363-4026-B874-9951C0E11F22}"/>
    <cellStyle name="Ênfase6 2 2 2 8 2" xfId="55240" xr:uid="{45429175-B7F1-48D1-A247-6D395570BAFA}"/>
    <cellStyle name="Ênfase6 2 2 2 9" xfId="38040" xr:uid="{64EC1624-CBD3-4EC3-A683-796A79AE613B}"/>
    <cellStyle name="Ênfase6 2 2 2 9 2" xfId="55873" xr:uid="{885CA8E0-E80B-4BDA-8010-EE9F22A446F5}"/>
    <cellStyle name="Ênfase6 2 2 3" xfId="38041" xr:uid="{4F0A4E52-0793-4980-951D-897D25EB6283}"/>
    <cellStyle name="Ênfase6 2 2 3 2" xfId="51025" xr:uid="{CAD4051F-C4D9-46A8-8937-C8A6C3A3E3F8}"/>
    <cellStyle name="Ênfase6 2 2 4" xfId="38042" xr:uid="{3AD9A051-E4F6-4564-B41E-BF0C524F8DEE}"/>
    <cellStyle name="Ênfase6 2 2 4 2" xfId="38043" xr:uid="{36071FB2-A41D-4143-BC8A-76A9DBBE4750}"/>
    <cellStyle name="Ênfase6 2 2 4 3" xfId="38044" xr:uid="{FF55186A-A750-4172-A911-78D0AA7D31E7}"/>
    <cellStyle name="Ênfase6 2 2 4 4" xfId="38045" xr:uid="{272F74FE-FA84-49B7-ACAA-C9EC7736C241}"/>
    <cellStyle name="Ênfase6 2 2 4 5" xfId="51909" xr:uid="{744452A9-5895-4659-9466-C32CF9EBFEA9}"/>
    <cellStyle name="Ênfase6 2 2 5" xfId="38046" xr:uid="{40356BC6-0486-4069-9F52-DD8F1063692C}"/>
    <cellStyle name="Ênfase6 2 2 5 2" xfId="52782" xr:uid="{94E352F5-068A-4D96-9069-4CDE86BB5DAE}"/>
    <cellStyle name="Ênfase6 2 2 6" xfId="38047" xr:uid="{53C955CD-D2C8-4B22-A129-A831AD27157E}"/>
    <cellStyle name="Ênfase6 2 2 6 2" xfId="53638" xr:uid="{12C3F124-5D66-45DC-94A7-8A9E70749C8A}"/>
    <cellStyle name="Ênfase6 2 2 7" xfId="38048" xr:uid="{FF570792-EA2A-4D40-9397-E1C4F3207511}"/>
    <cellStyle name="Ênfase6 2 2 7 2" xfId="54464" xr:uid="{A4B79974-B602-49EE-8E95-3F246A354AFA}"/>
    <cellStyle name="Ênfase6 2 2 8" xfId="38049" xr:uid="{AD747F09-E075-4D1B-9752-07084777EDD5}"/>
    <cellStyle name="Ênfase6 2 2 8 2" xfId="55239" xr:uid="{95E16B62-D880-4616-B7F9-D223116EB5DB}"/>
    <cellStyle name="Ênfase6 2 2 9" xfId="38050" xr:uid="{3451C605-D4D1-4578-930E-1962F196342F}"/>
    <cellStyle name="Ênfase6 2 2 9 2" xfId="55872" xr:uid="{11F4833B-C8F9-41C6-A278-6BA14432230B}"/>
    <cellStyle name="Ênfase6 2 20" xfId="38051" xr:uid="{B34B07CA-7DE6-41C3-B160-F369FF6FF149}"/>
    <cellStyle name="Ênfase6 2 21" xfId="38052" xr:uid="{96F7B7AC-027E-4384-82BB-6ED500165E40}"/>
    <cellStyle name="Ênfase6 2 22" xfId="38053" xr:uid="{DA8C6C6C-A0E0-48EF-8E99-92A0A5D99668}"/>
    <cellStyle name="Ênfase6 2 23" xfId="38054" xr:uid="{6F2E27CD-7910-4596-95C8-C0DC0800B240}"/>
    <cellStyle name="Ênfase6 2 24" xfId="38055" xr:uid="{598DEEC4-8CDB-4565-BC13-1C60F4907D40}"/>
    <cellStyle name="Ênfase6 2 25" xfId="45328" xr:uid="{A142BB52-9A80-41B5-912B-E6FCE45E2BA3}"/>
    <cellStyle name="Ênfase6 2 3" xfId="38056" xr:uid="{EDCFD4A7-DFC1-4F1D-9FDF-EB0DF854235B}"/>
    <cellStyle name="Ênfase6 2 3 2" xfId="49626" xr:uid="{BC27F30E-89E5-45B4-88BB-5C2C1B907F57}"/>
    <cellStyle name="Ênfase6 2 4" xfId="38057" xr:uid="{10C40B4F-76A4-4C18-A1C3-1F888DA9E70E}"/>
    <cellStyle name="Ênfase6 2 4 2" xfId="49627" xr:uid="{589E4374-14DF-41D3-AECA-1AFCB58A3B28}"/>
    <cellStyle name="Ênfase6 2 5" xfId="38058" xr:uid="{BACBE18D-E694-4CDD-A233-8039E1F60520}"/>
    <cellStyle name="Ênfase6 2 5 2" xfId="49628" xr:uid="{8515272C-1ED0-48F2-BD6F-D85565B9202C}"/>
    <cellStyle name="Ênfase6 2 6" xfId="38059" xr:uid="{6DC9E3F6-729B-4DB5-B2B1-0DFEDD846770}"/>
    <cellStyle name="Ênfase6 2 6 2" xfId="49629" xr:uid="{7438B529-327B-4C9A-BCE2-31BB39742B65}"/>
    <cellStyle name="Ênfase6 2 7" xfId="38060" xr:uid="{5290FC8B-AB3E-4D6D-AD3C-DE81B03FEE45}"/>
    <cellStyle name="Ênfase6 2 7 2" xfId="49630" xr:uid="{2BA57C63-856F-422B-855B-CD03F2867E87}"/>
    <cellStyle name="Ênfase6 2 8" xfId="38061" xr:uid="{B440EB40-7373-49C7-BDE5-8D20A7C8EB35}"/>
    <cellStyle name="Ênfase6 2 8 2" xfId="51024" xr:uid="{9DC63BF8-92ED-4B72-98EB-81EC09EDBDA4}"/>
    <cellStyle name="Ênfase6 2 9" xfId="38062" xr:uid="{EE8DA0C3-3AC4-43E3-B2EA-C66993B00234}"/>
    <cellStyle name="Ênfase6 2 9 2" xfId="51908" xr:uid="{CF9C2D76-A776-481E-9807-4693CB170745}"/>
    <cellStyle name="Ênfase6 20" xfId="38063" xr:uid="{07AB17E0-0A2F-48B4-809B-D97E476404C7}"/>
    <cellStyle name="Ênfase6 20 2" xfId="49631" xr:uid="{AAF2155F-82A5-4D23-9B3D-2A8FAE19A9A1}"/>
    <cellStyle name="Ênfase6 20 3" xfId="51032" xr:uid="{ABFBAECB-BB1E-4917-A36F-DFD2780E43B8}"/>
    <cellStyle name="Ênfase6 20 4" xfId="51916" xr:uid="{2445F3BC-40A0-4759-A61C-6C2B234258C0}"/>
    <cellStyle name="Ênfase6 20 5" xfId="52789" xr:uid="{BD11C85E-0D3F-4A87-82F0-1D78629248CB}"/>
    <cellStyle name="Ênfase6 20 6" xfId="53645" xr:uid="{0D4E7689-4C10-4970-B5E2-D29CD6E72377}"/>
    <cellStyle name="Ênfase6 20 7" xfId="54471" xr:uid="{6B6AFCC0-60AC-412A-BF09-9C97497EA097}"/>
    <cellStyle name="Ênfase6 20 8" xfId="55242" xr:uid="{C26E20F4-FB28-4ACB-88BD-75CBF8E34D6D}"/>
    <cellStyle name="Ênfase6 20 9" xfId="55874" xr:uid="{F0346E00-FB7C-455C-81B6-A35768C1BBE6}"/>
    <cellStyle name="Ênfase6 21" xfId="38064" xr:uid="{339E3567-EF24-4506-973F-D71E0092B51E}"/>
    <cellStyle name="Ênfase6 21 2" xfId="49632" xr:uid="{F82F9C97-4240-4F4D-AF57-391CE1EE377E}"/>
    <cellStyle name="Ênfase6 22" xfId="38065" xr:uid="{EA29656E-9848-4A97-B5FD-EBFAE7222697}"/>
    <cellStyle name="Ênfase6 22 2" xfId="49633" xr:uid="{D41D4F29-437A-41CF-9A76-B7C3D3C49B0C}"/>
    <cellStyle name="Ênfase6 23" xfId="38066" xr:uid="{04C43A24-2585-404C-994E-6D4FE6E5F9C4}"/>
    <cellStyle name="Ênfase6 23 2" xfId="49634" xr:uid="{ABB490FB-FA9A-4786-9C99-ACAA07B0F531}"/>
    <cellStyle name="Ênfase6 24" xfId="38067" xr:uid="{3778157D-0E78-4640-97F0-537EEC1D16DB}"/>
    <cellStyle name="Ênfase6 24 2" xfId="49635" xr:uid="{0A33B1AC-30E5-4526-8D0A-0856061FED19}"/>
    <cellStyle name="Ênfase6 25" xfId="38068" xr:uid="{C6D1029F-4688-41EC-9B11-779B240B7E8D}"/>
    <cellStyle name="Ênfase6 25 2" xfId="49636" xr:uid="{76B6727D-D35E-47FA-A659-476ADF50E671}"/>
    <cellStyle name="Ênfase6 26" xfId="38069" xr:uid="{FE4094EC-2983-476F-94C6-79E18425EE96}"/>
    <cellStyle name="Ênfase6 26 2" xfId="49637" xr:uid="{3CD37967-14B0-4E17-BA88-CF906722DB69}"/>
    <cellStyle name="Ênfase6 27" xfId="38070" xr:uid="{2E502004-B9E7-47D1-A25A-0D000B606BD6}"/>
    <cellStyle name="Ênfase6 27 2" xfId="49638" xr:uid="{B2A87368-5B5F-4E09-98B3-08E9EA636C3D}"/>
    <cellStyle name="Ênfase6 28" xfId="38071" xr:uid="{2F96FA3F-03D0-46A6-94F0-4766A84936B4}"/>
    <cellStyle name="Ênfase6 29" xfId="38072" xr:uid="{9F301455-0387-4D24-A61D-28F38CD2D83A}"/>
    <cellStyle name="Ênfase6 3" xfId="38073" xr:uid="{E72653FB-95B4-446F-ABD0-C65D14642BF9}"/>
    <cellStyle name="Ênfase6 3 10" xfId="56254" xr:uid="{227DDCBD-C6F3-437D-9AC8-0863B21974CD}"/>
    <cellStyle name="Ênfase6 3 11" xfId="57883" xr:uid="{98BB87A3-E42F-47A7-84BE-CA26877FA15A}"/>
    <cellStyle name="Ênfase6 3 12" xfId="47584" xr:uid="{B7CE3FD1-5366-40D6-B8F5-C7F334C60B69}"/>
    <cellStyle name="Ênfase6 3 13" xfId="45329" xr:uid="{926F96C2-36B0-4D70-8117-62544E1E5278}"/>
    <cellStyle name="Ênfase6 3 2" xfId="48267" xr:uid="{1180A845-F796-40FC-A0C2-AA989008D1C7}"/>
    <cellStyle name="Ênfase6 3 2 2" xfId="49639" xr:uid="{C2334129-A583-4D3A-9CCD-ECCFBC4A5325}"/>
    <cellStyle name="Ênfase6 3 2 2 2" xfId="57030" xr:uid="{E37D337D-401F-46A9-B875-D2030902BF71}"/>
    <cellStyle name="Ênfase6 3 2 2 2 2" xfId="57431" xr:uid="{7A1C7149-9712-416A-A789-BEA3C76CECCC}"/>
    <cellStyle name="Ênfase6 3 2 2 2 3" xfId="57792" xr:uid="{32B736A0-06C1-42B2-9709-C8B635514AF3}"/>
    <cellStyle name="Ênfase6 3 2 2 3" xfId="57716" xr:uid="{626788BD-95D2-4046-A79D-B81D71642EE3}"/>
    <cellStyle name="Ênfase6 3 2 3" xfId="56653" xr:uid="{3DAEAEAB-7EC0-4286-B704-1D7BF03FCF9D}"/>
    <cellStyle name="Ênfase6 3 2 4" xfId="57737" xr:uid="{2E948CD9-C551-4850-82C0-59303D78FA3C}"/>
    <cellStyle name="Ênfase6 3 3" xfId="51040" xr:uid="{18988315-B86F-4E62-9525-FF4AA83E5380}"/>
    <cellStyle name="Ênfase6 3 4" xfId="51924" xr:uid="{63D6376A-C42C-417E-9FAB-7599585F2683}"/>
    <cellStyle name="Ênfase6 3 5" xfId="52797" xr:uid="{A6B0C517-7B7E-44E4-97E4-0D962C47CF51}"/>
    <cellStyle name="Ênfase6 3 6" xfId="53653" xr:uid="{C96E5E48-DE59-443E-A2D5-83680E052DD8}"/>
    <cellStyle name="Ênfase6 3 7" xfId="54479" xr:uid="{3F7B3D82-C4E7-4A93-9988-8302D84925CB}"/>
    <cellStyle name="Ênfase6 3 8" xfId="55246" xr:uid="{0B2FF0DA-C4B5-4783-AF49-F805624D59DB}"/>
    <cellStyle name="Ênfase6 3 9" xfId="55875" xr:uid="{A19E39D9-2A28-4E97-9B48-322B6BB0542E}"/>
    <cellStyle name="Ênfase6 30" xfId="38074" xr:uid="{F7535F2C-8572-4FA3-937D-D0F62691766F}"/>
    <cellStyle name="Ênfase6 31" xfId="38075" xr:uid="{61E0ABEE-0A3C-4089-A380-9ABC989283FA}"/>
    <cellStyle name="Ênfase6 32" xfId="38076" xr:uid="{EE59821B-C849-4878-885C-DB6E898B45E8}"/>
    <cellStyle name="Ênfase6 33" xfId="38077" xr:uid="{4ED96CA3-5FB5-4F1B-884A-8D26040129E1}"/>
    <cellStyle name="Ênfase6 34" xfId="38078" xr:uid="{25EFB05C-71E3-4809-B520-A243120C14F1}"/>
    <cellStyle name="Ênfase6 34 2" xfId="38079" xr:uid="{C23F1653-7312-411D-ABE8-51AB363A1F6E}"/>
    <cellStyle name="Ênfase6 34 3" xfId="38080" xr:uid="{AC9D969F-9E01-4C85-8957-40AA18FA4DDC}"/>
    <cellStyle name="Ênfase6 35" xfId="38081" xr:uid="{2512FF71-CBE5-4D2D-8D34-342328A814B4}"/>
    <cellStyle name="Ênfase6 36" xfId="38082" xr:uid="{8D7C1C92-7157-47A7-9434-6F09CF3F3761}"/>
    <cellStyle name="Ênfase6 37" xfId="38083" xr:uid="{F0E01D5D-5D57-4D60-9256-FA5CC0E9456A}"/>
    <cellStyle name="Ênfase6 38" xfId="38084" xr:uid="{59029EB4-A523-4A62-8AFB-8E54C04C6165}"/>
    <cellStyle name="Ênfase6 39" xfId="38085" xr:uid="{6D2B324D-73F0-4DAA-905F-17F304A73C90}"/>
    <cellStyle name="Ênfase6 4" xfId="38086" xr:uid="{F10AFDC7-8F58-471A-B58F-D0A303D8D1A5}"/>
    <cellStyle name="Ênfase6 4 10" xfId="56295" xr:uid="{B2637749-291F-42C2-8B02-5EB507837919}"/>
    <cellStyle name="Ênfase6 4 11" xfId="57768" xr:uid="{995F554E-B5BA-406D-B0E3-C2896299E632}"/>
    <cellStyle name="Ênfase6 4 12" xfId="47585" xr:uid="{9BD32DA9-CB30-430F-A86C-50FD315E6798}"/>
    <cellStyle name="Ênfase6 4 13" xfId="45330" xr:uid="{AB0DBA1B-5902-4E10-BDC9-0C74A72FDD65}"/>
    <cellStyle name="Ênfase6 4 2" xfId="48268" xr:uid="{63E42D20-243C-4918-9965-41AF0E8F51B5}"/>
    <cellStyle name="Ênfase6 4 2 2" xfId="49640" xr:uid="{A054CB6E-DCEA-4654-80FB-34A4F1D9301F}"/>
    <cellStyle name="Ênfase6 4 2 2 2" xfId="57031" xr:uid="{D5EFE6A1-C10B-4FFF-A511-6724A4B99BB0}"/>
    <cellStyle name="Ênfase6 4 2 2 2 2" xfId="57432" xr:uid="{F9BA7A56-776D-45C6-B99B-48902178AFF7}"/>
    <cellStyle name="Ênfase6 4 2 2 2 3" xfId="57687" xr:uid="{B2D5C44D-BFF9-4568-8B65-EE1B1A7D060A}"/>
    <cellStyle name="Ênfase6 4 2 2 3" xfId="57504" xr:uid="{B411FCFF-6B12-46B2-93F8-197F9323A0F3}"/>
    <cellStyle name="Ênfase6 4 2 3" xfId="56654" xr:uid="{3C778B39-CD82-413F-A867-AE36D21BA7F4}"/>
    <cellStyle name="Ênfase6 4 2 4" xfId="57564" xr:uid="{EF633F3F-2E19-4F06-B770-B52845085DDC}"/>
    <cellStyle name="Ênfase6 4 3" xfId="51041" xr:uid="{64F71F46-6B53-4CFB-BF49-6BBB30E89485}"/>
    <cellStyle name="Ênfase6 4 4" xfId="51925" xr:uid="{7A195E56-34AA-4069-AD3F-A7A6B270BA08}"/>
    <cellStyle name="Ênfase6 4 5" xfId="52798" xr:uid="{5F2D877B-6FE4-49B9-B199-E22378A9EFED}"/>
    <cellStyle name="Ênfase6 4 6" xfId="53654" xr:uid="{2E1DF0C4-9B69-44EB-AFB2-C4E5AADEC13F}"/>
    <cellStyle name="Ênfase6 4 7" xfId="54480" xr:uid="{E4FEB7C0-E2F1-42FE-8705-FE5566047972}"/>
    <cellStyle name="Ênfase6 4 8" xfId="55247" xr:uid="{9103EEBB-3FC5-4D31-907C-F0763EF63270}"/>
    <cellStyle name="Ênfase6 4 9" xfId="55876" xr:uid="{FC6AF6F9-992F-471C-906D-3DAA465E4213}"/>
    <cellStyle name="Ênfase6 40" xfId="38087" xr:uid="{AD2F29A0-74E3-4BE4-BED5-2BE3B663EA7C}"/>
    <cellStyle name="Ênfase6 41" xfId="38088" xr:uid="{74605A3F-2571-4A24-B957-3DA748EABADF}"/>
    <cellStyle name="Ênfase6 42" xfId="38089" xr:uid="{8920BC08-8426-48D1-A3F9-E417B2735B2E}"/>
    <cellStyle name="Ênfase6 43" xfId="38090" xr:uid="{F635322F-64AC-49E8-ABFE-A4E41FFBD210}"/>
    <cellStyle name="Ênfase6 44" xfId="38091" xr:uid="{8CD53DF8-CF07-41C4-98BE-24680C37B713}"/>
    <cellStyle name="Ênfase6 45" xfId="38092" xr:uid="{0DA4BB2E-0CAB-4E04-BC47-F78FBCFD8616}"/>
    <cellStyle name="Ênfase6 46" xfId="38093" xr:uid="{B869161F-ED96-4127-A4FB-B464A1B9857C}"/>
    <cellStyle name="Ênfase6 47" xfId="38094" xr:uid="{0853C0FD-6E69-4B12-A4D1-9B0F085A3C09}"/>
    <cellStyle name="Ênfase6 48" xfId="38095" xr:uid="{5076BDEA-7687-4AF2-9DB4-BD0BD734A3FF}"/>
    <cellStyle name="Ênfase6 49" xfId="38096" xr:uid="{349E660C-58AA-4D9A-8AEE-B13F3F1BA4DB}"/>
    <cellStyle name="Ênfase6 5" xfId="38097" xr:uid="{7E77FF9C-76BB-466E-A988-22266553F6C6}"/>
    <cellStyle name="Ênfase6 5 10" xfId="56336" xr:uid="{75B641C8-AB48-46AB-B02E-4FB1EDBE1C1B}"/>
    <cellStyle name="Ênfase6 5 11" xfId="58095" xr:uid="{FED39681-3FE5-4656-9811-313D6AB0F193}"/>
    <cellStyle name="Ênfase6 5 12" xfId="47586" xr:uid="{4739C652-7FC4-4E03-B607-C130891D6DE8}"/>
    <cellStyle name="Ênfase6 5 13" xfId="45331" xr:uid="{E05A094B-3A89-4D1E-8483-9A970525A5E5}"/>
    <cellStyle name="Ênfase6 5 2" xfId="48269" xr:uid="{E67C8F83-A3C3-42EA-9E18-4EAB175F4439}"/>
    <cellStyle name="Ênfase6 5 2 2" xfId="49641" xr:uid="{C2337324-6427-403E-B3DB-40CDFE8A15F2}"/>
    <cellStyle name="Ênfase6 5 2 2 2" xfId="57032" xr:uid="{F92176FF-FEE9-45CD-A99C-153F5435C708}"/>
    <cellStyle name="Ênfase6 5 2 2 2 2" xfId="57433" xr:uid="{2E046C6F-99C6-4A57-BE41-8374CA898225}"/>
    <cellStyle name="Ênfase6 5 2 2 2 3" xfId="57415" xr:uid="{B6C5665D-2641-4545-ADB1-534D1024B5F4}"/>
    <cellStyle name="Ênfase6 5 2 2 3" xfId="57082" xr:uid="{1D9B5B06-E19E-44CF-8E4A-5AD52B921E6C}"/>
    <cellStyle name="Ênfase6 5 2 3" xfId="56655" xr:uid="{78F60E8A-5569-479B-AA0E-53AB93E8404B}"/>
    <cellStyle name="Ênfase6 5 2 4" xfId="57125" xr:uid="{A6475F49-C725-4CF1-99DD-E696C6D66A20}"/>
    <cellStyle name="Ênfase6 5 3" xfId="51042" xr:uid="{9058AF51-C0A7-4F56-84B8-FEE2D453D455}"/>
    <cellStyle name="Ênfase6 5 4" xfId="51926" xr:uid="{D0865921-9FB1-4504-A77F-BCA0580C93C2}"/>
    <cellStyle name="Ênfase6 5 5" xfId="52799" xr:uid="{D88C21AD-8BC0-4BF8-9F1B-7AD035D99570}"/>
    <cellStyle name="Ênfase6 5 6" xfId="53655" xr:uid="{06CD434C-7023-4DA5-800A-941B36EB8348}"/>
    <cellStyle name="Ênfase6 5 7" xfId="54481" xr:uid="{DFEA387A-75E7-4A70-9696-0072E08642E6}"/>
    <cellStyle name="Ênfase6 5 8" xfId="55248" xr:uid="{FFF366BE-6C13-480D-A332-BBBE1D30D842}"/>
    <cellStyle name="Ênfase6 5 9" xfId="55877" xr:uid="{45D703FD-ECE4-42D2-9A2F-C9AB37EAA057}"/>
    <cellStyle name="Ênfase6 50" xfId="38098" xr:uid="{DC600708-794C-4894-A47B-4D653EAAA5FD}"/>
    <cellStyle name="Ênfase6 51" xfId="38099" xr:uid="{46FCB114-682B-4CE1-A50F-B11DAEFCEC55}"/>
    <cellStyle name="Ênfase6 52" xfId="38100" xr:uid="{39CC151B-3C5D-4D31-96CA-F05113002743}"/>
    <cellStyle name="Ênfase6 53" xfId="38101" xr:uid="{66FBFDA4-0B5B-44AA-8C91-2805DCBB2807}"/>
    <cellStyle name="Ênfase6 6" xfId="38102" xr:uid="{4749D93A-839E-417E-BE2D-BCF40C951D15}"/>
    <cellStyle name="Ênfase6 6 10" xfId="56376" xr:uid="{0106236A-3A07-4682-AA40-7A176465E496}"/>
    <cellStyle name="Ênfase6 6 11" xfId="56834" xr:uid="{22F9AC5B-AF9B-4E62-BD7D-8B62A2919649}"/>
    <cellStyle name="Ênfase6 6 12" xfId="47587" xr:uid="{9B3EE2F7-4168-4772-BA12-F14B06BCB12E}"/>
    <cellStyle name="Ênfase6 6 13" xfId="45332" xr:uid="{F296358F-F92C-47EC-AF51-0BD7CBC6780C}"/>
    <cellStyle name="Ênfase6 6 2" xfId="48270" xr:uid="{67E5F179-7FEA-4091-B768-C2C59D7FAD23}"/>
    <cellStyle name="Ênfase6 6 2 2" xfId="49642" xr:uid="{A790CF8C-0A6D-47DD-AA3E-F45259889AB8}"/>
    <cellStyle name="Ênfase6 6 2 2 2" xfId="57033" xr:uid="{AC368916-3E07-42A5-92D5-5457552C1590}"/>
    <cellStyle name="Ênfase6 6 2 2 2 2" xfId="57434" xr:uid="{7016A7A6-F128-4DD5-AB2B-30EAF0322587}"/>
    <cellStyle name="Ênfase6 6 2 2 2 3" xfId="57019" xr:uid="{F22ED792-D99E-46EE-8587-9B3102CBC00C}"/>
    <cellStyle name="Ênfase6 6 2 2 3" xfId="58363" xr:uid="{5DF8DAFD-18B1-4392-A9DC-C29807D1E2B3}"/>
    <cellStyle name="Ênfase6 6 2 3" xfId="56656" xr:uid="{5F99CAEF-55FF-4D45-90E7-EA6491B8F6F1}"/>
    <cellStyle name="Ênfase6 6 2 4" xfId="56808" xr:uid="{582F78D7-0669-40FA-AD9E-873BC2793C15}"/>
    <cellStyle name="Ênfase6 6 3" xfId="51043" xr:uid="{686F3EB1-7B7B-43EC-A744-B6F776CB0208}"/>
    <cellStyle name="Ênfase6 6 4" xfId="51927" xr:uid="{1056A412-1F03-4BC5-819C-07948436235A}"/>
    <cellStyle name="Ênfase6 6 5" xfId="52800" xr:uid="{C5E8B31D-5804-4696-B74C-2C6A38C46E1D}"/>
    <cellStyle name="Ênfase6 6 6" xfId="53656" xr:uid="{9D376D17-0696-4DC3-ADDB-4B2883609D3A}"/>
    <cellStyle name="Ênfase6 6 7" xfId="54482" xr:uid="{F16B72B3-BA8C-46C4-84DF-88603CF3E656}"/>
    <cellStyle name="Ênfase6 6 8" xfId="55249" xr:uid="{A9E50B84-F9F7-461D-B39D-D252B8D6AEE9}"/>
    <cellStyle name="Ênfase6 6 9" xfId="55878" xr:uid="{4824FE8B-1EBB-4E50-A6F8-96B45757C245}"/>
    <cellStyle name="Ênfase6 7" xfId="38103" xr:uid="{1D762E81-B273-4383-95C0-D723D9D9BD75}"/>
    <cellStyle name="Ênfase6 7 10" xfId="47588" xr:uid="{A1C2FB81-AF68-49DD-AC6D-8DD8BA52EFC1}"/>
    <cellStyle name="Ênfase6 7 11" xfId="45333" xr:uid="{8E77DFFE-2F6C-4BD6-B9AB-A1927E9395F8}"/>
    <cellStyle name="Ênfase6 7 2" xfId="48271" xr:uid="{0D7A8083-002B-4ABA-AC25-A9056EABDDD0}"/>
    <cellStyle name="Ênfase6 7 2 2" xfId="49643" xr:uid="{3837D417-9E9E-459E-9546-96990C208855}"/>
    <cellStyle name="Ênfase6 7 3" xfId="51044" xr:uid="{CEBCFE1F-2950-4E2C-86C2-946847D4A99E}"/>
    <cellStyle name="Ênfase6 7 4" xfId="51928" xr:uid="{EE1CC078-277F-4E73-B81E-00B6C2CF6442}"/>
    <cellStyle name="Ênfase6 7 5" xfId="52801" xr:uid="{267CBA3D-62BD-472E-AA83-EBEC8365DCDC}"/>
    <cellStyle name="Ênfase6 7 6" xfId="53657" xr:uid="{02B453C9-A6F7-4C58-944F-A963EDA3B1A9}"/>
    <cellStyle name="Ênfase6 7 7" xfId="54483" xr:uid="{6F11FCED-0CE8-4BD0-948B-B8DC62D580E7}"/>
    <cellStyle name="Ênfase6 7 8" xfId="55250" xr:uid="{3427253F-4353-4076-BCB2-CB463028F4CA}"/>
    <cellStyle name="Ênfase6 7 9" xfId="55879" xr:uid="{8F28DC5F-0E55-4434-BE27-FECA6D646006}"/>
    <cellStyle name="Ênfase6 8" xfId="38104" xr:uid="{945A5339-F5DF-4B0E-B8C0-5433BB5D21E4}"/>
    <cellStyle name="Ênfase6 8 10" xfId="47589" xr:uid="{3D69E9DA-D28E-4394-8A14-C8A2D0B6946F}"/>
    <cellStyle name="Ênfase6 8 11" xfId="46016" xr:uid="{49C085AD-7F5A-4FCF-AB88-93FF447282F0}"/>
    <cellStyle name="Ênfase6 8 2" xfId="48272" xr:uid="{5A24F350-351F-457A-A68B-C8A676EF7B82}"/>
    <cellStyle name="Ênfase6 8 2 2" xfId="49644" xr:uid="{25ACCFEE-1D6D-4E5C-8C5D-EDF3270A1515}"/>
    <cellStyle name="Ênfase6 8 3" xfId="51045" xr:uid="{ED46E4A5-99E2-4828-8F91-159FC33A148C}"/>
    <cellStyle name="Ênfase6 8 4" xfId="51929" xr:uid="{610E1604-3746-4A44-A1B6-308AF1D85CB0}"/>
    <cellStyle name="Ênfase6 8 5" xfId="52802" xr:uid="{61541570-C7FD-4CF1-8065-59FCC87486BA}"/>
    <cellStyle name="Ênfase6 8 6" xfId="53658" xr:uid="{C9364EC5-A015-4BF1-81EE-86915654A3E1}"/>
    <cellStyle name="Ênfase6 8 7" xfId="54484" xr:uid="{81AC218D-805B-49D1-897C-B0EDD16908E3}"/>
    <cellStyle name="Ênfase6 8 8" xfId="55251" xr:uid="{85D42C19-4E33-46FE-8C08-EAD8FBC2F5CC}"/>
    <cellStyle name="Ênfase6 8 9" xfId="55880" xr:uid="{BE8C481A-972F-42E3-B562-841AEB4E5776}"/>
    <cellStyle name="Ênfase6 9" xfId="38105" xr:uid="{2F719BA0-26A9-411B-9982-2A3F2AFFF6E1}"/>
    <cellStyle name="Ênfase6 9 10" xfId="47590" xr:uid="{278BD73F-6726-420D-84EB-5F43DF2E9E13}"/>
    <cellStyle name="Ênfase6 9 11" xfId="46017" xr:uid="{165842AB-468B-467F-BB72-F31CCBF91ADE}"/>
    <cellStyle name="Ênfase6 9 2" xfId="48273" xr:uid="{7EC09517-9C07-4A0F-8920-C7F337496C27}"/>
    <cellStyle name="Ênfase6 9 2 2" xfId="49645" xr:uid="{64C81685-B23F-468F-851A-263A5E55BE5E}"/>
    <cellStyle name="Ênfase6 9 3" xfId="51046" xr:uid="{12AD35E8-09E8-4855-A1C1-BCE0D7CE60F2}"/>
    <cellStyle name="Ênfase6 9 4" xfId="51930" xr:uid="{0E2F8CE4-2615-4BAB-901C-3224D73633A4}"/>
    <cellStyle name="Ênfase6 9 5" xfId="52803" xr:uid="{B8099056-EC6E-42AC-A540-B5351002CE45}"/>
    <cellStyle name="Ênfase6 9 6" xfId="53659" xr:uid="{BEBC5024-BA9B-4544-9579-66758E138EF2}"/>
    <cellStyle name="Ênfase6 9 7" xfId="54485" xr:uid="{7CEE8839-5CB0-41FE-AF07-0FCEF126ED12}"/>
    <cellStyle name="Ênfase6 9 8" xfId="55252" xr:uid="{C461ED8E-237F-4C00-A796-7FAFAF75E787}"/>
    <cellStyle name="Ênfase6 9 9" xfId="55881" xr:uid="{95807ECC-D5DE-465E-B880-35D464586F04}"/>
    <cellStyle name="Entrada" xfId="44875" builtinId="20" customBuiltin="1"/>
    <cellStyle name="Entrada 10" xfId="38106" xr:uid="{1515EEB7-D639-409F-B406-20BE11E80FB4}"/>
    <cellStyle name="Entrada 10 10" xfId="47591" xr:uid="{A0CB72AF-79DB-46C2-B70E-7F9C00300DC6}"/>
    <cellStyle name="Entrada 10 11" xfId="46018" xr:uid="{4BE925F1-AD8A-4A2C-AE68-FAAF46A2995A}"/>
    <cellStyle name="Entrada 10 2" xfId="48274" xr:uid="{E80E56C8-8F03-44A8-A005-0BF8FEF65D20}"/>
    <cellStyle name="Entrada 10 2 2" xfId="49646" xr:uid="{050829F8-4FEB-45D9-BB9D-36F13778A3E0}"/>
    <cellStyle name="Entrada 10 3" xfId="51047" xr:uid="{4903D686-8133-4475-9383-A418C2E95FFF}"/>
    <cellStyle name="Entrada 10 4" xfId="51931" xr:uid="{7F714E87-ECDC-4A24-B2C6-0925BAA33814}"/>
    <cellStyle name="Entrada 10 5" xfId="52804" xr:uid="{EEE83B0B-2AB8-4F17-B6A1-56ECEF6F77E7}"/>
    <cellStyle name="Entrada 10 6" xfId="53660" xr:uid="{C08C015F-853E-4455-997E-0AAE9E87E1E5}"/>
    <cellStyle name="Entrada 10 7" xfId="54486" xr:uid="{B530B4F7-511A-44ED-BB6A-30CD306239A5}"/>
    <cellStyle name="Entrada 10 8" xfId="55253" xr:uid="{C9D4A1E7-9F26-4BCE-AA1A-9588D75ED031}"/>
    <cellStyle name="Entrada 10 9" xfId="55882" xr:uid="{49DE3F43-27F0-4C61-ADFF-A3651B85EAD9}"/>
    <cellStyle name="Entrada 11" xfId="38107" xr:uid="{1146E0B7-3FBF-49F5-B688-87197257D100}"/>
    <cellStyle name="Entrada 11 10" xfId="47592" xr:uid="{9FEF02A7-1236-44BD-8163-5F5784AA4430}"/>
    <cellStyle name="Entrada 11 11" xfId="46019" xr:uid="{9D5D4817-B7BF-48F0-B943-476D1CC33749}"/>
    <cellStyle name="Entrada 11 2" xfId="48275" xr:uid="{FBCB5490-F176-4F42-98E5-5E1E153B8662}"/>
    <cellStyle name="Entrada 11 2 2" xfId="49647" xr:uid="{4E9DCE10-5A2C-4C7C-B229-8341FDAB5CE2}"/>
    <cellStyle name="Entrada 11 3" xfId="51048" xr:uid="{D3E5EF54-8932-4454-9B3B-71A40005ED53}"/>
    <cellStyle name="Entrada 11 4" xfId="51932" xr:uid="{6188BFF8-8161-4816-A93E-A151C05CFC1E}"/>
    <cellStyle name="Entrada 11 5" xfId="52805" xr:uid="{BD81D1C0-6C16-4785-9A26-9398CFFF5E35}"/>
    <cellStyle name="Entrada 11 6" xfId="53661" xr:uid="{DF5D2546-F9D2-4E77-96BD-46CDC343ABFC}"/>
    <cellStyle name="Entrada 11 7" xfId="54487" xr:uid="{A82E59FA-BF0A-4C95-B735-7FE2872C9090}"/>
    <cellStyle name="Entrada 11 8" xfId="55254" xr:uid="{3D3C547F-51A1-4445-83A8-0425D2978713}"/>
    <cellStyle name="Entrada 11 9" xfId="55883" xr:uid="{1B4FC0DA-397A-4EF6-902C-E9551FA1921F}"/>
    <cellStyle name="Entrada 12" xfId="38108" xr:uid="{6FFBB3D7-08E6-4552-B8FF-0FEB51BEB3F1}"/>
    <cellStyle name="Entrada 12 10" xfId="47593" xr:uid="{938A2692-58F5-4D8C-B991-2DCB8813802C}"/>
    <cellStyle name="Entrada 12 11" xfId="46020" xr:uid="{41775B39-9014-4065-9824-D4A3BB1458EC}"/>
    <cellStyle name="Entrada 12 2" xfId="48276" xr:uid="{E3BE9519-9CCA-401D-AC67-C2C0C14C45EB}"/>
    <cellStyle name="Entrada 12 2 2" xfId="49648" xr:uid="{578FF1AB-FDC4-4B4D-B0F7-47D573A80BA7}"/>
    <cellStyle name="Entrada 12 3" xfId="51049" xr:uid="{9D2C0EEE-A731-4BB0-A2E2-F04A7206CB48}"/>
    <cellStyle name="Entrada 12 4" xfId="51933" xr:uid="{0FBB7264-A020-40B4-9AD0-28D60B7FF757}"/>
    <cellStyle name="Entrada 12 5" xfId="52806" xr:uid="{041F6A6A-B865-4E9A-A9F0-B4673D3528A9}"/>
    <cellStyle name="Entrada 12 6" xfId="53662" xr:uid="{4CF8B9B3-24CF-47D4-81BA-931AB3501B4D}"/>
    <cellStyle name="Entrada 12 7" xfId="54488" xr:uid="{EBAD36F7-634E-495C-990D-19997D931844}"/>
    <cellStyle name="Entrada 12 8" xfId="55255" xr:uid="{10118D9D-DD1B-4B6A-A960-E5A32A221C01}"/>
    <cellStyle name="Entrada 12 9" xfId="55884" xr:uid="{B2A04DAE-E674-434C-9C74-F46136CB0BB3}"/>
    <cellStyle name="Entrada 13" xfId="38109" xr:uid="{1A8DCFAE-F25A-4C6B-88B1-26FA83A22153}"/>
    <cellStyle name="Entrada 13 10" xfId="47594" xr:uid="{DF676808-59A8-4484-9A19-73E8B7271826}"/>
    <cellStyle name="Entrada 13 11" xfId="46021" xr:uid="{ADCC7FA0-266C-4AAF-B6FC-D577854B202D}"/>
    <cellStyle name="Entrada 13 2" xfId="48277" xr:uid="{D4C50E16-629E-4F70-B391-EF7A85F861D7}"/>
    <cellStyle name="Entrada 13 2 2" xfId="49649" xr:uid="{5AFC96B5-4549-4E56-B462-21B04344AC11}"/>
    <cellStyle name="Entrada 13 3" xfId="51050" xr:uid="{5DB1B46C-6B9B-4327-BBD4-6AFC4E8A0FB2}"/>
    <cellStyle name="Entrada 13 4" xfId="51934" xr:uid="{890C67B0-1DE9-4375-B748-5DC998D11431}"/>
    <cellStyle name="Entrada 13 5" xfId="52807" xr:uid="{193CD04E-A2EB-4015-B692-8AED623377D9}"/>
    <cellStyle name="Entrada 13 6" xfId="53663" xr:uid="{1202241B-78DF-4C0A-B356-3B72800173F5}"/>
    <cellStyle name="Entrada 13 7" xfId="54489" xr:uid="{D9F9D9E0-D18B-4BFE-A218-4809F27C9AE5}"/>
    <cellStyle name="Entrada 13 8" xfId="55256" xr:uid="{98BB3F7D-2618-4F9E-A72E-5AFE7B95A91D}"/>
    <cellStyle name="Entrada 13 9" xfId="55885" xr:uid="{8CAF2ED5-F280-4C0E-BE91-7D6DC9D5F4E2}"/>
    <cellStyle name="Entrada 14" xfId="38110" xr:uid="{1CE72EFA-F09A-4084-8330-2597CC458530}"/>
    <cellStyle name="Entrada 14 10" xfId="47595" xr:uid="{AEDA8677-F53D-4815-A67A-1C163BC78ED1}"/>
    <cellStyle name="Entrada 14 11" xfId="46022" xr:uid="{E2E736B6-6E27-4466-8118-11098ADE1741}"/>
    <cellStyle name="Entrada 14 2" xfId="48278" xr:uid="{F31476E1-C45C-4977-BEF4-6CA09C649EF0}"/>
    <cellStyle name="Entrada 14 2 2" xfId="49650" xr:uid="{6B8858CD-1D52-404A-AADA-426B0329C43D}"/>
    <cellStyle name="Entrada 14 3" xfId="51051" xr:uid="{E74474E8-C65C-43E0-9B48-2AABDFF6241E}"/>
    <cellStyle name="Entrada 14 4" xfId="51935" xr:uid="{199D91A6-E912-425F-B19E-270CFE7F702C}"/>
    <cellStyle name="Entrada 14 5" xfId="52808" xr:uid="{9E0CEAB0-2187-4C6A-B849-9521CB26FBCB}"/>
    <cellStyle name="Entrada 14 6" xfId="53664" xr:uid="{BEA02BCE-2CC3-47BB-986C-21B838DDA373}"/>
    <cellStyle name="Entrada 14 7" xfId="54490" xr:uid="{8AF08C8E-8C91-42FD-BCA7-873D1AE6CC36}"/>
    <cellStyle name="Entrada 14 8" xfId="55257" xr:uid="{B696D4B9-2BA0-470F-8EF3-D596E4CDBDAD}"/>
    <cellStyle name="Entrada 14 9" xfId="55886" xr:uid="{828F8D25-B201-49D3-836B-A404A2CADAE4}"/>
    <cellStyle name="Entrada 15" xfId="38111" xr:uid="{A7D03082-5D5E-4B3B-BB65-F96E4EC4BC45}"/>
    <cellStyle name="Entrada 15 10" xfId="47596" xr:uid="{E4B56FA1-BDBA-49B5-A563-5438ED84173A}"/>
    <cellStyle name="Entrada 15 11" xfId="46023" xr:uid="{2252BB5F-1866-4BFA-A266-8B7D0E84FD92}"/>
    <cellStyle name="Entrada 15 2" xfId="48279" xr:uid="{D384D7E7-D2A1-4EBD-9E25-E5B174A2EBF4}"/>
    <cellStyle name="Entrada 15 2 2" xfId="49651" xr:uid="{1BC423F1-3A65-4593-96C6-2E6BF524F931}"/>
    <cellStyle name="Entrada 15 3" xfId="51052" xr:uid="{CAE6AF69-91E8-41E3-8FD9-BA0B4A0304D4}"/>
    <cellStyle name="Entrada 15 4" xfId="51936" xr:uid="{9CD8E2D8-9EFD-44DC-BB05-D95EBEE99D95}"/>
    <cellStyle name="Entrada 15 5" xfId="52809" xr:uid="{1CE088B0-9B25-48FC-8690-3AFDDAAAFE89}"/>
    <cellStyle name="Entrada 15 6" xfId="53665" xr:uid="{5D72D931-6B52-4C5F-9D3E-7F1C74008DA1}"/>
    <cellStyle name="Entrada 15 7" xfId="54491" xr:uid="{01E1481D-F421-4D8C-941A-ECE1EC192CAE}"/>
    <cellStyle name="Entrada 15 8" xfId="55258" xr:uid="{0E755921-9375-4B03-B8B0-DC606C25D479}"/>
    <cellStyle name="Entrada 15 9" xfId="55887" xr:uid="{58D1C5D1-EC8B-42B2-82EB-7E7F0FDCEDE7}"/>
    <cellStyle name="Entrada 16" xfId="38112" xr:uid="{47B460B2-62F0-42FF-99EB-2B9266F95EE0}"/>
    <cellStyle name="Entrada 16 10" xfId="47597" xr:uid="{765B8089-03B9-4A79-B6C4-2BBD7EFEFEF9}"/>
    <cellStyle name="Entrada 16 11" xfId="46024" xr:uid="{2FA0EA0B-DA80-4E1A-BD7B-B6F199F86A2F}"/>
    <cellStyle name="Entrada 16 2" xfId="48280" xr:uid="{A1B3A4C5-1578-4990-9B76-1D1A0D9A6450}"/>
    <cellStyle name="Entrada 16 2 2" xfId="49652" xr:uid="{50197E6A-C407-48AF-B692-D4933F1CDEC4}"/>
    <cellStyle name="Entrada 16 3" xfId="51053" xr:uid="{706CC84B-BBDE-4C78-AD6C-00FF68EE87AF}"/>
    <cellStyle name="Entrada 16 4" xfId="51937" xr:uid="{2FF78569-A6FB-48E2-AEF1-1039F1E3071E}"/>
    <cellStyle name="Entrada 16 5" xfId="52810" xr:uid="{DC6B28BA-C7C1-4FFE-988D-5FAD700733A1}"/>
    <cellStyle name="Entrada 16 6" xfId="53666" xr:uid="{26504C0A-6A9F-433B-9A4D-3CEEC8ED5405}"/>
    <cellStyle name="Entrada 16 7" xfId="54492" xr:uid="{15FD49B2-AE25-4DDB-A501-89AAA14ED3A2}"/>
    <cellStyle name="Entrada 16 8" xfId="55259" xr:uid="{C6424E56-AF16-4A8D-9891-498BDAC855CF}"/>
    <cellStyle name="Entrada 16 9" xfId="55888" xr:uid="{E53A4DDF-7A56-45D9-83D2-0C0A0AB2A58F}"/>
    <cellStyle name="Entrada 17" xfId="38113" xr:uid="{E3CEFED8-DCCF-4712-849E-C41E9F6FB083}"/>
    <cellStyle name="Entrada 17 2" xfId="49653" xr:uid="{C08FBA0C-6E54-4DBF-BF20-12E276BA9812}"/>
    <cellStyle name="Entrada 17 3" xfId="51054" xr:uid="{B85FD7B1-518D-40F8-91E2-757E58405824}"/>
    <cellStyle name="Entrada 17 4" xfId="51938" xr:uid="{33E5E2AF-1B55-4B42-9666-977C25C0EEDB}"/>
    <cellStyle name="Entrada 17 5" xfId="52811" xr:uid="{1CCF9CA1-E025-4788-957C-EEAD72D72CDD}"/>
    <cellStyle name="Entrada 17 6" xfId="53667" xr:uid="{2A0EBF4F-F23D-470E-86C7-3ED04ADB6B96}"/>
    <cellStyle name="Entrada 17 7" xfId="54493" xr:uid="{321D6170-E0C9-4B36-A424-11F57FC91ABD}"/>
    <cellStyle name="Entrada 17 8" xfId="55260" xr:uid="{29248A53-1F0B-481A-8B1C-0975030FD4AC}"/>
    <cellStyle name="Entrada 17 9" xfId="55889" xr:uid="{C998F266-83B0-4862-900C-67B6E135A11B}"/>
    <cellStyle name="Entrada 18" xfId="38114" xr:uid="{29E7B65D-FC24-4A83-BD79-409BB48F7FA5}"/>
    <cellStyle name="Entrada 18 2" xfId="49654" xr:uid="{6D2EEEEF-68D4-4F20-9A9F-7C5D10606D1D}"/>
    <cellStyle name="Entrada 18 3" xfId="51055" xr:uid="{75D1CA0C-7218-4CB9-A58F-EC2EDFDE5B1D}"/>
    <cellStyle name="Entrada 18 4" xfId="51939" xr:uid="{E0ABBCD4-7182-4260-A2E6-427EF6AB7505}"/>
    <cellStyle name="Entrada 18 5" xfId="52812" xr:uid="{1D06469C-8D74-456D-B14C-312A1D67A969}"/>
    <cellStyle name="Entrada 18 6" xfId="53668" xr:uid="{EA46F09F-7BD6-419D-8A73-0D6AD12B6110}"/>
    <cellStyle name="Entrada 18 7" xfId="54494" xr:uid="{A1DA8FDD-A478-483B-8B8E-99EC0AE42F8D}"/>
    <cellStyle name="Entrada 18 8" xfId="55261" xr:uid="{CBFE2873-63AA-4015-8E5E-FFF731F3B375}"/>
    <cellStyle name="Entrada 18 9" xfId="55890" xr:uid="{884910A3-A573-49BF-A048-1D39B635F658}"/>
    <cellStyle name="Entrada 19" xfId="38115" xr:uid="{8D088B98-8EDB-4FA9-AD56-98BFD206049E}"/>
    <cellStyle name="Entrada 19 2" xfId="49655" xr:uid="{91044232-FB84-4369-92E1-DE26E066AB49}"/>
    <cellStyle name="Entrada 19 3" xfId="51056" xr:uid="{C63BACBB-D5D0-4BB6-9C58-1C50C475CE6D}"/>
    <cellStyle name="Entrada 19 4" xfId="51940" xr:uid="{1B048014-261F-43F6-90EF-E12ED6CE4EC3}"/>
    <cellStyle name="Entrada 19 5" xfId="52813" xr:uid="{45786907-DA43-4F26-878A-5F08C3BACAF4}"/>
    <cellStyle name="Entrada 19 6" xfId="53669" xr:uid="{69B02FD0-C663-4766-994E-A1A8858FDC64}"/>
    <cellStyle name="Entrada 19 7" xfId="54495" xr:uid="{0EA919A8-52B6-4A6E-9A5A-07BF20E9E6BF}"/>
    <cellStyle name="Entrada 19 8" xfId="55262" xr:uid="{D4B5DC72-3490-4DE5-AA32-CE4ABD68842A}"/>
    <cellStyle name="Entrada 19 9" xfId="55891" xr:uid="{9B698504-0C2E-485E-92B4-FE233BCAFE77}"/>
    <cellStyle name="Entrada 2" xfId="38116" xr:uid="{615B7ECA-5512-461C-B00D-77A89C3345C3}"/>
    <cellStyle name="Entrada 2 10" xfId="38117" xr:uid="{CF8169B3-5071-40CB-A2AB-B71321577A21}"/>
    <cellStyle name="Entrada 2 10 2" xfId="52814" xr:uid="{51E2B25F-6829-4527-86DE-3CE0165687A2}"/>
    <cellStyle name="Entrada 2 11" xfId="38118" xr:uid="{73001A0A-89A3-48F7-828D-C20A072A5849}"/>
    <cellStyle name="Entrada 2 11 2" xfId="53670" xr:uid="{D7436B4C-3498-4101-B80B-55CDC2AFC9B4}"/>
    <cellStyle name="Entrada 2 12" xfId="38119" xr:uid="{9FE9950A-E2F5-42A2-91AD-79B2C7083831}"/>
    <cellStyle name="Entrada 2 12 2" xfId="54496" xr:uid="{62EB30CD-002B-4DCE-961D-F59CEC2457C0}"/>
    <cellStyle name="Entrada 2 13" xfId="38120" xr:uid="{5D1FB884-337F-4848-B2D0-42CFA782FD94}"/>
    <cellStyle name="Entrada 2 13 2" xfId="55263" xr:uid="{BFFB5888-F9F1-49D8-AC19-7B75EE2EB982}"/>
    <cellStyle name="Entrada 2 14" xfId="38121" xr:uid="{09644314-E87A-400A-BF1E-6E5F872803E6}"/>
    <cellStyle name="Entrada 2 14 2" xfId="38122" xr:uid="{4682B46A-FDB9-4FD5-BD33-2563F5A6F980}"/>
    <cellStyle name="Entrada 2 14 3" xfId="38123" xr:uid="{DA5FD172-6DC5-44ED-9744-0AFD46A90653}"/>
    <cellStyle name="Entrada 2 14 4" xfId="38124" xr:uid="{9F05724B-61CF-4832-AE2B-B3253B715CF2}"/>
    <cellStyle name="Entrada 2 14 5" xfId="55892" xr:uid="{C381ED04-DC38-4BD1-95C1-F2550F4497BB}"/>
    <cellStyle name="Entrada 2 15" xfId="38125" xr:uid="{4A9E91F6-373E-4FA7-A7E9-1B35D195AAA5}"/>
    <cellStyle name="Entrada 2 15 2" xfId="56185" xr:uid="{F5C6C934-A6F7-4DF7-B5AD-FBB4B819238E}"/>
    <cellStyle name="Entrada 2 16" xfId="38126" xr:uid="{08AF8C1D-38AC-4484-82E4-836D2FAF1ED2}"/>
    <cellStyle name="Entrada 2 16 2" xfId="57660" xr:uid="{8314A432-96D1-4024-A732-428339D6D4E5}"/>
    <cellStyle name="Entrada 2 17" xfId="38127" xr:uid="{2F34806E-0D56-4D30-8644-E718AC7CB1B8}"/>
    <cellStyle name="Entrada 2 17 2" xfId="47598" xr:uid="{572A05F5-526D-413E-B2B9-2029928E83EA}"/>
    <cellStyle name="Entrada 2 18" xfId="38128" xr:uid="{24CE3779-B4CB-46CF-A43D-8C042A330E5A}"/>
    <cellStyle name="Entrada 2 19" xfId="38129" xr:uid="{308FD936-8326-4EE8-8223-968DC9C271F0}"/>
    <cellStyle name="Entrada 2 2" xfId="38130" xr:uid="{18975189-9A27-4852-99C6-3039DBEADAD2}"/>
    <cellStyle name="Entrada 2 2 10" xfId="38131" xr:uid="{9C056B0F-8592-4595-A99C-12771FD6ABAC}"/>
    <cellStyle name="Entrada 2 2 10 2" xfId="56659" xr:uid="{EC2382C4-63D5-4735-8748-8537303537A1}"/>
    <cellStyle name="Entrada 2 2 11" xfId="38132" xr:uid="{74D2689C-5585-4BB7-9C3B-4697CE0A6AA5}"/>
    <cellStyle name="Entrada 2 2 11 2" xfId="58072" xr:uid="{D3B56BB0-60AF-49E6-B505-A94D985A7084}"/>
    <cellStyle name="Entrada 2 2 12" xfId="38133" xr:uid="{CBCE93D0-C940-41C4-B1BA-DF9EFCBD9AD0}"/>
    <cellStyle name="Entrada 2 2 13" xfId="38134" xr:uid="{FD9B5D9D-65ED-4C39-A173-892841898E96}"/>
    <cellStyle name="Entrada 2 2 14" xfId="38135" xr:uid="{2EE62B60-AED0-4E42-A507-6D69AE567581}"/>
    <cellStyle name="Entrada 2 2 15" xfId="48281" xr:uid="{58A1204C-18D5-49B7-9A84-C28AC284F510}"/>
    <cellStyle name="Entrada 2 2 2" xfId="38136" xr:uid="{F8C8A892-FB63-42DE-B67E-DFE797B22E96}"/>
    <cellStyle name="Entrada 2 2 2 10" xfId="38137" xr:uid="{AF62959B-A023-4F54-AF8A-30C313A6EE65}"/>
    <cellStyle name="Entrada 2 2 2 10 2" xfId="57038" xr:uid="{9A36875B-BE56-4574-BE65-085778C88DE6}"/>
    <cellStyle name="Entrada 2 2 2 11" xfId="38138" xr:uid="{457590D6-61FD-4CC2-BA0A-2B0BCE9FC7EF}"/>
    <cellStyle name="Entrada 2 2 2 11 2" xfId="57824" xr:uid="{83D5F3D5-F7C8-4E6C-AB77-FCAB4061134F}"/>
    <cellStyle name="Entrada 2 2 2 12" xfId="38139" xr:uid="{F01C5D62-CB53-4135-A871-E80975DFC0D3}"/>
    <cellStyle name="Entrada 2 2 2 13" xfId="38140" xr:uid="{666CDF77-71DA-43DC-9C19-57E4858A9314}"/>
    <cellStyle name="Entrada 2 2 2 14" xfId="49656" xr:uid="{5FB82C53-944E-4061-9533-2FF12C648F6B}"/>
    <cellStyle name="Entrada 2 2 2 2" xfId="38141" xr:uid="{47252474-45C5-49ED-837D-DC5B05FE3E09}"/>
    <cellStyle name="Entrada 2 2 2 2 2" xfId="38142" xr:uid="{4A043225-4DD7-4E67-8B85-88A509A73290}"/>
    <cellStyle name="Entrada 2 2 2 2 2 2" xfId="57440" xr:uid="{02F91F4B-6D2F-4A69-B82B-00202E877976}"/>
    <cellStyle name="Entrada 2 2 2 2 2 2 2" xfId="57441" xr:uid="{58D6A9BA-A3EB-4385-80F4-2C571423E25E}"/>
    <cellStyle name="Entrada 2 2 2 2 2 2 3" xfId="57904" xr:uid="{8762186F-1CE5-4EE4-9401-2EAC5A8E291B}"/>
    <cellStyle name="Entrada 2 2 2 2 2 3" xfId="58013" xr:uid="{06420D38-C610-466C-9964-4C3C5183D072}"/>
    <cellStyle name="Entrada 2 2 2 2 2 4" xfId="49658" xr:uid="{4B2D0B6C-CD8C-4A44-B11C-B4CFBCC2B8C5}"/>
    <cellStyle name="Entrada 2 2 2 2 3" xfId="38143" xr:uid="{52B2D11C-E7D5-4E46-9A21-D1CB05E344E2}"/>
    <cellStyle name="Entrada 2 2 2 2 3 2" xfId="57439" xr:uid="{74ECD3ED-976F-4B89-A233-E193056A06B3}"/>
    <cellStyle name="Entrada 2 2 2 2 4" xfId="38144" xr:uid="{A65F8B18-323B-4F54-A9F2-BB33E04653EE}"/>
    <cellStyle name="Entrada 2 2 2 2 4 2" xfId="58120" xr:uid="{E69C2376-F374-40A2-A662-C9215B2665D8}"/>
    <cellStyle name="Entrada 2 2 2 2 5" xfId="49657" xr:uid="{91360EFD-6A85-4C59-9F78-2DD02A36C937}"/>
    <cellStyle name="Entrada 2 2 2 3" xfId="38145" xr:uid="{34B6A48A-B09B-4EFC-BCDE-1937B033BE23}"/>
    <cellStyle name="Entrada 2 2 2 3 2" xfId="51059" xr:uid="{44EBA1E7-2ECA-47E8-B60B-38D25099EB30}"/>
    <cellStyle name="Entrada 2 2 2 4" xfId="38146" xr:uid="{3C171EE2-CC91-4E41-BB25-56ADEE5AF7A1}"/>
    <cellStyle name="Entrada 2 2 2 4 2" xfId="51943" xr:uid="{318EB7C6-C806-4531-9363-C9768C56BB2E}"/>
    <cellStyle name="Entrada 2 2 2 5" xfId="38147" xr:uid="{C7750423-AB34-4CEC-AA12-428E1F89E453}"/>
    <cellStyle name="Entrada 2 2 2 5 2" xfId="52816" xr:uid="{B682DB41-8625-418E-A80B-9426D1C143CE}"/>
    <cellStyle name="Entrada 2 2 2 6" xfId="38148" xr:uid="{530F4956-6E94-4155-8292-AB4B9A712F55}"/>
    <cellStyle name="Entrada 2 2 2 6 2" xfId="53672" xr:uid="{9CBE80FB-D813-4411-A79B-2833B6F283F5}"/>
    <cellStyle name="Entrada 2 2 2 7" xfId="38149" xr:uid="{D9599382-8CE7-496A-904B-7164C08D310D}"/>
    <cellStyle name="Entrada 2 2 2 7 2" xfId="54498" xr:uid="{416A90BF-160E-45FA-BDCC-64961058254C}"/>
    <cellStyle name="Entrada 2 2 2 8" xfId="38150" xr:uid="{0E4F823F-1F7D-4F6C-A59B-ED3789CBCA00}"/>
    <cellStyle name="Entrada 2 2 2 8 2" xfId="55265" xr:uid="{6A45C852-CF92-4A7B-B822-3FD2E0C748FA}"/>
    <cellStyle name="Entrada 2 2 2 9" xfId="38151" xr:uid="{D3F20C64-EF10-47A5-967A-6A05481AD89B}"/>
    <cellStyle name="Entrada 2 2 2 9 2" xfId="55894" xr:uid="{93A0476C-A45E-4CE2-892A-AA57D6FBD819}"/>
    <cellStyle name="Entrada 2 2 3" xfId="38152" xr:uid="{B8803302-EA93-4EF0-9EC3-B890150F7EE4}"/>
    <cellStyle name="Entrada 2 2 3 2" xfId="51058" xr:uid="{E8B522BD-79E7-4E0D-93BD-576C9621ECB7}"/>
    <cellStyle name="Entrada 2 2 4" xfId="38153" xr:uid="{15ACC0B7-5762-474D-B66A-0AE3F18D9357}"/>
    <cellStyle name="Entrada 2 2 4 2" xfId="38154" xr:uid="{7F5A26D6-6FEA-453D-9C53-96384A2C3C2A}"/>
    <cellStyle name="Entrada 2 2 4 3" xfId="38155" xr:uid="{898A98ED-D700-47E5-B879-A91AE166B102}"/>
    <cellStyle name="Entrada 2 2 4 4" xfId="38156" xr:uid="{9F0245D4-E9A0-4D0A-B241-3015CD5C77A5}"/>
    <cellStyle name="Entrada 2 2 4 5" xfId="51942" xr:uid="{41CD0D42-C0EA-43C6-AAF1-27F88DBDF33A}"/>
    <cellStyle name="Entrada 2 2 5" xfId="38157" xr:uid="{784AED01-37AB-40DF-9462-4D9AC14893A0}"/>
    <cellStyle name="Entrada 2 2 5 2" xfId="52815" xr:uid="{4E4B8433-F623-4E6A-8673-9580D5BC5AA0}"/>
    <cellStyle name="Entrada 2 2 6" xfId="38158" xr:uid="{79DEFE38-D572-48AF-8E0D-FC79150DDD00}"/>
    <cellStyle name="Entrada 2 2 6 2" xfId="53671" xr:uid="{7DE47113-E16A-4BB6-B629-61D911DCE9CF}"/>
    <cellStyle name="Entrada 2 2 7" xfId="38159" xr:uid="{668F90E9-5A3F-479B-AD7B-BB95FCDCDEA8}"/>
    <cellStyle name="Entrada 2 2 7 2" xfId="54497" xr:uid="{F0E879A5-BA8D-4D0D-9089-7E63EC7B8C79}"/>
    <cellStyle name="Entrada 2 2 8" xfId="38160" xr:uid="{62C0EBB0-5F6D-4431-BABC-4D5BD6D9A243}"/>
    <cellStyle name="Entrada 2 2 8 2" xfId="55264" xr:uid="{D81D0466-D317-4195-AD5E-B06D7F543AC3}"/>
    <cellStyle name="Entrada 2 2 9" xfId="38161" xr:uid="{04B8C7E5-43A2-4BF1-8231-CEE2A4B32F4F}"/>
    <cellStyle name="Entrada 2 2 9 2" xfId="55893" xr:uid="{2407C122-C3EF-4580-AA2D-254CB2798B9B}"/>
    <cellStyle name="Entrada 2 20" xfId="38162" xr:uid="{BA2E32B9-B8A0-4CAA-9F15-6AEB5B1F9669}"/>
    <cellStyle name="Entrada 2 21" xfId="38163" xr:uid="{D1B3ACBF-C2C7-48D0-B52D-6561E5D6219E}"/>
    <cellStyle name="Entrada 2 22" xfId="38164" xr:uid="{362A28DA-4D56-4122-8AFF-3698EE8749DA}"/>
    <cellStyle name="Entrada 2 23" xfId="38165" xr:uid="{FB6F9E22-AF5A-4791-B9C0-DDC437BA5D8C}"/>
    <cellStyle name="Entrada 2 24" xfId="38166" xr:uid="{29885BD0-E034-494A-8D3A-3911927FEE30}"/>
    <cellStyle name="Entrada 2 25" xfId="45334" xr:uid="{BDFEA05A-B3AF-48C7-95C0-5B2AFFAD4D28}"/>
    <cellStyle name="Entrada 2 3" xfId="38167" xr:uid="{6D4D0850-AA3F-4E83-9A5B-BCC103EF08ED}"/>
    <cellStyle name="Entrada 2 3 2" xfId="49659" xr:uid="{B91CCC2D-4146-4594-BD9E-F2D431421866}"/>
    <cellStyle name="Entrada 2 4" xfId="38168" xr:uid="{AD52A663-473D-4A9D-AE28-C333903EE51B}"/>
    <cellStyle name="Entrada 2 4 2" xfId="49660" xr:uid="{8844F2BD-C543-4EF9-BB79-D9A49E59022B}"/>
    <cellStyle name="Entrada 2 5" xfId="38169" xr:uid="{1D6F1C4A-BF7F-4D04-873A-C7F224C007FC}"/>
    <cellStyle name="Entrada 2 5 2" xfId="49661" xr:uid="{3358CA72-3DA5-43EC-917A-81A77E544452}"/>
    <cellStyle name="Entrada 2 6" xfId="38170" xr:uid="{9C5ECD7A-3682-450B-8D58-20148715A877}"/>
    <cellStyle name="Entrada 2 6 2" xfId="49662" xr:uid="{6F6FF4C0-0B59-4F04-A526-7546D25BEFD6}"/>
    <cellStyle name="Entrada 2 7" xfId="38171" xr:uid="{EC988C8E-0EBD-4080-977A-5FB8BD4A5242}"/>
    <cellStyle name="Entrada 2 7 2" xfId="49663" xr:uid="{8E61B6AA-2C47-4656-A6EB-699FAE0ADF2F}"/>
    <cellStyle name="Entrada 2 8" xfId="38172" xr:uid="{89EACDC5-1ADC-450A-96F7-594DF85A7F6A}"/>
    <cellStyle name="Entrada 2 8 2" xfId="51057" xr:uid="{79FA0DC8-92D9-4DC4-A395-28D43A3C6F83}"/>
    <cellStyle name="Entrada 2 9" xfId="38173" xr:uid="{4F66C4A8-CDA2-4237-BA25-67028BB747C2}"/>
    <cellStyle name="Entrada 2 9 2" xfId="51941" xr:uid="{1CC72BF1-B207-458E-B292-71D99829CD62}"/>
    <cellStyle name="Entrada 20" xfId="38174" xr:uid="{CD366C91-6D14-4A1A-B29F-6022DAFB5538}"/>
    <cellStyle name="Entrada 20 2" xfId="49664" xr:uid="{DEEE65EA-8B04-4965-849D-0E737CC6DE66}"/>
    <cellStyle name="Entrada 20 3" xfId="51065" xr:uid="{632F7E71-366F-4AED-976E-1EE68B9095BE}"/>
    <cellStyle name="Entrada 20 4" xfId="51949" xr:uid="{F816BA91-C21F-4698-874E-F8E46721292E}"/>
    <cellStyle name="Entrada 20 5" xfId="52822" xr:uid="{839C0F85-6B2A-4326-A6FE-B916C48C2A62}"/>
    <cellStyle name="Entrada 20 6" xfId="53678" xr:uid="{90305807-1644-4394-9E31-479A85B34A80}"/>
    <cellStyle name="Entrada 20 7" xfId="54504" xr:uid="{DB989DFF-6103-4530-865C-634F26E466F8}"/>
    <cellStyle name="Entrada 20 8" xfId="55268" xr:uid="{96664FB4-C450-4AB7-A185-B48BD3C6326E}"/>
    <cellStyle name="Entrada 20 9" xfId="55895" xr:uid="{48E5D341-A348-44D2-92FB-CDB8C9FE0BE9}"/>
    <cellStyle name="Entrada 21" xfId="38175" xr:uid="{7C9941B9-DD2F-448F-AEEC-90F9D9908A4E}"/>
    <cellStyle name="Entrada 21 2" xfId="49665" xr:uid="{D681FA6A-C6F6-4337-9306-91F86080BE80}"/>
    <cellStyle name="Entrada 22" xfId="38176" xr:uid="{DE92CBB3-FC2C-4042-A300-920AC36B3E0D}"/>
    <cellStyle name="Entrada 22 2" xfId="49666" xr:uid="{B2526AA7-CF23-410E-9F48-E501D888DF56}"/>
    <cellStyle name="Entrada 23" xfId="38177" xr:uid="{44721512-8912-46EF-91DE-11A4ED655742}"/>
    <cellStyle name="Entrada 23 2" xfId="49667" xr:uid="{463577EA-3BC6-4CF5-928B-5976E15BD227}"/>
    <cellStyle name="Entrada 24" xfId="38178" xr:uid="{A6AA55F9-4E37-4C18-A5CE-3A0C83E9D7AE}"/>
    <cellStyle name="Entrada 24 2" xfId="49668" xr:uid="{DFFDB61B-D971-42DB-A0C9-5315058275C0}"/>
    <cellStyle name="Entrada 25" xfId="38179" xr:uid="{063B8BA8-4B27-4EB7-9F85-02736BF9EC4B}"/>
    <cellStyle name="Entrada 25 2" xfId="49669" xr:uid="{A3FCCA80-DC8D-409B-AACE-33DB9292CE09}"/>
    <cellStyle name="Entrada 26" xfId="38180" xr:uid="{F2DC747C-26A4-4A46-A0BD-322E405E51A1}"/>
    <cellStyle name="Entrada 26 2" xfId="49670" xr:uid="{FC847048-5A33-4F4A-9179-7D00DFCA8095}"/>
    <cellStyle name="Entrada 27" xfId="38181" xr:uid="{5800114A-01AD-4B44-BB0D-5EAD2EB63AEA}"/>
    <cellStyle name="Entrada 27 2" xfId="49671" xr:uid="{74D8196E-96AA-47E2-B05C-3FB1A26E04DB}"/>
    <cellStyle name="Entrada 28" xfId="38182" xr:uid="{3A90C5A5-FFE8-4A27-BC25-657E4CBDB098}"/>
    <cellStyle name="Entrada 29" xfId="38183" xr:uid="{57F2AA89-A598-4041-ACC3-C0C23C86BD2F}"/>
    <cellStyle name="Entrada 3" xfId="38184" xr:uid="{01E2FEE8-E120-4485-A457-8C68598E64F8}"/>
    <cellStyle name="Entrada 3 10" xfId="56225" xr:uid="{A2D6E11E-56C0-4E9F-BDF0-578026B389E5}"/>
    <cellStyle name="Entrada 3 11" xfId="58106" xr:uid="{3926A3FF-E304-49DC-90F0-B2C056406E23}"/>
    <cellStyle name="Entrada 3 12" xfId="47599" xr:uid="{FB741785-829F-48D3-9AC2-DA6BC563B220}"/>
    <cellStyle name="Entrada 3 13" xfId="45335" xr:uid="{D8D44DBB-E6E2-4703-8609-71D27D3EB59D}"/>
    <cellStyle name="Entrada 3 2" xfId="48282" xr:uid="{205A1528-2B79-4E3B-9FC2-B85D5ECF5628}"/>
    <cellStyle name="Entrada 3 2 2" xfId="49672" xr:uid="{28871F78-3D1C-47CE-8832-605C22107D11}"/>
    <cellStyle name="Entrada 3 2 2 2" xfId="57039" xr:uid="{BB2E5CC9-4CF5-411C-AD87-C69110DF01EE}"/>
    <cellStyle name="Entrada 3 2 2 2 2" xfId="57442" xr:uid="{A11DB34A-468B-4F46-834F-D3215C120EB3}"/>
    <cellStyle name="Entrada 3 2 2 2 3" xfId="58226" xr:uid="{3E9118F9-D8E4-4357-BA4F-15CDCA7D5060}"/>
    <cellStyle name="Entrada 3 2 2 3" xfId="57503" xr:uid="{50257712-45DE-4368-8B8F-E56C435D10F3}"/>
    <cellStyle name="Entrada 3 2 3" xfId="56660" xr:uid="{5E4465E7-9823-460E-B58E-264EF5A2AE7B}"/>
    <cellStyle name="Entrada 3 2 4" xfId="57959" xr:uid="{1DAFE715-6A1E-4C12-B634-EF11AA3D9872}"/>
    <cellStyle name="Entrada 3 3" xfId="51073" xr:uid="{5BD09740-320E-4769-B3AD-2BF630EC9D01}"/>
    <cellStyle name="Entrada 3 4" xfId="51957" xr:uid="{B8BA5B3E-AD39-4C09-BBEA-50494F627589}"/>
    <cellStyle name="Entrada 3 5" xfId="52830" xr:uid="{99C39A15-88BE-4051-B593-AF3BB7282BB9}"/>
    <cellStyle name="Entrada 3 6" xfId="53686" xr:uid="{6D340A66-4843-4FA0-95E1-53FF67C7FD94}"/>
    <cellStyle name="Entrada 3 7" xfId="54512" xr:uid="{C1B5C356-E559-44D9-B092-654A029F4862}"/>
    <cellStyle name="Entrada 3 8" xfId="55273" xr:uid="{5DA9E0C1-8F4C-4C7C-913A-768E8066DB09}"/>
    <cellStyle name="Entrada 3 9" xfId="55896" xr:uid="{19E89A11-73B9-4BBE-9791-B5794161FD5D}"/>
    <cellStyle name="Entrada 30" xfId="38185" xr:uid="{2D706D52-FF26-4C16-BC82-27B4DA22572E}"/>
    <cellStyle name="Entrada 31" xfId="38186" xr:uid="{F20B09ED-4FBC-4E83-8562-481A6E0EF607}"/>
    <cellStyle name="Entrada 32" xfId="38187" xr:uid="{F291E6E1-9807-41E3-8FFB-9F696D165F15}"/>
    <cellStyle name="Entrada 33" xfId="38188" xr:uid="{D83B980A-A277-414A-ADE2-309C4C6585DB}"/>
    <cellStyle name="Entrada 34" xfId="38189" xr:uid="{F828847B-4BA5-45C5-92A5-1A7186EC2614}"/>
    <cellStyle name="Entrada 34 2" xfId="38190" xr:uid="{2BABA66F-00DE-4A02-BF02-C3373508A132}"/>
    <cellStyle name="Entrada 34 3" xfId="38191" xr:uid="{8F306274-7DAB-481A-890C-D5C501197F3D}"/>
    <cellStyle name="Entrada 35" xfId="38192" xr:uid="{8D4EC6E6-B3DB-4CDF-AE5F-194E2BD64ED7}"/>
    <cellStyle name="Entrada 36" xfId="38193" xr:uid="{FC88FBB2-9DDB-46EA-A2B1-9A4537CF4E6B}"/>
    <cellStyle name="Entrada 37" xfId="38194" xr:uid="{BD29C70D-BECF-424B-8E96-21061A46523D}"/>
    <cellStyle name="Entrada 38" xfId="38195" xr:uid="{9B4B82B4-E428-4A67-B680-FB71D35A62FF}"/>
    <cellStyle name="Entrada 39" xfId="38196" xr:uid="{B68F79A2-9B1E-4953-AAB3-7BA11454DF7D}"/>
    <cellStyle name="Entrada 4" xfId="38197" xr:uid="{9024E6D7-6B7C-4F1F-9FC8-678E7A819B1A}"/>
    <cellStyle name="Entrada 4 10" xfId="56266" xr:uid="{29643823-A281-4C0F-AEA7-8F80BF23F2EC}"/>
    <cellStyle name="Entrada 4 11" xfId="57645" xr:uid="{DE563BB4-C78B-416B-B652-6174FC5C9D6C}"/>
    <cellStyle name="Entrada 4 12" xfId="47600" xr:uid="{2131138E-ECDC-475C-82CA-F8CF99406210}"/>
    <cellStyle name="Entrada 4 13" xfId="45336" xr:uid="{3D4D05C2-E849-4673-B9D6-31D6D3AE3AA0}"/>
    <cellStyle name="Entrada 4 2" xfId="48283" xr:uid="{D306F68F-A8A9-4B06-BC3B-0CFA856C285E}"/>
    <cellStyle name="Entrada 4 2 2" xfId="49673" xr:uid="{48343B0E-73AB-4E89-BE03-DE9E546D3FD7}"/>
    <cellStyle name="Entrada 4 2 2 2" xfId="57040" xr:uid="{24D933B4-059B-4200-BF83-818212845940}"/>
    <cellStyle name="Entrada 4 2 2 2 2" xfId="57443" xr:uid="{F3705B1E-71EC-4DD5-AFD0-AF9299693319}"/>
    <cellStyle name="Entrada 4 2 2 2 3" xfId="58119" xr:uid="{6A2B2D23-7444-4E15-828F-441680B92E32}"/>
    <cellStyle name="Entrada 4 2 2 3" xfId="57081" xr:uid="{13990FDF-3B34-4C94-A4E8-C63944AFCABC}"/>
    <cellStyle name="Entrada 4 2 3" xfId="56661" xr:uid="{C2D2B314-CDF8-43D3-9299-FFB14792ACEB}"/>
    <cellStyle name="Entrada 4 2 4" xfId="57849" xr:uid="{0165399D-3EE1-4927-AFF6-5A522FD04E8E}"/>
    <cellStyle name="Entrada 4 3" xfId="51074" xr:uid="{7B0E76E6-FA1B-473A-ABF7-4CEA66909D1D}"/>
    <cellStyle name="Entrada 4 4" xfId="51958" xr:uid="{81C4A393-CB87-4F99-8C8A-C7CD793E3449}"/>
    <cellStyle name="Entrada 4 5" xfId="52831" xr:uid="{439B0D68-208E-454F-B0B6-BF083D60BDE9}"/>
    <cellStyle name="Entrada 4 6" xfId="53687" xr:uid="{34CBF34D-045D-4BDA-9FE6-8DB8C2BCE1FD}"/>
    <cellStyle name="Entrada 4 7" xfId="54513" xr:uid="{A533664F-9D48-49E2-93B0-12F78FAE9A50}"/>
    <cellStyle name="Entrada 4 8" xfId="55274" xr:uid="{0F59B6CD-84DF-4813-8402-18C96A9FE514}"/>
    <cellStyle name="Entrada 4 9" xfId="55897" xr:uid="{8CD7B573-137E-463A-9223-CC971778B3AB}"/>
    <cellStyle name="Entrada 40" xfId="38198" xr:uid="{4E30A349-4A5E-48F4-A229-8FDB8D62E8A6}"/>
    <cellStyle name="Entrada 41" xfId="38199" xr:uid="{F3609E83-0809-4781-93D8-3C7ED6B4E34B}"/>
    <cellStyle name="Entrada 42" xfId="38200" xr:uid="{71C54092-6957-435E-97F0-D506DAF2A53F}"/>
    <cellStyle name="Entrada 43" xfId="38201" xr:uid="{13073428-5BBA-4FF9-98E1-9FD9F7C356B1}"/>
    <cellStyle name="Entrada 44" xfId="38202" xr:uid="{26907BDB-AD30-4106-BE9B-37BB2BF7426B}"/>
    <cellStyle name="Entrada 45" xfId="38203" xr:uid="{51C59FBB-E40C-4154-9CE8-07C14B40B6DB}"/>
    <cellStyle name="Entrada 46" xfId="38204" xr:uid="{7935EB8C-4E7D-4C02-91BD-E793B4AB6AE6}"/>
    <cellStyle name="Entrada 47" xfId="38205" xr:uid="{7B66C660-D29F-4448-81D0-16881050B868}"/>
    <cellStyle name="Entrada 48" xfId="38206" xr:uid="{EC253B6C-4D49-4863-96DF-2748C7266137}"/>
    <cellStyle name="Entrada 49" xfId="38207" xr:uid="{CA8D30C1-8605-467B-9355-C286D7F146C1}"/>
    <cellStyle name="Entrada 5" xfId="38208" xr:uid="{9BC3298F-EBB9-47EA-8319-3C2FA08C9AD0}"/>
    <cellStyle name="Entrada 5 10" xfId="56307" xr:uid="{37C80B47-6A55-4C49-973E-0E9A7B42FCBD}"/>
    <cellStyle name="Entrada 5 11" xfId="57161" xr:uid="{53F34982-7A6F-4F04-A223-38A81DC4E392}"/>
    <cellStyle name="Entrada 5 12" xfId="47601" xr:uid="{028CF96A-84EE-4503-8FE5-BFA517154649}"/>
    <cellStyle name="Entrada 5 13" xfId="45337" xr:uid="{2C8DB1AA-4E7B-4D6F-BA6F-AFBAA832B10F}"/>
    <cellStyle name="Entrada 5 2" xfId="48284" xr:uid="{11CBC329-A726-409E-97CC-DF539564C768}"/>
    <cellStyle name="Entrada 5 2 2" xfId="49674" xr:uid="{933A2D4B-63DD-4F4E-A1C7-C677B307EDF8}"/>
    <cellStyle name="Entrada 5 2 2 2" xfId="57041" xr:uid="{BB828955-D0F1-4CF1-BB06-DAE04C7D6EE4}"/>
    <cellStyle name="Entrada 5 2 2 2 2" xfId="57444" xr:uid="{9C2E9238-332A-4DC8-A8CE-1CA49EAF7742}"/>
    <cellStyle name="Entrada 5 2 2 2 3" xfId="58012" xr:uid="{E3F81964-1613-48E3-9EF5-408A0213E315}"/>
    <cellStyle name="Entrada 5 2 2 3" xfId="56730" xr:uid="{1E12CDD6-1DFE-472D-9CC6-95941C6A64E3}"/>
    <cellStyle name="Entrada 5 2 3" xfId="56662" xr:uid="{6F5B7409-A7B4-46ED-AED3-2DD4F2D9396A}"/>
    <cellStyle name="Entrada 5 2 4" xfId="57736" xr:uid="{43CC0824-EEFD-4F7C-B432-E7FD624940AF}"/>
    <cellStyle name="Entrada 5 3" xfId="51075" xr:uid="{D2DE74B1-BCB3-4FBC-85DB-3D149203E9C3}"/>
    <cellStyle name="Entrada 5 4" xfId="51959" xr:uid="{2EA15D29-3505-4200-9034-9A094BAED064}"/>
    <cellStyle name="Entrada 5 5" xfId="52832" xr:uid="{844F0EF3-3109-4D53-BBC8-B5794D6EC2B7}"/>
    <cellStyle name="Entrada 5 6" xfId="53688" xr:uid="{AC5F091F-7F92-4A75-84FF-AEC84266B1D3}"/>
    <cellStyle name="Entrada 5 7" xfId="54514" xr:uid="{72E742EE-8E58-46C3-8525-F99671452611}"/>
    <cellStyle name="Entrada 5 8" xfId="55275" xr:uid="{7C0A73F1-1048-42EC-995F-E28ADFCAA455}"/>
    <cellStyle name="Entrada 5 9" xfId="55898" xr:uid="{4A4B9D49-16A0-4A41-9718-BF8D7B7114AF}"/>
    <cellStyle name="Entrada 50" xfId="38209" xr:uid="{A2458EE0-330F-4F6D-9B9C-9A51E9C8F5FE}"/>
    <cellStyle name="Entrada 51" xfId="38210" xr:uid="{3C028370-39C9-444E-950D-098B03BB562A}"/>
    <cellStyle name="Entrada 52" xfId="38211" xr:uid="{4BC5F373-5515-4198-82ED-A9335CC70C16}"/>
    <cellStyle name="Entrada 53" xfId="38212" xr:uid="{83E3A66F-5310-4ACE-9DC7-06DA2BE07609}"/>
    <cellStyle name="Entrada 54" xfId="46489" xr:uid="{8D57A071-5EDF-4969-966B-B7D64EDCC7B9}"/>
    <cellStyle name="Entrada 6" xfId="38213" xr:uid="{D04761B5-40F1-4243-B562-AF5AD443F4E7}"/>
    <cellStyle name="Entrada 6 10" xfId="56347" xr:uid="{B8CA1B80-A1B8-4AE7-8386-15A54EB7E78C}"/>
    <cellStyle name="Entrada 6 11" xfId="57874" xr:uid="{41FDF54F-066C-4344-9319-B8980D2808EE}"/>
    <cellStyle name="Entrada 6 12" xfId="47602" xr:uid="{C4154157-A81F-481F-B1A3-86093085C88F}"/>
    <cellStyle name="Entrada 6 13" xfId="45338" xr:uid="{1DE62A96-2271-4F0D-9537-CD15D87B19FE}"/>
    <cellStyle name="Entrada 6 2" xfId="48285" xr:uid="{49B31497-BA1A-49B7-849D-C3A65921AB99}"/>
    <cellStyle name="Entrada 6 2 2" xfId="49675" xr:uid="{A04D8F8D-27AA-4244-9F71-13D7FCE53624}"/>
    <cellStyle name="Entrada 6 2 2 2" xfId="57042" xr:uid="{4E7D8D5E-6E72-417E-BFC1-B58510FF6150}"/>
    <cellStyle name="Entrada 6 2 2 2 2" xfId="57445" xr:uid="{5077FA02-0301-418D-AB9A-BF46B2D35C29}"/>
    <cellStyle name="Entrada 6 2 2 2 3" xfId="57903" xr:uid="{B82F0349-D865-4F84-BC0B-4C0547F5A577}"/>
    <cellStyle name="Entrada 6 2 2 3" xfId="58362" xr:uid="{6B21E0E1-6F4A-4C44-8E74-4650EB85CD53}"/>
    <cellStyle name="Entrada 6 2 3" xfId="56663" xr:uid="{2496C4B0-57B3-4837-A12A-0F76A1C3486C}"/>
    <cellStyle name="Entrada 6 2 4" xfId="58391" xr:uid="{117D53D9-1533-4D29-A6F0-17F61B08B514}"/>
    <cellStyle name="Entrada 6 3" xfId="51076" xr:uid="{82361951-8FE2-4A96-BC15-6CF31E5DE65E}"/>
    <cellStyle name="Entrada 6 4" xfId="51960" xr:uid="{AE22E3A9-0B8E-48B0-8D2B-3932D420A8CE}"/>
    <cellStyle name="Entrada 6 5" xfId="52833" xr:uid="{0F06C824-C299-4150-8997-873BC476727B}"/>
    <cellStyle name="Entrada 6 6" xfId="53689" xr:uid="{FBE217F7-D5F7-43C0-B56A-FBB2EB6F298C}"/>
    <cellStyle name="Entrada 6 7" xfId="54515" xr:uid="{75709EA9-3D18-47E1-91ED-D2EC89C9B229}"/>
    <cellStyle name="Entrada 6 8" xfId="55276" xr:uid="{1AAB257C-982E-4C89-ABA9-CA1245B96A5B}"/>
    <cellStyle name="Entrada 6 9" xfId="55899" xr:uid="{1D327298-DADB-4843-9556-5D86020B2E58}"/>
    <cellStyle name="Entrada 7" xfId="38214" xr:uid="{524A42CF-14C9-4C20-A3F1-B9A50C6C3F01}"/>
    <cellStyle name="Entrada 7 10" xfId="47603" xr:uid="{349DAB55-AA27-4AE9-BB28-A93595FC423D}"/>
    <cellStyle name="Entrada 7 11" xfId="45339" xr:uid="{9846AD4D-19EC-41C9-961A-7779A0CDA9DB}"/>
    <cellStyle name="Entrada 7 2" xfId="48286" xr:uid="{E1B86C22-E3EA-4539-9DDF-6BFAC70C04D3}"/>
    <cellStyle name="Entrada 7 2 2" xfId="49676" xr:uid="{83A2D64C-B8DA-4921-B253-0A9262EC0189}"/>
    <cellStyle name="Entrada 7 3" xfId="51077" xr:uid="{3733B7DD-5737-43FE-A4BB-26496EDAEF88}"/>
    <cellStyle name="Entrada 7 4" xfId="51961" xr:uid="{EA31EC26-84F2-4045-AF9D-6FB78F0DB8C1}"/>
    <cellStyle name="Entrada 7 5" xfId="52834" xr:uid="{3A983178-A071-41F6-AB6B-3CB78DD56F63}"/>
    <cellStyle name="Entrada 7 6" xfId="53690" xr:uid="{29673027-F7D4-4CAB-87F5-16D689DAC56D}"/>
    <cellStyle name="Entrada 7 7" xfId="54516" xr:uid="{778E411E-3433-479E-B489-96C094EC16B7}"/>
    <cellStyle name="Entrada 7 8" xfId="55277" xr:uid="{84888B83-3871-4FBF-88AD-63F156BDB1A5}"/>
    <cellStyle name="Entrada 7 9" xfId="55900" xr:uid="{10AF1632-4111-46BF-8B10-FF5ACD6E7962}"/>
    <cellStyle name="Entrada 8" xfId="38215" xr:uid="{7FA592B5-3BD7-40B8-A889-55AC8BBE9A12}"/>
    <cellStyle name="Entrada 8 10" xfId="47604" xr:uid="{F9D2B212-E517-474A-9116-88464C588757}"/>
    <cellStyle name="Entrada 8 11" xfId="46025" xr:uid="{5C5D497D-D7AA-4814-958D-746855560DB7}"/>
    <cellStyle name="Entrada 8 2" xfId="48287" xr:uid="{C522447A-D2D4-485E-814D-C5F84186FED8}"/>
    <cellStyle name="Entrada 8 2 2" xfId="49677" xr:uid="{25BD8FF2-A9BA-404F-AB0F-594C878E6ED0}"/>
    <cellStyle name="Entrada 8 3" xfId="51078" xr:uid="{7306DF0D-2920-4B2B-B713-1DA12906F7DF}"/>
    <cellStyle name="Entrada 8 4" xfId="51962" xr:uid="{8B6C0F88-3E2F-4328-948B-DA0640DF6417}"/>
    <cellStyle name="Entrada 8 5" xfId="52835" xr:uid="{9EB5306D-10D4-4F64-82AD-EDF93939E67B}"/>
    <cellStyle name="Entrada 8 6" xfId="53691" xr:uid="{2ACA68C5-442E-4F53-8F63-3FC132928DC0}"/>
    <cellStyle name="Entrada 8 7" xfId="54517" xr:uid="{9E319AD5-8FDC-423A-9AFE-E37350E9812B}"/>
    <cellStyle name="Entrada 8 8" xfId="55278" xr:uid="{F0680959-DF2A-4E9B-8E23-1821532D2660}"/>
    <cellStyle name="Entrada 8 9" xfId="55901" xr:uid="{E1FE0DF7-7898-4A3E-8A92-83AD19DF1E12}"/>
    <cellStyle name="Entrada 9" xfId="38216" xr:uid="{90333607-9AFD-4226-B8A0-550B90707938}"/>
    <cellStyle name="Entrada 9 10" xfId="47605" xr:uid="{C07DF1FD-7FB3-45CF-81FA-7E1BA88859E9}"/>
    <cellStyle name="Entrada 9 11" xfId="46026" xr:uid="{D41636DB-EFCC-4353-AFAF-729C5649BC9B}"/>
    <cellStyle name="Entrada 9 2" xfId="48288" xr:uid="{7763716F-5B60-4A65-AB3C-F2E43A5A622F}"/>
    <cellStyle name="Entrada 9 2 2" xfId="49678" xr:uid="{E956DA28-4521-4E52-A064-DDABC0DED99E}"/>
    <cellStyle name="Entrada 9 3" xfId="51079" xr:uid="{2FC46293-F095-4614-B158-A6219EDC187C}"/>
    <cellStyle name="Entrada 9 4" xfId="51963" xr:uid="{2A1522EA-0A4D-455B-AE47-33AFBA2793FC}"/>
    <cellStyle name="Entrada 9 5" xfId="52836" xr:uid="{E124640F-9AB3-4546-849B-B63B16B4FB81}"/>
    <cellStyle name="Entrada 9 6" xfId="53692" xr:uid="{0E2FD396-7E5A-450E-A10F-A55484F2F45E}"/>
    <cellStyle name="Entrada 9 7" xfId="54518" xr:uid="{40340C3E-6ADB-4147-B80F-3A656DA64D40}"/>
    <cellStyle name="Entrada 9 8" xfId="55279" xr:uid="{957BC1A8-3D22-4DB1-A337-B95D2EA1A8CB}"/>
    <cellStyle name="Entrada 9 9" xfId="55902" xr:uid="{0DC4EAAE-3890-4A11-9BED-925F23C3FA9C}"/>
    <cellStyle name="Estilo 1" xfId="47606" xr:uid="{A3AFD0CC-D8D1-45F7-991E-7EA4E5B224CD}"/>
    <cellStyle name="Euro" xfId="121" xr:uid="{84C2984C-C123-40F0-BD6B-D04561D87121}"/>
    <cellStyle name="Euro 10" xfId="47607" xr:uid="{2173D5BA-A4DA-4941-B6AF-92379D7CBC80}"/>
    <cellStyle name="Euro 11" xfId="45340" xr:uid="{B95A77F4-B5E3-45D5-A3C8-107D421407F7}"/>
    <cellStyle name="Euro 2" xfId="46027" xr:uid="{2C674300-8FA1-4A36-857B-D0A694F77AD7}"/>
    <cellStyle name="Euro 2 2" xfId="49679" xr:uid="{46D4D390-3368-4407-B871-629AEE7529CB}"/>
    <cellStyle name="Euro 3" xfId="46028" xr:uid="{E5EBF180-8B48-4658-B8FF-B3E97544F29F}"/>
    <cellStyle name="Euro 3 2" xfId="51080" xr:uid="{E3F4BFC2-BE37-4846-898D-30445E683DCB}"/>
    <cellStyle name="Euro 4" xfId="46029" xr:uid="{C6B98B51-E62D-43DF-B14D-CF79A37B02E6}"/>
    <cellStyle name="Euro 4 2" xfId="51964" xr:uid="{1D83FB36-BB76-4E91-91D4-9717F6CD97E0}"/>
    <cellStyle name="Euro 5" xfId="52837" xr:uid="{6B2159F2-D675-44C1-A18F-434140A72BF8}"/>
    <cellStyle name="Euro 6" xfId="53693" xr:uid="{44E56D53-D82C-487D-BC15-0D94000D558D}"/>
    <cellStyle name="Euro 7" xfId="54519" xr:uid="{C179124A-6DDA-4F71-B082-3680F0354C78}"/>
    <cellStyle name="Euro 8" xfId="55280" xr:uid="{103ADBED-B9EC-4951-978B-0BEF3BB65454}"/>
    <cellStyle name="Euro 9" xfId="55903" xr:uid="{1F487179-6FC1-4E98-9EC1-02354DEA693E}"/>
    <cellStyle name="Excel Built-in Hyperlink" xfId="46484" xr:uid="{CC6D6D4E-246E-496B-A7A5-F75DB20150BD}"/>
    <cellStyle name="Excel Built-in Normal" xfId="46485" xr:uid="{26C01451-7090-4BDF-BB82-A1F1223DC18E}"/>
    <cellStyle name="Excel Built-in Normal 2" xfId="46486" xr:uid="{ACFABF8E-EA7E-4736-A349-B03B185EED72}"/>
    <cellStyle name="Excel Built-in Normal 3" xfId="46487" xr:uid="{72C6956D-D98E-4D41-B4EA-65180ED374C0}"/>
    <cellStyle name="Explanatory Text" xfId="12" xr:uid="{3C548CEF-81B5-48D4-923C-6BEB2EBAFD73}"/>
    <cellStyle name="Explanatory Text 2" xfId="45095" xr:uid="{DE0A7CD7-FBE6-4587-AC39-5B7BC6FA1A87}"/>
    <cellStyle name="F2" xfId="122" xr:uid="{B1911249-2AEF-4793-898C-E34CD6501953}"/>
    <cellStyle name="F3" xfId="123" xr:uid="{2F56591A-F2D1-4FA7-ABE9-FCAD2CD35E7A}"/>
    <cellStyle name="F4" xfId="124" xr:uid="{95390E26-D409-4ABD-AEC3-883AB6D653A6}"/>
    <cellStyle name="F5" xfId="125" xr:uid="{D6DF8BAB-B244-4F8C-8DC0-0989C2659A7D}"/>
    <cellStyle name="F6" xfId="126" xr:uid="{482ECF08-59BA-45C6-9097-54CAFD7826C6}"/>
    <cellStyle name="F7" xfId="127" xr:uid="{B3BC5E56-6F47-44C1-8440-92582421CCA5}"/>
    <cellStyle name="F8" xfId="128" xr:uid="{A07732F3-0620-4A71-9715-7536E6874301}"/>
    <cellStyle name="Fijo" xfId="129" xr:uid="{5393CE77-41AC-4065-99AE-0ECB716FA2DE}"/>
    <cellStyle name="Financiero" xfId="130" xr:uid="{ADC98CB0-07E5-45EF-B4FA-11EBA196D3B7}"/>
    <cellStyle name="Fixed" xfId="47608" xr:uid="{7F788013-C216-4633-8E93-E427E44CD5AD}"/>
    <cellStyle name="Fixo" xfId="45341" xr:uid="{9278F10C-0507-4BBE-B5D5-7E6F9FE9BCA8}"/>
    <cellStyle name="Fixo 2" xfId="46525" xr:uid="{F756716C-1330-4BA3-9ED4-952D774BEF62}"/>
    <cellStyle name="Footnote" xfId="47609" xr:uid="{1556BB80-B69E-4D94-93C9-C945AAE27E49}"/>
    <cellStyle name="Grupo" xfId="45342" xr:uid="{8A8017C3-FE54-4486-ACB7-4365EE4D6D9D}"/>
    <cellStyle name="Grupo 2" xfId="46030" xr:uid="{529754D7-50CF-4A0C-A0C5-4C32EB042524}"/>
    <cellStyle name="Grupo 2 2" xfId="46452" xr:uid="{7251B707-8957-4659-8449-C7B6C0F524C1}"/>
    <cellStyle name="Grupo 2 2 2" xfId="60087" xr:uid="{9D62C3AC-5A2A-4814-BF7C-4D6C3F8567F4}"/>
    <cellStyle name="Grupo 2 3" xfId="60056" xr:uid="{B3288067-5683-4F60-B1CE-ECC09AB00370}"/>
    <cellStyle name="Grupo 3" xfId="46445" xr:uid="{DDB6670B-8E5C-4841-BBB2-B8FBF6357880}"/>
    <cellStyle name="Grupo 3 2" xfId="60072" xr:uid="{78ED1476-22D3-45D1-87C3-E17B291FA9D2}"/>
    <cellStyle name="Grupo 4" xfId="60041" xr:uid="{C684F917-4A85-41B3-B8DD-F5C25E0F68D3}"/>
    <cellStyle name="Hard Percent" xfId="47610" xr:uid="{C192151E-875E-4642-8DAC-D50B2745BEC5}"/>
    <cellStyle name="Header" xfId="131" xr:uid="{F46A4DC1-424C-4AE0-A084-873C538E98DF}"/>
    <cellStyle name="Header 2" xfId="47611" xr:uid="{CEAF8E7C-47AF-4840-B0E9-F60B72485F1A}"/>
    <cellStyle name="Headers" xfId="132" xr:uid="{9AFD1F99-F995-435E-AD0F-9272815D8A4A}"/>
    <cellStyle name="Heading" xfId="133" xr:uid="{1229BC14-B747-4673-8D70-0067E1F7072B}"/>
    <cellStyle name="Heading 1" xfId="5" xr:uid="{4BC0D378-F1B7-4DC5-9260-30EC17358682}"/>
    <cellStyle name="Heading 1 2" xfId="45086" xr:uid="{4238619F-5CC8-493B-BAAF-2F56B30A3112}"/>
    <cellStyle name="Heading 2" xfId="6" xr:uid="{5C00561A-D659-48FD-AE8B-B57FFFFB0A5B}"/>
    <cellStyle name="Heading 2 2" xfId="45087" xr:uid="{E6858181-EC89-409C-8066-E569BBE13C1C}"/>
    <cellStyle name="Heading 3" xfId="7" xr:uid="{2B046699-9351-42FF-93F9-BB22AA8BCD2E}"/>
    <cellStyle name="Heading 3 2" xfId="45088" xr:uid="{E1D79BF4-BB38-40A9-9984-AD2D5AB9C649}"/>
    <cellStyle name="Heading 4" xfId="8" xr:uid="{96C73590-C960-4284-BDD6-861FFA7BBF4D}"/>
    <cellStyle name="Heading 4 2" xfId="45089" xr:uid="{503AEE42-9A31-414C-9D93-4CB5ED9A83AF}"/>
    <cellStyle name="Heading1" xfId="134" xr:uid="{7A3AEF7C-E53F-4709-AC5F-694D3F62C574}"/>
    <cellStyle name="Heading2" xfId="135" xr:uid="{9A8B649D-A1A8-443C-9A58-81ADB39F9B13}"/>
    <cellStyle name="Hidden" xfId="136" xr:uid="{B7EE1B6E-9966-4C2D-B9DF-6ECF94F97C30}"/>
    <cellStyle name="Hiperlink 2" xfId="236" xr:uid="{5611B895-4AA3-481B-BDDD-5043586FFE53}"/>
    <cellStyle name="Hiperlink 2 2" xfId="60431" xr:uid="{639EEBAC-5DD8-4E3F-B3CD-F1E1D8ABBE33}"/>
    <cellStyle name="Hiperlink 3" xfId="60430" xr:uid="{AB58F1E9-5F28-4673-89F8-C8673E5512B6}"/>
    <cellStyle name="Hyperlink 2" xfId="46526" xr:uid="{88AF9D85-1260-434E-83EB-32FDE4C26531}"/>
    <cellStyle name="Hyperlink 2 2" xfId="47612" xr:uid="{77DEE075-B68E-455D-9169-C279F37B1451}"/>
    <cellStyle name="Incorreto" xfId="100" xr:uid="{C8177D5F-B80C-4B4D-96A4-98B5E6CC18C2}"/>
    <cellStyle name="Incorreto 10" xfId="38217" xr:uid="{BA9BD578-430F-4652-AD75-BE9F69FE9FAC}"/>
    <cellStyle name="Incorreto 10 10" xfId="47613" xr:uid="{B563B1D3-D406-4696-819A-F4B9F2FCEB2E}"/>
    <cellStyle name="Incorreto 10 11" xfId="46031" xr:uid="{467B9B52-6981-474D-9552-802CFC6A6EF3}"/>
    <cellStyle name="Incorreto 10 2" xfId="48289" xr:uid="{CD159CE8-9409-491E-9901-99EDD45D18A6}"/>
    <cellStyle name="Incorreto 10 2 2" xfId="49680" xr:uid="{3546A426-E10F-4E29-87FA-E85A5B05E915}"/>
    <cellStyle name="Incorreto 10 3" xfId="51081" xr:uid="{811D93A9-DE12-41B5-8974-A69620BAE085}"/>
    <cellStyle name="Incorreto 10 4" xfId="51965" xr:uid="{7C7BCFF7-08BF-418C-857E-BBD734955928}"/>
    <cellStyle name="Incorreto 10 5" xfId="52838" xr:uid="{42D97F95-AAAE-4B25-8346-E99AEEB8F3D4}"/>
    <cellStyle name="Incorreto 10 6" xfId="53694" xr:uid="{EED6D836-0700-449F-BFCD-4EEA11B0F223}"/>
    <cellStyle name="Incorreto 10 7" xfId="54520" xr:uid="{3AC0C9FB-F472-40AE-A403-FBD69BAC240F}"/>
    <cellStyle name="Incorreto 10 8" xfId="55281" xr:uid="{0544FE6F-F23E-4546-89D1-422E43D16F3E}"/>
    <cellStyle name="Incorreto 10 9" xfId="55904" xr:uid="{86DA58CE-FAD7-4462-960B-F775E6BD7429}"/>
    <cellStyle name="Incorreto 11" xfId="38218" xr:uid="{F814BB9C-C591-44C7-834D-07837CBDB861}"/>
    <cellStyle name="Incorreto 11 10" xfId="47614" xr:uid="{55D7C61D-4541-449A-B291-1626A6246B4F}"/>
    <cellStyle name="Incorreto 11 11" xfId="46032" xr:uid="{18B1A695-293F-480B-BBA9-94EACBF5C89B}"/>
    <cellStyle name="Incorreto 11 2" xfId="48290" xr:uid="{AEF778CB-BCCF-4AF7-B09D-BC72A34FB6EC}"/>
    <cellStyle name="Incorreto 11 2 2" xfId="49681" xr:uid="{471088DA-4095-4B2F-AD4C-88621A43DEFA}"/>
    <cellStyle name="Incorreto 11 3" xfId="51082" xr:uid="{BC5DA377-E3B9-4241-BC92-C85547CAAD40}"/>
    <cellStyle name="Incorreto 11 4" xfId="51966" xr:uid="{130E6907-EA0B-415A-9143-3D8550F1E279}"/>
    <cellStyle name="Incorreto 11 5" xfId="52839" xr:uid="{D53464AD-3D1C-4F4E-9310-A8B3B6FCCA8E}"/>
    <cellStyle name="Incorreto 11 6" xfId="53695" xr:uid="{ED0D06F0-280C-436D-8459-9F6F5C0CC77A}"/>
    <cellStyle name="Incorreto 11 7" xfId="54521" xr:uid="{895D0FFA-82FB-45D6-BF57-8A1C8EF4BFE1}"/>
    <cellStyle name="Incorreto 11 8" xfId="55282" xr:uid="{469288DF-2814-4610-80A1-8997E28DB54E}"/>
    <cellStyle name="Incorreto 11 9" xfId="55905" xr:uid="{7F44381E-9857-4959-801A-B6EF325A6DFE}"/>
    <cellStyle name="Incorreto 12" xfId="38219" xr:uid="{9353F03A-EBED-4D9B-8F1E-5D1B7E3AB73D}"/>
    <cellStyle name="Incorreto 12 10" xfId="47615" xr:uid="{BD3111C1-8B6C-4D6E-8D0B-0400CBD3F4E6}"/>
    <cellStyle name="Incorreto 12 11" xfId="46033" xr:uid="{B2683CAF-12A8-473E-8D1F-211727BACCF9}"/>
    <cellStyle name="Incorreto 12 2" xfId="48291" xr:uid="{6005BF64-9FBA-4F4C-876E-6897EBD4146D}"/>
    <cellStyle name="Incorreto 12 2 2" xfId="49682" xr:uid="{68F90551-A50B-46FF-B62D-E300A7782015}"/>
    <cellStyle name="Incorreto 12 3" xfId="51083" xr:uid="{053BF946-9538-49BB-8623-AC64D8B96CDB}"/>
    <cellStyle name="Incorreto 12 4" xfId="51967" xr:uid="{05245351-9E1C-48A7-9E1A-04924DAE98EE}"/>
    <cellStyle name="Incorreto 12 5" xfId="52840" xr:uid="{4F3C96AB-FFE3-4EBC-BCB9-38B1444DCBA0}"/>
    <cellStyle name="Incorreto 12 6" xfId="53696" xr:uid="{0190A0A2-00C0-46E4-87CB-823EE0BD591A}"/>
    <cellStyle name="Incorreto 12 7" xfId="54522" xr:uid="{683BCFC5-5B17-421D-848B-679F431E0225}"/>
    <cellStyle name="Incorreto 12 8" xfId="55283" xr:uid="{D859D09C-65CB-4DE8-8B28-CCBB29528F76}"/>
    <cellStyle name="Incorreto 12 9" xfId="55906" xr:uid="{5933CB4D-B213-4776-8B42-1B74AA8EEA7B}"/>
    <cellStyle name="Incorreto 13" xfId="38220" xr:uid="{94F60789-5A16-4874-A461-638F5C0EE828}"/>
    <cellStyle name="Incorreto 13 10" xfId="47616" xr:uid="{4DC2210E-FC2C-4D71-BD7A-9A665E86F6F7}"/>
    <cellStyle name="Incorreto 13 11" xfId="46034" xr:uid="{2039CD7F-623C-44BF-91F5-D409FB60268F}"/>
    <cellStyle name="Incorreto 13 2" xfId="48292" xr:uid="{BC148108-022E-4C06-9790-7F520A12AB79}"/>
    <cellStyle name="Incorreto 13 2 2" xfId="49683" xr:uid="{225E3DB8-3B46-4E90-9100-277C8956CC24}"/>
    <cellStyle name="Incorreto 13 3" xfId="51084" xr:uid="{9091FFC4-8195-4913-A122-247AAAC5EF6E}"/>
    <cellStyle name="Incorreto 13 4" xfId="51968" xr:uid="{FE840A98-7D58-4A99-9C13-8FEC5C2F1AA0}"/>
    <cellStyle name="Incorreto 13 5" xfId="52841" xr:uid="{7578EB34-41C7-4AB2-B1B0-B8CD074B37A5}"/>
    <cellStyle name="Incorreto 13 6" xfId="53697" xr:uid="{31E824DF-1612-405A-B9CE-CF6C6FA97CCE}"/>
    <cellStyle name="Incorreto 13 7" xfId="54523" xr:uid="{A71C1351-9619-4409-9AF4-DB3C2E14796B}"/>
    <cellStyle name="Incorreto 13 8" xfId="55284" xr:uid="{638B9E04-FA78-4122-B71A-78D534B30552}"/>
    <cellStyle name="Incorreto 13 9" xfId="55907" xr:uid="{66157A3E-237A-4375-89BB-639C4C65780E}"/>
    <cellStyle name="Incorreto 14" xfId="38221" xr:uid="{563C2AE5-90BB-461E-972F-4F9D63357380}"/>
    <cellStyle name="Incorreto 14 10" xfId="47617" xr:uid="{E2253CA6-D06E-4D60-B8D8-44F0724CAA6B}"/>
    <cellStyle name="Incorreto 14 11" xfId="46035" xr:uid="{9A66113A-9F4E-45DE-977F-0478AC1D46B1}"/>
    <cellStyle name="Incorreto 14 2" xfId="48293" xr:uid="{B5829BDA-8713-4384-9925-0F85ABA0CED5}"/>
    <cellStyle name="Incorreto 14 2 2" xfId="49684" xr:uid="{A5D86B95-5380-4720-9226-F29AD56D633A}"/>
    <cellStyle name="Incorreto 14 3" xfId="51085" xr:uid="{30539637-27E8-422F-B655-B5C78EABBA81}"/>
    <cellStyle name="Incorreto 14 4" xfId="51969" xr:uid="{C0DD8640-4C5B-4BB1-83F3-B3728CA6A594}"/>
    <cellStyle name="Incorreto 14 5" xfId="52842" xr:uid="{A859C77C-53C4-434A-9B73-2F08054EAAFF}"/>
    <cellStyle name="Incorreto 14 6" xfId="53698" xr:uid="{2D97BA2C-2E94-41E4-BB5D-D676BF80843B}"/>
    <cellStyle name="Incorreto 14 7" xfId="54524" xr:uid="{5CA199F2-94F6-491B-8531-6CC103AB49DD}"/>
    <cellStyle name="Incorreto 14 8" xfId="55285" xr:uid="{C0FCABFF-A55B-4B45-8008-1B3D9D34E3F1}"/>
    <cellStyle name="Incorreto 14 9" xfId="55908" xr:uid="{40F13771-F53D-436E-807A-AB87475EC86B}"/>
    <cellStyle name="Incorreto 15" xfId="38222" xr:uid="{C4BAF447-AE6D-47A5-BE09-109FC79439CC}"/>
    <cellStyle name="Incorreto 15 10" xfId="47618" xr:uid="{2EDCD61F-3896-4CF4-9F88-73FE1C4C1696}"/>
    <cellStyle name="Incorreto 15 11" xfId="46036" xr:uid="{90CC1209-86FA-4FAE-9557-2F58E84730DC}"/>
    <cellStyle name="Incorreto 15 2" xfId="48294" xr:uid="{53478F5A-A0A4-4DFE-AD89-D69C656B63A7}"/>
    <cellStyle name="Incorreto 15 2 2" xfId="49685" xr:uid="{CB45E66A-7021-48DC-866B-53D56867423B}"/>
    <cellStyle name="Incorreto 15 3" xfId="51086" xr:uid="{1DB438E8-75BF-4298-9263-FFC805514E33}"/>
    <cellStyle name="Incorreto 15 4" xfId="51970" xr:uid="{D3846494-74CA-4131-ADE2-3CDF62CF5F07}"/>
    <cellStyle name="Incorreto 15 5" xfId="52843" xr:uid="{05F9A0CF-79E5-4A08-BE86-BB60E57F2A08}"/>
    <cellStyle name="Incorreto 15 6" xfId="53699" xr:uid="{A7B6ECCF-9975-442E-98EC-5A2271E02AA0}"/>
    <cellStyle name="Incorreto 15 7" xfId="54525" xr:uid="{2AE140F1-865D-4646-A21B-1BF8C33F4DEB}"/>
    <cellStyle name="Incorreto 15 8" xfId="55286" xr:uid="{A5A6AF3C-49CF-4DD1-81BC-5B80DDB894AC}"/>
    <cellStyle name="Incorreto 15 9" xfId="55909" xr:uid="{FECED9A6-E7FB-4C1E-8D1A-047A21D4FBA7}"/>
    <cellStyle name="Incorreto 16" xfId="38223" xr:uid="{BFF8A41B-F66B-487E-B2E1-DAD17A6A3422}"/>
    <cellStyle name="Incorreto 16 10" xfId="47619" xr:uid="{A4581992-ECC0-4990-9911-3C382569DC1E}"/>
    <cellStyle name="Incorreto 16 11" xfId="46037" xr:uid="{35500994-B721-4256-899F-1659499112A6}"/>
    <cellStyle name="Incorreto 16 2" xfId="48295" xr:uid="{7303895C-A54A-473E-B869-037A8A9F8BB9}"/>
    <cellStyle name="Incorreto 16 2 2" xfId="49686" xr:uid="{B3FDDF2A-7789-47EB-933F-3920DA049912}"/>
    <cellStyle name="Incorreto 16 3" xfId="51087" xr:uid="{D47B20D2-2416-4D9F-8AC3-15910F939177}"/>
    <cellStyle name="Incorreto 16 4" xfId="51971" xr:uid="{E92CD1ED-64A3-4E80-802B-EC62AA4DAA18}"/>
    <cellStyle name="Incorreto 16 5" xfId="52844" xr:uid="{6DC037AA-15CC-47EE-A0FB-00B2DFC496A2}"/>
    <cellStyle name="Incorreto 16 6" xfId="53700" xr:uid="{5E567406-AC07-434E-91A4-BEE9A762B6EB}"/>
    <cellStyle name="Incorreto 16 7" xfId="54526" xr:uid="{7BFFC110-D83C-49DE-9E25-C8A89608D2B6}"/>
    <cellStyle name="Incorreto 16 8" xfId="55287" xr:uid="{2F892E06-2EF4-434B-8E12-816ADA69340B}"/>
    <cellStyle name="Incorreto 16 9" xfId="55910" xr:uid="{A8268F8F-76C9-48DD-9372-BD3EDE71A788}"/>
    <cellStyle name="Incorreto 17" xfId="38224" xr:uid="{BCB80211-2A39-4354-A6FA-0BAF39886862}"/>
    <cellStyle name="Incorreto 17 2" xfId="49687" xr:uid="{9E981D5B-DF43-4CE5-A4A1-A2E0323F981D}"/>
    <cellStyle name="Incorreto 17 3" xfId="51088" xr:uid="{A90B6101-0D8D-4312-AF1B-B72A60C4A64B}"/>
    <cellStyle name="Incorreto 17 4" xfId="51972" xr:uid="{D5ECA16A-54FE-4434-A661-59F492F73D1B}"/>
    <cellStyle name="Incorreto 17 5" xfId="52845" xr:uid="{FD3A06FD-69EF-4050-A2B5-9EA5F2C0FA64}"/>
    <cellStyle name="Incorreto 17 6" xfId="53701" xr:uid="{0ED3160A-1B7D-4C29-9BC0-F2741817C2B8}"/>
    <cellStyle name="Incorreto 17 7" xfId="54527" xr:uid="{FAC2901F-451F-435C-96C2-242022AA6929}"/>
    <cellStyle name="Incorreto 17 8" xfId="55288" xr:uid="{0D691A44-9A16-4CEB-94E4-23A95666D6C1}"/>
    <cellStyle name="Incorreto 17 9" xfId="55911" xr:uid="{DA0A3E3A-2CDA-4695-B76A-55C9DC8541A1}"/>
    <cellStyle name="Incorreto 18" xfId="38225" xr:uid="{5EC363FC-882A-4A1B-A12B-8C1B7163FBD8}"/>
    <cellStyle name="Incorreto 18 2" xfId="49688" xr:uid="{666C8C62-2138-4F1B-9315-7AE60E7E43A8}"/>
    <cellStyle name="Incorreto 18 3" xfId="51089" xr:uid="{A4EF616D-DE77-4709-B63E-E508E25C9B7C}"/>
    <cellStyle name="Incorreto 18 4" xfId="51973" xr:uid="{90749FDF-62A2-41A6-974A-2B52B2EE8C06}"/>
    <cellStyle name="Incorreto 18 5" xfId="52846" xr:uid="{88E9D886-DAD3-4E26-8471-C991A5BF09A8}"/>
    <cellStyle name="Incorreto 18 6" xfId="53702" xr:uid="{DE6A41A1-3F60-44CA-9CFB-AECAFF0467C3}"/>
    <cellStyle name="Incorreto 18 7" xfId="54528" xr:uid="{7FEDE4E1-3C8F-4298-A517-C2E6D46BAD12}"/>
    <cellStyle name="Incorreto 18 8" xfId="55289" xr:uid="{A38F70E8-3F65-4E48-A364-D2D8754C7851}"/>
    <cellStyle name="Incorreto 18 9" xfId="55912" xr:uid="{A18B7B1E-78FA-43D9-86D1-11344D176188}"/>
    <cellStyle name="Incorreto 19" xfId="38226" xr:uid="{BDC95858-98A9-44EC-AF6C-0ED046D2B5DE}"/>
    <cellStyle name="Incorreto 19 2" xfId="49689" xr:uid="{543A1543-B7E4-46C9-B918-CE9FCF761B2A}"/>
    <cellStyle name="Incorreto 19 3" xfId="51090" xr:uid="{B74C5343-2347-4903-B8A8-AD952525A31E}"/>
    <cellStyle name="Incorreto 19 4" xfId="51974" xr:uid="{6C97C1E3-11A5-49BF-95AA-DECFC0E8AFC0}"/>
    <cellStyle name="Incorreto 19 5" xfId="52847" xr:uid="{837D46E5-8BFD-4455-AB5C-73708C08F3EC}"/>
    <cellStyle name="Incorreto 19 6" xfId="53703" xr:uid="{67407684-3E5D-413D-9927-547FA808268D}"/>
    <cellStyle name="Incorreto 19 7" xfId="54529" xr:uid="{DCF755CA-2947-4859-A8BD-508E2F3B7418}"/>
    <cellStyle name="Incorreto 19 8" xfId="55290" xr:uid="{494FA844-601B-4120-A005-C00AC703BAB8}"/>
    <cellStyle name="Incorreto 19 9" xfId="55913" xr:uid="{DB934075-96F1-4C73-A128-9C84179345E0}"/>
    <cellStyle name="Incorreto 2" xfId="38227" xr:uid="{393A861C-4034-42F0-A1F9-2E6BD1B65624}"/>
    <cellStyle name="Incorreto 2 10" xfId="38228" xr:uid="{5DDB66B9-E575-4449-A758-26670AAD4E1E}"/>
    <cellStyle name="Incorreto 2 10 2" xfId="52848" xr:uid="{4F462BDC-FD2A-44B1-88E4-08003FC25794}"/>
    <cellStyle name="Incorreto 2 11" xfId="38229" xr:uid="{63530DD8-B81F-4244-9263-0EA83A662296}"/>
    <cellStyle name="Incorreto 2 11 2" xfId="53704" xr:uid="{5AB4C4DD-95EA-4263-B524-032E146ADF4B}"/>
    <cellStyle name="Incorreto 2 12" xfId="38230" xr:uid="{1E82E3F0-EA25-4B78-B5F9-5398F536916A}"/>
    <cellStyle name="Incorreto 2 12 2" xfId="54530" xr:uid="{8873D560-12DC-4193-9DAF-65143DFDC635}"/>
    <cellStyle name="Incorreto 2 13" xfId="38231" xr:uid="{D3D342F9-07F0-4C9C-8D39-62BA4F4D8569}"/>
    <cellStyle name="Incorreto 2 13 2" xfId="55291" xr:uid="{C8F9D36F-FFB9-4447-819B-59F65B573DDF}"/>
    <cellStyle name="Incorreto 2 14" xfId="38232" xr:uid="{6BF504AD-33C2-4741-B2BC-6E8A2C0A32F0}"/>
    <cellStyle name="Incorreto 2 14 2" xfId="38233" xr:uid="{EEB75B67-105E-4726-9DE3-5EDF662074F9}"/>
    <cellStyle name="Incorreto 2 14 3" xfId="38234" xr:uid="{957E7D61-74E0-480D-B861-318F7775DC04}"/>
    <cellStyle name="Incorreto 2 14 4" xfId="38235" xr:uid="{6B6326A3-E529-4038-A229-69FC1689B12D}"/>
    <cellStyle name="Incorreto 2 14 5" xfId="55914" xr:uid="{136337F6-B830-44D6-B76E-A8582924D8AC}"/>
    <cellStyle name="Incorreto 2 15" xfId="38236" xr:uid="{E0719608-48AC-43F7-93ED-62083C197BE5}"/>
    <cellStyle name="Incorreto 2 15 2" xfId="56183" xr:uid="{DB4F5EB9-DF02-4AAD-9FFB-59BC88016F5F}"/>
    <cellStyle name="Incorreto 2 16" xfId="38237" xr:uid="{D00EA9CC-0177-465C-A2CF-23C9DB5CA879}"/>
    <cellStyle name="Incorreto 2 16 2" xfId="57662" xr:uid="{89D8B936-ACE2-4DFC-9790-A3BFF407DCB8}"/>
    <cellStyle name="Incorreto 2 17" xfId="38238" xr:uid="{412693E5-BE5E-4B80-BFAE-0D3D4BC37CB1}"/>
    <cellStyle name="Incorreto 2 17 2" xfId="47620" xr:uid="{37BBB7DD-0368-4761-8F9F-D155A55CF0C5}"/>
    <cellStyle name="Incorreto 2 18" xfId="38239" xr:uid="{24BB68B4-4546-4FEE-A224-2FB4CC3B8894}"/>
    <cellStyle name="Incorreto 2 19" xfId="38240" xr:uid="{4DC66AE6-DBBD-4EA2-95BD-3F2FB2F83B46}"/>
    <cellStyle name="Incorreto 2 2" xfId="38241" xr:uid="{2313EF8F-0B5E-481C-B275-8D4F0139747F}"/>
    <cellStyle name="Incorreto 2 2 10" xfId="38242" xr:uid="{D34BBD5C-0C84-416D-989A-4659AFB00069}"/>
    <cellStyle name="Incorreto 2 2 10 2" xfId="56668" xr:uid="{3B0F501C-F65D-404E-81E5-A0033316AE3D}"/>
    <cellStyle name="Incorreto 2 2 11" xfId="38243" xr:uid="{A436B975-FD10-4A78-B833-F4F8EF82392C}"/>
    <cellStyle name="Incorreto 2 2 11 2" xfId="57559" xr:uid="{0D4552BA-0B17-4BD1-B3D3-A0EE64028E08}"/>
    <cellStyle name="Incorreto 2 2 12" xfId="38244" xr:uid="{3CAEE0E5-1B8B-4D48-AC98-2792DD3CAEDB}"/>
    <cellStyle name="Incorreto 2 2 13" xfId="38245" xr:uid="{38CBA3BD-2E8B-4D1F-92E5-314D2CC72FC3}"/>
    <cellStyle name="Incorreto 2 2 14" xfId="38246" xr:uid="{A27C4129-C77E-4BF3-A0EF-B7282C5CECC0}"/>
    <cellStyle name="Incorreto 2 2 15" xfId="48296" xr:uid="{56B0A5EA-6D29-4639-AB83-8B11B6E1442D}"/>
    <cellStyle name="Incorreto 2 2 2" xfId="38247" xr:uid="{C437920D-0EEA-49DC-999C-58E7C81C5391}"/>
    <cellStyle name="Incorreto 2 2 2 10" xfId="38248" xr:uid="{D62C2264-1BA2-47E4-876F-50F5752519F8}"/>
    <cellStyle name="Incorreto 2 2 2 10 2" xfId="57046" xr:uid="{5688F7D1-1BE1-4441-BEE8-B0843284D874}"/>
    <cellStyle name="Incorreto 2 2 2 11" xfId="38249" xr:uid="{0CCF2107-DC80-4BB1-A8F0-7E79EFEEC636}"/>
    <cellStyle name="Incorreto 2 2 2 11 2" xfId="57823" xr:uid="{793EF9A7-5C33-4EFC-B997-BF6E672FFAB0}"/>
    <cellStyle name="Incorreto 2 2 2 12" xfId="38250" xr:uid="{E8B3C7A5-597E-4BA5-B1B2-3BCC904D0D30}"/>
    <cellStyle name="Incorreto 2 2 2 13" xfId="38251" xr:uid="{A2F2B013-53B1-458E-B1B4-3B34BE9FA99E}"/>
    <cellStyle name="Incorreto 2 2 2 14" xfId="49690" xr:uid="{0BE78679-74AE-4DEA-9A90-403341DD6792}"/>
    <cellStyle name="Incorreto 2 2 2 2" xfId="38252" xr:uid="{D2285290-67DC-4ADD-9323-A03C2D3AB2DF}"/>
    <cellStyle name="Incorreto 2 2 2 2 2" xfId="38253" xr:uid="{F6C5584E-2893-4351-8C44-ADE6342C3852}"/>
    <cellStyle name="Incorreto 2 2 2 2 2 2" xfId="57450" xr:uid="{9DCB8F47-EACA-4E41-9CAE-3929151D6E40}"/>
    <cellStyle name="Incorreto 2 2 2 2 2 2 2" xfId="57451" xr:uid="{1D621AE7-CCF3-40E8-94EC-EF2E542841A1}"/>
    <cellStyle name="Incorreto 2 2 2 2 2 2 3" xfId="57410" xr:uid="{0FA21BAF-042E-4D24-B522-25A4DF8FF784}"/>
    <cellStyle name="Incorreto 2 2 2 2 2 3" xfId="57686" xr:uid="{2D954CBE-6302-4E18-90AC-BB6AEEE5E0A6}"/>
    <cellStyle name="Incorreto 2 2 2 2 2 4" xfId="49692" xr:uid="{F48A595B-1C76-42F4-87DB-BA234A73F9E6}"/>
    <cellStyle name="Incorreto 2 2 2 2 3" xfId="38254" xr:uid="{52C05B19-DBE3-4C60-B91B-32CD77D6E02A}"/>
    <cellStyle name="Incorreto 2 2 2 2 3 2" xfId="57449" xr:uid="{FA0F8244-F68B-411F-883B-96D6C528A37C}"/>
    <cellStyle name="Incorreto 2 2 2 2 4" xfId="38255" xr:uid="{FA95709D-C49F-4BED-BFE8-C5AA72D3A072}"/>
    <cellStyle name="Incorreto 2 2 2 2 4 2" xfId="57791" xr:uid="{E648CDB7-66B0-4FA6-8881-82FC35C9396B}"/>
    <cellStyle name="Incorreto 2 2 2 2 5" xfId="49691" xr:uid="{1AA19892-7DEE-4730-B812-42B63AB394C5}"/>
    <cellStyle name="Incorreto 2 2 2 3" xfId="38256" xr:uid="{F164D9A7-2E5E-4AF8-A8A4-6E9696070CF4}"/>
    <cellStyle name="Incorreto 2 2 2 3 2" xfId="51093" xr:uid="{CF99B37D-344E-46D2-B3A8-111516F06B92}"/>
    <cellStyle name="Incorreto 2 2 2 4" xfId="38257" xr:uid="{33546C1B-1F22-4CCE-A6B9-C27EBAF99B39}"/>
    <cellStyle name="Incorreto 2 2 2 4 2" xfId="51977" xr:uid="{BAA9B96B-ACEB-4339-81B0-BBC957CCE770}"/>
    <cellStyle name="Incorreto 2 2 2 5" xfId="38258" xr:uid="{81C10B24-E419-4922-97CA-E88846C19149}"/>
    <cellStyle name="Incorreto 2 2 2 5 2" xfId="52850" xr:uid="{5F51EF90-D4FF-47A2-8706-4E863183CA09}"/>
    <cellStyle name="Incorreto 2 2 2 6" xfId="38259" xr:uid="{F8C396C9-B0F8-4B75-BE6A-F8D1F71D4045}"/>
    <cellStyle name="Incorreto 2 2 2 6 2" xfId="53706" xr:uid="{7BFD75FB-D7CD-40B9-A9B2-900DFCF46257}"/>
    <cellStyle name="Incorreto 2 2 2 7" xfId="38260" xr:uid="{EDCB3ED5-09D6-4E22-827B-32F353B3DDA6}"/>
    <cellStyle name="Incorreto 2 2 2 7 2" xfId="54532" xr:uid="{D53A72EF-83AA-4729-98E0-8595B8BA54F9}"/>
    <cellStyle name="Incorreto 2 2 2 8" xfId="38261" xr:uid="{11E2735A-E6EA-49B3-A9E7-F97374982757}"/>
    <cellStyle name="Incorreto 2 2 2 8 2" xfId="55293" xr:uid="{ED4BA3BF-0458-4705-9202-F83FA3D65C1F}"/>
    <cellStyle name="Incorreto 2 2 2 9" xfId="38262" xr:uid="{4B9BC362-DD86-4CC8-A10A-8CF8EA1CBD2D}"/>
    <cellStyle name="Incorreto 2 2 2 9 2" xfId="55916" xr:uid="{343EB431-53ED-42B5-9A92-90F6831B351C}"/>
    <cellStyle name="Incorreto 2 2 3" xfId="38263" xr:uid="{A89D17EA-7257-443D-B59A-784548DDDF95}"/>
    <cellStyle name="Incorreto 2 2 3 2" xfId="51092" xr:uid="{497084B7-8023-463B-B2CA-67752731A606}"/>
    <cellStyle name="Incorreto 2 2 4" xfId="38264" xr:uid="{F73474E0-FBB3-49C5-AC0E-1141CA9CC661}"/>
    <cellStyle name="Incorreto 2 2 4 2" xfId="38265" xr:uid="{473CACA0-54FD-446A-9A34-CA9D60ACA0CD}"/>
    <cellStyle name="Incorreto 2 2 4 3" xfId="38266" xr:uid="{B0532C2F-C9DD-4078-83DB-4688EF8BDC43}"/>
    <cellStyle name="Incorreto 2 2 4 4" xfId="38267" xr:uid="{EC7CA9B4-280D-424E-9A3B-A32853769B29}"/>
    <cellStyle name="Incorreto 2 2 4 5" xfId="51976" xr:uid="{A37614D8-4817-49C7-897D-210B0BA01CC1}"/>
    <cellStyle name="Incorreto 2 2 5" xfId="38268" xr:uid="{C8E690E0-E989-41F0-80A6-1381835DAA70}"/>
    <cellStyle name="Incorreto 2 2 5 2" xfId="52849" xr:uid="{811824DA-43B3-4A16-A5C9-8076DF907E1D}"/>
    <cellStyle name="Incorreto 2 2 6" xfId="38269" xr:uid="{A754E508-2E9C-4DD7-97CA-18B1C1287B4A}"/>
    <cellStyle name="Incorreto 2 2 6 2" xfId="53705" xr:uid="{59160BF7-50F4-4C31-8D6B-2E05713F2349}"/>
    <cellStyle name="Incorreto 2 2 7" xfId="38270" xr:uid="{5AF6258D-E385-4D55-AD96-725E653959E5}"/>
    <cellStyle name="Incorreto 2 2 7 2" xfId="54531" xr:uid="{6B8F8725-6240-4B5C-B79E-68DFADC5742B}"/>
    <cellStyle name="Incorreto 2 2 8" xfId="38271" xr:uid="{420A65A1-5E6F-46D4-A614-71135B25A4D4}"/>
    <cellStyle name="Incorreto 2 2 8 2" xfId="55292" xr:uid="{0A365E96-056C-464E-93C4-EE5EF693B6B6}"/>
    <cellStyle name="Incorreto 2 2 9" xfId="38272" xr:uid="{652F6EA4-DE71-4725-932C-D1F2E3A7285E}"/>
    <cellStyle name="Incorreto 2 2 9 2" xfId="55915" xr:uid="{52035820-AEB5-4FB0-8220-4DDFCA50178C}"/>
    <cellStyle name="Incorreto 2 20" xfId="38273" xr:uid="{EB5E07D1-A596-434A-A41D-94FFA84FD2EA}"/>
    <cellStyle name="Incorreto 2 21" xfId="38274" xr:uid="{62E4C980-66A1-4BF8-8136-C0BD7299C8F7}"/>
    <cellStyle name="Incorreto 2 22" xfId="38275" xr:uid="{42701A5E-8A8D-426E-83A4-A44B3AB83849}"/>
    <cellStyle name="Incorreto 2 23" xfId="38276" xr:uid="{70D11D3C-71B9-4475-ADA2-A17EEF50899E}"/>
    <cellStyle name="Incorreto 2 24" xfId="38277" xr:uid="{008657C7-62D6-4405-8250-B299D1E9ADBC}"/>
    <cellStyle name="Incorreto 2 25" xfId="45343" xr:uid="{59A17CA9-5CB2-4F30-A411-C3A57840222C}"/>
    <cellStyle name="Incorreto 2 3" xfId="38278" xr:uid="{8C9C48ED-80DC-440E-9D00-65142CC3A700}"/>
    <cellStyle name="Incorreto 2 3 2" xfId="49693" xr:uid="{2B8CF0BD-F711-4C7C-B1CD-724E152CF0D0}"/>
    <cellStyle name="Incorreto 2 4" xfId="38279" xr:uid="{EA8ABF78-F434-4527-88C2-A8DB82109538}"/>
    <cellStyle name="Incorreto 2 4 2" xfId="49694" xr:uid="{4A730C41-13D6-4A24-AF9B-A6044C9D42E5}"/>
    <cellStyle name="Incorreto 2 5" xfId="38280" xr:uid="{4701A487-6E1C-442C-9C15-E62E65F220CA}"/>
    <cellStyle name="Incorreto 2 5 2" xfId="49695" xr:uid="{56FAB325-1767-4A1B-ACFD-B3F737B9828A}"/>
    <cellStyle name="Incorreto 2 6" xfId="38281" xr:uid="{8F165042-7786-4322-96EA-5F8E5FAA5672}"/>
    <cellStyle name="Incorreto 2 6 2" xfId="49696" xr:uid="{7C81C517-A115-4990-8AC0-9FE6A58D6B83}"/>
    <cellStyle name="Incorreto 2 7" xfId="38282" xr:uid="{252A7802-C774-40D6-AE28-C8A0BF8DAC63}"/>
    <cellStyle name="Incorreto 2 7 2" xfId="49697" xr:uid="{FDF3F537-9398-44AE-A995-39273FEF452E}"/>
    <cellStyle name="Incorreto 2 8" xfId="38283" xr:uid="{EEA70EA7-6A09-4683-8888-3B3A1DDB7750}"/>
    <cellStyle name="Incorreto 2 8 2" xfId="51091" xr:uid="{87022B21-3744-4388-9D3E-668F3FB2169C}"/>
    <cellStyle name="Incorreto 2 9" xfId="38284" xr:uid="{304F740E-31B5-451D-BCCB-45C78E130C68}"/>
    <cellStyle name="Incorreto 2 9 2" xfId="51975" xr:uid="{58BD12EF-1866-4D8F-8F6E-D3BA6B2CFCC4}"/>
    <cellStyle name="Incorreto 20" xfId="38285" xr:uid="{38CF6466-6AD2-4484-97FD-432AD38A3C6B}"/>
    <cellStyle name="Incorreto 20 2" xfId="49698" xr:uid="{19722685-8036-42C4-B963-91C9EE94A778}"/>
    <cellStyle name="Incorreto 20 3" xfId="51099" xr:uid="{778DEB50-E68E-4A0E-9232-B60AC66F84F6}"/>
    <cellStyle name="Incorreto 20 4" xfId="51983" xr:uid="{3D789AC1-6FBA-40B1-A6D7-34217757EE37}"/>
    <cellStyle name="Incorreto 20 5" xfId="52856" xr:uid="{72347B56-B79F-48AE-BA70-AAD238819BBE}"/>
    <cellStyle name="Incorreto 20 6" xfId="53712" xr:uid="{6EFB5002-37C4-42FE-8C8B-BDF18F9E9493}"/>
    <cellStyle name="Incorreto 20 7" xfId="54538" xr:uid="{FCF6B8AF-71E6-4739-A720-17E9E7B7DB78}"/>
    <cellStyle name="Incorreto 20 8" xfId="55296" xr:uid="{44174D9D-ECF3-4C6F-91C6-F45495B41332}"/>
    <cellStyle name="Incorreto 20 9" xfId="55917" xr:uid="{B8EB81B9-7AB8-4081-A64B-DAC570FB5C2E}"/>
    <cellStyle name="Incorreto 21" xfId="38286" xr:uid="{7EF23356-81FD-4C30-B5D0-C3B01100E2F4}"/>
    <cellStyle name="Incorreto 21 2" xfId="49699" xr:uid="{3268EEC3-0DE0-4711-BAFC-ACAD63D914E2}"/>
    <cellStyle name="Incorreto 22" xfId="38287" xr:uid="{3F257777-D752-4FD2-AFBD-B6A9F5E29003}"/>
    <cellStyle name="Incorreto 22 2" xfId="49700" xr:uid="{69D639DE-B3D9-4772-A78D-7C583308FACB}"/>
    <cellStyle name="Incorreto 23" xfId="38288" xr:uid="{989C8AA4-FF70-4B79-8771-47E1BD6D255E}"/>
    <cellStyle name="Incorreto 23 2" xfId="49701" xr:uid="{E5951DB6-21F7-476E-AE5F-6BAB0D2877F6}"/>
    <cellStyle name="Incorreto 24" xfId="38289" xr:uid="{1F99D264-D4BE-470B-8D42-5A5E461A98B9}"/>
    <cellStyle name="Incorreto 24 2" xfId="49702" xr:uid="{F963A277-0358-454B-8221-F1C2562159EA}"/>
    <cellStyle name="Incorreto 25" xfId="38290" xr:uid="{A1D70F1E-D018-48DD-80C4-DF8ACDBA3629}"/>
    <cellStyle name="Incorreto 25 2" xfId="49703" xr:uid="{21D2B7E1-C4A6-4A30-8556-5A880770804C}"/>
    <cellStyle name="Incorreto 26" xfId="38291" xr:uid="{E197389F-DB75-4B17-94EB-3FA2EF472C45}"/>
    <cellStyle name="Incorreto 26 2" xfId="49704" xr:uid="{DB2DE66A-149E-4FA7-AB77-C87E0A5704E0}"/>
    <cellStyle name="Incorreto 27" xfId="38292" xr:uid="{2C932897-4D62-4A67-84F4-8AB6F870986E}"/>
    <cellStyle name="Incorreto 27 2" xfId="49705" xr:uid="{5FAD5CEC-89BF-4545-8082-17163EFE0898}"/>
    <cellStyle name="Incorreto 28" xfId="38293" xr:uid="{444D4C82-00A0-4234-B274-3C088C8F8949}"/>
    <cellStyle name="Incorreto 29" xfId="38294" xr:uid="{43BAFC60-CCE2-4F89-BA99-CCF15F5F6BC7}"/>
    <cellStyle name="Incorreto 3" xfId="38295" xr:uid="{E8E87F09-C816-41F3-9535-FF71B750E9C9}"/>
    <cellStyle name="Incorreto 3 10" xfId="56223" xr:uid="{8755B6FC-C5F0-44AD-822C-D760E59F401B}"/>
    <cellStyle name="Incorreto 3 11" xfId="58317" xr:uid="{4491402A-155F-4A26-828B-49945D0F39F7}"/>
    <cellStyle name="Incorreto 3 12" xfId="47621" xr:uid="{940C3C10-CABD-474A-838C-0BE3735B1D03}"/>
    <cellStyle name="Incorreto 3 13" xfId="45344" xr:uid="{07525EAB-8645-4CB0-9325-8369A5DD00DD}"/>
    <cellStyle name="Incorreto 3 2" xfId="48297" xr:uid="{1A92E85E-0D73-41AE-977E-95CE3EB9AF9B}"/>
    <cellStyle name="Incorreto 3 2 2" xfId="49706" xr:uid="{D6835887-8CB0-4ED4-910A-DF3DF3F93F1E}"/>
    <cellStyle name="Incorreto 3 2 2 2" xfId="57047" xr:uid="{147103E4-4EE6-4B8B-93FF-6520AAB38B1D}"/>
    <cellStyle name="Incorreto 3 2 2 2 2" xfId="57456" xr:uid="{8716C812-5001-44B0-A550-5DC3A088CC62}"/>
    <cellStyle name="Incorreto 3 2 2 2 3" xfId="57409" xr:uid="{A56EFF2D-BFC9-476D-A1D2-35D579D55E20}"/>
    <cellStyle name="Incorreto 3 2 2 3" xfId="57502" xr:uid="{D169387A-DBB8-47A5-94AD-228CDE3AD9AD}"/>
    <cellStyle name="Incorreto 3 2 3" xfId="56669" xr:uid="{3923592B-0691-4F48-8D88-7F354D1D518D}"/>
    <cellStyle name="Incorreto 3 2 4" xfId="57558" xr:uid="{B47B128E-C4E1-4AD7-A890-DE18EA0FBA98}"/>
    <cellStyle name="Incorreto 3 3" xfId="51107" xr:uid="{B8FC73A9-5B68-4AF9-91DD-55FCC60C4E73}"/>
    <cellStyle name="Incorreto 3 4" xfId="51991" xr:uid="{3333B501-0442-4F73-8BF8-3F8B1C07C68F}"/>
    <cellStyle name="Incorreto 3 5" xfId="52864" xr:uid="{A1028935-C2E6-4595-914B-F9FB59D31414}"/>
    <cellStyle name="Incorreto 3 6" xfId="53720" xr:uid="{2B754AAD-227F-4A31-8CB9-B3ED8B72641B}"/>
    <cellStyle name="Incorreto 3 7" xfId="54546" xr:uid="{8E7D15DF-CA8E-4551-A6E8-79AA9F7E1403}"/>
    <cellStyle name="Incorreto 3 8" xfId="55301" xr:uid="{02219CB8-F8F4-4110-B36C-E7A82E71904B}"/>
    <cellStyle name="Incorreto 3 9" xfId="55918" xr:uid="{4E1DB1F9-6E00-4689-9AC9-77C6F0D16401}"/>
    <cellStyle name="Incorreto 30" xfId="38296" xr:uid="{62397DEF-1BC2-4019-945C-7F6494C85613}"/>
    <cellStyle name="Incorreto 31" xfId="38297" xr:uid="{D02DAF95-3388-4365-AA5B-C83C83512A56}"/>
    <cellStyle name="Incorreto 32" xfId="38298" xr:uid="{E1496CFE-5BA3-424C-BFD1-E393CCC1973B}"/>
    <cellStyle name="Incorreto 33" xfId="38299" xr:uid="{3C51EFF3-BF25-4E4D-BF18-230AB87D2E86}"/>
    <cellStyle name="Incorreto 34" xfId="38300" xr:uid="{EA9E4842-0E80-4604-9C4E-9B09FA4C074C}"/>
    <cellStyle name="Incorreto 34 2" xfId="38301" xr:uid="{8C11572D-E5A3-4E74-9B70-C7FDFCED2E98}"/>
    <cellStyle name="Incorreto 34 3" xfId="38302" xr:uid="{72C4265E-FA41-4AFF-8256-8E1239877A7F}"/>
    <cellStyle name="Incorreto 35" xfId="38303" xr:uid="{B5441AE3-617C-4C82-BCE1-D0831C45282E}"/>
    <cellStyle name="Incorreto 36" xfId="38304" xr:uid="{C7DACE04-2D41-4A24-A163-597B89365A8D}"/>
    <cellStyle name="Incorreto 37" xfId="38305" xr:uid="{02EF4F04-1DAE-48A1-BE0B-2326EFEA5224}"/>
    <cellStyle name="Incorreto 38" xfId="38306" xr:uid="{E9C27CDF-6AF6-4A3E-B1A0-8078677BF92C}"/>
    <cellStyle name="Incorreto 39" xfId="38307" xr:uid="{BF6E8DCD-89A2-4955-ACAC-3859A06ECA9F}"/>
    <cellStyle name="Incorreto 4" xfId="38308" xr:uid="{F3CB69A9-DDB9-4B15-9835-13C5E6CA5012}"/>
    <cellStyle name="Incorreto 4 10" xfId="56264" xr:uid="{B038EEFD-449F-424C-80A7-6B075606CB39}"/>
    <cellStyle name="Incorreto 4 11" xfId="57882" xr:uid="{AE6584E0-9EAC-44DE-AA52-4D0A525E7E05}"/>
    <cellStyle name="Incorreto 4 12" xfId="47622" xr:uid="{166B97D0-5C53-48CD-87DC-A72A0FC0C225}"/>
    <cellStyle name="Incorreto 4 13" xfId="45345" xr:uid="{856F9FE6-A7D5-4FA0-8978-39EDBD830ECF}"/>
    <cellStyle name="Incorreto 4 2" xfId="48298" xr:uid="{8A32960E-CDEE-4B0C-BC30-E1F865B34811}"/>
    <cellStyle name="Incorreto 4 2 2" xfId="49707" xr:uid="{E1B212A4-54C1-414C-BF3C-FF830838104B}"/>
    <cellStyle name="Incorreto 4 2 2 2" xfId="57048" xr:uid="{4F553B5E-55CD-45F1-8FF7-43FDB14D35F4}"/>
    <cellStyle name="Incorreto 4 2 2 2 2" xfId="57457" xr:uid="{CBAB9691-4CD0-4388-AF34-58B429C4591B}"/>
    <cellStyle name="Incorreto 4 2 2 2 3" xfId="57014" xr:uid="{65795959-B3F3-40CE-9DA9-13BB8CD1095C}"/>
    <cellStyle name="Incorreto 4 2 2 3" xfId="57080" xr:uid="{B367E999-5C6B-41C2-B558-93620B91D81B}"/>
    <cellStyle name="Incorreto 4 2 3" xfId="56670" xr:uid="{2544ABDA-38B5-43E6-A675-DDA3FB04E83F}"/>
    <cellStyle name="Incorreto 4 2 4" xfId="58390" xr:uid="{6E049155-DDDB-4C01-8EA5-52B029D12B8C}"/>
    <cellStyle name="Incorreto 4 3" xfId="51108" xr:uid="{B1E74E75-1119-4D11-A570-8D9316B1AFAE}"/>
    <cellStyle name="Incorreto 4 4" xfId="51992" xr:uid="{C60092E7-CAEB-4E3A-BBA6-5F6AE9736F7C}"/>
    <cellStyle name="Incorreto 4 5" xfId="52865" xr:uid="{6946B168-9F1D-4675-8E37-9558A9772F85}"/>
    <cellStyle name="Incorreto 4 6" xfId="53721" xr:uid="{B27F336C-000D-4EF7-AC4C-80A53BA14551}"/>
    <cellStyle name="Incorreto 4 7" xfId="54547" xr:uid="{8F8AA07A-EB7C-4F82-91FF-5ACE64496331}"/>
    <cellStyle name="Incorreto 4 8" xfId="55302" xr:uid="{A4E2F64A-5896-4A53-A900-2F6CBB7A6BE5}"/>
    <cellStyle name="Incorreto 4 9" xfId="55919" xr:uid="{9D1FFDFD-DC1D-4EC9-8BEC-E8F0E6F5618B}"/>
    <cellStyle name="Incorreto 40" xfId="38309" xr:uid="{737FA401-F420-4E30-AA58-5505FD7D60AF}"/>
    <cellStyle name="Incorreto 41" xfId="38310" xr:uid="{2F5209C5-FC12-4F55-A17D-B1A5153FC260}"/>
    <cellStyle name="Incorreto 42" xfId="38311" xr:uid="{83E7D566-7129-4B4B-9F59-1C8AE77B7940}"/>
    <cellStyle name="Incorreto 43" xfId="38312" xr:uid="{2E2F2D99-5571-4D66-978F-C6F37B93C86A}"/>
    <cellStyle name="Incorreto 44" xfId="38313" xr:uid="{A8E58DF8-9DC1-43F6-93F3-1AF3D185B718}"/>
    <cellStyle name="Incorreto 45" xfId="38314" xr:uid="{25ABCCFD-1025-41CD-BD05-4BE27EA8F5DF}"/>
    <cellStyle name="Incorreto 46" xfId="38315" xr:uid="{7029E351-3B0D-4A58-95CB-7FC7D063DC59}"/>
    <cellStyle name="Incorreto 47" xfId="38316" xr:uid="{0D419E6A-459B-4AC8-AD19-8959F7672FF0}"/>
    <cellStyle name="Incorreto 48" xfId="38317" xr:uid="{72C49CB8-C45A-4896-98DE-43FA6963B0FF}"/>
    <cellStyle name="Incorreto 49" xfId="38318" xr:uid="{8FDF0B5E-F24F-4E84-9457-280B48B32ED2}"/>
    <cellStyle name="Incorreto 5" xfId="38319" xr:uid="{4F53A227-7527-4E87-AFF2-DF5C3F0F952E}"/>
    <cellStyle name="Incorreto 5 10" xfId="56305" xr:uid="{38A9482C-4EE9-42BE-A267-F099AAC0A4BD}"/>
    <cellStyle name="Incorreto 5 11" xfId="57767" xr:uid="{48DC1627-A8AB-43AD-991B-B5D567AF7E85}"/>
    <cellStyle name="Incorreto 5 12" xfId="47623" xr:uid="{F8B8E554-D337-474F-A6F2-BFA6E0D099FE}"/>
    <cellStyle name="Incorreto 5 13" xfId="45346" xr:uid="{466BA5B5-701B-4676-9530-13D405AC5887}"/>
    <cellStyle name="Incorreto 5 2" xfId="48299" xr:uid="{C13A2EE1-1F74-4854-AACE-5FC52E6FF536}"/>
    <cellStyle name="Incorreto 5 2 2" xfId="49708" xr:uid="{EA8F9AA1-323A-43A8-9ECF-186C314944AA}"/>
    <cellStyle name="Incorreto 5 2 2 2" xfId="57049" xr:uid="{028DAB0D-5040-437A-83EC-52F7C9BF6F19}"/>
    <cellStyle name="Incorreto 5 2 2 2 2" xfId="57458" xr:uid="{C7C5B6F9-0811-4761-8BD0-4B6A311C5EED}"/>
    <cellStyle name="Incorreto 5 2 2 2 3" xfId="57790" xr:uid="{92690A47-92CA-480B-B541-AB4F036DD217}"/>
    <cellStyle name="Incorreto 5 2 2 3" xfId="56729" xr:uid="{169ECF61-9597-4DD9-926D-26BC2DD4B2B1}"/>
    <cellStyle name="Incorreto 5 2 3" xfId="56671" xr:uid="{559106AF-73D9-41BE-9DF7-D301A120F234}"/>
    <cellStyle name="Incorreto 5 2 4" xfId="58281" xr:uid="{4DBD7E5F-425A-40FA-A102-6C9B880CC309}"/>
    <cellStyle name="Incorreto 5 3" xfId="51109" xr:uid="{CC8D1FA6-6568-4560-AF6E-AA7B2E3A8771}"/>
    <cellStyle name="Incorreto 5 4" xfId="51993" xr:uid="{DE35E8B0-BA86-4253-BF8D-5A8ED102E687}"/>
    <cellStyle name="Incorreto 5 5" xfId="52866" xr:uid="{6E62E812-C73A-4B0A-90C8-5F7662585ED5}"/>
    <cellStyle name="Incorreto 5 6" xfId="53722" xr:uid="{59C64E62-B740-4CBD-B000-1A7B05DF43D4}"/>
    <cellStyle name="Incorreto 5 7" xfId="54548" xr:uid="{8228F14D-5B52-49E0-887A-D980B7A26AF2}"/>
    <cellStyle name="Incorreto 5 8" xfId="55303" xr:uid="{BB937FA7-7EC3-4B35-A815-63BFD2394ACB}"/>
    <cellStyle name="Incorreto 5 9" xfId="55920" xr:uid="{5955FD5E-23A0-4E00-89F8-94695A909C0B}"/>
    <cellStyle name="Incorreto 50" xfId="38320" xr:uid="{A4604B3A-4581-409F-816D-8AC760AC688B}"/>
    <cellStyle name="Incorreto 51" xfId="38321" xr:uid="{086EABAC-CFB8-4E68-8497-B7E086616A37}"/>
    <cellStyle name="Incorreto 52" xfId="38322" xr:uid="{29CBF584-9661-4610-B763-3CF05D04DC8B}"/>
    <cellStyle name="Incorreto 53" xfId="38323" xr:uid="{6264790F-F173-44F0-A9A4-43335DA63A66}"/>
    <cellStyle name="Incorreto 6" xfId="38324" xr:uid="{109B0DF6-A6B3-4835-AB13-F6F351F6A3EA}"/>
    <cellStyle name="Incorreto 6 10" xfId="56345" xr:uid="{F274F32E-14F9-4D8B-9486-02D418DF7E16}"/>
    <cellStyle name="Incorreto 6 11" xfId="58094" xr:uid="{66F7F344-F75E-4CAF-A160-A90A5B06E592}"/>
    <cellStyle name="Incorreto 6 12" xfId="47624" xr:uid="{3C6316BC-9F85-4382-A65F-15771779226F}"/>
    <cellStyle name="Incorreto 6 13" xfId="45347" xr:uid="{67999D96-63B5-4993-BE51-8C90A82B3470}"/>
    <cellStyle name="Incorreto 6 2" xfId="48300" xr:uid="{3F761052-DD2A-48E1-A0FB-53E01ED9A176}"/>
    <cellStyle name="Incorreto 6 2 2" xfId="49709" xr:uid="{760A1B28-0EC5-49DD-8440-085BEDD790DF}"/>
    <cellStyle name="Incorreto 6 2 2 2" xfId="57050" xr:uid="{372C4B2A-390F-45A8-8F19-29B0FD5BFF4E}"/>
    <cellStyle name="Incorreto 6 2 2 2 2" xfId="57459" xr:uid="{12D71004-E896-4829-AC45-B88F2E3435CC}"/>
    <cellStyle name="Incorreto 6 2 2 2 3" xfId="57685" xr:uid="{D39E4985-B357-4DB3-BDB5-A24A8AA344DB}"/>
    <cellStyle name="Incorreto 6 2 2 3" xfId="58361" xr:uid="{FD0E0A4E-CA66-43B2-868F-80B11665602A}"/>
    <cellStyle name="Incorreto 6 2 3" xfId="56672" xr:uid="{C1F797BA-372D-4157-88C3-6F22FB2B33F5}"/>
    <cellStyle name="Incorreto 6 2 4" xfId="58177" xr:uid="{5356D60A-F3C0-4B5D-86B4-2D08D7940CCF}"/>
    <cellStyle name="Incorreto 6 3" xfId="51110" xr:uid="{F9564828-D29E-4063-B9B5-56CAABE200F9}"/>
    <cellStyle name="Incorreto 6 4" xfId="51994" xr:uid="{81649647-6AA7-4C61-AD9D-B3CADEA29EE0}"/>
    <cellStyle name="Incorreto 6 5" xfId="52867" xr:uid="{BF566C0D-C89A-4DE5-99B8-0F2FE692D7EC}"/>
    <cellStyle name="Incorreto 6 6" xfId="53723" xr:uid="{43F70C51-33F7-442A-AAAE-B3FEAA766E56}"/>
    <cellStyle name="Incorreto 6 7" xfId="54549" xr:uid="{7797F4AF-689E-48E4-B2CD-3A77503BE625}"/>
    <cellStyle name="Incorreto 6 8" xfId="55304" xr:uid="{E1519AA6-3931-40F5-8DC0-890E0D704419}"/>
    <cellStyle name="Incorreto 6 9" xfId="55921" xr:uid="{17474391-8F40-4D84-8FBF-BF75F39DB5BB}"/>
    <cellStyle name="Incorreto 7" xfId="38325" xr:uid="{AAA76233-E88C-47E5-8FBC-BDB08FDCA7AD}"/>
    <cellStyle name="Incorreto 7 10" xfId="47625" xr:uid="{71C325D4-0BAB-451A-A5C5-C85A9BBC92FC}"/>
    <cellStyle name="Incorreto 7 11" xfId="45348" xr:uid="{80F67FA8-CFF8-42B5-A416-3B8636680200}"/>
    <cellStyle name="Incorreto 7 2" xfId="48301" xr:uid="{725400F2-0F72-4406-8A93-2A4480C9F6D0}"/>
    <cellStyle name="Incorreto 7 2 2" xfId="49710" xr:uid="{4070DBA0-D307-496B-BB8A-8986F1C56AE4}"/>
    <cellStyle name="Incorreto 7 3" xfId="51111" xr:uid="{83AE03AF-91A5-4F66-AB3F-913C559ABF2C}"/>
    <cellStyle name="Incorreto 7 4" xfId="51995" xr:uid="{E943F460-2FD7-4103-BE6D-B4F559492891}"/>
    <cellStyle name="Incorreto 7 5" xfId="52868" xr:uid="{4584394B-D20B-43BE-852C-0958286BC46C}"/>
    <cellStyle name="Incorreto 7 6" xfId="53724" xr:uid="{BA1D57E4-A8CC-4450-8472-5047B8E417CD}"/>
    <cellStyle name="Incorreto 7 7" xfId="54550" xr:uid="{0E390E86-11B8-4CAF-BFAD-E9D95B25768F}"/>
    <cellStyle name="Incorreto 7 8" xfId="55305" xr:uid="{D4950336-4664-44EF-8CBD-19725BC27A0A}"/>
    <cellStyle name="Incorreto 7 9" xfId="55922" xr:uid="{5EA93F6C-2ADC-488D-AFE1-B76C9D7BC090}"/>
    <cellStyle name="Incorreto 8" xfId="38326" xr:uid="{2DE71546-25F9-4D59-96CB-E85B6F434A3E}"/>
    <cellStyle name="Incorreto 8 10" xfId="47626" xr:uid="{12E57370-677A-4A1A-AD33-122BB4BC5DEC}"/>
    <cellStyle name="Incorreto 8 11" xfId="46038" xr:uid="{1FC6C1BE-9248-4028-927E-515007791E1D}"/>
    <cellStyle name="Incorreto 8 2" xfId="48302" xr:uid="{8C4C7438-FC9F-4F4B-8CEE-791BAE12E5B3}"/>
    <cellStyle name="Incorreto 8 2 2" xfId="49711" xr:uid="{A8CCAE1C-FD6A-409D-8C3D-BB96314BE292}"/>
    <cellStyle name="Incorreto 8 3" xfId="51112" xr:uid="{4F31D795-C391-477B-A3DF-1CF618D87533}"/>
    <cellStyle name="Incorreto 8 4" xfId="51996" xr:uid="{1FFF798C-D2D2-4DB6-B058-FD24FB4C15EA}"/>
    <cellStyle name="Incorreto 8 5" xfId="52869" xr:uid="{38590F92-877E-4311-A65B-45CE13025CB4}"/>
    <cellStyle name="Incorreto 8 6" xfId="53725" xr:uid="{F761B315-3AF8-4461-9B36-5114C30CFA37}"/>
    <cellStyle name="Incorreto 8 7" xfId="54551" xr:uid="{C5E8F99F-7BDF-46AD-BBAF-CBDBDA0A807A}"/>
    <cellStyle name="Incorreto 8 8" xfId="55306" xr:uid="{08ADC7F4-0F1F-4985-89FC-6E989558ED5E}"/>
    <cellStyle name="Incorreto 8 9" xfId="55923" xr:uid="{FD601E87-26C4-42BE-86AD-A9F4E3AE0988}"/>
    <cellStyle name="Incorreto 9" xfId="38327" xr:uid="{902FA153-1902-458E-B1EB-4B0DE2C42A16}"/>
    <cellStyle name="Incorreto 9 10" xfId="47627" xr:uid="{A795F10F-BD8C-43BF-AD01-91BA317B7C6A}"/>
    <cellStyle name="Incorreto 9 11" xfId="46039" xr:uid="{826BED03-3BBA-4AF5-A86F-7A1829A8D399}"/>
    <cellStyle name="Incorreto 9 2" xfId="48303" xr:uid="{EBF56530-FAD4-4A0E-9B08-9FC89316EF53}"/>
    <cellStyle name="Incorreto 9 2 2" xfId="49712" xr:uid="{B30B51BB-544C-4DA6-BA4A-E5868601E215}"/>
    <cellStyle name="Incorreto 9 3" xfId="51113" xr:uid="{6D8E39AC-420A-4F39-92F9-1006590F6A0E}"/>
    <cellStyle name="Incorreto 9 4" xfId="51997" xr:uid="{C35F9171-9564-4D25-AABD-2467DF9BD5E8}"/>
    <cellStyle name="Incorreto 9 5" xfId="52870" xr:uid="{7B68346D-BAD3-40BD-8157-105D414A4E46}"/>
    <cellStyle name="Incorreto 9 6" xfId="53726" xr:uid="{F29E18F3-D28A-40BA-8A13-B25232420585}"/>
    <cellStyle name="Incorreto 9 7" xfId="54552" xr:uid="{DEEAD318-4AC3-4423-A910-741A894F1266}"/>
    <cellStyle name="Incorreto 9 8" xfId="55307" xr:uid="{1C89A13D-3194-48E6-A8B2-EF93BD859FA3}"/>
    <cellStyle name="Incorreto 9 9" xfId="55924" xr:uid="{E1917CCD-4CF6-46BD-81F6-C4538654B571}"/>
    <cellStyle name="Indefinido" xfId="47628" xr:uid="{F08A5095-B855-4C46-AF4C-0481AA960531}"/>
    <cellStyle name="indice" xfId="45349" xr:uid="{E20C42DD-E742-42ED-A1CA-2CC3CAE5CD91}"/>
    <cellStyle name="indice 2" xfId="46040" xr:uid="{8755F96E-5DB1-4B71-8D32-42C078D1375C}"/>
    <cellStyle name="indice 3" xfId="46488" xr:uid="{D417B06E-6DC9-47CF-BFE5-4D0A867897E5}"/>
    <cellStyle name="input%" xfId="47629" xr:uid="{D0345504-177F-47DF-B7D6-AE04A2BB569B}"/>
    <cellStyle name="InputCell" xfId="137" xr:uid="{EDD9C9FD-6920-48D0-86B6-45676BE2FBE6}"/>
    <cellStyle name="JM" xfId="138" xr:uid="{0FB64880-5825-4343-8E12-E8ABEC8C7E71}"/>
    <cellStyle name="JM%" xfId="139" xr:uid="{215DCBF5-268F-4C92-B0D9-4BCE99C3F9AC}"/>
    <cellStyle name="Label" xfId="140" xr:uid="{05793430-0ACE-4E5C-9454-2DC2BAB32CB9}"/>
    <cellStyle name="Locked" xfId="141" xr:uid="{9873FAB5-B37D-4AC1-8DE9-6E7245553180}"/>
    <cellStyle name="M S SANS SERIF" xfId="47630" xr:uid="{43683A0B-D84A-4E55-9412-81B4609F8DE3}"/>
    <cellStyle name="Migliaia (0)_1994" xfId="142" xr:uid="{5D337FA1-730A-43C9-8DFD-DAE6AFDB5C70}"/>
    <cellStyle name="Millares [0]_10 AVERIAS MASIVAS + ANT" xfId="143" xr:uid="{4F651C13-7F0D-49D6-99DD-90F50107DCEB}"/>
    <cellStyle name="Millares_10 AVERIAS MASIVAS + ANT" xfId="144" xr:uid="{95F000F0-A261-4577-90A3-7D1BE89206BF}"/>
    <cellStyle name="Milliers [0]_~0055984" xfId="47631" xr:uid="{F3E125E7-E004-49DC-9B43-D24A4AB8F5B4}"/>
    <cellStyle name="Milliers_~0055984" xfId="47632" xr:uid="{71C10B9F-A52F-4B99-B3D0-26B75A304D25}"/>
    <cellStyle name="Moeda [0] 2" xfId="49713" xr:uid="{870BF0F6-BC91-4BAB-80DD-58D055927E91}"/>
    <cellStyle name="Moeda [0] 3" xfId="49714" xr:uid="{B7CDC9FD-2516-4E75-8ECD-2309F47759FC}"/>
    <cellStyle name="Moeda [0] 4" xfId="49715" xr:uid="{C5DD9FB8-E2EF-463A-8EF6-E33F003FA006}"/>
    <cellStyle name="Moeda [0] 5" xfId="49716" xr:uid="{9D3A2595-F308-407A-A695-FBE1EC3363C0}"/>
    <cellStyle name="Moeda 10" xfId="60038" xr:uid="{67CB0B2F-1C29-4EB8-BFB5-0C33C16C3780}"/>
    <cellStyle name="Moeda 11" xfId="60445" xr:uid="{C04410D4-B940-4595-B01C-FEA880656AA6}"/>
    <cellStyle name="Moeda 12" xfId="60446" xr:uid="{3EBC2C02-5476-449A-9550-BBD903077789}"/>
    <cellStyle name="Moeda 2" xfId="228" xr:uid="{5EF93CCF-8854-420B-B10A-3CAF7AD88862}"/>
    <cellStyle name="Moeda 2 2" xfId="38328" xr:uid="{7F3415B2-FAA5-4A0F-A7BC-573FBF4A6EC8}"/>
    <cellStyle name="Moeda 2 2 2" xfId="49717" xr:uid="{A25449AF-2406-43D7-82D2-A8FE182E8127}"/>
    <cellStyle name="Moeda 2 3" xfId="244" xr:uid="{0AFE31EE-0764-4809-A98E-1F4CCCC8E4BE}"/>
    <cellStyle name="Moeda 2 4" xfId="44998" xr:uid="{8EB64CC8-3C9D-4BE3-983D-C38437FF7F96}"/>
    <cellStyle name="Moeda 2 5" xfId="45006" xr:uid="{2FE2FD40-92C2-4BA8-9DC4-F3B1BDFAF51D}"/>
    <cellStyle name="Moeda 3" xfId="44866" xr:uid="{24CEEC45-E56F-4230-977B-3BD858424B0D}"/>
    <cellStyle name="Moeda 3 2" xfId="44999" xr:uid="{41C4304B-346C-4F0B-93DB-DF10A279594F}"/>
    <cellStyle name="Moeda 3 2 2" xfId="60020" xr:uid="{9B8BB5E2-BDF7-4AA2-9589-9CF4F039554F}"/>
    <cellStyle name="Moeda 3 2 3" xfId="46527" xr:uid="{87E9B6C1-4E29-457C-B064-95714E1DAC70}"/>
    <cellStyle name="Moeda 3 3" xfId="49718" xr:uid="{7A29E951-A72D-419C-9EE7-57092B77E1C1}"/>
    <cellStyle name="Moeda 3 4" xfId="46490" xr:uid="{A2BE9360-34D6-4D51-9BB6-41A9028F8AFC}"/>
    <cellStyle name="Moeda 4" xfId="44881" xr:uid="{65CADF38-1D3E-4665-83EE-955FA2F41B72}"/>
    <cellStyle name="Moeda 4 2" xfId="49719" xr:uid="{E3A66E8C-2F7D-434D-A6B0-BDBEBB7318D8}"/>
    <cellStyle name="Moeda 5" xfId="45004" xr:uid="{AF608CE3-C9E0-47F9-BF84-E8025DF0A91B}"/>
    <cellStyle name="Moeda 5 2" xfId="49720" xr:uid="{B0FD2BC1-76AF-4F89-BD09-8CCCEA05ABEB}"/>
    <cellStyle name="Moeda 6" xfId="58443" xr:uid="{64C25267-C4C1-4334-9A42-76BA1CE9AC7D}"/>
    <cellStyle name="Moeda 7" xfId="58483" xr:uid="{1F6D193C-F1BD-460E-82FA-7623DEDAC26B}"/>
    <cellStyle name="Moeda 8" xfId="45121" xr:uid="{801691A5-4B0F-40E2-8361-DD497AD67051}"/>
    <cellStyle name="Moeda 9" xfId="45122" xr:uid="{DE169BA4-FC44-49A6-AE99-7EB5E5A70C4F}"/>
    <cellStyle name="Moneda [0]_10 AVERIAS MASIVAS + ANT" xfId="145" xr:uid="{8D2DED3A-EAC9-4007-BACF-DD0ABE8D9671}"/>
    <cellStyle name="Moneda_10 AVERIAS MASIVAS + ANT" xfId="146" xr:uid="{8929D26E-E7EC-4CDC-B719-F86E10A6B320}"/>
    <cellStyle name="Monétaire [0]_~0055984" xfId="47633" xr:uid="{D70470CD-428E-49C8-A2A4-4D70238F3BB3}"/>
    <cellStyle name="Monétaire_~0055984" xfId="47634" xr:uid="{8C737A14-4A32-4D63-B246-745272E2BFCD}"/>
    <cellStyle name="Monetario" xfId="147" xr:uid="{E8002446-7F75-4604-A618-0D8D8D49C87E}"/>
    <cellStyle name="movimentação" xfId="45350" xr:uid="{CE0CC4A2-205F-4274-BCD2-DB33A6356F33}"/>
    <cellStyle name="movimentação 2" xfId="46041" xr:uid="{E9BE3A80-6EBC-47C9-B588-D908277C399A}"/>
    <cellStyle name="Multiple" xfId="47635" xr:uid="{6364A544-8104-40E0-BB0C-B5FF0CA280B7}"/>
    <cellStyle name="Neutra" xfId="44891" xr:uid="{C6F7DF52-AA60-4B2C-BE76-29FD2B412E8F}"/>
    <cellStyle name="Neutra 10" xfId="38329" xr:uid="{0D3E9955-2A5A-4F6B-BED0-9D98AA6172BF}"/>
    <cellStyle name="Neutra 10 10" xfId="47636" xr:uid="{240C2E0E-13AA-4854-977D-C5227407A58F}"/>
    <cellStyle name="Neutra 10 11" xfId="46042" xr:uid="{249CC383-67DB-408C-B2AB-FFEE555092F0}"/>
    <cellStyle name="Neutra 10 2" xfId="48304" xr:uid="{DFC8E4AA-7F9B-4DBF-A7FB-57FA3EBD8909}"/>
    <cellStyle name="Neutra 10 2 2" xfId="49721" xr:uid="{BBC56DCF-F46D-453A-9562-C808EC6DDFDB}"/>
    <cellStyle name="Neutra 10 3" xfId="51122" xr:uid="{6EDE34D0-1C4A-48AD-BE75-2065031AD5C5}"/>
    <cellStyle name="Neutra 10 4" xfId="52006" xr:uid="{EEC80BCE-77EA-469F-B4FF-E2F68FB3B1FF}"/>
    <cellStyle name="Neutra 10 5" xfId="52878" xr:uid="{D5E69297-8C91-4191-A48F-134A6ACC99CF}"/>
    <cellStyle name="Neutra 10 6" xfId="53733" xr:uid="{D8290283-6097-4161-94D5-9DCCF9F347AE}"/>
    <cellStyle name="Neutra 10 7" xfId="54557" xr:uid="{C25AE85A-8FF0-4E29-BE7E-DF37073C6EF5}"/>
    <cellStyle name="Neutra 10 8" xfId="55312" xr:uid="{7005E6CC-12E5-4237-A745-EF1C12737E5F}"/>
    <cellStyle name="Neutra 10 9" xfId="55925" xr:uid="{4C42726B-6343-4473-9B79-026682E23D1C}"/>
    <cellStyle name="Neutra 11" xfId="38330" xr:uid="{47A56E1B-928C-436A-8560-D4E3EE43C320}"/>
    <cellStyle name="Neutra 11 10" xfId="47637" xr:uid="{12C27BB0-6930-45DC-A725-34A9FF8AD3F6}"/>
    <cellStyle name="Neutra 11 11" xfId="46043" xr:uid="{D29B961C-3783-4C70-AB63-8C95A4A710DC}"/>
    <cellStyle name="Neutra 11 2" xfId="48305" xr:uid="{AF508018-AC41-4ADC-A7E9-31B919FB4906}"/>
    <cellStyle name="Neutra 11 2 2" xfId="49722" xr:uid="{4C22B542-2768-4103-947E-401FE02E23D1}"/>
    <cellStyle name="Neutra 11 3" xfId="51123" xr:uid="{561FB956-F5E5-4C9C-9A70-9904D2DADDBF}"/>
    <cellStyle name="Neutra 11 4" xfId="52007" xr:uid="{7BD2C121-77A5-4019-9E58-BD1B1B218E99}"/>
    <cellStyle name="Neutra 11 5" xfId="52879" xr:uid="{50AEA95A-02F1-455A-9485-BD3BD9854258}"/>
    <cellStyle name="Neutra 11 6" xfId="53734" xr:uid="{DB79282F-3AC7-4620-95ED-CBE31725D9C5}"/>
    <cellStyle name="Neutra 11 7" xfId="54558" xr:uid="{CF7D742D-0617-486A-87F5-5AF19E3E5FDC}"/>
    <cellStyle name="Neutra 11 8" xfId="55313" xr:uid="{2A19908A-FC40-476A-A317-694CC801177D}"/>
    <cellStyle name="Neutra 11 9" xfId="55926" xr:uid="{EC9A6FDC-8B04-4FE2-809A-3DA3DB233E83}"/>
    <cellStyle name="Neutra 12" xfId="38331" xr:uid="{E4EFBE8E-F375-406C-ACB4-8BFA43E50D14}"/>
    <cellStyle name="Neutra 12 10" xfId="47638" xr:uid="{DD064AEC-E24B-44EB-B32F-3323441951A3}"/>
    <cellStyle name="Neutra 12 11" xfId="46044" xr:uid="{7E5714EA-1026-4892-B2DD-3CFA53810924}"/>
    <cellStyle name="Neutra 12 2" xfId="48306" xr:uid="{CE1725CD-EE53-495A-8E5A-DD33D7CAF508}"/>
    <cellStyle name="Neutra 12 2 2" xfId="49723" xr:uid="{EBAD3316-2DD0-47C3-986F-0BBCBC5E28CE}"/>
    <cellStyle name="Neutra 12 3" xfId="51124" xr:uid="{005C38B7-1783-4284-9E95-438FA52F6C0F}"/>
    <cellStyle name="Neutra 12 4" xfId="52008" xr:uid="{2EE3065F-5090-4D7E-923A-DCFB9F2DBC38}"/>
    <cellStyle name="Neutra 12 5" xfId="52880" xr:uid="{540CE8CA-0036-45E7-9C5C-60C23DBB3C7D}"/>
    <cellStyle name="Neutra 12 6" xfId="53735" xr:uid="{DC76DA30-DD52-4E4E-8E8B-130353B2BAA8}"/>
    <cellStyle name="Neutra 12 7" xfId="54559" xr:uid="{1671A616-50A0-4FB8-88A9-04A5E5CCE075}"/>
    <cellStyle name="Neutra 12 8" xfId="55314" xr:uid="{7D321138-18D2-4000-9C36-A986C060BAF8}"/>
    <cellStyle name="Neutra 12 9" xfId="55927" xr:uid="{B872F5E5-F91F-430A-92B6-0588D91BF61B}"/>
    <cellStyle name="Neutra 13" xfId="38332" xr:uid="{255A35F4-A2E3-40E3-B57E-C075DE12D0ED}"/>
    <cellStyle name="Neutra 13 10" xfId="47639" xr:uid="{DF57DAD4-BC86-4A39-B8BE-D5C06F87063D}"/>
    <cellStyle name="Neutra 13 11" xfId="46045" xr:uid="{6CBFC98B-4042-43CB-87B5-E20446C576D8}"/>
    <cellStyle name="Neutra 13 2" xfId="48307" xr:uid="{4A4165E4-5C71-4393-A412-2CA446061D26}"/>
    <cellStyle name="Neutra 13 2 2" xfId="49724" xr:uid="{518ED1A6-D774-41A2-83D0-836C7171B63D}"/>
    <cellStyle name="Neutra 13 3" xfId="51125" xr:uid="{261F81D7-C362-4545-A89E-73E77E161622}"/>
    <cellStyle name="Neutra 13 4" xfId="52009" xr:uid="{F74A9929-5C7E-4E55-B81E-66124A949BEB}"/>
    <cellStyle name="Neutra 13 5" xfId="52881" xr:uid="{681F2700-BD90-4FE6-9A2E-E8A3CB138760}"/>
    <cellStyle name="Neutra 13 6" xfId="53736" xr:uid="{ED28364D-B4CD-400E-A39F-1E886FB24A16}"/>
    <cellStyle name="Neutra 13 7" xfId="54560" xr:uid="{A2EA5652-E7D4-4F67-8352-69DCBABCB675}"/>
    <cellStyle name="Neutra 13 8" xfId="55315" xr:uid="{0618E2BC-7BBC-4374-901C-AD1D2FCF7747}"/>
    <cellStyle name="Neutra 13 9" xfId="55928" xr:uid="{30C0B4D7-A66B-40FF-97A4-40D8D7C0E566}"/>
    <cellStyle name="Neutra 14" xfId="38333" xr:uid="{D19785C5-F112-4FA3-A8C7-58182BACBB91}"/>
    <cellStyle name="Neutra 14 10" xfId="47640" xr:uid="{14FE1F5A-CC26-480B-9012-28C17A06C29A}"/>
    <cellStyle name="Neutra 14 11" xfId="46046" xr:uid="{60764BA7-65DD-4364-B417-E626412CCA65}"/>
    <cellStyle name="Neutra 14 2" xfId="48308" xr:uid="{523F8D6A-0EFB-420B-A15D-1C9E196F6A36}"/>
    <cellStyle name="Neutra 14 2 2" xfId="49725" xr:uid="{783862C2-69EC-4112-9172-B5102036467A}"/>
    <cellStyle name="Neutra 14 3" xfId="51126" xr:uid="{29074108-1714-4EDE-A2AF-EF50C7FC4EC5}"/>
    <cellStyle name="Neutra 14 4" xfId="52010" xr:uid="{82C42683-3DA5-4B1F-AB98-9415B4EB4799}"/>
    <cellStyle name="Neutra 14 5" xfId="52882" xr:uid="{E301B119-F45C-4EEF-BF74-32E60A650462}"/>
    <cellStyle name="Neutra 14 6" xfId="53737" xr:uid="{CAFFCE6D-6ABE-4B31-824D-BE7FBC1B8F08}"/>
    <cellStyle name="Neutra 14 7" xfId="54561" xr:uid="{3747E30B-7235-4D3C-B3AB-6202CA2D9FFC}"/>
    <cellStyle name="Neutra 14 8" xfId="55316" xr:uid="{89CB8C14-2B1E-4BD2-B978-1042534A67FB}"/>
    <cellStyle name="Neutra 14 9" xfId="55929" xr:uid="{0C525A80-F043-420E-A8C4-D465ADBBAF8E}"/>
    <cellStyle name="Neutra 15" xfId="38334" xr:uid="{16113EF0-6917-45CD-A9A9-89B9F33BC5F6}"/>
    <cellStyle name="Neutra 15 10" xfId="47641" xr:uid="{4DF808E6-C4E2-46F5-A3BF-9782BC81F172}"/>
    <cellStyle name="Neutra 15 11" xfId="46047" xr:uid="{AD6B3E2F-D701-43F2-BED1-7E8F251B52D8}"/>
    <cellStyle name="Neutra 15 2" xfId="48309" xr:uid="{DC2C63C9-ABA0-4D86-8C66-03DFFA656A3E}"/>
    <cellStyle name="Neutra 15 2 2" xfId="49726" xr:uid="{BF76AC8A-43FE-4146-AD8A-7F701437FC9E}"/>
    <cellStyle name="Neutra 15 3" xfId="51127" xr:uid="{35F619CB-8516-4C12-9044-6E771F09E557}"/>
    <cellStyle name="Neutra 15 4" xfId="52011" xr:uid="{B5F52D72-DAF6-4813-B52A-31633C5EF211}"/>
    <cellStyle name="Neutra 15 5" xfId="52883" xr:uid="{919FF85E-0B83-4BD0-BB55-994D73C64047}"/>
    <cellStyle name="Neutra 15 6" xfId="53738" xr:uid="{F3A69583-0DB2-4FA6-9F93-FE9299F6966D}"/>
    <cellStyle name="Neutra 15 7" xfId="54562" xr:uid="{23C39337-D839-4C38-B472-568D3BFBCB87}"/>
    <cellStyle name="Neutra 15 8" xfId="55317" xr:uid="{D60A9F06-88AA-4043-A108-7D10EC58FD73}"/>
    <cellStyle name="Neutra 15 9" xfId="55930" xr:uid="{75CF8931-A48B-4A37-B801-A3E2D4299CD3}"/>
    <cellStyle name="Neutra 16" xfId="38335" xr:uid="{6C2CECB6-8A20-4B82-97FE-1EC44E0548AE}"/>
    <cellStyle name="Neutra 16 10" xfId="47642" xr:uid="{045AF00F-C680-48C0-9C1A-27842FE5209C}"/>
    <cellStyle name="Neutra 16 11" xfId="46048" xr:uid="{B8260416-CC15-4D1F-A479-A369EF10C2CB}"/>
    <cellStyle name="Neutra 16 2" xfId="48310" xr:uid="{32EF5BA1-9905-43B8-A8A4-190CDB554625}"/>
    <cellStyle name="Neutra 16 2 2" xfId="49727" xr:uid="{4237D92C-01BB-41C5-8EFE-BFF730C985F2}"/>
    <cellStyle name="Neutra 16 3" xfId="51128" xr:uid="{3BA4592F-CC9B-48D4-BF84-423BCFC3DC04}"/>
    <cellStyle name="Neutra 16 4" xfId="52012" xr:uid="{DC20A02C-ADCE-4D7C-A6D6-EF0DDD1141A0}"/>
    <cellStyle name="Neutra 16 5" xfId="52884" xr:uid="{E472B55B-683B-4F7B-836E-85739748F27E}"/>
    <cellStyle name="Neutra 16 6" xfId="53739" xr:uid="{D497A4B2-6947-4A2F-8EEE-CD5C1FC1D25D}"/>
    <cellStyle name="Neutra 16 7" xfId="54563" xr:uid="{89A24654-825D-4317-A1CA-9151395C947F}"/>
    <cellStyle name="Neutra 16 8" xfId="55318" xr:uid="{F5B30079-3A03-4C98-92F9-EE4041CF554D}"/>
    <cellStyle name="Neutra 16 9" xfId="55931" xr:uid="{F1C6B2FC-CC9D-4396-9C71-CABA90D7A88C}"/>
    <cellStyle name="Neutra 17" xfId="38336" xr:uid="{0775B37A-FF69-4C9C-9FB8-8271D820400A}"/>
    <cellStyle name="Neutra 17 2" xfId="49728" xr:uid="{649E49AE-710C-482D-8A85-9BC59B9A040F}"/>
    <cellStyle name="Neutra 17 3" xfId="51129" xr:uid="{3FC92891-AA00-4CE0-8161-F16A25AAF982}"/>
    <cellStyle name="Neutra 17 4" xfId="52013" xr:uid="{0A5BEFEA-58C3-47D3-9268-4A3E958B8518}"/>
    <cellStyle name="Neutra 17 5" xfId="52885" xr:uid="{6085E649-5AB1-46FB-A880-71A2349CA9DC}"/>
    <cellStyle name="Neutra 17 6" xfId="53740" xr:uid="{D2EB2BE8-AAED-45E8-9F87-FBC93AEA865B}"/>
    <cellStyle name="Neutra 17 7" xfId="54564" xr:uid="{68F54A7A-D6D9-4160-A07D-3926AB1AE2C1}"/>
    <cellStyle name="Neutra 17 8" xfId="55319" xr:uid="{4B8622BD-39BD-44FE-8D88-6A6CBBDC598F}"/>
    <cellStyle name="Neutra 17 9" xfId="55932" xr:uid="{9A2A40AA-F4C5-46F3-807E-91BAED3BAF2C}"/>
    <cellStyle name="Neutra 18" xfId="38337" xr:uid="{1DC07A6D-C046-4876-B468-75B9078D1F61}"/>
    <cellStyle name="Neutra 18 2" xfId="49729" xr:uid="{173DA04A-5204-4C60-881D-1E78C11AB44B}"/>
    <cellStyle name="Neutra 18 3" xfId="51130" xr:uid="{13B80CD0-EADE-4478-87A0-A0D24963F4ED}"/>
    <cellStyle name="Neutra 18 4" xfId="52014" xr:uid="{521CBC9F-16AC-41FC-89AF-00249279D1B6}"/>
    <cellStyle name="Neutra 18 5" xfId="52886" xr:uid="{9E963DA9-BE0D-4871-820C-2BA891AA76A8}"/>
    <cellStyle name="Neutra 18 6" xfId="53741" xr:uid="{72D3C0FF-48C8-48BC-8FA7-B925BB6C63DE}"/>
    <cellStyle name="Neutra 18 7" xfId="54565" xr:uid="{916551CE-0E26-4A77-9844-57DB0843DDE4}"/>
    <cellStyle name="Neutra 18 8" xfId="55320" xr:uid="{24510A11-B66A-4E3C-AAA7-CEE39CB05780}"/>
    <cellStyle name="Neutra 18 9" xfId="55933" xr:uid="{38690131-E5E1-45FA-ADE7-C9799CDB1456}"/>
    <cellStyle name="Neutra 19" xfId="38338" xr:uid="{B65CFC52-4892-43EE-BDAB-5DCDAF73B8D2}"/>
    <cellStyle name="Neutra 19 2" xfId="49730" xr:uid="{7CEFE871-900B-4E1B-8E54-249F45A5C44E}"/>
    <cellStyle name="Neutra 19 3" xfId="51131" xr:uid="{8FA6D651-9C18-4DD1-8D2D-0EDDAE4CDA04}"/>
    <cellStyle name="Neutra 19 4" xfId="52015" xr:uid="{D69345F9-2397-446F-8DF6-739F56E7F677}"/>
    <cellStyle name="Neutra 19 5" xfId="52887" xr:uid="{35E5D9CE-C372-43B8-97EC-CBD27A631313}"/>
    <cellStyle name="Neutra 19 6" xfId="53742" xr:uid="{D131863C-9B0B-4942-B72E-B18EDE9C359F}"/>
    <cellStyle name="Neutra 19 7" xfId="54566" xr:uid="{C5C86271-1A75-4732-8533-E116F0C03285}"/>
    <cellStyle name="Neutra 19 8" xfId="55321" xr:uid="{A652685B-9155-4B1A-8035-8AFB0AFEFD89}"/>
    <cellStyle name="Neutra 19 9" xfId="55934" xr:uid="{88B3B43F-49FC-46E5-BDB7-CDA8DABD0ADF}"/>
    <cellStyle name="Neutra 2" xfId="38339" xr:uid="{1AFD0B5C-9185-4A41-9F3F-88B4BE438A8D}"/>
    <cellStyle name="Neutra 2 10" xfId="38340" xr:uid="{B0616214-65CA-4CA2-AA97-B08F46B5455D}"/>
    <cellStyle name="Neutra 2 10 2" xfId="52888" xr:uid="{7E675622-25B5-4B1F-9741-D63E9AE5DC74}"/>
    <cellStyle name="Neutra 2 11" xfId="38341" xr:uid="{0CFDEF2E-579E-4E07-803A-7B6CF4F74F16}"/>
    <cellStyle name="Neutra 2 11 2" xfId="53743" xr:uid="{6E61EF10-4BE0-4A24-A0EF-6B9A8B5AE3A1}"/>
    <cellStyle name="Neutra 2 12" xfId="38342" xr:uid="{14A76F8E-085B-4641-8148-39BD303D3301}"/>
    <cellStyle name="Neutra 2 12 2" xfId="54567" xr:uid="{1D503A2D-82B7-43F2-859E-5E63E2C01CC5}"/>
    <cellStyle name="Neutra 2 13" xfId="38343" xr:uid="{D4B40402-6468-41B5-BD98-01C19FA6FBDB}"/>
    <cellStyle name="Neutra 2 13 2" xfId="55322" xr:uid="{9E652D4D-A2B2-462D-B791-2BA9304FB908}"/>
    <cellStyle name="Neutra 2 14" xfId="38344" xr:uid="{8EA98118-DDE5-46C4-91F0-97F2D348E359}"/>
    <cellStyle name="Neutra 2 14 2" xfId="38345" xr:uid="{4037505A-EE3B-448D-A102-B2C90B4A5586}"/>
    <cellStyle name="Neutra 2 14 3" xfId="38346" xr:uid="{7E8588A5-A9FF-4149-A824-E92AA80F3A3C}"/>
    <cellStyle name="Neutra 2 14 4" xfId="38347" xr:uid="{760921AC-4AB9-4219-849F-194F85B0C92C}"/>
    <cellStyle name="Neutra 2 14 5" xfId="55935" xr:uid="{93CE5572-C9E4-4018-9F30-422989F47B4F}"/>
    <cellStyle name="Neutra 2 15" xfId="38348" xr:uid="{69243E5E-96FE-4004-BDBB-BBFA79E74F28}"/>
    <cellStyle name="Neutra 2 15 2" xfId="56184" xr:uid="{2858CC57-10CB-4638-842F-A4C747F724D7}"/>
    <cellStyle name="Neutra 2 16" xfId="38349" xr:uid="{32353D50-BB67-4776-90D8-37FE745A4141}"/>
    <cellStyle name="Neutra 2 16 2" xfId="57661" xr:uid="{6F2D927D-DE48-4DA7-8FC5-D498E3CE8C7A}"/>
    <cellStyle name="Neutra 2 17" xfId="38350" xr:uid="{0F9CBA9A-2AC9-4E2D-81B8-DC8F1B395679}"/>
    <cellStyle name="Neutra 2 17 2" xfId="47643" xr:uid="{D3AE9612-5424-4955-944A-999A8F3BFB6F}"/>
    <cellStyle name="Neutra 2 18" xfId="38351" xr:uid="{C06F0F36-AACD-47C1-9367-6E09339C803B}"/>
    <cellStyle name="Neutra 2 19" xfId="38352" xr:uid="{2B890739-2437-4AD0-9A57-158DCCA4D536}"/>
    <cellStyle name="Neutra 2 2" xfId="38353" xr:uid="{134CB80E-4EF5-4D77-894D-600C946B249E}"/>
    <cellStyle name="Neutra 2 2 10" xfId="38354" xr:uid="{A9607CC9-3831-4C30-A93C-37EFC6889D37}"/>
    <cellStyle name="Neutra 2 2 10 2" xfId="56677" xr:uid="{B1EC88C2-0CEF-47BE-9815-34A89C2F0AEE}"/>
    <cellStyle name="Neutra 2 2 11" xfId="38355" xr:uid="{6152D742-927F-4EE8-BD06-8EFBBF328A99}"/>
    <cellStyle name="Neutra 2 2 11 2" xfId="58280" xr:uid="{8D7E357B-8DDA-420A-B94D-ABA6EB60B609}"/>
    <cellStyle name="Neutra 2 2 12" xfId="38356" xr:uid="{B0115141-A25C-4480-8FE8-9390E4755F20}"/>
    <cellStyle name="Neutra 2 2 13" xfId="38357" xr:uid="{25166D0F-9E95-4010-854F-C65FB27B3393}"/>
    <cellStyle name="Neutra 2 2 14" xfId="38358" xr:uid="{56CA0B80-18CD-494D-984A-5A05CE7A6B55}"/>
    <cellStyle name="Neutra 2 2 15" xfId="48311" xr:uid="{4B94423D-1153-4616-9785-24902DC63F73}"/>
    <cellStyle name="Neutra 2 2 2" xfId="38359" xr:uid="{8428D0DA-494F-436D-A3D2-0F1AB9D11DEA}"/>
    <cellStyle name="Neutra 2 2 2 10" xfId="38360" xr:uid="{15AF0070-D72C-44FB-B774-C0C9FFBC7754}"/>
    <cellStyle name="Neutra 2 2 2 10 2" xfId="57052" xr:uid="{B04FF9F5-1995-401A-A1BB-9C14EC265AE7}"/>
    <cellStyle name="Neutra 2 2 2 11" xfId="38361" xr:uid="{72C9B853-D31D-43B3-987D-5E30EE8921F9}"/>
    <cellStyle name="Neutra 2 2 2 11 2" xfId="57935" xr:uid="{AC77C38F-132E-4AE3-BBFF-92B322E676A1}"/>
    <cellStyle name="Neutra 2 2 2 12" xfId="38362" xr:uid="{5F28F6DE-2A67-4B44-9F95-A707F3AD90F5}"/>
    <cellStyle name="Neutra 2 2 2 13" xfId="38363" xr:uid="{F5F600AA-B9D3-4C8F-9FC8-6361EFDFB868}"/>
    <cellStyle name="Neutra 2 2 2 14" xfId="49731" xr:uid="{CB0DA85D-1571-4E7B-B077-802CCEE2455D}"/>
    <cellStyle name="Neutra 2 2 2 2" xfId="38364" xr:uid="{39D81B3F-B73C-4B25-86D3-23CE474E7AEA}"/>
    <cellStyle name="Neutra 2 2 2 2 2" xfId="38365" xr:uid="{01C1FB55-7019-44D2-8548-EAF2CB9ED936}"/>
    <cellStyle name="Neutra 2 2 2 2 2 2" xfId="57467" xr:uid="{6565E9CE-2991-4DCC-8A93-5E230A81B1C3}"/>
    <cellStyle name="Neutra 2 2 2 2 2 2 2" xfId="57468" xr:uid="{01FCF7B8-8F9F-49AB-B31A-54DDC7C3723F}"/>
    <cellStyle name="Neutra 2 2 2 2 2 2 3" xfId="57902" xr:uid="{6839B740-A3E5-4642-AFAE-BC4730A75D3B}"/>
    <cellStyle name="Neutra 2 2 2 2 2 3" xfId="58011" xr:uid="{7A75F529-E1D2-4672-9A70-74F0144332DF}"/>
    <cellStyle name="Neutra 2 2 2 2 2 4" xfId="49733" xr:uid="{B25D9742-2AE9-4FB6-851D-58ED56225760}"/>
    <cellStyle name="Neutra 2 2 2 2 3" xfId="38366" xr:uid="{5CE6ACD7-E2B1-40F1-9396-002568AB635C}"/>
    <cellStyle name="Neutra 2 2 2 2 3 2" xfId="57466" xr:uid="{D7854A58-E391-4644-85DA-03540168465C}"/>
    <cellStyle name="Neutra 2 2 2 2 4" xfId="38367" xr:uid="{9BF65906-272E-44BF-B16E-7A8445258020}"/>
    <cellStyle name="Neutra 2 2 2 2 4 2" xfId="58118" xr:uid="{6D59D9C3-EA0D-441E-B220-9469A82E5051}"/>
    <cellStyle name="Neutra 2 2 2 2 5" xfId="49732" xr:uid="{45305223-BE31-4426-8C98-01AA974DA098}"/>
    <cellStyle name="Neutra 2 2 2 3" xfId="38368" xr:uid="{2A4D006F-DE87-427D-BE27-45BF2DEE1EBA}"/>
    <cellStyle name="Neutra 2 2 2 3 2" xfId="51134" xr:uid="{03912FDF-4C45-48E6-99E9-3F842889C314}"/>
    <cellStyle name="Neutra 2 2 2 4" xfId="38369" xr:uid="{91379460-F607-4FA9-9964-BCE49E2D2E2F}"/>
    <cellStyle name="Neutra 2 2 2 4 2" xfId="52018" xr:uid="{1A281BCA-5937-40B7-8505-1AD2F212767E}"/>
    <cellStyle name="Neutra 2 2 2 5" xfId="38370" xr:uid="{7EEE600B-8432-427B-8652-45C59AF8CAF1}"/>
    <cellStyle name="Neutra 2 2 2 5 2" xfId="52890" xr:uid="{E0E263DE-9AB2-4EFD-AA4F-5BC8FFB70FAE}"/>
    <cellStyle name="Neutra 2 2 2 6" xfId="38371" xr:uid="{9F9EEB6D-0EEB-46BD-98DE-66EC427BF5BC}"/>
    <cellStyle name="Neutra 2 2 2 6 2" xfId="53745" xr:uid="{6D0A56A6-0B13-45D2-B060-898F5226DC99}"/>
    <cellStyle name="Neutra 2 2 2 7" xfId="38372" xr:uid="{24FDCA2A-788C-4814-8471-258F16C21D06}"/>
    <cellStyle name="Neutra 2 2 2 7 2" xfId="54569" xr:uid="{755FE6CC-73F1-4315-84C5-C03F39BF1813}"/>
    <cellStyle name="Neutra 2 2 2 8" xfId="38373" xr:uid="{90323E3A-2F24-4D3F-A8A0-265098BF9997}"/>
    <cellStyle name="Neutra 2 2 2 8 2" xfId="55324" xr:uid="{BCD566FC-24B9-4514-BD5A-A63328286BD6}"/>
    <cellStyle name="Neutra 2 2 2 9" xfId="38374" xr:uid="{5FD950C1-1982-403D-A888-83BF4F7B1937}"/>
    <cellStyle name="Neutra 2 2 2 9 2" xfId="55937" xr:uid="{B22BCC5B-289A-42D2-9725-BECAC025766C}"/>
    <cellStyle name="Neutra 2 2 3" xfId="38375" xr:uid="{82278929-DE20-4C65-9713-C54B50E7444C}"/>
    <cellStyle name="Neutra 2 2 3 2" xfId="51133" xr:uid="{06988B08-CDAB-4305-85C1-C4158E969150}"/>
    <cellStyle name="Neutra 2 2 4" xfId="38376" xr:uid="{41E2E7CC-BDF2-4043-9FC3-4D2FED9E40BF}"/>
    <cellStyle name="Neutra 2 2 4 2" xfId="38377" xr:uid="{CB719416-3DCC-40D2-8907-2965A9615E40}"/>
    <cellStyle name="Neutra 2 2 4 3" xfId="38378" xr:uid="{F7E38C6B-CC4A-4701-B77A-2A230694E08B}"/>
    <cellStyle name="Neutra 2 2 4 4" xfId="38379" xr:uid="{9177A03D-1514-44CE-8825-AE025AFC6A1F}"/>
    <cellStyle name="Neutra 2 2 4 5" xfId="52017" xr:uid="{A6FB9442-B3A3-4913-8F48-64B0200E52E8}"/>
    <cellStyle name="Neutra 2 2 5" xfId="38380" xr:uid="{319A20EF-B3E7-414D-AA09-026EB3AC5A96}"/>
    <cellStyle name="Neutra 2 2 5 2" xfId="52889" xr:uid="{0B147F34-178B-46B6-B4E1-D2E7925F62CB}"/>
    <cellStyle name="Neutra 2 2 6" xfId="38381" xr:uid="{8B5E8274-D0A0-434C-9FBB-FD1F8E69C4B0}"/>
    <cellStyle name="Neutra 2 2 6 2" xfId="53744" xr:uid="{364D48CA-2B59-4B46-B98F-6A47446D0611}"/>
    <cellStyle name="Neutra 2 2 7" xfId="38382" xr:uid="{44AFD06E-9F72-483F-8A73-1B613C0FC9E0}"/>
    <cellStyle name="Neutra 2 2 7 2" xfId="54568" xr:uid="{300C737F-EA73-4860-AAC9-D827B93A5DD0}"/>
    <cellStyle name="Neutra 2 2 8" xfId="38383" xr:uid="{D0BD7C9D-B4F4-493F-BB18-E195CA69EB16}"/>
    <cellStyle name="Neutra 2 2 8 2" xfId="55323" xr:uid="{1223DF21-8DDC-4E67-920F-686F1B591A2D}"/>
    <cellStyle name="Neutra 2 2 9" xfId="38384" xr:uid="{48F10784-6139-44BC-B48C-55384D590810}"/>
    <cellStyle name="Neutra 2 2 9 2" xfId="55936" xr:uid="{D49640C4-A565-49CE-A640-D16A8DBF2420}"/>
    <cellStyle name="Neutra 2 20" xfId="38385" xr:uid="{4B4D66C1-4F64-4370-BCD6-DA304F068912}"/>
    <cellStyle name="Neutra 2 21" xfId="38386" xr:uid="{E1D195E5-5574-4703-B68B-B14CFC5584DC}"/>
    <cellStyle name="Neutra 2 22" xfId="38387" xr:uid="{693E9419-6084-4D9C-B920-588CEC6F0EAC}"/>
    <cellStyle name="Neutra 2 23" xfId="38388" xr:uid="{42879D2E-BA3A-4203-B508-14B8C7240542}"/>
    <cellStyle name="Neutra 2 24" xfId="38389" xr:uid="{D31DBB3A-60A0-4431-B346-988F10DF88F5}"/>
    <cellStyle name="Neutra 2 25" xfId="45351" xr:uid="{23815128-DC82-4F21-A359-065658DF6EDB}"/>
    <cellStyle name="Neutra 2 3" xfId="38390" xr:uid="{A2EE7ED7-EF15-438E-ACE5-E5D57BED2C51}"/>
    <cellStyle name="Neutra 2 3 2" xfId="49734" xr:uid="{76D56F77-0E17-40DB-8E0A-927CD7577CEC}"/>
    <cellStyle name="Neutra 2 4" xfId="38391" xr:uid="{83286B53-8DF9-405F-87D9-53F4D1D1A98D}"/>
    <cellStyle name="Neutra 2 4 2" xfId="49735" xr:uid="{B29C0DB3-0F64-4AF4-B8AE-A8FBBA9958F1}"/>
    <cellStyle name="Neutra 2 5" xfId="38392" xr:uid="{CD108986-27A4-471A-8178-0333F59AA723}"/>
    <cellStyle name="Neutra 2 5 2" xfId="49736" xr:uid="{51CC9FE7-8BA7-496C-AFBE-3B9B9EE62515}"/>
    <cellStyle name="Neutra 2 6" xfId="38393" xr:uid="{D611B0A2-03E4-4E31-9092-231D6EDF36A3}"/>
    <cellStyle name="Neutra 2 6 2" xfId="49737" xr:uid="{B00CCC7B-52A5-4BE7-8573-78401834F98A}"/>
    <cellStyle name="Neutra 2 7" xfId="38394" xr:uid="{2EF8364D-62D7-4225-96BF-1C4847622277}"/>
    <cellStyle name="Neutra 2 7 2" xfId="49738" xr:uid="{7B148431-1AAC-4909-AD23-5273689AEDDC}"/>
    <cellStyle name="Neutra 2 8" xfId="38395" xr:uid="{E4F27A51-A950-4DE0-9D4E-3C9CDF5DD1AB}"/>
    <cellStyle name="Neutra 2 8 2" xfId="51132" xr:uid="{72483229-95A4-4B79-A171-92F7DD510583}"/>
    <cellStyle name="Neutra 2 9" xfId="38396" xr:uid="{6D50583E-0D14-4BC4-ABC8-E595C83E9739}"/>
    <cellStyle name="Neutra 2 9 2" xfId="52016" xr:uid="{A892097A-C3C7-459D-82CB-F0BCF452939A}"/>
    <cellStyle name="Neutra 20" xfId="38397" xr:uid="{676C8D51-87B3-4665-8FEE-14546F89A3A8}"/>
    <cellStyle name="Neutra 20 2" xfId="49739" xr:uid="{69A713CC-DBF0-4907-9BC8-101613235238}"/>
    <cellStyle name="Neutra 20 3" xfId="51140" xr:uid="{F304972C-F18C-4EFC-A6FB-C5BE8A1743CD}"/>
    <cellStyle name="Neutra 20 4" xfId="52023" xr:uid="{35A50C90-0315-446C-8F35-55F68C21A42F}"/>
    <cellStyle name="Neutra 20 5" xfId="52894" xr:uid="{FF703A0E-9031-4899-AD41-487A033F0822}"/>
    <cellStyle name="Neutra 20 6" xfId="53749" xr:uid="{FC924B4D-1DBC-48B0-8416-BAE69BCEE61E}"/>
    <cellStyle name="Neutra 20 7" xfId="54572" xr:uid="{3082ECD1-E415-4FB0-8A01-A1DF36DD0853}"/>
    <cellStyle name="Neutra 20 8" xfId="55326" xr:uid="{BA3A3614-3C75-4AE2-97B0-3E038D54AB22}"/>
    <cellStyle name="Neutra 20 9" xfId="55938" xr:uid="{86651A3D-6674-4343-9C07-8A3C8BC8F873}"/>
    <cellStyle name="Neutra 21" xfId="38398" xr:uid="{40E8DCE9-7650-4A5D-A7B5-6B2F9EFCCAAF}"/>
    <cellStyle name="Neutra 21 2" xfId="49740" xr:uid="{5F7773AA-34FD-4B7B-ADC7-0876AD7FEF53}"/>
    <cellStyle name="Neutra 22" xfId="38399" xr:uid="{298FEDBB-B979-49E6-9688-706D4C8D3346}"/>
    <cellStyle name="Neutra 22 2" xfId="49741" xr:uid="{526EA762-55CC-4326-9E2D-908F6ED76584}"/>
    <cellStyle name="Neutra 23" xfId="38400" xr:uid="{91332127-92CA-4669-BDC9-8E1C80718013}"/>
    <cellStyle name="Neutra 23 2" xfId="49742" xr:uid="{87D0E518-CD80-464F-9896-C60AE3C24D4F}"/>
    <cellStyle name="Neutra 24" xfId="38401" xr:uid="{193F4EA0-3A1E-4316-954D-2EFA473CBE50}"/>
    <cellStyle name="Neutra 24 2" xfId="49743" xr:uid="{E292E263-A3B0-4774-8D29-F8CA7627C2F6}"/>
    <cellStyle name="Neutra 25" xfId="38402" xr:uid="{81698C45-DBC3-4735-9CF3-C366B67C9D0A}"/>
    <cellStyle name="Neutra 25 2" xfId="49744" xr:uid="{7B6E9A86-C4D4-4D07-9C62-3AEA45DA8B6C}"/>
    <cellStyle name="Neutra 26" xfId="38403" xr:uid="{23EFD825-FCB4-4E53-BAC3-0E977C6FF5A2}"/>
    <cellStyle name="Neutra 26 2" xfId="49745" xr:uid="{F30C461C-3B29-4B9C-979E-C97F7B306DC1}"/>
    <cellStyle name="Neutra 27" xfId="38404" xr:uid="{37FE09C7-4F53-4FE8-82F4-F8B21ACBB547}"/>
    <cellStyle name="Neutra 27 2" xfId="49746" xr:uid="{DD09D597-34B2-49B6-804F-50ECF09810C4}"/>
    <cellStyle name="Neutra 28" xfId="38405" xr:uid="{75E83739-C48C-4576-AC22-90374DF74FA3}"/>
    <cellStyle name="Neutra 29" xfId="38406" xr:uid="{04E1D85F-6FAF-4959-A3D7-39128085BDC3}"/>
    <cellStyle name="Neutra 3" xfId="38407" xr:uid="{0122CFEC-FFC6-4098-B179-CF0A58FA0B99}"/>
    <cellStyle name="Neutra 3 10" xfId="56224" xr:uid="{0CDE62E9-81A6-4D85-BA7F-61407E084A65}"/>
    <cellStyle name="Neutra 3 11" xfId="58209" xr:uid="{8CD03A82-2558-4D33-A298-78DC666BF8A4}"/>
    <cellStyle name="Neutra 3 12" xfId="47644" xr:uid="{1F957A3A-27BC-41D0-9D67-D0A7B0E4CFAE}"/>
    <cellStyle name="Neutra 3 13" xfId="45352" xr:uid="{C077C221-B6CA-460A-9283-82E47F791D51}"/>
    <cellStyle name="Neutra 3 2" xfId="48312" xr:uid="{35E5D346-1EBF-4BC0-B8C9-FAA19BD512EF}"/>
    <cellStyle name="Neutra 3 2 2" xfId="49747" xr:uid="{D9ECBC62-6AA2-49E3-91E5-9818D9A09E6C}"/>
    <cellStyle name="Neutra 3 2 2 2" xfId="57053" xr:uid="{C6B82827-227D-4815-8E23-D00088CCF063}"/>
    <cellStyle name="Neutra 3 2 2 2 2" xfId="57471" xr:uid="{162CF199-2C16-44A7-8CB7-9E8FCF0D5AC1}"/>
    <cellStyle name="Neutra 3 2 2 2 3" xfId="57901" xr:uid="{2E1316D8-903B-4154-9561-DAAF01DC3913}"/>
    <cellStyle name="Neutra 3 2 2 3" xfId="57715" xr:uid="{94DB32A1-7D39-4719-B3EC-0A12AD747CBB}"/>
    <cellStyle name="Neutra 3 2 3" xfId="56678" xr:uid="{9AA872DF-A488-493D-A121-20705CB74E76}"/>
    <cellStyle name="Neutra 3 2 4" xfId="58176" xr:uid="{40C99261-28FE-423B-9E73-6E80DAA6E9ED}"/>
    <cellStyle name="Neutra 3 3" xfId="51146" xr:uid="{6566D7E6-8126-44B5-B931-7C006F88FCE1}"/>
    <cellStyle name="Neutra 3 4" xfId="52028" xr:uid="{063FA2E4-110F-47AA-ADD6-43B483ADE17F}"/>
    <cellStyle name="Neutra 3 5" xfId="52897" xr:uid="{F0B352D4-9A25-4CF7-9267-5E07FFB8AABE}"/>
    <cellStyle name="Neutra 3 6" xfId="53752" xr:uid="{6062AA04-0A4D-43E0-9822-0B0A62F3D641}"/>
    <cellStyle name="Neutra 3 7" xfId="54575" xr:uid="{DF7A35F7-A1D1-4251-AF5C-10E6BD7B91D0}"/>
    <cellStyle name="Neutra 3 8" xfId="55328" xr:uid="{38538EFC-2F43-4BD5-B5D8-4547CCF990A1}"/>
    <cellStyle name="Neutra 3 9" xfId="55939" xr:uid="{C9934DE4-7AAB-47DE-BE13-CE1A5AB83713}"/>
    <cellStyle name="Neutra 30" xfId="38408" xr:uid="{68A507E8-98FF-426A-A1D5-62D07A065F67}"/>
    <cellStyle name="Neutra 31" xfId="38409" xr:uid="{B5D46545-7926-4B71-9F4A-5E0CE5DEDE20}"/>
    <cellStyle name="Neutra 32" xfId="38410" xr:uid="{2A08A4F6-FA82-400C-B1C7-2D7AA60B5C9F}"/>
    <cellStyle name="Neutra 33" xfId="38411" xr:uid="{5404C8A1-E47C-4CDC-AD56-62068C47838C}"/>
    <cellStyle name="Neutra 34" xfId="38412" xr:uid="{E23B3B22-7FEE-4A74-8EB9-CEE93C766A83}"/>
    <cellStyle name="Neutra 34 2" xfId="38413" xr:uid="{4CA38656-B720-46D9-B97D-DBDDA7548DF1}"/>
    <cellStyle name="Neutra 34 3" xfId="38414" xr:uid="{2456104D-4AAB-44CF-9459-DFA105CA6A93}"/>
    <cellStyle name="Neutra 35" xfId="38415" xr:uid="{CF3E27D9-1D43-4240-8A38-A523AF85F2C0}"/>
    <cellStyle name="Neutra 36" xfId="38416" xr:uid="{CA8589E4-60FB-4C58-9626-B758A5A23929}"/>
    <cellStyle name="Neutra 37" xfId="38417" xr:uid="{F888A280-72EE-44B7-AF7B-13238D564107}"/>
    <cellStyle name="Neutra 38" xfId="38418" xr:uid="{DD7B4CFA-0408-45DB-BE4A-95D2BA2E731D}"/>
    <cellStyle name="Neutra 39" xfId="38419" xr:uid="{9D4AD1E0-2642-47F9-9F1A-01D6F0837C6B}"/>
    <cellStyle name="Neutra 4" xfId="38420" xr:uid="{BDB15573-7E81-40D3-8550-859812CA61B4}"/>
    <cellStyle name="Neutra 4 10" xfId="56265" xr:uid="{D67F2D42-F38A-4834-9C47-F69FBDCBAAE3}"/>
    <cellStyle name="Neutra 4 11" xfId="57771" xr:uid="{0904D999-E488-453A-8BFE-7F5A222D74C9}"/>
    <cellStyle name="Neutra 4 12" xfId="47645" xr:uid="{157EC1FD-F1CD-41C6-82DD-3DA1C2961553}"/>
    <cellStyle name="Neutra 4 13" xfId="45353" xr:uid="{954BE864-D71F-4AEB-816E-60DF4080C8F6}"/>
    <cellStyle name="Neutra 4 2" xfId="48313" xr:uid="{A824EECD-DE28-4610-99F1-65F58E14196F}"/>
    <cellStyle name="Neutra 4 2 2" xfId="49748" xr:uid="{C3A3254B-04C7-435B-A798-42C116CE8989}"/>
    <cellStyle name="Neutra 4 2 2 2" xfId="57054" xr:uid="{A75A4990-F16D-4487-86F3-6F9F8E17589B}"/>
    <cellStyle name="Neutra 4 2 2 2 2" xfId="57472" xr:uid="{1EDD96AB-27B9-4A55-8EC3-E2E26AC964C2}"/>
    <cellStyle name="Neutra 4 2 2 2 3" xfId="57789" xr:uid="{AF935D25-85F0-473A-92C2-0D1779640AFD}"/>
    <cellStyle name="Neutra 4 2 2 3" xfId="57501" xr:uid="{E36D25E7-3F26-4E7F-89FE-B97395F8B48A}"/>
    <cellStyle name="Neutra 4 2 3" xfId="56679" xr:uid="{F5483C8C-52BC-4F38-BB3D-B4E55AA36BFD}"/>
    <cellStyle name="Neutra 4 2 4" xfId="58071" xr:uid="{AE5C9C61-B50E-4CE1-B23A-763818D53A0D}"/>
    <cellStyle name="Neutra 4 3" xfId="51147" xr:uid="{A73F4468-CF62-4796-B773-2CC4359F6FA3}"/>
    <cellStyle name="Neutra 4 4" xfId="52029" xr:uid="{30BDBDB3-79A4-4B02-A36A-C24C0A9F15EC}"/>
    <cellStyle name="Neutra 4 5" xfId="52898" xr:uid="{8A87F7AD-C50E-4C53-AF7D-48F8B807C068}"/>
    <cellStyle name="Neutra 4 6" xfId="53753" xr:uid="{7FA877B8-E8AF-494E-94AA-D5DF12A9F8FA}"/>
    <cellStyle name="Neutra 4 7" xfId="54576" xr:uid="{1B78A0B8-F7B2-4D42-903F-A0534689E97E}"/>
    <cellStyle name="Neutra 4 8" xfId="55329" xr:uid="{134F34D7-D967-43EA-B284-D3DF897153C8}"/>
    <cellStyle name="Neutra 4 9" xfId="55940" xr:uid="{2ED160A0-94C9-4BA0-9CF3-9ABDF32EFEF1}"/>
    <cellStyle name="Neutra 40" xfId="38421" xr:uid="{96D7757B-CF0A-422D-805D-8F1C7348CE2F}"/>
    <cellStyle name="Neutra 41" xfId="38422" xr:uid="{A6474923-F796-4B74-B0B8-B0852FF07037}"/>
    <cellStyle name="Neutra 42" xfId="38423" xr:uid="{A1FAF0B2-3643-439C-848D-A9BBB38CD078}"/>
    <cellStyle name="Neutra 43" xfId="38424" xr:uid="{B26F569E-12D4-435A-AFB6-A5673799FDFD}"/>
    <cellStyle name="Neutra 44" xfId="38425" xr:uid="{14CF879A-164F-4455-8B5F-5ECF117855E2}"/>
    <cellStyle name="Neutra 45" xfId="38426" xr:uid="{CA7EB553-1C59-40D7-AD41-E993F5E73577}"/>
    <cellStyle name="Neutra 46" xfId="38427" xr:uid="{59A76F08-6534-4222-A233-A28F076BCAF7}"/>
    <cellStyle name="Neutra 47" xfId="38428" xr:uid="{9884DC03-66F6-48B7-9B47-9BD90CAC6932}"/>
    <cellStyle name="Neutra 48" xfId="38429" xr:uid="{CAE60BA0-6FBF-4F3B-8BDA-293B4D16D4A1}"/>
    <cellStyle name="Neutra 49" xfId="38430" xr:uid="{E99D669C-3929-455D-8DF3-4ACFCDE78C7A}"/>
    <cellStyle name="Neutra 5" xfId="38431" xr:uid="{F4926EBE-7C08-4C70-9218-0ADDCC2D7D85}"/>
    <cellStyle name="Neutra 5 10" xfId="56306" xr:uid="{DF46C8D9-330C-4CC7-A069-DFF050DA5DB7}"/>
    <cellStyle name="Neutra 5 11" xfId="57641" xr:uid="{7DAD481F-EC0F-459D-815F-B23FE89FCFFF}"/>
    <cellStyle name="Neutra 5 12" xfId="47646" xr:uid="{CFDD6D49-4690-4E6B-91C6-61163BBB23FF}"/>
    <cellStyle name="Neutra 5 13" xfId="45354" xr:uid="{05C9CF81-3B19-4860-9585-A86F733BB7C5}"/>
    <cellStyle name="Neutra 5 2" xfId="48314" xr:uid="{838917DA-6E84-44D6-A42B-FCC85BDAD8EB}"/>
    <cellStyle name="Neutra 5 2 2" xfId="49749" xr:uid="{D8556435-5A0C-42D9-86F4-5F39C27F64BA}"/>
    <cellStyle name="Neutra 5 2 2 2" xfId="57055" xr:uid="{CCA17864-532C-4B77-93ED-ABC6517BC914}"/>
    <cellStyle name="Neutra 5 2 2 2 2" xfId="57473" xr:uid="{64CFAB6D-C116-40E1-850E-1D217266165C}"/>
    <cellStyle name="Neutra 5 2 2 2 3" xfId="57684" xr:uid="{DE81AB67-E401-40F0-A545-8E6E3E607468}"/>
    <cellStyle name="Neutra 5 2 2 3" xfId="57079" xr:uid="{9784F371-AA05-4C83-89FD-3FAEBA5C0003}"/>
    <cellStyle name="Neutra 5 2 3" xfId="56680" xr:uid="{D44DF1A6-84E9-4AB0-B2DA-9C7772209493}"/>
    <cellStyle name="Neutra 5 2 4" xfId="57958" xr:uid="{EB523251-3394-4C69-8F65-43BC9F12A6FC}"/>
    <cellStyle name="Neutra 5 3" xfId="51148" xr:uid="{FFC5234F-66AE-4043-8BFE-9D9A29264D7A}"/>
    <cellStyle name="Neutra 5 4" xfId="52030" xr:uid="{6BD156C0-B7B5-4423-8CFA-A84536E61DE1}"/>
    <cellStyle name="Neutra 5 5" xfId="52899" xr:uid="{BF7C865D-BB5F-42A3-BBD7-729A9CBDEC23}"/>
    <cellStyle name="Neutra 5 6" xfId="53754" xr:uid="{B251F3B2-D3EB-412C-BB90-6BA1AF799955}"/>
    <cellStyle name="Neutra 5 7" xfId="54577" xr:uid="{CE4004DF-76C8-4668-87C5-7E763F9F30FD}"/>
    <cellStyle name="Neutra 5 8" xfId="55330" xr:uid="{65FB1D53-C77B-4759-8257-1B48B800C6B8}"/>
    <cellStyle name="Neutra 5 9" xfId="55941" xr:uid="{1A638E2D-6704-49E1-A1E3-6448411AFD88}"/>
    <cellStyle name="Neutra 50" xfId="38432" xr:uid="{45EEA955-F36C-4B89-A450-4B87B88447DB}"/>
    <cellStyle name="Neutra 51" xfId="38433" xr:uid="{7C1D144E-FAEE-4E3F-BD47-A88FD1AD5A4E}"/>
    <cellStyle name="Neutra 52" xfId="38434" xr:uid="{5CD1F497-6CD2-484C-95BE-5F55A1002CFA}"/>
    <cellStyle name="Neutra 53" xfId="38435" xr:uid="{3BD8CE80-706B-459E-918E-DE7704D3A719}"/>
    <cellStyle name="Neutra 54" xfId="45035" xr:uid="{AB0A739A-32FC-4FB3-A509-6871D42ABCED}"/>
    <cellStyle name="Neutra 6" xfId="38436" xr:uid="{54953F29-40FE-4A35-8DAE-7029B531B551}"/>
    <cellStyle name="Neutra 6 10" xfId="56346" xr:uid="{2C78A6DD-AD7A-454C-A7D1-61D1C93A54B3}"/>
    <cellStyle name="Neutra 6 11" xfId="57982" xr:uid="{09D626B9-0D8E-448C-B56B-C3D9175B5594}"/>
    <cellStyle name="Neutra 6 12" xfId="47647" xr:uid="{922D04E6-D516-458F-8B82-55A7D2897BCC}"/>
    <cellStyle name="Neutra 6 13" xfId="45355" xr:uid="{45A56CD8-C098-4B02-812F-0E8A6A0A2EA0}"/>
    <cellStyle name="Neutra 6 2" xfId="48315" xr:uid="{565D822C-0572-43C6-805E-6D3BE3D63A2F}"/>
    <cellStyle name="Neutra 6 2 2" xfId="49750" xr:uid="{84470242-4E9D-4F3E-89AA-9641DC424729}"/>
    <cellStyle name="Neutra 6 2 2 2" xfId="57056" xr:uid="{D3F9F0A5-C065-4F44-A769-35CA4D8C19F7}"/>
    <cellStyle name="Neutra 6 2 2 2 2" xfId="57474" xr:uid="{5537EDDA-0EA0-4513-95F6-A3D49902CED4}"/>
    <cellStyle name="Neutra 6 2 2 2 3" xfId="57405" xr:uid="{97B6535C-6A5F-4D8F-89F8-230F74792BF7}"/>
    <cellStyle name="Neutra 6 2 2 3" xfId="56728" xr:uid="{9BCDDEA1-70B8-4A0F-BCA1-CA6494CB58DF}"/>
    <cellStyle name="Neutra 6 2 3" xfId="56681" xr:uid="{D62ED6D8-B5BB-4398-B212-8CEBEB21E51B}"/>
    <cellStyle name="Neutra 6 2 4" xfId="57848" xr:uid="{EE52AD00-D840-4E7E-BDE8-230FD56AEA4C}"/>
    <cellStyle name="Neutra 6 3" xfId="51149" xr:uid="{423290DE-E17E-434E-9BC7-406512975E2A}"/>
    <cellStyle name="Neutra 6 4" xfId="52031" xr:uid="{377DD5FC-8C18-436A-B1C7-A9F5BF0574E0}"/>
    <cellStyle name="Neutra 6 5" xfId="52900" xr:uid="{924C77B0-3A13-4862-9861-7D05E5072191}"/>
    <cellStyle name="Neutra 6 6" xfId="53755" xr:uid="{102DFEED-021E-437E-AB65-C4F7986E4153}"/>
    <cellStyle name="Neutra 6 7" xfId="54578" xr:uid="{3C3FC509-EE48-4498-A36E-19F170127BA6}"/>
    <cellStyle name="Neutra 6 8" xfId="55331" xr:uid="{D1509CE3-2F29-4588-B87A-5E5D2FB18D1F}"/>
    <cellStyle name="Neutra 6 9" xfId="55942" xr:uid="{AA46FFF2-2E22-4D0C-A1B3-A7BC683A4510}"/>
    <cellStyle name="Neutra 7" xfId="38437" xr:uid="{74F5F32B-C47D-4483-BB73-F920E7C55F6C}"/>
    <cellStyle name="Neutra 7 10" xfId="47648" xr:uid="{6C713E4B-9EDB-451F-ABB0-0413A5C1AC97}"/>
    <cellStyle name="Neutra 7 11" xfId="45356" xr:uid="{7B4E7DA9-55EF-476A-B809-D0209C3B3DE5}"/>
    <cellStyle name="Neutra 7 2" xfId="48316" xr:uid="{25400890-FA69-4BB6-AC42-A873C4DA9691}"/>
    <cellStyle name="Neutra 7 2 2" xfId="49751" xr:uid="{F6C68846-625B-4942-A07B-B271534C4B89}"/>
    <cellStyle name="Neutra 7 3" xfId="51150" xr:uid="{DE33574B-B649-4580-9799-A386C2AF0AEB}"/>
    <cellStyle name="Neutra 7 4" xfId="52032" xr:uid="{6540CD99-F3E8-4E1F-9700-0D9635C37393}"/>
    <cellStyle name="Neutra 7 5" xfId="52901" xr:uid="{0D9CA5ED-4A47-46FD-8DDA-70289037B33F}"/>
    <cellStyle name="Neutra 7 6" xfId="53756" xr:uid="{DBB47966-CD34-479B-8122-77555F307B3E}"/>
    <cellStyle name="Neutra 7 7" xfId="54579" xr:uid="{D5524C16-E8DE-4A6B-95B0-327E205E3D98}"/>
    <cellStyle name="Neutra 7 8" xfId="55332" xr:uid="{794E0DCA-62C2-4E51-8C48-A2A81378C4C9}"/>
    <cellStyle name="Neutra 7 9" xfId="55943" xr:uid="{03509EDB-21BC-44B4-AD59-CDDE321097D5}"/>
    <cellStyle name="Neutra 8" xfId="38438" xr:uid="{47977D5E-8498-4715-A612-918E900EDF77}"/>
    <cellStyle name="Neutra 8 10" xfId="47649" xr:uid="{DD4DE63C-87F5-408A-83E3-F32A81D1232C}"/>
    <cellStyle name="Neutra 8 11" xfId="46049" xr:uid="{1D21BA04-F2FB-49FA-B332-6704903C66AA}"/>
    <cellStyle name="Neutra 8 2" xfId="48317" xr:uid="{BCFE4E4A-ADEC-4CF6-A59F-FF538E71A991}"/>
    <cellStyle name="Neutra 8 2 2" xfId="49752" xr:uid="{343A6CBC-0FAB-4DD2-82F8-7D2D17817989}"/>
    <cellStyle name="Neutra 8 3" xfId="51151" xr:uid="{1D3B0D0D-DFA6-4766-8C90-195B6116FEAD}"/>
    <cellStyle name="Neutra 8 4" xfId="52033" xr:uid="{527BD479-156B-4054-A230-DC43B0CAF941}"/>
    <cellStyle name="Neutra 8 5" xfId="52902" xr:uid="{B112B184-4C57-4035-AECC-287F8EB98BFF}"/>
    <cellStyle name="Neutra 8 6" xfId="53757" xr:uid="{7084F2C0-9287-45FE-8056-A0074D2BD715}"/>
    <cellStyle name="Neutra 8 7" xfId="54580" xr:uid="{B190C60D-64BF-44D4-B568-E50BA4E110B6}"/>
    <cellStyle name="Neutra 8 8" xfId="55333" xr:uid="{EE412D25-53A5-4A6C-BB63-5A936AA69328}"/>
    <cellStyle name="Neutra 8 9" xfId="55944" xr:uid="{F620A90E-71A9-49C9-A0FB-1B7DC3DCBD29}"/>
    <cellStyle name="Neutra 9" xfId="38439" xr:uid="{585ECD29-6816-4B43-98EC-2D7179B76705}"/>
    <cellStyle name="Neutra 9 10" xfId="47650" xr:uid="{317BBF9F-83DE-4B18-B456-038B33C116A9}"/>
    <cellStyle name="Neutra 9 11" xfId="46050" xr:uid="{E27A04D5-1DD0-45AC-93EC-0C49E1B0E50D}"/>
    <cellStyle name="Neutra 9 2" xfId="48318" xr:uid="{DA257359-7705-4929-B96D-B0BECDD8E828}"/>
    <cellStyle name="Neutra 9 2 2" xfId="49753" xr:uid="{43B4E22F-A062-480F-B97E-DC654D515C9B}"/>
    <cellStyle name="Neutra 9 3" xfId="51152" xr:uid="{A85E8590-0FE6-4832-9677-98D3942CDA68}"/>
    <cellStyle name="Neutra 9 4" xfId="52034" xr:uid="{33C32C39-234D-4EC5-B2A0-C66063A25755}"/>
    <cellStyle name="Neutra 9 5" xfId="52903" xr:uid="{673E636E-EABD-44C5-975D-521FF6252A51}"/>
    <cellStyle name="Neutra 9 6" xfId="53758" xr:uid="{F848CBFB-6899-443E-9EF3-FBDFABF49EEC}"/>
    <cellStyle name="Neutra 9 7" xfId="54581" xr:uid="{DD7AA42A-70A1-4AB8-8A82-AD92E710F6C2}"/>
    <cellStyle name="Neutra 9 8" xfId="55334" xr:uid="{CB60A46A-87E1-4D90-990B-F99E5C21EBDB}"/>
    <cellStyle name="Neutra 9 9" xfId="55945" xr:uid="{ECF7B36E-2EB4-4E7E-B7C9-A1994BEDCDD9}"/>
    <cellStyle name="Neutral" xfId="44877" xr:uid="{DAF8DD5C-FDBE-4387-A76B-71B04764B9B2}"/>
    <cellStyle name="Neutral 2" xfId="45091" xr:uid="{AA2A24A8-F35E-451B-A5B6-45DA75473C90}"/>
    <cellStyle name="Neutro 2" xfId="33" xr:uid="{B07F81A0-2246-4877-842C-15807DA5450F}"/>
    <cellStyle name="no dec" xfId="148" xr:uid="{647B471E-5F36-4521-9B62-9A04ED4DDDD6}"/>
    <cellStyle name="No-Action" xfId="149" xr:uid="{0E3B7B47-DBBB-478E-94E5-5F7B530A1BE4}"/>
    <cellStyle name="NoEntry" xfId="150" xr:uid="{44798ED2-081C-44B6-BDF4-DBD19019B1AD}"/>
    <cellStyle name="Non_definito" xfId="151" xr:uid="{6E76D437-1FB4-4D8B-9A8A-B3AE4E415F32}"/>
    <cellStyle name="Norm੎੎" xfId="2586" xr:uid="{22C35677-50A3-4845-A233-02174D1433AA}"/>
    <cellStyle name="Normal" xfId="0" builtinId="0"/>
    <cellStyle name="Normal - Estilo1" xfId="45357" xr:uid="{DD93763A-7933-4627-9496-D3FD0BD45172}"/>
    <cellStyle name="Normal - Estilo1 2" xfId="46051" xr:uid="{FA426F07-51B1-4532-A37C-2265B0CC8768}"/>
    <cellStyle name="Normal 10" xfId="2587" xr:uid="{D0298BFA-952F-4311-8B83-C1D33B8FFF05}"/>
    <cellStyle name="Normal 10 10" xfId="38440" xr:uid="{3D26060F-51BE-435D-97A1-25569FC697B9}"/>
    <cellStyle name="Normal 10 10 2" xfId="58495" xr:uid="{CC0260D2-5542-4D0A-860B-33B39BD00F0C}"/>
    <cellStyle name="Normal 10 10 3" xfId="56258" xr:uid="{38B7623D-7B9C-4A4F-9F77-2FBABA6C845A}"/>
    <cellStyle name="Normal 10 11" xfId="38441" xr:uid="{C8CE1F47-7E20-424C-9D33-50EFD82C24B2}"/>
    <cellStyle name="Normal 10 11 2" xfId="56847" xr:uid="{676EA76E-8AA8-42C4-BDC1-C00C564CF7E0}"/>
    <cellStyle name="Normal 10 12" xfId="38442" xr:uid="{75039E58-0305-466A-AEF5-7E6FB29D734B}"/>
    <cellStyle name="Normal 10 12 2" xfId="58471" xr:uid="{FB8F2056-25E0-42AB-8391-E39F92C4EB9F}"/>
    <cellStyle name="Normal 10 13" xfId="38443" xr:uid="{72C6D81F-8904-499A-97E3-E306FFAF8D43}"/>
    <cellStyle name="Normal 10 13 2" xfId="47651" xr:uid="{5569A46E-07F9-46F0-88E9-E916C3F6681A}"/>
    <cellStyle name="Normal 10 14" xfId="38444" xr:uid="{5485A190-DA47-419F-BD85-51D8BA38A501}"/>
    <cellStyle name="Normal 10 15" xfId="38445" xr:uid="{243759C5-2D8A-4D88-B9D1-E475596DC41C}"/>
    <cellStyle name="Normal 10 16" xfId="60432" xr:uid="{BA368E58-E840-4984-83F5-67D538A004FD}"/>
    <cellStyle name="Normal 10 2" xfId="42" xr:uid="{A2D651F4-87B2-4C7F-8BF6-86C50D206D71}"/>
    <cellStyle name="Normal 10 2 2" xfId="190" xr:uid="{8D63211A-C15F-40A1-A78B-BF5E2C9CA453}"/>
    <cellStyle name="Normal 10 2 2 2" xfId="56683" xr:uid="{C0B08CF3-65FC-43CC-A7F4-2E85E0D3383C}"/>
    <cellStyle name="Normal 10 2 2 2 2" xfId="57475" xr:uid="{BF9E8359-F079-4BCE-8A1F-8238B0121F1E}"/>
    <cellStyle name="Normal 10 2 2 2 3" xfId="58010" xr:uid="{7BABAAE8-D6F8-450A-A590-013E156FE670}"/>
    <cellStyle name="Normal 10 2 2 3" xfId="57957" xr:uid="{3DB0C622-700C-4B4A-8B87-0A281AB86922}"/>
    <cellStyle name="Normal 10 2 2 4" xfId="46468" xr:uid="{12E3D92E-9824-45F8-812C-5D40C432356C}"/>
    <cellStyle name="Normal 10 2 3" xfId="56437" xr:uid="{7AE7DB8D-B288-459E-BB3D-A3DF1B9C6175}"/>
    <cellStyle name="Normal 10 2 4" xfId="58300" xr:uid="{F33B30EB-3AB4-4FAB-BF8E-C0B3422CB6D1}"/>
    <cellStyle name="Normal 10 2 5" xfId="58496" xr:uid="{450BC304-6D6C-48A6-9F5F-2DD322B0AC33}"/>
    <cellStyle name="Normal 10 2 6" xfId="47652" xr:uid="{20609A39-7D7E-4174-A24C-564AC92E66A6}"/>
    <cellStyle name="Normal 10 3" xfId="38446" xr:uid="{86A6F024-A1EE-43DA-920F-0F298C0547D7}"/>
    <cellStyle name="Normal 10 3 2" xfId="51154" xr:uid="{963A2CC5-D281-45EB-A04B-D192DB257F31}"/>
    <cellStyle name="Normal 10 3 2 2" xfId="57058" xr:uid="{0512D4F7-4C35-4245-AB4B-74BA7905AA86}"/>
    <cellStyle name="Normal 10 3 2 2 2" xfId="57709" xr:uid="{658F391C-708D-4F6D-9354-7D7E76CCD040}"/>
    <cellStyle name="Normal 10 3 2 2 3" xfId="58000" xr:uid="{CBA4D4BD-5B7D-4667-B413-CCA89E96E879}"/>
    <cellStyle name="Normal 10 3 2 2 4" xfId="59453" xr:uid="{44C635DA-8957-4AAB-9C6C-23097A53BAC3}"/>
    <cellStyle name="Normal 10 3 2 3" xfId="58044" xr:uid="{EAD67420-6A1E-4AAA-B68D-ED6F5FAED221}"/>
    <cellStyle name="Normal 10 3 2 4" xfId="58739" xr:uid="{D534C7DB-B77E-4803-A3ED-4893A84D0529}"/>
    <cellStyle name="Normal 10 3 3" xfId="56682" xr:uid="{4322DE65-DE35-42D1-9164-B26AF62A1A55}"/>
    <cellStyle name="Normal 10 3 3 2" xfId="59591" xr:uid="{13322BD5-E56E-4E64-A76F-2CD5002D9BEE}"/>
    <cellStyle name="Normal 10 3 3 3" xfId="58895" xr:uid="{9A17B324-96A3-43A4-A96F-7F44D3CACDC5}"/>
    <cellStyle name="Normal 10 3 4" xfId="58070" xr:uid="{70BE41B7-6BC2-4ADE-ADBB-4AA1F863F0DA}"/>
    <cellStyle name="Normal 10 3 4 2" xfId="59720" xr:uid="{AD37125B-FD63-42B6-9B93-6F217262815F}"/>
    <cellStyle name="Normal 10 3 4 3" xfId="59033" xr:uid="{4267469F-3A90-4095-B7D8-6BD9EE5C5F94}"/>
    <cellStyle name="Normal 10 3 5" xfId="59157" xr:uid="{AA93F739-FD80-46F4-A142-80E0D3775D76}"/>
    <cellStyle name="Normal 10 3 5 2" xfId="59836" xr:uid="{51450172-8E50-46CD-84E6-8BF2974329AF}"/>
    <cellStyle name="Normal 10 3 6" xfId="59301" xr:uid="{D165716A-6E7D-445A-A79B-36E8F6D03769}"/>
    <cellStyle name="Normal 10 3 7" xfId="58575" xr:uid="{0178FD41-DD0C-4D92-95E2-6D4441FCB5D6}"/>
    <cellStyle name="Normal 10 3 8" xfId="46052" xr:uid="{EF50FD91-8698-46D0-9155-9AAAFE26D361}"/>
    <cellStyle name="Normal 10 4" xfId="38447" xr:uid="{8046E7C3-10E7-4BCE-8BC9-B97B587F99F0}"/>
    <cellStyle name="Normal 10 4 2" xfId="58749" xr:uid="{CA1D1DFE-A93F-4C04-8CF4-BB0CBF6D14A8}"/>
    <cellStyle name="Normal 10 4 2 2" xfId="59463" xr:uid="{895DA8A4-F497-43C9-A438-4E90538EE16C}"/>
    <cellStyle name="Normal 10 4 3" xfId="58906" xr:uid="{BCC44E5A-7DDB-4162-A25E-B1399A733803}"/>
    <cellStyle name="Normal 10 4 3 2" xfId="59601" xr:uid="{94A71347-BD14-4EED-8235-7D551FB3B515}"/>
    <cellStyle name="Normal 10 4 4" xfId="59044" xr:uid="{FE538279-23DB-4D71-90F8-A9D5438C5A77}"/>
    <cellStyle name="Normal 10 4 4 2" xfId="59730" xr:uid="{987DEFD4-F650-4AB0-B4FA-2168935F80B1}"/>
    <cellStyle name="Normal 10 4 5" xfId="59167" xr:uid="{B576F4B0-53B7-438E-A2CD-B4CD00CF475E}"/>
    <cellStyle name="Normal 10 4 5 2" xfId="59845" xr:uid="{DA19C30F-9D91-40C3-B3E9-B1E269B179DF}"/>
    <cellStyle name="Normal 10 4 6" xfId="59311" xr:uid="{D92F0C0F-5A9C-40CB-921F-46FBFD671A54}"/>
    <cellStyle name="Normal 10 4 7" xfId="58586" xr:uid="{1AB73025-4988-4D08-AFF3-44EC31AF4280}"/>
    <cellStyle name="Normal 10 4 8" xfId="52036" xr:uid="{EF7A1276-1587-41BF-9FFD-8911C9D6086F}"/>
    <cellStyle name="Normal 10 4 9" xfId="46053" xr:uid="{62B7B654-BBA2-41B3-A783-D4CB3FBFC899}"/>
    <cellStyle name="Normal 10 5" xfId="38448" xr:uid="{FA5AB96D-B9CD-4CDA-A788-DAA56A45D132}"/>
    <cellStyle name="Normal 10 5 2" xfId="59392" xr:uid="{46EFC822-8E7B-41B5-8BFE-F910D471E539}"/>
    <cellStyle name="Normal 10 5 3" xfId="58674" xr:uid="{85FDD359-86B2-4352-80FA-5FDA834A3578}"/>
    <cellStyle name="Normal 10 5 4" xfId="52905" xr:uid="{99691713-0019-4008-B648-C02D8DDFAD75}"/>
    <cellStyle name="Normal 10 6" xfId="38449" xr:uid="{A2EB28F2-F0D1-4C1F-BE40-A56ED8025692}"/>
    <cellStyle name="Normal 10 6 2" xfId="59418" xr:uid="{E795EB62-F122-4BC3-9E1E-AD362B9D65FA}"/>
    <cellStyle name="Normal 10 6 3" xfId="58702" xr:uid="{E937BDD8-245F-4D8B-9E73-9FE29D9D1719}"/>
    <cellStyle name="Normal 10 6 4" xfId="53760" xr:uid="{304FBA37-6BD5-44E7-B0D0-BC60F51B85EF}"/>
    <cellStyle name="Normal 10 7" xfId="38450" xr:uid="{D8AD9E64-4F35-41D5-A028-FABE07025CB4}"/>
    <cellStyle name="Normal 10 7 2" xfId="59700" xr:uid="{810E4D9B-489A-41EF-977A-7EF0CD20156A}"/>
    <cellStyle name="Normal 10 7 3" xfId="59011" xr:uid="{B8157795-39FD-43C8-8B34-C6F3CFB2C1C2}"/>
    <cellStyle name="Normal 10 7 4" xfId="54583" xr:uid="{AE0A1B85-8631-4181-A6A8-0216B5C1B9C2}"/>
    <cellStyle name="Normal 10 8" xfId="38451" xr:uid="{F60EBA8B-B288-46C1-AD85-35D86B3E1A50}"/>
    <cellStyle name="Normal 10 8 2" xfId="59719" xr:uid="{3CEA09ED-81EA-41E1-847A-B2774A033024}"/>
    <cellStyle name="Normal 10 8 3" xfId="59032" xr:uid="{B600CD4D-1470-47C3-943C-9B6F3020F6BB}"/>
    <cellStyle name="Normal 10 8 4" xfId="55335" xr:uid="{040A5088-77AA-461F-B145-B387466196E7}"/>
    <cellStyle name="Normal 10 9" xfId="38452" xr:uid="{5957465E-4C37-4874-8ADF-B35E938F9382}"/>
    <cellStyle name="Normal 10 9 2" xfId="59257" xr:uid="{889BD647-AAFE-4177-B388-4648BC5FB381}"/>
    <cellStyle name="Normal 10 9 3" xfId="55946" xr:uid="{F34BB066-83D2-4325-8730-B11A01FDD9B7}"/>
    <cellStyle name="Normal 10_110405001 - Adto de Viagem" xfId="38453" xr:uid="{678A7488-397C-4C5A-8C06-6074B2C8438C}"/>
    <cellStyle name="Normal 100" xfId="38454" xr:uid="{3159BE14-A9C1-4BA1-B023-1AA8B483AEB9}"/>
    <cellStyle name="Normal 101" xfId="38455" xr:uid="{B4D214DC-CDBD-46B8-8C5D-3B449FC5EC29}"/>
    <cellStyle name="Normal 102" xfId="38456" xr:uid="{3BC714CC-7174-479D-938C-9EA939E44E2C}"/>
    <cellStyle name="Normal 103" xfId="38457" xr:uid="{7514B8CD-ABE5-401C-B488-BA41C94B0C2E}"/>
    <cellStyle name="Normal 104" xfId="38458" xr:uid="{7709ED78-F174-47C5-BD75-F798EE30071A}"/>
    <cellStyle name="Normal 105" xfId="38459" xr:uid="{1E32173B-AAC4-4F20-B965-D3227DC85589}"/>
    <cellStyle name="Normal 106" xfId="38460" xr:uid="{FE26D779-E95E-4422-A7BA-BD201D9BED4F}"/>
    <cellStyle name="Normal 107" xfId="38461" xr:uid="{64F6C212-8B1F-4637-840E-FA1A80A9A016}"/>
    <cellStyle name="Normal 108" xfId="38462" xr:uid="{62DD4FD0-8243-48EA-8191-EDE26E1D8138}"/>
    <cellStyle name="Normal 109" xfId="38463" xr:uid="{8B1B800A-7612-4819-AE4F-96A62D00D0DB}"/>
    <cellStyle name="Normal 11" xfId="2588" xr:uid="{6207C456-8611-4FAB-9F25-4D4BD71CE918}"/>
    <cellStyle name="Normal 11 10" xfId="38464" xr:uid="{78472D7C-A810-4717-B9FC-7DEE36736232}"/>
    <cellStyle name="Normal 11 10 2" xfId="56299" xr:uid="{41A9B91B-ED19-4437-99E3-F6BD64D0DA52}"/>
    <cellStyle name="Normal 11 11" xfId="38465" xr:uid="{F9502B7F-FDB5-4511-ADBA-245CE2A8D849}"/>
    <cellStyle name="Normal 11 11 2" xfId="58426" xr:uid="{FDE3F89E-D365-490F-8868-DD9D9A6FF10A}"/>
    <cellStyle name="Normal 11 12" xfId="38466" xr:uid="{5A2F49DB-2678-45ED-B07C-745E9E0E8245}"/>
    <cellStyle name="Normal 11 12 2" xfId="58473" xr:uid="{49E7552C-73F9-450B-9722-088C608EB0A6}"/>
    <cellStyle name="Normal 11 13" xfId="38467" xr:uid="{079E6412-7E6A-40A8-863A-5AFC5991F9FD}"/>
    <cellStyle name="Normal 11 13 2" xfId="47653" xr:uid="{1C4EED20-C222-407F-BA12-D9586D93D504}"/>
    <cellStyle name="Normal 11 14" xfId="38468" xr:uid="{CFF36822-DAC4-475D-96DF-9C6F2D2D6B9C}"/>
    <cellStyle name="Normal 11 15" xfId="38469" xr:uid="{A379BD0A-4926-4DFB-8538-92105367CA5C}"/>
    <cellStyle name="Normal 11 16" xfId="38470" xr:uid="{6F35B87F-5E9B-43E5-814E-985D8AB2320D}"/>
    <cellStyle name="Normal 11 17" xfId="46054" xr:uid="{CB5CB87A-1DC8-40A8-B8FC-5C23F8649F91}"/>
    <cellStyle name="Normal 11 2" xfId="2589" xr:uid="{0543815A-F7F2-4143-A168-163C44527539}"/>
    <cellStyle name="Normal 11 2 2" xfId="49756" xr:uid="{52D04BC5-A91B-44A7-A18C-16C2A99C7AC4}"/>
    <cellStyle name="Normal 11 2 2 2" xfId="57059" xr:uid="{6BB427C0-0782-4D41-93EF-16B538E6FF5E}"/>
    <cellStyle name="Normal 11 2 2 2 2" xfId="57476" xr:uid="{05F24366-F09A-4226-9609-85BEF477A9D7}"/>
    <cellStyle name="Normal 11 2 2 2 3" xfId="57788" xr:uid="{A0BE2327-D0ED-4198-A5EB-72FF05E168C6}"/>
    <cellStyle name="Normal 11 2 2 3" xfId="57934" xr:uid="{F68A1B3F-F2AE-4EC9-9A56-2FBB18BC504F}"/>
    <cellStyle name="Normal 11 2 3" xfId="56684" xr:uid="{7FCE63A5-9379-4881-80E1-1906CA6643BA}"/>
    <cellStyle name="Normal 11 2 4" xfId="58389" xr:uid="{B2B4F65A-1636-414A-82F0-A9908F813520}"/>
    <cellStyle name="Normal 11 2 5" xfId="58498" xr:uid="{8745237A-64E6-44E4-BF7D-85286BB1DCA8}"/>
    <cellStyle name="Normal 11 2 6" xfId="46055" xr:uid="{13387A85-D014-4962-BF68-4882D83B2420}"/>
    <cellStyle name="Normal 11 3" xfId="38471" xr:uid="{EB5343B5-7E9D-437D-8153-12EE92216CE7}"/>
    <cellStyle name="Normal 11 3 2" xfId="58497" xr:uid="{051F36DE-06B2-41B4-8DCD-3C106493398E}"/>
    <cellStyle name="Normal 11 3 3" xfId="51156" xr:uid="{74C91D71-B405-4722-AFE1-3AEFC081E9FB}"/>
    <cellStyle name="Normal 11 3 4" xfId="46056" xr:uid="{B1DF0CD8-D138-4F2A-952B-0E724E8096F2}"/>
    <cellStyle name="Normal 11 4" xfId="38472" xr:uid="{2C85494F-7097-42FF-93A0-91305ABC06D7}"/>
    <cellStyle name="Normal 11 4 2" xfId="52038" xr:uid="{4AD86E6B-B66C-4FC3-AFD1-0367B898E673}"/>
    <cellStyle name="Normal 11 4 3" xfId="46491" xr:uid="{61AE907B-655C-457D-99B3-C15A464D7D0D}"/>
    <cellStyle name="Normal 11 5" xfId="38473" xr:uid="{B5E57D54-AC4B-4FB1-86BA-CB320B06F969}"/>
    <cellStyle name="Normal 11 5 2" xfId="52907" xr:uid="{219D0B22-0298-48F8-8818-295805BE696E}"/>
    <cellStyle name="Normal 11 6" xfId="38474" xr:uid="{7F109063-4D8E-4C61-828E-BAAC258656A0}"/>
    <cellStyle name="Normal 11 6 2" xfId="53762" xr:uid="{D2B11A74-4A86-4623-955C-CA2A6E01A80A}"/>
    <cellStyle name="Normal 11 7" xfId="38475" xr:uid="{B00BB5CF-7DEB-4B9E-93E1-B142136C52AD}"/>
    <cellStyle name="Normal 11 7 2" xfId="54585" xr:uid="{0A30ECFC-B892-4DEA-A6AA-44ADAEDC56E9}"/>
    <cellStyle name="Normal 11 8" xfId="38476" xr:uid="{496F0623-DEF1-46A3-8FD2-AAEC06839733}"/>
    <cellStyle name="Normal 11 8 2" xfId="55336" xr:uid="{CB1E8CA7-E4AD-40E9-8063-50932D8CDEF9}"/>
    <cellStyle name="Normal 11 9" xfId="38477" xr:uid="{FD50AEDA-412A-4E40-98EE-73CE3608FCC9}"/>
    <cellStyle name="Normal 11 9 2" xfId="55947" xr:uid="{7157CB39-448C-40A6-85E3-C4F52877C7E5}"/>
    <cellStyle name="Normal 11_110405001 - Adto de Viagem" xfId="38478" xr:uid="{9EB3468B-EA3F-4D5F-8AE8-6AF518365CD0}"/>
    <cellStyle name="Normal 110" xfId="38479" xr:uid="{A7100655-D0DE-4942-B8AD-ACC84CDB11BE}"/>
    <cellStyle name="Normal 111" xfId="38480" xr:uid="{91F3B2F8-B364-4355-84F5-18BCD02AE0AC}"/>
    <cellStyle name="Normal 112" xfId="38481" xr:uid="{B0F86992-D699-4AB4-9003-F05A578F1675}"/>
    <cellStyle name="Normal 112 2" xfId="60023" xr:uid="{BD0B7B60-51AC-4E88-8096-55C801974DFA}"/>
    <cellStyle name="Normal 113" xfId="38482" xr:uid="{487C6D03-00D9-42A2-96A2-F1CF2AB4D105}"/>
    <cellStyle name="Normal 114" xfId="38483" xr:uid="{359028BC-EFA0-425A-9483-B5DD301FC8DC}"/>
    <cellStyle name="Normal 115" xfId="38484" xr:uid="{D4256DB2-81CE-4E63-95DB-0D943AD81E0B}"/>
    <cellStyle name="Normal 116" xfId="38485" xr:uid="{9582C6ED-42FA-4E52-A090-5496960B9EB3}"/>
    <cellStyle name="Normal 117" xfId="38486" xr:uid="{7893D784-9CA5-4C5A-8FF2-522BAB7AB14F}"/>
    <cellStyle name="Normal 118" xfId="38487" xr:uid="{611FB400-5DC4-4D5A-AF0F-6609616A2CDB}"/>
    <cellStyle name="Normal 119" xfId="38488" xr:uid="{D936986B-C31A-4542-99B7-EA7AAE1B855E}"/>
    <cellStyle name="Normal 12" xfId="2590" xr:uid="{D33C83D8-AC2D-485E-B6D9-194CA696870C}"/>
    <cellStyle name="Normal 12 10" xfId="38489" xr:uid="{AD7AF05D-46CD-4BA0-A4F8-8DE32405356B}"/>
    <cellStyle name="Normal 12 10 2" xfId="58499" xr:uid="{63186627-B990-4218-90C9-C9D166C8CB15}"/>
    <cellStyle name="Normal 12 11" xfId="38490" xr:uid="{A8CD0540-32AD-4240-B7F6-5DDD23EB4B1E}"/>
    <cellStyle name="Normal 12 11 2" xfId="58475" xr:uid="{212F8182-B9C0-4805-A735-2A03DB8FA391}"/>
    <cellStyle name="Normal 12 12" xfId="38491" xr:uid="{C716D76D-D2B6-41C3-8C8A-BDB0E7083120}"/>
    <cellStyle name="Normal 12 12 2" xfId="47654" xr:uid="{DAE284F8-EA46-45E6-9B07-21EC5DE0C652}"/>
    <cellStyle name="Normal 12 13" xfId="38492" xr:uid="{511686E4-25A6-435F-A34D-84AA28246EE2}"/>
    <cellStyle name="Normal 12 14" xfId="38493" xr:uid="{C688962F-0BC8-40DE-83D8-5D7C20B58B85}"/>
    <cellStyle name="Normal 12 15" xfId="46057" xr:uid="{29C412FD-E1DF-4948-81E9-209D2050C77F}"/>
    <cellStyle name="Normal 12 2" xfId="2591" xr:uid="{1AAAC11A-8868-492F-B4AE-313E6787C01B}"/>
    <cellStyle name="Normal 12 2 2" xfId="56685" xr:uid="{17A753DC-2C14-41D1-8C70-F4FF5DCC81A4}"/>
    <cellStyle name="Normal 12 2 3" xfId="58279" xr:uid="{A15F2BEB-EAD5-4CE8-B29B-9BBA7C04C6C8}"/>
    <cellStyle name="Normal 12 2 4" xfId="58500" xr:uid="{95BC6488-1D1E-455F-8B27-342523503247}"/>
    <cellStyle name="Normal 12 2 5" xfId="46058" xr:uid="{D3BF5E01-E050-48B2-8E3A-D29DC55E7611}"/>
    <cellStyle name="Normal 12 3" xfId="38494" xr:uid="{BAE47F68-62E6-406D-86D9-9E1EBD3D1D27}"/>
    <cellStyle name="Normal 12 3 2" xfId="58740" xr:uid="{61923A56-9216-46D6-9F80-446CF55012B9}"/>
    <cellStyle name="Normal 12 3 2 2" xfId="59454" xr:uid="{D9A8DCEF-47B1-4888-AE5C-6C5AC5ABE34A}"/>
    <cellStyle name="Normal 12 3 3" xfId="58896" xr:uid="{56DCF8D0-4642-4589-A3E0-71D38661C8D1}"/>
    <cellStyle name="Normal 12 3 3 2" xfId="59592" xr:uid="{023CDEFE-A279-4881-9ED5-77EBF614BA84}"/>
    <cellStyle name="Normal 12 3 4" xfId="59034" xr:uid="{50BE671F-06F6-4DE9-BAB7-106C5494ABAD}"/>
    <cellStyle name="Normal 12 3 4 2" xfId="59721" xr:uid="{AFC87819-2AAC-4451-8E94-DBEA6FFACE66}"/>
    <cellStyle name="Normal 12 3 5" xfId="59158" xr:uid="{4E5AD9EC-922A-4203-9D77-03EA77B0C08A}"/>
    <cellStyle name="Normal 12 3 5 2" xfId="59837" xr:uid="{6DF8213A-30FA-475B-B29E-17B45A30A513}"/>
    <cellStyle name="Normal 12 3 6" xfId="59302" xr:uid="{E6F967E9-EC74-4EA8-B9AB-E0B7C962B6E4}"/>
    <cellStyle name="Normal 12 3 7" xfId="58576" xr:uid="{118AD9A5-857A-4D8A-B073-57BCF99C28E1}"/>
    <cellStyle name="Normal 12 3 8" xfId="57637" xr:uid="{4477639D-C9C1-4BE7-A22B-9E6787D48958}"/>
    <cellStyle name="Normal 12 3 9" xfId="46528" xr:uid="{03741908-385E-4908-846E-CE76E3E1C07E}"/>
    <cellStyle name="Normal 12 4" xfId="38495" xr:uid="{13293CDC-2BF2-49E9-B2B3-EDB7732CE77A}"/>
    <cellStyle name="Normal 12 4 2" xfId="58747" xr:uid="{698EFD46-B925-42ED-87FC-38460F5E7A0C}"/>
    <cellStyle name="Normal 12 4 2 2" xfId="59461" xr:uid="{8F479E7E-E4BA-4D16-AE54-A8A9BC032D1E}"/>
    <cellStyle name="Normal 12 4 3" xfId="58904" xr:uid="{02ACFC71-792B-4F8D-84B1-1C0F414684C5}"/>
    <cellStyle name="Normal 12 4 3 2" xfId="59599" xr:uid="{5C1A9FC5-7341-47BC-86E2-D9C4EE134DFC}"/>
    <cellStyle name="Normal 12 4 4" xfId="59042" xr:uid="{A066106B-B08E-4725-A9A3-E60F483E5CCD}"/>
    <cellStyle name="Normal 12 4 4 2" xfId="59728" xr:uid="{03B0918D-E0EB-4F23-9A15-2C161F7133F0}"/>
    <cellStyle name="Normal 12 4 5" xfId="59165" xr:uid="{79A1FC62-A9D9-477F-8FC7-BB0C53E51A4A}"/>
    <cellStyle name="Normal 12 4 5 2" xfId="59843" xr:uid="{43CC7F9E-D06E-4917-A94F-6D7CF0636D31}"/>
    <cellStyle name="Normal 12 4 6" xfId="59309" xr:uid="{78B0C91F-F109-45FE-A636-CD31D6173AAF}"/>
    <cellStyle name="Normal 12 4 7" xfId="58584" xr:uid="{9C26BDE8-F669-4946-A79E-C2A346994B70}"/>
    <cellStyle name="Normal 12 5" xfId="38496" xr:uid="{9D2AEEF0-6691-4E1C-9933-1ADEC52B71C9}"/>
    <cellStyle name="Normal 12 5 2" xfId="59393" xr:uid="{509B6200-C5D6-4BD3-A2B5-2E1E9A5A8049}"/>
    <cellStyle name="Normal 12 5 3" xfId="58675" xr:uid="{3868286C-3DF7-4720-A08D-180F73F23975}"/>
    <cellStyle name="Normal 12 6" xfId="38497" xr:uid="{D9F7D7D2-E36F-49AE-BEE6-1619A7A1F708}"/>
    <cellStyle name="Normal 12 6 2" xfId="59412" xr:uid="{94703C77-19ED-4A83-A479-32FEE3942886}"/>
    <cellStyle name="Normal 12 6 3" xfId="58696" xr:uid="{D6690946-1AE0-4208-B482-1BDAE42440D0}"/>
    <cellStyle name="Normal 12 7" xfId="38498" xr:uid="{4DA2B766-9CE9-4D78-B34A-2824CF1CD1B7}"/>
    <cellStyle name="Normal 12 7 2" xfId="59689" xr:uid="{2F43CF25-0DA1-4BB9-9031-D9E7E4A1A6BD}"/>
    <cellStyle name="Normal 12 7 3" xfId="58998" xr:uid="{1CDA7EF7-B01B-4C2B-A6AF-B2A625E19AC0}"/>
    <cellStyle name="Normal 12 8" xfId="38499" xr:uid="{D1923FA0-9CC3-4AD1-9E7C-4A4A395AF0B0}"/>
    <cellStyle name="Normal 12 8 2" xfId="59804" xr:uid="{4C445382-E99F-4848-B927-649E5C4CE33B}"/>
    <cellStyle name="Normal 12 8 3" xfId="59120" xr:uid="{009900B6-2EB3-482E-9F3E-5953C85878C5}"/>
    <cellStyle name="Normal 12 9" xfId="38500" xr:uid="{E90AA2AD-4AB8-4FCF-9DE5-E6CA61771695}"/>
    <cellStyle name="Normal 12 9 2" xfId="59258" xr:uid="{43918640-BFA0-4005-8428-63A611E3DE51}"/>
    <cellStyle name="Normal 12_110405001 - Adto de Viagem" xfId="38501" xr:uid="{2A3D5FC7-15A1-4527-939A-B9CE303CB206}"/>
    <cellStyle name="Normal 120" xfId="38502" xr:uid="{A7DE6F15-8D1F-4A99-9C61-64C80B1C000C}"/>
    <cellStyle name="Normal 121" xfId="38503" xr:uid="{0575E5FE-51FF-40C3-AC70-FF7D97E9DF7A}"/>
    <cellStyle name="Normal 122" xfId="38504" xr:uid="{B56241A1-B8E2-42B4-B657-F34341CD433C}"/>
    <cellStyle name="Normal 122 2" xfId="60024" xr:uid="{15AA78BE-E784-43B7-8463-3FA0CEAE0A74}"/>
    <cellStyle name="Normal 123" xfId="38505" xr:uid="{6B945B11-14CE-4F43-AC19-D507F49B5236}"/>
    <cellStyle name="Normal 124" xfId="38506" xr:uid="{2DE52265-A6E9-4FC3-A773-0B3C48D369DD}"/>
    <cellStyle name="Normal 125" xfId="38507" xr:uid="{5538F713-7E5A-4FA5-A01B-790D347DF4EE}"/>
    <cellStyle name="Normal 126" xfId="38508" xr:uid="{625F3A8F-4842-4CA0-8533-081C6152446F}"/>
    <cellStyle name="Normal 127" xfId="38509" xr:uid="{8B82ED2D-E84F-479D-B626-399AE608B5D4}"/>
    <cellStyle name="Normal 128" xfId="38510" xr:uid="{8FB1C023-5B5F-4B62-811C-D67225B8461C}"/>
    <cellStyle name="Normal 129" xfId="38511" xr:uid="{7C4C1CB5-D08B-423E-B483-987668E9E658}"/>
    <cellStyle name="Normal 129 2" xfId="60025" xr:uid="{79E40872-C742-4F35-BE02-073D53A212C3}"/>
    <cellStyle name="Normal 13" xfId="2592" xr:uid="{DC4EB291-5281-45FD-BCB4-C477E11A8EA6}"/>
    <cellStyle name="Normal 13 10" xfId="38512" xr:uid="{23560457-8695-4978-8E00-607542A36C66}"/>
    <cellStyle name="Normal 13 11" xfId="38513" xr:uid="{9592D016-9DE9-4AFA-B580-3E4C7BDF636E}"/>
    <cellStyle name="Normal 13 12" xfId="38514" xr:uid="{BF580CC9-F79F-4CA9-9947-BF9A30520CAD}"/>
    <cellStyle name="Normal 13 13" xfId="38515" xr:uid="{5EEECD6F-80E5-437B-9387-B70639C6452C}"/>
    <cellStyle name="Normal 13 14" xfId="38516" xr:uid="{7522FB7E-6707-4B75-88FC-9D523A1CF2FA}"/>
    <cellStyle name="Normal 13 15" xfId="38517" xr:uid="{B1BA7FF8-BE7F-4F8F-B0FD-718E24597B47}"/>
    <cellStyle name="Normal 13 2" xfId="2593" xr:uid="{90A6DDA7-DCE1-43F8-8272-832FEC201945}"/>
    <cellStyle name="Normal 13 2 2" xfId="56454" xr:uid="{2973ED6B-6CD6-4107-B03D-3C53AD6F15D2}"/>
    <cellStyle name="Normal 13 2 2 2" xfId="56687" xr:uid="{CADB5ED8-1EBE-46D6-8DA5-AB55A6C05E01}"/>
    <cellStyle name="Normal 13 2 2 3" xfId="58069" xr:uid="{EBC8F76C-8B12-4A35-842D-35F6D3ED1366}"/>
    <cellStyle name="Normal 13 2 3" xfId="57975" xr:uid="{94AEAA15-4276-416A-BA72-25A5E3866FAB}"/>
    <cellStyle name="Normal 13 2 4" xfId="58501" xr:uid="{D36F2CB2-3E96-4966-B1DB-57FC29985AC6}"/>
    <cellStyle name="Normal 13 2 5" xfId="47656" xr:uid="{93DBE2C4-F42B-4BB9-9D80-35870888C153}"/>
    <cellStyle name="Normal 13 2 6" xfId="46059" xr:uid="{15798884-462E-4D16-BEB8-BBA60396C652}"/>
    <cellStyle name="Normal 13 3" xfId="38518" xr:uid="{A4814D0F-C8D2-4B29-8A48-CC80DB165CF0}"/>
    <cellStyle name="Normal 13 3 2" xfId="56686" xr:uid="{2BAABC66-3F54-45A6-974E-377127146801}"/>
    <cellStyle name="Normal 13 3 3" xfId="58175" xr:uid="{F911263A-8350-4C82-B4FE-3AFAE74E562F}"/>
    <cellStyle name="Normal 13 3 4" xfId="56396" xr:uid="{52D8D600-C948-44C8-9086-CD515A1DC975}"/>
    <cellStyle name="Normal 13 3 5" xfId="46529" xr:uid="{A92B7E94-0CF2-4C16-98FA-9FAA412EE2D3}"/>
    <cellStyle name="Normal 13 4" xfId="38519" xr:uid="{5B06CE38-85A7-4698-A62E-4C6095418F2B}"/>
    <cellStyle name="Normal 13 4 2" xfId="57978" xr:uid="{0C0D63AF-A82A-4FDD-87C1-5CA153CD3550}"/>
    <cellStyle name="Normal 13 5" xfId="38520" xr:uid="{0FF9CD12-A40C-46F9-973E-2C70D4612B30}"/>
    <cellStyle name="Normal 13 5 2" xfId="58476" xr:uid="{D9EB46C7-3C55-444C-9F5A-CA7AB0C9C9FB}"/>
    <cellStyle name="Normal 13 6" xfId="38521" xr:uid="{2ECEB9BF-CBA3-45F8-A53F-9EE2A39E992E}"/>
    <cellStyle name="Normal 13 6 2" xfId="47655" xr:uid="{C8B23496-10B9-44F7-85CE-0C6451EDD071}"/>
    <cellStyle name="Normal 13 7" xfId="38522" xr:uid="{FD963683-B3C8-43A6-B807-DC0570367943}"/>
    <cellStyle name="Normal 13 8" xfId="38523" xr:uid="{4AE42863-9410-43F5-88C3-EF1FE7434B82}"/>
    <cellStyle name="Normal 13 9" xfId="38524" xr:uid="{E0425B39-68F9-49FC-A50C-585A83E7A703}"/>
    <cellStyle name="Normal 13_110405001 - Adto de Viagem" xfId="38525" xr:uid="{0C6C4C2A-C662-4EA5-98FF-AA1F241807F5}"/>
    <cellStyle name="Normal 130" xfId="38526" xr:uid="{664F8449-F204-44AA-8329-E11D60B00C3A}"/>
    <cellStyle name="Normal 130 2" xfId="60026" xr:uid="{201F7D30-0FB8-4EB1-BCAE-0D9F7D607ADC}"/>
    <cellStyle name="Normal 131" xfId="38527" xr:uid="{D35AF1D9-2688-4C1A-9E9D-994DF6CDACAB}"/>
    <cellStyle name="Normal 132" xfId="38528" xr:uid="{E8767C7A-6C7A-4DBC-9280-317C18E89B13}"/>
    <cellStyle name="Normal 133" xfId="38529" xr:uid="{000F44A9-97EE-4017-BF43-E17030981400}"/>
    <cellStyle name="Normal 134" xfId="38530" xr:uid="{C80BE452-3D6D-40F2-AC84-C5680FFD2C7C}"/>
    <cellStyle name="Normal 135" xfId="38531" xr:uid="{C276A2C7-41F5-412A-9909-2237810463C0}"/>
    <cellStyle name="Normal 136" xfId="38532" xr:uid="{00857DD7-ACEB-4BD8-A8FF-A52D3519CD4E}"/>
    <cellStyle name="Normal 137" xfId="38533" xr:uid="{9A3170F4-6AEA-42E3-8677-8D627B3F1AC9}"/>
    <cellStyle name="Normal 138" xfId="38534" xr:uid="{AAC8B54B-5AAE-4A8F-825C-CDE4FB0F6083}"/>
    <cellStyle name="Normal 139" xfId="38535" xr:uid="{A631576A-15AE-4CBD-B50C-F5345DF8C4D4}"/>
    <cellStyle name="Normal 14" xfId="2594" xr:uid="{276E738B-702C-444B-B531-48B8D96F923C}"/>
    <cellStyle name="Normal 14 10" xfId="38536" xr:uid="{173A572C-1509-4B0C-B073-96E66DA5C6C1}"/>
    <cellStyle name="Normal 14 11" xfId="38537" xr:uid="{6599EE96-8D97-46E7-BF68-4DA406AD7786}"/>
    <cellStyle name="Normal 14 12" xfId="38538" xr:uid="{859B7E81-18CB-41EF-A5B4-06C0D0B0C0A7}"/>
    <cellStyle name="Normal 14 13" xfId="38539" xr:uid="{7ACD6D2E-F454-4E52-A0D1-4BF855385921}"/>
    <cellStyle name="Normal 14 14" xfId="38540" xr:uid="{F53DEEA4-EE2C-4152-921E-7D6A9FA2106B}"/>
    <cellStyle name="Normal 14 15" xfId="46060" xr:uid="{35E9A990-B4C4-4690-A88C-FA1BC86474C1}"/>
    <cellStyle name="Normal 14 2" xfId="38541" xr:uid="{92AA96D2-A204-4505-94E7-0CF7090ACCEE}"/>
    <cellStyle name="Normal 14 2 2" xfId="56456" xr:uid="{0EB3CCDB-438E-485E-8DBD-AA9E0D7A3FCE}"/>
    <cellStyle name="Normal 14 2 2 2" xfId="56689" xr:uid="{F97F9465-B72E-4C39-9BF9-D290BD128D1D}"/>
    <cellStyle name="Normal 14 2 2 3" xfId="57847" xr:uid="{8C05DB81-D56A-4CE1-A465-A7EAB8B13030}"/>
    <cellStyle name="Normal 14 2 3" xfId="57755" xr:uid="{D7165F53-B90A-4783-925B-E66A3711FE80}"/>
    <cellStyle name="Normal 14 2 4" xfId="58502" xr:uid="{1CC5325A-DF35-4A70-8A24-775C47CA8153}"/>
    <cellStyle name="Normal 14 2 5" xfId="47658" xr:uid="{9DCFBDAE-C958-47DD-B464-8945BF7AEC24}"/>
    <cellStyle name="Normal 14 2 6" xfId="46530" xr:uid="{96AE4AF7-F73C-4D34-B7C9-A6AC67A1AF6A}"/>
    <cellStyle name="Normal 14 3" xfId="38542" xr:uid="{155B7C97-5D34-4864-8D3A-B591483CFD95}"/>
    <cellStyle name="Normal 14 3 2" xfId="56688" xr:uid="{C7E7ECCA-8D3D-4E80-9A50-463E41F51369}"/>
    <cellStyle name="Normal 14 3 3" xfId="57956" xr:uid="{AEF63EDF-8D89-4708-B5B9-AE266662B794}"/>
    <cellStyle name="Normal 14 3 4" xfId="56397" xr:uid="{5E50DF64-72AE-4F21-BB5F-09E09DF4FF70}"/>
    <cellStyle name="Normal 14 4" xfId="38543" xr:uid="{878F83F8-A38F-4341-9C70-5A95B328A4D9}"/>
    <cellStyle name="Normal 14 4 2" xfId="57759" xr:uid="{09E57FDA-F5BE-464F-9B86-516C7928B337}"/>
    <cellStyle name="Normal 14 5" xfId="38544" xr:uid="{99B5906A-ABF6-4619-ABE1-C3212640E44E}"/>
    <cellStyle name="Normal 14 5 2" xfId="58477" xr:uid="{9FF16FCA-0E95-41B6-A0F9-E764AB7FEC40}"/>
    <cellStyle name="Normal 14 6" xfId="38545" xr:uid="{5C8D5E38-430E-4D5D-B9F3-10DB32B2F26E}"/>
    <cellStyle name="Normal 14 6 2" xfId="47657" xr:uid="{9AD31582-3C6D-4C2D-9676-FBE82EBA0113}"/>
    <cellStyle name="Normal 14 7" xfId="38546" xr:uid="{98A24988-FD8F-4A34-AF19-CD3DF02266AC}"/>
    <cellStyle name="Normal 14 8" xfId="38547" xr:uid="{068F1FA5-0772-4F61-81F1-A850C9160391}"/>
    <cellStyle name="Normal 14 9" xfId="38548" xr:uid="{2DFFB86B-F893-4A83-8F2C-1DC63E89F892}"/>
    <cellStyle name="Normal 14_110405001 - Adto de Viagem" xfId="38549" xr:uid="{8B43A023-D447-480E-A944-6D578CB996B1}"/>
    <cellStyle name="Normal 140" xfId="38550" xr:uid="{97E5D56B-2372-4FC7-A614-B2F60CC904CD}"/>
    <cellStyle name="Normal 141" xfId="38551" xr:uid="{D3858313-D555-472F-A965-226935E8C16E}"/>
    <cellStyle name="Normal 141 2" xfId="58449" xr:uid="{6EEE3141-929D-4C73-8425-169173AE313A}"/>
    <cellStyle name="Normal 142" xfId="38552" xr:uid="{1E898F52-D009-457C-8F3E-DCA4AB864DF1}"/>
    <cellStyle name="Normal 142 2" xfId="38553" xr:uid="{F0736DE3-94EA-4FAF-9461-4C686A0707CC}"/>
    <cellStyle name="Normal 142 3" xfId="38554" xr:uid="{F65F8CF0-3BC1-44E2-AC0D-86DC8AB81688}"/>
    <cellStyle name="Normal 142 3 2" xfId="238" xr:uid="{F210BA26-FDF4-4476-B9B1-AAD5644E997B}"/>
    <cellStyle name="Normal 143" xfId="38555" xr:uid="{07CD35D6-DF51-4B20-9B3D-596551F3370A}"/>
    <cellStyle name="Normal 144" xfId="38556" xr:uid="{FF21E3BC-06E8-420D-8718-1D35DA2CE75B}"/>
    <cellStyle name="Normal 145" xfId="38557" xr:uid="{F3222084-61EF-42DD-8D7B-F8C8919C3AB4}"/>
    <cellStyle name="Normal 146" xfId="38558" xr:uid="{B938DD4B-6BEE-4A9E-A9DF-D64AFF8E8ED2}"/>
    <cellStyle name="Normal 146 2" xfId="58448" xr:uid="{448CAA16-BAC1-4078-ADFD-3F6A692EBDB6}"/>
    <cellStyle name="Normal 147" xfId="38559" xr:uid="{4685CF10-C833-4702-AB27-82C125AEDCA9}"/>
    <cellStyle name="Normal 148" xfId="192" xr:uid="{E0046583-8333-44F5-96A0-0ACD9265991D}"/>
    <cellStyle name="Normal 148 2" xfId="38560" xr:uid="{27E73C53-0AA7-41E7-95D5-E0C72A1D9D22}"/>
    <cellStyle name="Normal 149" xfId="38561" xr:uid="{58FF0D22-F525-483C-8727-DBA0E77F8EDB}"/>
    <cellStyle name="Normal 15" xfId="2595" xr:uid="{CE3F2DEC-6FE3-40B5-95FA-6900BE4D2C65}"/>
    <cellStyle name="Normal 15 10" xfId="38562" xr:uid="{2FD188B5-8387-4E2E-9FBD-513EAF54F40F}"/>
    <cellStyle name="Normal 15 11" xfId="38563" xr:uid="{D39C51BE-0259-47F2-ACF2-532CF047DF32}"/>
    <cellStyle name="Normal 15 12" xfId="38564" xr:uid="{9590242E-467F-4E5F-8B53-3B753D30ACE3}"/>
    <cellStyle name="Normal 15 13" xfId="38565" xr:uid="{C2822310-A637-450E-BF8B-CD45F1BA0762}"/>
    <cellStyle name="Normal 15 14" xfId="38566" xr:uid="{C255F3FB-2F08-4466-BD31-C9FC537F7234}"/>
    <cellStyle name="Normal 15 15" xfId="46463" xr:uid="{A6722AF9-3D74-475A-949D-8F87180F3853}"/>
    <cellStyle name="Normal 15 2" xfId="38567" xr:uid="{B0AC89A3-3B14-4A9F-8B46-F0176C24597C}"/>
    <cellStyle name="Normal 15 2 2" xfId="58503" xr:uid="{F3FBF3B9-3B35-4136-99A9-F733DA1C694F}"/>
    <cellStyle name="Normal 15 2 3" xfId="56381" xr:uid="{B9942716-00B6-4680-9B5D-2600EED304F8}"/>
    <cellStyle name="Normal 15 2 4" xfId="46531" xr:uid="{E7A59D46-92E6-45F8-AFD7-DA55D0063376}"/>
    <cellStyle name="Normal 15 3" xfId="38568" xr:uid="{0B0BBE2D-7432-41EE-B333-90CDA68CEEDE}"/>
    <cellStyle name="Normal 15 3 2" xfId="56690" xr:uid="{2DF46725-003B-4542-AFF1-455DA4B375AD}"/>
    <cellStyle name="Normal 15 3 2 2" xfId="58444" xr:uid="{622E475F-201C-4634-9673-85C7FE8EB684}"/>
    <cellStyle name="Normal 15 4" xfId="38569" xr:uid="{BA11C1B3-702F-4629-8B1B-82F66DE1AA74}"/>
    <cellStyle name="Normal 15 4 2" xfId="57979" xr:uid="{4B0C2534-552C-4FD2-BAAD-9CF64A6BED31}"/>
    <cellStyle name="Normal 15 5" xfId="38570" xr:uid="{227961B1-2B38-4860-AC7A-33C7527CC250}"/>
    <cellStyle name="Normal 15 5 2" xfId="58441" xr:uid="{65852DE2-34FC-484D-B59A-54CDC61E16AA}"/>
    <cellStyle name="Normal 15 6" xfId="38571" xr:uid="{488B22BD-0C4B-4AAB-9AC1-B2529969FA49}"/>
    <cellStyle name="Normal 15 6 2" xfId="58479" xr:uid="{576E83FD-1F72-460F-8C8F-88CF4A8A30AE}"/>
    <cellStyle name="Normal 15 7" xfId="38572" xr:uid="{8CBA1C34-CA74-4A3B-A66E-28EE0B1BC396}"/>
    <cellStyle name="Normal 15 7 2" xfId="47659" xr:uid="{A22B4030-4D80-4CFD-9930-114D67B23E5B}"/>
    <cellStyle name="Normal 15 8" xfId="38573" xr:uid="{9C10BADE-E87C-41F3-89FA-9632B032A2B4}"/>
    <cellStyle name="Normal 15 9" xfId="38574" xr:uid="{1BECA542-9D5F-4F74-BBB3-B690F679812C}"/>
    <cellStyle name="Normal 15_110405001 - Adto de Viagem" xfId="38575" xr:uid="{C2ED118E-1E06-4C92-AA7D-AEA247376687}"/>
    <cellStyle name="Normal 150" xfId="38576" xr:uid="{7F0B900D-035C-424B-863B-AD0B0105A25B}"/>
    <cellStyle name="Normal 151" xfId="38577" xr:uid="{8CAB252B-5BE6-48A2-888C-57A6F9B81D2D}"/>
    <cellStyle name="Normal 152" xfId="38578" xr:uid="{C2E4D40B-F063-4972-91BB-C733E8396EAE}"/>
    <cellStyle name="Normal 153" xfId="38579" xr:uid="{F682986C-FFE1-46DD-BDC3-3D356813DC40}"/>
    <cellStyle name="Normal 154" xfId="44868" xr:uid="{CCDE21C4-9A4E-4A94-9368-7E62485CF4AD}"/>
    <cellStyle name="Normal 155" xfId="44869" xr:uid="{49391E43-6F94-4B9E-8EA5-3F98F03DDC50}"/>
    <cellStyle name="Normal 156" xfId="44870" xr:uid="{5081D7BA-7EA8-4831-B250-1FEC5B344279}"/>
    <cellStyle name="Normal 157" xfId="77" xr:uid="{DB4B8934-9E9E-4D14-9514-698B6A074D7F}"/>
    <cellStyle name="Normal 157 2" xfId="44871" xr:uid="{7861C642-1654-421E-AC07-204083A037B3}"/>
    <cellStyle name="Normal 158" xfId="44872" xr:uid="{72D1D0BE-B741-46E9-80F8-FD730755E4C0}"/>
    <cellStyle name="Normal 159" xfId="60027" xr:uid="{F69AF37E-CDE2-49BF-8692-AFBA7073076B}"/>
    <cellStyle name="Normal 16" xfId="2596" xr:uid="{2CB051EC-54B2-4B20-BFBF-342C47236B8C}"/>
    <cellStyle name="Normal 16 10" xfId="38580" xr:uid="{7EB95C46-E07C-4DEA-B093-C1D768E30CD6}"/>
    <cellStyle name="Normal 16 11" xfId="38581" xr:uid="{F39CD634-C587-447D-89BD-EE99D8EF04EF}"/>
    <cellStyle name="Normal 16 12" xfId="38582" xr:uid="{D57D398C-3CBE-402C-A2B4-5585F8BA6C0A}"/>
    <cellStyle name="Normal 16 13" xfId="38583" xr:uid="{8A216BF9-6B9C-44C2-A225-86D851AC2CB2}"/>
    <cellStyle name="Normal 16 14" xfId="38584" xr:uid="{07866906-20F6-401C-A5F3-FACD4FEEBB33}"/>
    <cellStyle name="Normal 16 15" xfId="38585" xr:uid="{D67F8E43-A7D5-4D8C-8043-0E7CEDFE1339}"/>
    <cellStyle name="Normal 16 16" xfId="38586" xr:uid="{6F6E5EEB-DEB2-4696-ACE1-6E66D4226C8B}"/>
    <cellStyle name="Normal 16 2" xfId="38587" xr:uid="{0FA95446-4193-4603-95C4-DF6E705A3483}"/>
    <cellStyle name="Normal 16 2 2" xfId="56380" xr:uid="{DB5F39EF-18EC-41BA-95B8-C883A6ED383D}"/>
    <cellStyle name="Normal 16 2 3" xfId="46532" xr:uid="{C17DEB6B-F703-4BF0-9E7C-9C8E99B99BFA}"/>
    <cellStyle name="Normal 16 3" xfId="38588" xr:uid="{2D06647F-D48D-45D8-890A-82E2468C0495}"/>
    <cellStyle name="Normal 16 3 2" xfId="56691" xr:uid="{E8FB2A4E-5755-4EBB-8C01-B73285BB33F9}"/>
    <cellStyle name="Normal 16 4" xfId="38589" xr:uid="{0F76418F-234F-4424-A532-EF2B98552A5F}"/>
    <cellStyle name="Normal 16 5" xfId="38590" xr:uid="{C94BEA1E-5D3F-402A-8857-F1E5FFA6E0BE}"/>
    <cellStyle name="Normal 16 5 2" xfId="58504" xr:uid="{DAEAD486-33E4-4C27-BB16-7CDA699545BE}"/>
    <cellStyle name="Normal 16 6" xfId="38591" xr:uid="{3D10A7D9-E8C7-44F1-BC66-7B6676F085E7}"/>
    <cellStyle name="Normal 16 6 2" xfId="47660" xr:uid="{9D80C9D4-D14A-42EA-8FD2-19C050E85D4E}"/>
    <cellStyle name="Normal 16 7" xfId="38592" xr:uid="{882C38A7-7304-449A-A3D2-726EAB4F6A5E}"/>
    <cellStyle name="Normal 16 8" xfId="38593" xr:uid="{88B303A0-E7FC-4D87-A7A1-0C18DB6B3A80}"/>
    <cellStyle name="Normal 16 9" xfId="38594" xr:uid="{A5B90305-1344-4EDA-8CB5-C1C2AB443418}"/>
    <cellStyle name="Normal 16_110405001 - Adto de Viagem" xfId="38595" xr:uid="{E13E0FAA-E34F-4FE5-A5CF-0C27CAC751BF}"/>
    <cellStyle name="Normal 160" xfId="44981" xr:uid="{B01E199D-9085-4423-9951-C1931F8CC5B6}"/>
    <cellStyle name="Normal 161" xfId="58461" xr:uid="{BEB91FBB-80E5-4C03-B96E-0412B8F5CCF6}"/>
    <cellStyle name="Normal 162" xfId="60426" xr:uid="{83437B3C-9B86-4082-85F3-105E408E4961}"/>
    <cellStyle name="Normal 163" xfId="60447" xr:uid="{9DC714A7-3632-4921-BA6B-8E731A3F0363}"/>
    <cellStyle name="Normal 164" xfId="60450" xr:uid="{C06E8D59-0B88-4622-9D16-543D2B22FDAE}"/>
    <cellStyle name="Normal 167" xfId="60028" xr:uid="{F83D6935-0216-4D9B-985E-AF38C8BC49CE}"/>
    <cellStyle name="Normal 17" xfId="2597" xr:uid="{9010CF30-C494-4C8D-A5C0-3A3CDA6430DB}"/>
    <cellStyle name="Normal 17 10" xfId="38596" xr:uid="{158FD86B-BB18-425F-A1CF-AF975B3BA1F3}"/>
    <cellStyle name="Normal 17 11" xfId="38597" xr:uid="{D5A32282-804D-4D16-BC0E-BCF464C66E19}"/>
    <cellStyle name="Normal 17 12" xfId="38598" xr:uid="{1105C71D-5DAD-4D43-86FD-D853049316E8}"/>
    <cellStyle name="Normal 17 13" xfId="38599" xr:uid="{9564D495-2A9A-40E5-9A84-2F177C1C9CAA}"/>
    <cellStyle name="Normal 17 14" xfId="38600" xr:uid="{CC0BFB5E-B8AE-4564-9DCD-3B6B670355C9}"/>
    <cellStyle name="Normal 17 15" xfId="46464" xr:uid="{1561D125-D59E-43D1-BF43-C34BF540BEAE}"/>
    <cellStyle name="Normal 17 2" xfId="38601" xr:uid="{356F0EA2-29E8-40E4-B681-110BF6F6D678}"/>
    <cellStyle name="Normal 17 2 2" xfId="56390" xr:uid="{F9E13D7C-BF6C-4582-A54B-090483FCCDC9}"/>
    <cellStyle name="Normal 17 2 3" xfId="46533" xr:uid="{CAEAA2E8-C68D-43AB-9A96-5C8E22A03031}"/>
    <cellStyle name="Normal 17 3" xfId="38602" xr:uid="{7311EBB1-568D-471C-A12E-E6EC8BA2DD45}"/>
    <cellStyle name="Normal 17 3 2" xfId="56692" xr:uid="{AAF737A2-3375-4C82-858E-A19709ED6BC9}"/>
    <cellStyle name="Normal 17 4" xfId="38603" xr:uid="{6E49B1AD-F41F-4485-A81E-F995D37E3B67}"/>
    <cellStyle name="Normal 17 4 2" xfId="57760" xr:uid="{7BFC6005-4B4C-44D2-AA0D-DBBC083B2C90}"/>
    <cellStyle name="Normal 17 5" xfId="38604" xr:uid="{42BD9B7F-727C-4E24-9E27-B12869BEC53D}"/>
    <cellStyle name="Normal 17 5 2" xfId="58505" xr:uid="{2099AA98-AE8C-4278-9D15-70CEDA2C6575}"/>
    <cellStyle name="Normal 17 6" xfId="38605" xr:uid="{77CB88BF-67EF-4F88-828F-C8ABC66A04E4}"/>
    <cellStyle name="Normal 17 6 2" xfId="47661" xr:uid="{62ECC17D-8EB5-4540-9933-B56A662FD291}"/>
    <cellStyle name="Normal 17 7" xfId="38606" xr:uid="{56C62B17-5B73-4B1E-919C-3EB08B2D70E2}"/>
    <cellStyle name="Normal 17 8" xfId="38607" xr:uid="{41692597-B228-4EFD-AC65-02BE1A724863}"/>
    <cellStyle name="Normal 17 9" xfId="38608" xr:uid="{50961433-73C7-4825-9818-4C7882EBA1C0}"/>
    <cellStyle name="Normal 17_110405001 - Adto de Viagem" xfId="38609" xr:uid="{5BB95F25-2037-4444-9ED8-28C87A9316F4}"/>
    <cellStyle name="Normal 175" xfId="58460" xr:uid="{DA964787-D093-4EDD-97F2-7B95741BC3E3}"/>
    <cellStyle name="Normal 176" xfId="58459" xr:uid="{E7696787-2FA9-4660-BE59-6718C9549319}"/>
    <cellStyle name="Normal 179" xfId="58458" xr:uid="{384BE073-320B-40A2-BD18-FE4C16C7BE90}"/>
    <cellStyle name="Normal 18" xfId="2598" xr:uid="{46FF6F85-7F3A-4CEE-B53B-D9FF967051A9}"/>
    <cellStyle name="Normal 18 10" xfId="38610" xr:uid="{EBFF60C4-22D0-4652-8D5B-22919D0B1382}"/>
    <cellStyle name="Normal 18 11" xfId="38611" xr:uid="{E6EDC4DE-DC87-4076-BD98-DAF1B6DABD27}"/>
    <cellStyle name="Normal 18 12" xfId="38612" xr:uid="{D0898D34-7A18-4369-93F6-FFC4CCEC4ABE}"/>
    <cellStyle name="Normal 18 13" xfId="38613" xr:uid="{4161BB44-48DC-4143-BBFC-A81FA8FF44DF}"/>
    <cellStyle name="Normal 18 14" xfId="38614" xr:uid="{708EE16C-89F5-426A-936A-3015E49B43CF}"/>
    <cellStyle name="Normal 18 15" xfId="46467" xr:uid="{2A715683-1E23-4005-8A2D-1503BBFCA8A2}"/>
    <cellStyle name="Normal 18 2" xfId="38615" xr:uid="{73DB9687-9CBB-44B1-9DE1-E15950209BA0}"/>
    <cellStyle name="Normal 18 2 2" xfId="58791" xr:uid="{FA73D74A-DA4D-4194-AE0A-0D1282183C13}"/>
    <cellStyle name="Normal 18 2 2 2" xfId="59504" xr:uid="{DE7D0A5D-B440-48FB-BB4E-2380C5A7A34F}"/>
    <cellStyle name="Normal 18 2 3" xfId="58952" xr:uid="{968D9E7A-8273-4CD1-A5E8-244578EB42DF}"/>
    <cellStyle name="Normal 18 2 3 2" xfId="59644" xr:uid="{53171AA5-91F5-45F0-AB64-F3A490851ACE}"/>
    <cellStyle name="Normal 18 2 4" xfId="59086" xr:uid="{D1495C36-3476-4B31-8ED3-C02D4129AB36}"/>
    <cellStyle name="Normal 18 2 4 2" xfId="59770" xr:uid="{2CFC409F-E9AF-4E34-9C6B-817FA77DC620}"/>
    <cellStyle name="Normal 18 2 5" xfId="59206" xr:uid="{FE34CBA2-D4CA-4FAF-9AC7-10023ACE244A}"/>
    <cellStyle name="Normal 18 2 5 2" xfId="59883" xr:uid="{F06419FF-D4AB-455E-A695-1C9BC638FD9D}"/>
    <cellStyle name="Normal 18 2 6" xfId="59351" xr:uid="{EFE95DCC-1D60-4B22-A7B5-5B19E493F936}"/>
    <cellStyle name="Normal 18 2 7" xfId="58631" xr:uid="{D0C2CB8F-A81D-45A3-B9DA-44A7C0F609BF}"/>
    <cellStyle name="Normal 18 2 8" xfId="46534" xr:uid="{0CB3A885-281B-4987-9F42-D8A0B260B8F7}"/>
    <cellStyle name="Normal 18 3" xfId="38616" xr:uid="{EB05AA45-03F4-4C08-B31A-7D6A7DA10144}"/>
    <cellStyle name="Normal 18 3 2" xfId="59451" xr:uid="{1C80E5A2-0E7F-4414-909E-76468A544E4A}"/>
    <cellStyle name="Normal 18 3 3" xfId="58737" xr:uid="{27A6789A-36B2-4243-AC83-614E15C6A4BE}"/>
    <cellStyle name="Normal 18 3 4" xfId="58418" xr:uid="{F640CD78-00AE-467C-B9F2-D59A64AECD99}"/>
    <cellStyle name="Normal 18 4" xfId="38617" xr:uid="{E882B823-A781-46A7-9564-8667BEBDE9A6}"/>
    <cellStyle name="Normal 18 4 2" xfId="59589" xr:uid="{B99E404F-8B36-45F4-9A6C-97FA118056D6}"/>
    <cellStyle name="Normal 18 4 3" xfId="58893" xr:uid="{BF677544-358B-4001-81CD-5C2E593C8C51}"/>
    <cellStyle name="Normal 18 5" xfId="38618" xr:uid="{CE74B7AF-1BC9-46FD-BB8F-6C04508412D9}"/>
    <cellStyle name="Normal 18 5 2" xfId="59717" xr:uid="{81693430-5C95-4F31-8B8F-D3C4C45D1DB8}"/>
    <cellStyle name="Normal 18 5 3" xfId="59030" xr:uid="{638A0267-8956-4419-8956-6614C742EE58}"/>
    <cellStyle name="Normal 18 6" xfId="38619" xr:uid="{9E95183F-855C-4D76-9BC0-50C404700C1A}"/>
    <cellStyle name="Normal 18 6 2" xfId="59835" xr:uid="{7E836DF3-744B-4D8D-BCF3-7E61C35D3698}"/>
    <cellStyle name="Normal 18 6 3" xfId="59156" xr:uid="{E6C1FBF5-60A1-4BA9-9505-07A1B7C42DE0}"/>
    <cellStyle name="Normal 18 7" xfId="38620" xr:uid="{F833C25C-D97A-4BFF-ABFF-F050985E45CE}"/>
    <cellStyle name="Normal 18 7 2" xfId="59300" xr:uid="{9574EBCD-FD60-4E7C-B75D-570A00C0E41A}"/>
    <cellStyle name="Normal 18 8" xfId="38621" xr:uid="{0E4E4835-E902-4695-A743-7FB56E527D31}"/>
    <cellStyle name="Normal 18 8 2" xfId="58572" xr:uid="{648B731E-9236-4E7D-8104-2335BD7FB729}"/>
    <cellStyle name="Normal 18 9" xfId="38622" xr:uid="{D3E69CD9-979A-41D6-857A-647EDF130160}"/>
    <cellStyle name="Normal 18_110405001 - Adto de Viagem" xfId="38623" xr:uid="{3F75F2B7-423C-4A3D-8CBB-A6DF87B58F79}"/>
    <cellStyle name="Normal 180" xfId="58457" xr:uid="{10344F1B-2C07-46CC-9735-F15734EA6AB5}"/>
    <cellStyle name="Normal 19" xfId="2599" xr:uid="{F27A134C-AA6F-4AEE-92EF-43D7270B763D}"/>
    <cellStyle name="Normal 19 10" xfId="38624" xr:uid="{54FB7D17-B9DA-4D6F-83E2-F2CD3258AF1D}"/>
    <cellStyle name="Normal 19 11" xfId="38625" xr:uid="{BA284DD4-7F92-4678-8ACD-4F188F2163C2}"/>
    <cellStyle name="Normal 19 12" xfId="38626" xr:uid="{2585152D-792E-4EE2-AF13-A06AC2E70AED}"/>
    <cellStyle name="Normal 19 13" xfId="38627" xr:uid="{729B7BE2-6DA6-4B3C-AFBF-D883F05DF60E}"/>
    <cellStyle name="Normal 19 14" xfId="38628" xr:uid="{19F86B8F-72A3-4CA8-93DB-BF9C12274572}"/>
    <cellStyle name="Normal 19 15" xfId="46476" xr:uid="{290103AE-A673-4ABF-A2DC-465F6005045A}"/>
    <cellStyle name="Normal 19 2" xfId="38629" xr:uid="{D215E6D1-2772-48A1-A1BA-C7453D32367C}"/>
    <cellStyle name="Normal 19 2 2" xfId="59927" xr:uid="{4BA0B8E4-7430-4B3E-9DDC-639C8E5CDC69}"/>
    <cellStyle name="Normal 19 2 3" xfId="56449" xr:uid="{D73E3803-BF22-4FBA-8B39-E2A418F1A2FA}"/>
    <cellStyle name="Normal 19 2 4" xfId="46535" xr:uid="{17A08734-859D-4926-9B4B-DADDEE522495}"/>
    <cellStyle name="Normal 19 3" xfId="38630" xr:uid="{DA562B90-4D06-4EFC-B4BE-A25CA33B95D9}"/>
    <cellStyle name="Normal 19 3 2" xfId="59253" xr:uid="{C50A7405-A5D4-48E4-81BD-F73C4F547384}"/>
    <cellStyle name="Normal 19 4" xfId="38631" xr:uid="{331ECFB9-BE1B-4E07-A8AD-9CABC2C6D196}"/>
    <cellStyle name="Normal 19 4 2" xfId="56392" xr:uid="{ADB7B77B-F782-48C2-8806-7CB6F76A3FC8}"/>
    <cellStyle name="Normal 19 5" xfId="38632" xr:uid="{3A2505D2-51DE-4579-B7E3-F2F0E4DA355E}"/>
    <cellStyle name="Normal 19 6" xfId="38633" xr:uid="{F46CDDE6-7CF8-490D-BB73-EBC83F311705}"/>
    <cellStyle name="Normal 19 7" xfId="38634" xr:uid="{546EFF3B-3CC1-4FC2-9276-D507F6B8BD01}"/>
    <cellStyle name="Normal 19 8" xfId="38635" xr:uid="{DFC55333-BA8D-4340-AFEF-97D3FBF4ABFA}"/>
    <cellStyle name="Normal 19 9" xfId="38636" xr:uid="{53D282F5-76E0-46A9-A45E-2CEAD0A73EF3}"/>
    <cellStyle name="Normal 19_110405001 - Adto de Viagem" xfId="38637" xr:uid="{635EA004-E22E-48C6-BC86-E0BDEEC80009}"/>
    <cellStyle name="Normal 195" xfId="60029" xr:uid="{0D5E41BC-392C-4416-8BE7-81DA756C4404}"/>
    <cellStyle name="Normal 2" xfId="49" xr:uid="{8CF30F1F-B984-4C5D-8E87-9C00A8FCDFF9}"/>
    <cellStyle name="Normal 2 10" xfId="240" xr:uid="{5934BF63-0691-45B1-BEA7-196E3E658544}"/>
    <cellStyle name="Normal 2 10 10" xfId="38638" xr:uid="{FCAB9602-0D3D-42A5-B413-C60775B45CE9}"/>
    <cellStyle name="Normal 2 10 11" xfId="38639" xr:uid="{6FE15F52-FCB0-4BCE-AA25-B8ED61554E88}"/>
    <cellStyle name="Normal 2 10 12" xfId="38640" xr:uid="{22E74A07-4369-4BDB-9324-68EE1522E871}"/>
    <cellStyle name="Normal 2 10 2" xfId="38641" xr:uid="{6BF86376-2658-4766-8D66-54FAA692E326}"/>
    <cellStyle name="Normal 2 10 2 2" xfId="59932" xr:uid="{FBE15DC4-DDBE-478D-9D88-0FDA87AE045E}"/>
    <cellStyle name="Normal 2 10 3" xfId="38642" xr:uid="{98264362-4364-463A-B37E-CDAC10255162}"/>
    <cellStyle name="Normal 2 10 3 2" xfId="52909" xr:uid="{CE33BC2E-BC67-4717-B355-8B84F7128C08}"/>
    <cellStyle name="Normal 2 10 4" xfId="38643" xr:uid="{B15151C6-EE38-4E80-8865-9CD2290EBD05}"/>
    <cellStyle name="Normal 2 10 5" xfId="38644" xr:uid="{52046EE7-6778-478E-BC2F-EE3F6C47E766}"/>
    <cellStyle name="Normal 2 10 6" xfId="38645" xr:uid="{313A8E4C-5B02-423B-B796-17E1E7FBD96D}"/>
    <cellStyle name="Normal 2 10 7" xfId="38646" xr:uid="{EDE95495-4EAC-466C-8BE4-9C786BA7B875}"/>
    <cellStyle name="Normal 2 10 8" xfId="38647" xr:uid="{69E0BF0C-4CD8-47D6-852B-9ED7CA6B38E4}"/>
    <cellStyle name="Normal 2 10 9" xfId="38648" xr:uid="{BFFF33AB-B7EC-459F-BE75-7079FF099614}"/>
    <cellStyle name="Normal 2 11" xfId="38649" xr:uid="{120380D8-5B6F-4674-911D-1EE6608113BD}"/>
    <cellStyle name="Normal 2 11 2" xfId="59979" xr:uid="{9029584F-5CD8-4866-AFF5-2148841B75CD}"/>
    <cellStyle name="Normal 2 11 3" xfId="53764" xr:uid="{836C2769-41AC-42F2-9791-ECE4D68ED45F}"/>
    <cellStyle name="Normal 2 11 4" xfId="46536" xr:uid="{A9DBBB9B-512F-45A1-BD95-E3D7D2D0125F}"/>
    <cellStyle name="Normal 2 12" xfId="38650" xr:uid="{638E2434-1037-4BF3-8B39-6E3F8A015F44}"/>
    <cellStyle name="Normal 2 12 2" xfId="59974" xr:uid="{4A8A6C03-FEFF-4900-8127-0B6E62D66FDC}"/>
    <cellStyle name="Normal 2 12 3" xfId="54587" xr:uid="{2F1C6B1A-6AC0-4B4B-B54F-3195CC6813CC}"/>
    <cellStyle name="Normal 2 12 4" xfId="46537" xr:uid="{12C26269-A4C8-49FD-82E2-00E36F77329F}"/>
    <cellStyle name="Normal 2 13" xfId="38651" xr:uid="{B94E2E1A-37E0-4019-A705-212481DBF802}"/>
    <cellStyle name="Normal 2 13 2" xfId="59944" xr:uid="{20EDD766-E4E8-4FC3-A85E-69CB53C92015}"/>
    <cellStyle name="Normal 2 13 3" xfId="55337" xr:uid="{8163E6B1-34F7-482D-A1E9-7F6026312A98}"/>
    <cellStyle name="Normal 2 14" xfId="210" xr:uid="{A077B593-8CA8-490B-A27C-DC4F2AE2607B}"/>
    <cellStyle name="Normal 2 14 2" xfId="59977" xr:uid="{23D4D440-5AF2-4959-B34F-E636B6F593F8}"/>
    <cellStyle name="Normal 2 14 3" xfId="55948" xr:uid="{132253CB-A349-4B07-8F2C-D46594B9ACE1}"/>
    <cellStyle name="Normal 2 15" xfId="79" xr:uid="{3A9B90A4-648D-48DB-9AEB-62C34F4DE7A5}"/>
    <cellStyle name="Normal 2 15 2" xfId="58506" xr:uid="{BDC9BE60-0985-4F5C-9D19-DBBA374EE014}"/>
    <cellStyle name="Normal 2 16" xfId="44936" xr:uid="{FE5B9DCE-273D-433D-A847-2CCD8D0F8B1E}"/>
    <cellStyle name="Normal 2 17" xfId="47662" xr:uid="{A8284469-8A38-4BF3-A2A0-E3037E2E3C25}"/>
    <cellStyle name="Normal 2 2" xfId="1" xr:uid="{38F860AE-3A39-4D98-BF1C-868E566D130C}"/>
    <cellStyle name="Normal 2 2 10" xfId="56174" xr:uid="{8DABC42F-B144-4BF8-8080-F6AFB425AC43}"/>
    <cellStyle name="Normal 2 2 10 2" xfId="59933" xr:uid="{CCA374E0-0D9F-42C8-B01F-9B26E7255FA6}"/>
    <cellStyle name="Normal 2 2 10 3" xfId="59259" xr:uid="{28A6078A-DED7-492E-BAB7-E12E9074EEA6}"/>
    <cellStyle name="Normal 2 2 11" xfId="57893" xr:uid="{60E43D30-1EAD-4676-ADFD-0267428FB8CA}"/>
    <cellStyle name="Normal 2 2 11 2" xfId="59965" xr:uid="{36AA524B-E251-492C-92E4-83DC1871A0C0}"/>
    <cellStyle name="Normal 2 2 12" xfId="59936" xr:uid="{D58FCBFC-E9BD-433C-88D8-84C976A8DE25}"/>
    <cellStyle name="Normal 2 2 13" xfId="59992" xr:uid="{7703C807-455C-4178-AA10-A3E52D218E52}"/>
    <cellStyle name="Normal 2 2 14" xfId="59983" xr:uid="{B60E2A88-AE8D-47E7-9C9A-AA1884D930D2}"/>
    <cellStyle name="Normal 2 2 15" xfId="58507" xr:uid="{461B4741-F8AF-441D-A00F-CA9594F0C0F0}"/>
    <cellStyle name="Normal 2 2 16" xfId="58464" xr:uid="{615702BD-5354-469C-98E3-991F94327F31}"/>
    <cellStyle name="Normal 2 2 17" xfId="47663" xr:uid="{E9E8C70B-82DE-49F1-BFFB-04BEB3B2411F}"/>
    <cellStyle name="Normal 2 2 18" xfId="45358" xr:uid="{82F3CEE5-4E09-4E3A-8A20-84C7A65F7ED8}"/>
    <cellStyle name="Normal 2 2 2" xfId="45" xr:uid="{7D1F4FC5-71E3-4697-B32B-9CBCC7BD90D8}"/>
    <cellStyle name="Normal 2 2 2 10" xfId="59955" xr:uid="{0F8C4BF3-7F40-4F2A-85F8-57A2FBB86F7D}"/>
    <cellStyle name="Normal 2 2 2 11" xfId="59945" xr:uid="{A89DB669-F7BB-4F38-AA98-C4203378A2A6}"/>
    <cellStyle name="Normal 2 2 2 12" xfId="60003" xr:uid="{137F46E7-349A-4CC1-864C-3395FFC77437}"/>
    <cellStyle name="Normal 2 2 2 13" xfId="58578" xr:uid="{8F1100D7-2F91-40D2-B6D4-6CF4BD7958A7}"/>
    <cellStyle name="Normal 2 2 2 14" xfId="47664" xr:uid="{CEA75267-0F5C-4142-A870-94FCBEA560AD}"/>
    <cellStyle name="Normal 2 2 2 15" xfId="46061" xr:uid="{419B0A20-4F0A-47FF-B0A3-6277B8199368}"/>
    <cellStyle name="Normal 2 2 2 2" xfId="44886" xr:uid="{59205D98-0889-48DC-8B45-28733E5803F2}"/>
    <cellStyle name="Normal 2 2 2 2 10" xfId="59950" xr:uid="{9BFA7367-E352-4B8A-A2C0-A4664F01627B}"/>
    <cellStyle name="Normal 2 2 2 2 11" xfId="59953" xr:uid="{9C659F9C-1A8A-49A1-875B-C0FFADF7B817}"/>
    <cellStyle name="Normal 2 2 2 2 12" xfId="58579" xr:uid="{81F5138F-65A2-4666-9509-C67AADA3AFB5}"/>
    <cellStyle name="Normal 2 2 2 2 13" xfId="49759" xr:uid="{328B812B-E630-4C82-9FC0-138A70BB2413}"/>
    <cellStyle name="Normal 2 2 2 2 14" xfId="46493" xr:uid="{C483ADDF-EE67-47E6-9025-58ABFE060656}"/>
    <cellStyle name="Normal 2 2 2 2 2" xfId="46494" xr:uid="{4F6C6E09-1956-47A9-A614-4A38F6C85D44}"/>
    <cellStyle name="Normal 2 2 2 2 2 10" xfId="58742" xr:uid="{1456F96A-4D90-456A-A034-2E0F3435D875}"/>
    <cellStyle name="Normal 2 2 2 2 2 11" xfId="56695" xr:uid="{1B053BB0-0A76-4EC1-9241-ED824960C5F3}"/>
    <cellStyle name="Normal 2 2 2 2 2 2" xfId="57477" xr:uid="{E79E85E0-9D4B-442C-9DE8-5F8EE989A876}"/>
    <cellStyle name="Normal 2 2 2 2 2 2 2" xfId="59456" xr:uid="{E0C65ADF-4E73-4541-B2EA-2EDE2460BC0C}"/>
    <cellStyle name="Normal 2 2 2 2 2 2 2 2" xfId="59457" xr:uid="{06C7A46D-65B7-4CF6-BE69-B5CA6406AB1D}"/>
    <cellStyle name="Normal 2 2 2 2 2 2 3" xfId="59959" xr:uid="{4E6056CD-AA3B-4257-8013-9101AEA72F2A}"/>
    <cellStyle name="Normal 2 2 2 2 2 2 4" xfId="59986" xr:uid="{94420B30-2AB8-4ED3-AEF3-77755FA59F18}"/>
    <cellStyle name="Normal 2 2 2 2 2 2 5" xfId="59971" xr:uid="{1DAEE8F5-2D83-4357-BDCE-B2F58BAFC807}"/>
    <cellStyle name="Normal 2 2 2 2 2 2 6" xfId="59975" xr:uid="{1A9B3D90-77B5-43B9-86BA-6EBF7FA8EB43}"/>
    <cellStyle name="Normal 2 2 2 2 2 2 7" xfId="58743" xr:uid="{1B3F4A3C-5E6C-4A97-BCDA-4F77D84BFC92}"/>
    <cellStyle name="Normal 2 2 2 2 2 3" xfId="57012" xr:uid="{C4A408CF-619D-44D1-B911-78BB23EEA884}"/>
    <cellStyle name="Normal 2 2 2 2 2 3 2" xfId="58899" xr:uid="{6BD8A9B0-E663-4C6A-96D2-5BF8CBD368CC}"/>
    <cellStyle name="Normal 2 2 2 2 2 4" xfId="59037" xr:uid="{6DD821E6-BC35-48F3-BCDC-A10266652AF1}"/>
    <cellStyle name="Normal 2 2 2 2 2 5" xfId="59161" xr:uid="{F5627307-8490-449E-9640-DFE5AFD842C4}"/>
    <cellStyle name="Normal 2 2 2 2 2 6" xfId="59305" xr:uid="{7BA9233D-AF34-458C-A2CB-9CC67C4361E5}"/>
    <cellStyle name="Normal 2 2 2 2 2 6 2" xfId="59958" xr:uid="{A7C84327-779C-40C9-BB2F-FC3D35423D8D}"/>
    <cellStyle name="Normal 2 2 2 2 2 7" xfId="59980" xr:uid="{A533CE3C-0DF8-49C4-B8EF-CB64BDA897FC}"/>
    <cellStyle name="Normal 2 2 2 2 2 8" xfId="59957" xr:uid="{52207637-EE29-4F83-A508-FC0C6CEBA425}"/>
    <cellStyle name="Normal 2 2 2 2 2 9" xfId="59989" xr:uid="{50ED97AE-FA29-41FD-B312-AED4EC3B6A45}"/>
    <cellStyle name="Normal 2 2 2 2 3" xfId="46495" xr:uid="{FC8BCBDF-9901-4A48-A0D6-3AEFDE2E73C0}"/>
    <cellStyle name="Normal 2 2 2 2 3 2" xfId="58842" xr:uid="{FB49D820-7DAC-4FF8-B514-A9AF8EC1DE6F}"/>
    <cellStyle name="Normal 2 2 2 2 3 3" xfId="58174" xr:uid="{8B654F07-209F-4BA1-A78D-42B431706223}"/>
    <cellStyle name="Normal 2 2 2 2 4" xfId="58844" xr:uid="{A9DBC8C4-9BAB-433A-BD94-08B3247D2CEB}"/>
    <cellStyle name="Normal 2 2 2 2 5" xfId="58898" xr:uid="{C05BF41A-7EF7-4521-88D4-1B6BD51CF4F5}"/>
    <cellStyle name="Normal 2 2 2 2 5 2" xfId="59594" xr:uid="{297BB234-06E5-4C9B-9FA4-511A7C04F8BD}"/>
    <cellStyle name="Normal 2 2 2 2 6" xfId="59036" xr:uid="{13DD2EE2-E66A-48EC-AD79-D644C9F55CA5}"/>
    <cellStyle name="Normal 2 2 2 2 6 2" xfId="59723" xr:uid="{4E9F5336-A1EE-4C98-B9FF-57B517432B5F}"/>
    <cellStyle name="Normal 2 2 2 2 7" xfId="59160" xr:uid="{25D163CC-F9F5-4161-857C-3EB9E015EB5E}"/>
    <cellStyle name="Normal 2 2 2 2 7 2" xfId="59839" xr:uid="{D379AAD0-5B0C-4822-907C-69DBAF44FF28}"/>
    <cellStyle name="Normal 2 2 2 2 8" xfId="59304" xr:uid="{24D0BB8C-506D-4F1F-992C-A420619E1AF5}"/>
    <cellStyle name="Normal 2 2 2 2 8 2" xfId="59942" xr:uid="{3F95DAC4-4E1A-44E9-9C2D-6D93C3CC8251}"/>
    <cellStyle name="Normal 2 2 2 2 9" xfId="60002" xr:uid="{C7D8ADC7-A533-4DE5-9585-4812B4615AF7}"/>
    <cellStyle name="Normal 2 2 2 3" xfId="2600" xr:uid="{53E34FE2-3185-4774-AFB2-4E52FF29CBC3}"/>
    <cellStyle name="Normal 2 2 2 3 2" xfId="58580" xr:uid="{24B0D8A1-7136-4043-A482-28C12A5939E8}"/>
    <cellStyle name="Normal 2 2 2 3 3" xfId="56694" xr:uid="{B9525B18-C75D-428C-90A1-2731D1BEC8E0}"/>
    <cellStyle name="Normal 2 2 2 3 4" xfId="46496" xr:uid="{B8EBE124-63E0-498D-A634-3F73EC43122D}"/>
    <cellStyle name="Normal 2 2 2 4" xfId="45023" xr:uid="{C0D8F1BA-9561-43A0-90A6-44430C241862}"/>
    <cellStyle name="Normal 2 2 2 4 2" xfId="46538" xr:uid="{4EB852ED-94F6-41E1-868A-15FA7EFFE308}"/>
    <cellStyle name="Normal 2 2 2 4 2 2" xfId="59548" xr:uid="{C86EE946-631E-4A39-B3A2-387C3D8AFE52}"/>
    <cellStyle name="Normal 2 2 2 4 2 3" xfId="58841" xr:uid="{CEA7134E-8FDF-4BA1-BA46-5F6F0AEF6267}"/>
    <cellStyle name="Normal 2 2 2 4 3" xfId="59001" xr:uid="{3B906673-960F-487A-8525-85670A70B73E}"/>
    <cellStyle name="Normal 2 2 2 4 3 2" xfId="59691" xr:uid="{EBD9ECBA-9BFF-448F-8416-CD7207B262F2}"/>
    <cellStyle name="Normal 2 2 2 4 4" xfId="59133" xr:uid="{74D270DD-4E9E-4484-8554-D80342C023CD}"/>
    <cellStyle name="Normal 2 2 2 4 4 2" xfId="59815" xr:uid="{1E35D088-5717-4A31-BADB-2B3F5109429F}"/>
    <cellStyle name="Normal 2 2 2 4 5" xfId="59250" xr:uid="{F79EFA93-5381-4040-8969-3900884C4726}"/>
    <cellStyle name="Normal 2 2 2 4 5 2" xfId="59925" xr:uid="{7A7CD32C-588E-466E-9635-424D26F378DB}"/>
    <cellStyle name="Normal 2 2 2 4 6" xfId="58682" xr:uid="{955A2BAB-ABE2-49C2-856F-588DEFB04485}"/>
    <cellStyle name="Normal 2 2 2 4 7" xfId="58278" xr:uid="{D1F8E506-0753-4830-8679-014F93CCB5F4}"/>
    <cellStyle name="Normal 2 2 2 4 8" xfId="46492" xr:uid="{2E4CB12E-41ED-430C-8E68-64A9130A9234}"/>
    <cellStyle name="Normal 2 2 2 5" xfId="58851" xr:uid="{EE1E5AAE-E5F8-4C71-8E3B-36344E5F6262}"/>
    <cellStyle name="Normal 2 2 2 5 2" xfId="59551" xr:uid="{6CD5F6A4-575C-46AC-8122-376D1F0CE7F8}"/>
    <cellStyle name="Normal 2 2 2 6" xfId="58686" xr:uid="{392D5361-C110-4EF6-9F49-D640EF31DA3F}"/>
    <cellStyle name="Normal 2 2 2 7" xfId="58997" xr:uid="{58ABD255-302A-40A7-9991-CC8EF236EC23}"/>
    <cellStyle name="Normal 2 2 2 8" xfId="59084" xr:uid="{BE08C7D3-2AA2-4300-AF9A-F2F6B2B001B7}"/>
    <cellStyle name="Normal 2 2 2 9" xfId="59260" xr:uid="{BF7A73EA-1F0A-420D-8573-DDFC1790CE0D}"/>
    <cellStyle name="Normal 2 2 2 9 2" xfId="59941" xr:uid="{1A89504A-DB80-4A66-B819-473310197241}"/>
    <cellStyle name="Normal 2 2 3" xfId="2900" xr:uid="{F3594900-B505-4BA8-A614-74F3FF544DC2}"/>
    <cellStyle name="Normal 2 2 3 2" xfId="51159" xr:uid="{598B2746-1D1D-4732-80C4-7F427C1BC176}"/>
    <cellStyle name="Normal 2 2 3 3" xfId="58627" xr:uid="{95A26076-7641-4489-9B71-452163EE7BD4}"/>
    <cellStyle name="Normal 2 2 3 4" xfId="47665" xr:uid="{B3EB2B27-AF94-4C88-89DE-DFA7CD4165C0}"/>
    <cellStyle name="Normal 2 2 4" xfId="44915" xr:uid="{F37E2EED-CE2C-45A4-AF6A-030EFFD2AD93}"/>
    <cellStyle name="Normal 2 2 4 2" xfId="52041" xr:uid="{4E201A47-7548-4FE6-A729-CBEA2F4C2479}"/>
    <cellStyle name="Normal 2 2 4 2 2" xfId="59458" xr:uid="{25AF5E31-876D-4C4F-9435-3B3818183520}"/>
    <cellStyle name="Normal 2 2 4 2 3" xfId="58744" xr:uid="{92042C8B-5FAC-45DD-9943-C28A5017CB41}"/>
    <cellStyle name="Normal 2 2 4 3" xfId="58901" xr:uid="{D1404CC2-BF3C-4631-A92C-2B2C13363122}"/>
    <cellStyle name="Normal 2 2 4 3 2" xfId="59596" xr:uid="{347FD098-B114-4060-A4CE-422E424DCD29}"/>
    <cellStyle name="Normal 2 2 4 4" xfId="59039" xr:uid="{75B16298-F56A-4EDF-9B05-AD0165FE52AE}"/>
    <cellStyle name="Normal 2 2 4 4 2" xfId="59725" xr:uid="{F065489C-E833-4C6A-9ED1-931AAB8FE6DA}"/>
    <cellStyle name="Normal 2 2 4 5" xfId="59162" xr:uid="{D698AC20-0130-4CC2-B908-B52F79561222}"/>
    <cellStyle name="Normal 2 2 4 5 2" xfId="59840" xr:uid="{8036F673-60E7-4AD9-ACD4-1E621C3A7DF4}"/>
    <cellStyle name="Normal 2 2 4 6" xfId="59306" xr:uid="{16941AB2-4FF0-49C1-8555-4B2CB164F430}"/>
    <cellStyle name="Normal 2 2 4 7" xfId="58581" xr:uid="{F62999D4-5F0B-4E3B-81E3-24CA83348843}"/>
    <cellStyle name="Normal 2 2 4 8" xfId="47666" xr:uid="{D61E90B9-D87A-4F7B-8778-F5867B65C0D2}"/>
    <cellStyle name="Normal 2 2 4 9" xfId="46497" xr:uid="{7D07F296-4B0A-42C1-BDD6-3A8303003D35}"/>
    <cellStyle name="Normal 2 2 5" xfId="227" xr:uid="{3665879F-B449-4062-A926-013260814E65}"/>
    <cellStyle name="Normal 2 2 5 2" xfId="52910" xr:uid="{D236FC29-C64A-4690-A747-86ABE26F95A4}"/>
    <cellStyle name="Normal 2 2 5 2 2" xfId="58834" xr:uid="{5C26DD41-3992-4F0D-A8B5-10234D90CADF}"/>
    <cellStyle name="Normal 2 2 5 3" xfId="58996" xr:uid="{C7EDF8AD-066E-457D-BFD0-9E9DD48682B9}"/>
    <cellStyle name="Normal 2 2 5 4" xfId="59131" xr:uid="{7C37D87A-6F91-479F-8766-03351E08B2FF}"/>
    <cellStyle name="Normal 2 2 5 5" xfId="59248" xr:uid="{E0B5549D-575B-4009-8F0A-EECC90411BC3}"/>
    <cellStyle name="Normal 2 2 5 6" xfId="59399" xr:uid="{EB32294C-67BB-4A45-8D4C-4A6901634C4F}"/>
    <cellStyle name="Normal 2 2 5 7" xfId="58681" xr:uid="{39BEE1DF-61B2-4B54-ABE7-CBD504F3CCD6}"/>
    <cellStyle name="Normal 2 2 5 8" xfId="48467" xr:uid="{C8B0F7F6-A12C-4620-9FD6-AAB20C8401CA}"/>
    <cellStyle name="Normal 2 2 6" xfId="53765" xr:uid="{6B97E6FB-8863-40AD-9820-B0F154BA9C9E}"/>
    <cellStyle name="Normal 2 2 6 2" xfId="58849" xr:uid="{C88E6879-D60F-489B-B266-A9AFE71748D4}"/>
    <cellStyle name="Normal 2 2 7" xfId="54588" xr:uid="{4A43C3DC-E898-4D8B-8640-D11922F36635}"/>
    <cellStyle name="Normal 2 2 7 2" xfId="59403" xr:uid="{2E9CCEF0-2103-41C4-BE50-C5F5AB953A42}"/>
    <cellStyle name="Normal 2 2 7 3" xfId="58687" xr:uid="{78C7CF95-DDFF-4828-B086-ADECE7424F09}"/>
    <cellStyle name="Normal 2 2 8" xfId="55338" xr:uid="{6F4E24F0-D146-48F8-9400-5EAEB5C34799}"/>
    <cellStyle name="Normal 2 2 8 2" xfId="59640" xr:uid="{D60F9C8C-8592-4AA5-A057-1CE1945DC444}"/>
    <cellStyle name="Normal 2 2 8 3" xfId="58948" xr:uid="{A3030A37-34C5-48DC-8C8D-22342978559C}"/>
    <cellStyle name="Normal 2 2 9" xfId="55949" xr:uid="{1BE2D939-7E51-4128-A6AE-459F1E75D211}"/>
    <cellStyle name="Normal 2 2 9 2" xfId="59808" xr:uid="{E459F1D7-5ADF-4915-A5FE-6BDF7585F7C0}"/>
    <cellStyle name="Normal 2 2 9 3" xfId="59124" xr:uid="{94FE971A-1D95-4E19-85D9-0095353209D8}"/>
    <cellStyle name="Normal 2 2_Plan1" xfId="46062" xr:uid="{96354DBD-8271-4188-811B-921CBC7869FA}"/>
    <cellStyle name="Normal 2 3" xfId="174" xr:uid="{8C588D42-6534-4F57-BE4B-F89ED200A59D}"/>
    <cellStyle name="Normal 2 3 10" xfId="46539" xr:uid="{956CCD14-EB4A-4836-B7A5-67C5CCC96932}"/>
    <cellStyle name="Normal 2 3 10 2" xfId="46540" xr:uid="{2BE7B0F2-5276-4E4F-AD3F-59B212CC03DC}"/>
    <cellStyle name="Normal 2 3 10 3" xfId="46541" xr:uid="{A16A2FAA-4C75-44F3-BF90-5BE34EA8A40F}"/>
    <cellStyle name="Normal 2 3 10 4" xfId="46542" xr:uid="{966A0B9C-B04F-4F2F-B88B-4423B6B14DD8}"/>
    <cellStyle name="Normal 2 3 10 5" xfId="56466" xr:uid="{0A77C793-334C-4BD7-9AD6-B28AF41A2D2A}"/>
    <cellStyle name="Normal 2 3 11" xfId="46543" xr:uid="{29CBA408-E5E0-489A-AF03-F8D6CF17F6C7}"/>
    <cellStyle name="Normal 2 3 11 2" xfId="46544" xr:uid="{1D29A670-A55C-4943-BECC-CC9589F41F79}"/>
    <cellStyle name="Normal 2 3 11 3" xfId="46545" xr:uid="{E674B2C8-AE64-489C-A78B-50B4515B38B3}"/>
    <cellStyle name="Normal 2 3 11 4" xfId="46546" xr:uid="{1F104AA7-3179-401A-B023-6F8B6BB9B566}"/>
    <cellStyle name="Normal 2 3 11 5" xfId="57754" xr:uid="{06CB5326-8D16-4B34-8900-45FBBF845148}"/>
    <cellStyle name="Normal 2 3 12" xfId="46547" xr:uid="{90D34820-895D-4B5D-B9BB-5A77CC2F6C73}"/>
    <cellStyle name="Normal 2 3 12 2" xfId="46548" xr:uid="{99ABEB98-C39D-4B8B-A1EF-C21C2CF8394A}"/>
    <cellStyle name="Normal 2 3 12 3" xfId="46549" xr:uid="{1F8567A9-C357-4B5E-BEC4-598938C18291}"/>
    <cellStyle name="Normal 2 3 12 4" xfId="46550" xr:uid="{1894B55B-FEAA-4261-AFED-2C4C6814FAB7}"/>
    <cellStyle name="Normal 2 3 12 5" xfId="58467" xr:uid="{0CA3B0BB-8C62-4DC4-A8B4-1970AD907A22}"/>
    <cellStyle name="Normal 2 3 13" xfId="46551" xr:uid="{03A9A7D4-87FA-4732-94F4-0007CEC65724}"/>
    <cellStyle name="Normal 2 3 13 2" xfId="46552" xr:uid="{B4A656C7-483F-4F01-A227-462AA9D18700}"/>
    <cellStyle name="Normal 2 3 13 3" xfId="46553" xr:uid="{B263E320-F2ED-4113-82FF-1E5567781521}"/>
    <cellStyle name="Normal 2 3 13 4" xfId="46554" xr:uid="{213815E7-5CB4-40B3-903A-A2E99DD36CC4}"/>
    <cellStyle name="Normal 2 3 14" xfId="46555" xr:uid="{A87F0443-72F9-4019-9B1A-ECD8B9BBF2DC}"/>
    <cellStyle name="Normal 2 3 14 2" xfId="46556" xr:uid="{DA3497CF-77E8-489D-8311-A6F4466FDA47}"/>
    <cellStyle name="Normal 2 3 14 3" xfId="46557" xr:uid="{7069DA77-DA9E-460B-BEAD-C8ADB7E54FC4}"/>
    <cellStyle name="Normal 2 3 14 4" xfId="46558" xr:uid="{129C2A90-8AFE-420C-812E-E62E3722EC17}"/>
    <cellStyle name="Normal 2 3 15" xfId="46559" xr:uid="{E2BB6680-1AA1-48BE-B5A7-9D68C49B2135}"/>
    <cellStyle name="Normal 2 3 15 2" xfId="46560" xr:uid="{DD0FB4FE-097B-4546-B32F-026D175E89A8}"/>
    <cellStyle name="Normal 2 3 15 3" xfId="46561" xr:uid="{EB27924B-16D8-41A2-80C7-66643E77ADC4}"/>
    <cellStyle name="Normal 2 3 15 4" xfId="46562" xr:uid="{A40DD502-0907-4B4D-8580-BEAC2B06BBA3}"/>
    <cellStyle name="Normal 2 3 16" xfId="46563" xr:uid="{35519FB8-43DB-4188-9B68-98AA1526B5AA}"/>
    <cellStyle name="Normal 2 3 16 2" xfId="46564" xr:uid="{9618BC0D-0C9A-446D-8305-3B7B23BB870D}"/>
    <cellStyle name="Normal 2 3 16 3" xfId="46565" xr:uid="{9198D0A1-B882-4BF0-8666-BBC2B8E6B75E}"/>
    <cellStyle name="Normal 2 3 16 4" xfId="46566" xr:uid="{75E229C5-6564-48A9-847B-2BCD88EBB060}"/>
    <cellStyle name="Normal 2 3 17" xfId="46567" xr:uid="{D688BDEC-214B-4E17-8B6E-A665BCF58CC1}"/>
    <cellStyle name="Normal 2 3 17 2" xfId="46568" xr:uid="{A5D2BF91-1EE5-4A91-8FD5-2761C5EB7B67}"/>
    <cellStyle name="Normal 2 3 17 3" xfId="46569" xr:uid="{B4845538-33F5-4117-92EE-EC6922205E09}"/>
    <cellStyle name="Normal 2 3 17 4" xfId="46570" xr:uid="{54659DBB-D884-4FFD-BFF2-06BF39420B1B}"/>
    <cellStyle name="Normal 2 3 18" xfId="46571" xr:uid="{7EA3F622-402D-44A4-918C-99A6E0BEE050}"/>
    <cellStyle name="Normal 2 3 18 2" xfId="46572" xr:uid="{86E41689-2598-4A66-9CA3-FAF689A2566B}"/>
    <cellStyle name="Normal 2 3 18 3" xfId="46573" xr:uid="{6D7FA5DD-50B4-43DC-AC8C-B07F9292146E}"/>
    <cellStyle name="Normal 2 3 18 4" xfId="46574" xr:uid="{6583C5F2-B9C3-4AE4-95A2-4D2DC77457FD}"/>
    <cellStyle name="Normal 2 3 19" xfId="46575" xr:uid="{D1B6325F-8183-419D-B36D-456FAC757AE6}"/>
    <cellStyle name="Normal 2 3 19 2" xfId="46576" xr:uid="{9A2895FA-008B-4135-B502-451E394B176A}"/>
    <cellStyle name="Normal 2 3 19 3" xfId="46577" xr:uid="{529DCA80-6255-4ADB-AAFD-F0FA52027C06}"/>
    <cellStyle name="Normal 2 3 19 4" xfId="46578" xr:uid="{23128647-9679-4179-B7D1-B04D26403AA6}"/>
    <cellStyle name="Normal 2 3 2" xfId="2601" xr:uid="{96A3009E-2B6B-4715-B201-7E5719A30585}"/>
    <cellStyle name="Normal 2 3 2 2" xfId="46580" xr:uid="{1F1947EF-83F9-40BC-AB92-0E0E81AD4956}"/>
    <cellStyle name="Normal 2 3 2 2 2" xfId="56854" xr:uid="{05078355-671F-49C0-A588-21866D854415}"/>
    <cellStyle name="Normal 2 3 2 2 2 2" xfId="57478" xr:uid="{782D3F77-72F7-408C-904A-FA67D271031C}"/>
    <cellStyle name="Normal 2 3 2 2 2 3" xfId="58332" xr:uid="{A3392A0A-7949-4236-B97E-D468A7FAC375}"/>
    <cellStyle name="Normal 2 3 2 2 3" xfId="57109" xr:uid="{C24BF247-7D62-404D-ACEE-952196B7C994}"/>
    <cellStyle name="Normal 2 3 2 2 4" xfId="49760" xr:uid="{28B5A559-0B46-40F8-B682-A4E1F5699E7D}"/>
    <cellStyle name="Normal 2 3 2 3" xfId="46581" xr:uid="{41BF41C2-CC9A-4C27-B148-8CB3521CDE01}"/>
    <cellStyle name="Normal 2 3 2 3 2" xfId="56696" xr:uid="{292DB04F-A7A8-4A48-ACDB-E9F820385499}"/>
    <cellStyle name="Normal 2 3 2 4" xfId="46582" xr:uid="{01E7C0A4-837F-4E58-BFD5-BBC553753BCC}"/>
    <cellStyle name="Normal 2 3 2 4 2" xfId="57846" xr:uid="{9B9DCFEB-EF8C-44E2-96E8-9AF66CA71F0A}"/>
    <cellStyle name="Normal 2 3 2 5" xfId="46579" xr:uid="{5A639F75-2482-4303-BADC-FB97E17BF517}"/>
    <cellStyle name="Normal 2 3 2 5 2" xfId="58508" xr:uid="{47406524-7FBC-47F4-B52C-A5C835778815}"/>
    <cellStyle name="Normal 2 3 2 6" xfId="45359" xr:uid="{FD09972B-85AF-4B50-86F6-9208E2416BEB}"/>
    <cellStyle name="Normal 2 3 20" xfId="46583" xr:uid="{EA3F10C3-65AA-4AFD-B964-EFB797A1EE56}"/>
    <cellStyle name="Normal 2 3 20 2" xfId="46584" xr:uid="{3B0A278F-CA4B-4B43-BF1B-CEF2895309B1}"/>
    <cellStyle name="Normal 2 3 20 3" xfId="46585" xr:uid="{2C54069B-6CDC-4215-BA71-99825EC63962}"/>
    <cellStyle name="Normal 2 3 20 4" xfId="46586" xr:uid="{6D96B1E3-7D59-4186-B250-38B94967F3A1}"/>
    <cellStyle name="Normal 2 3 21" xfId="46587" xr:uid="{A1EB28E7-FE0D-439D-9E00-75AF220F4447}"/>
    <cellStyle name="Normal 2 3 21 2" xfId="46588" xr:uid="{B05E6F9F-1C80-473A-88E3-778044108267}"/>
    <cellStyle name="Normal 2 3 21 3" xfId="46589" xr:uid="{85CB42E2-7E3D-48A6-ABC9-CC3987CCE4BA}"/>
    <cellStyle name="Normal 2 3 21 4" xfId="46590" xr:uid="{D6B73AD3-D47A-41E8-A68C-EDFEEC7E31BB}"/>
    <cellStyle name="Normal 2 3 22" xfId="46591" xr:uid="{7FACC084-3353-460A-B77D-E4F5AD94F0C7}"/>
    <cellStyle name="Normal 2 3 22 2" xfId="46592" xr:uid="{A4766B5A-C74D-4D6A-A462-C325FCBF911F}"/>
    <cellStyle name="Normal 2 3 22 3" xfId="46593" xr:uid="{BACFD2A8-FB7B-4376-946B-6E1FAEB2D023}"/>
    <cellStyle name="Normal 2 3 22 4" xfId="46594" xr:uid="{3DF54F3D-7E8A-41FB-A768-3B44D948A06D}"/>
    <cellStyle name="Normal 2 3 23" xfId="46595" xr:uid="{045AF8E0-204B-4C4C-BF7F-DFEB63E87B85}"/>
    <cellStyle name="Normal 2 3 23 2" xfId="46596" xr:uid="{5297EA98-A4D0-40CF-BFE6-7F76A9F6E57C}"/>
    <cellStyle name="Normal 2 3 23 3" xfId="46597" xr:uid="{A4C2EA73-1B4E-4ED8-9B1C-41BDF4486B13}"/>
    <cellStyle name="Normal 2 3 23 4" xfId="46598" xr:uid="{3636DBDF-48FA-4CC2-B93A-5F794AE27F50}"/>
    <cellStyle name="Normal 2 3 24" xfId="46599" xr:uid="{406000A1-B91F-4956-8584-BFD4952E6400}"/>
    <cellStyle name="Normal 2 3 24 2" xfId="46600" xr:uid="{C98ACB6A-18A9-446B-9203-93220944B47E}"/>
    <cellStyle name="Normal 2 3 24 3" xfId="46601" xr:uid="{948F7C2E-2A8F-4D04-A572-CFAAFA8F1200}"/>
    <cellStyle name="Normal 2 3 24 4" xfId="46602" xr:uid="{DE4067DD-FD43-44F1-BF07-D9C496ECD0CF}"/>
    <cellStyle name="Normal 2 3 25" xfId="46603" xr:uid="{230C245A-625C-44AE-A5A3-70D09BB0D5AC}"/>
    <cellStyle name="Normal 2 3 25 2" xfId="46604" xr:uid="{F92A633E-4A5C-4B16-9930-57DF9E120A93}"/>
    <cellStyle name="Normal 2 3 25 3" xfId="46605" xr:uid="{E04D636E-00E8-4EC6-A15D-8DBD27AFBFD9}"/>
    <cellStyle name="Normal 2 3 25 4" xfId="46606" xr:uid="{83139435-1AF6-4D55-AB77-FCD2E80BBE27}"/>
    <cellStyle name="Normal 2 3 26" xfId="46607" xr:uid="{74E298A9-B0B6-4AAA-88D8-53A29DE3F9EB}"/>
    <cellStyle name="Normal 2 3 26 2" xfId="46608" xr:uid="{6546FBB5-D01E-4EDA-9908-0984DBB30BDC}"/>
    <cellStyle name="Normal 2 3 26 3" xfId="46609" xr:uid="{50160B89-6528-4FD5-8093-B7082F9699AF}"/>
    <cellStyle name="Normal 2 3 26 4" xfId="46610" xr:uid="{0314904C-7497-4713-BBFA-644D6ABB4038}"/>
    <cellStyle name="Normal 2 3 27" xfId="46611" xr:uid="{312DC3EF-C2B7-4114-A2B5-F46ACBF08155}"/>
    <cellStyle name="Normal 2 3 27 2" xfId="46612" xr:uid="{5F56EA69-12F5-4E6B-B95D-FC2844526651}"/>
    <cellStyle name="Normal 2 3 27 3" xfId="46613" xr:uid="{7FDC467A-8977-4B75-836E-8B932FB26855}"/>
    <cellStyle name="Normal 2 3 27 4" xfId="46614" xr:uid="{D04D7912-4DA5-44DB-8D6E-B016D4870BD3}"/>
    <cellStyle name="Normal 2 3 28" xfId="46615" xr:uid="{DC8D9AAB-2699-4C22-8D2C-AF9CF59FBE2B}"/>
    <cellStyle name="Normal 2 3 28 2" xfId="46616" xr:uid="{3DD8084C-B368-4D48-9C7F-5B91F43BD399}"/>
    <cellStyle name="Normal 2 3 28 3" xfId="46617" xr:uid="{B128437D-23CE-4732-96D1-695EBF39F7DD}"/>
    <cellStyle name="Normal 2 3 28 4" xfId="46618" xr:uid="{32581F5D-5476-4D55-AF0E-8C04963D70C3}"/>
    <cellStyle name="Normal 2 3 29" xfId="46619" xr:uid="{57059DC5-1C4B-43B8-8D0D-2763EC9D8F42}"/>
    <cellStyle name="Normal 2 3 29 2" xfId="46620" xr:uid="{67747E8A-DD42-4023-A20E-6D1265BE1C6E}"/>
    <cellStyle name="Normal 2 3 29 3" xfId="46621" xr:uid="{C611E9E7-A4B8-41DB-99F1-664EB1B0BB82}"/>
    <cellStyle name="Normal 2 3 29 4" xfId="46622" xr:uid="{B4803176-175B-4903-BED2-01A11865BE11}"/>
    <cellStyle name="Normal 2 3 3" xfId="45009" xr:uid="{436314C7-67AD-4A4B-BC5B-8A12232A0125}"/>
    <cellStyle name="Normal 2 3 3 2" xfId="46623" xr:uid="{E432FD5F-0E91-44CB-BD6D-FFD2B86DE98B}"/>
    <cellStyle name="Normal 2 3 3 2 2" xfId="51160" xr:uid="{D6710987-86DA-4C0A-8538-F28638081706}"/>
    <cellStyle name="Normal 2 3 3 3" xfId="46624" xr:uid="{E85DEF97-821A-4B42-AD8D-2C2F3F6AB3DC}"/>
    <cellStyle name="Normal 2 3 3 4" xfId="46625" xr:uid="{516F0FBA-91A2-4768-B2F3-AFF78DD95928}"/>
    <cellStyle name="Normal 2 3 3 5" xfId="48468" xr:uid="{6F384721-C806-40D6-A1D1-019C1A260571}"/>
    <cellStyle name="Normal 2 3 30" xfId="46626" xr:uid="{474ADC75-A8D5-446F-8EAB-9428AA611088}"/>
    <cellStyle name="Normal 2 3 30 2" xfId="46627" xr:uid="{D14C42FF-2C33-46D3-A2D5-BD5A123D8F88}"/>
    <cellStyle name="Normal 2 3 30 3" xfId="46628" xr:uid="{DD76314E-DEF4-414A-8C9C-6D52AA591674}"/>
    <cellStyle name="Normal 2 3 30 4" xfId="46629" xr:uid="{95F04F0E-3DEE-4252-ABD6-1FD8AD728291}"/>
    <cellStyle name="Normal 2 3 31" xfId="46630" xr:uid="{BBF7B5DE-1D05-4EDE-8320-29AFFF389E60}"/>
    <cellStyle name="Normal 2 3 31 2" xfId="46631" xr:uid="{CDB929F8-9E05-4967-8B9E-668AD5466AFE}"/>
    <cellStyle name="Normal 2 3 31 3" xfId="46632" xr:uid="{FBE4F668-C7DC-4E28-9554-E3756BA8A475}"/>
    <cellStyle name="Normal 2 3 31 4" xfId="46633" xr:uid="{65B7C13E-9091-4D03-9552-DC074EB446F0}"/>
    <cellStyle name="Normal 2 3 32" xfId="46634" xr:uid="{9693F979-0221-431A-AF4E-5BCCCBEFB638}"/>
    <cellStyle name="Normal 2 3 32 2" xfId="46635" xr:uid="{A7416802-36EB-4BE6-81CA-A8897FADF724}"/>
    <cellStyle name="Normal 2 3 32 3" xfId="46636" xr:uid="{D44B985E-D716-49CB-BCA4-5337F57D99B6}"/>
    <cellStyle name="Normal 2 3 32 4" xfId="46637" xr:uid="{CD86ADB2-1086-48D7-BC26-033931F8F5B7}"/>
    <cellStyle name="Normal 2 3 33" xfId="46638" xr:uid="{A036E552-4B53-4F43-9D1E-866C1FE82B10}"/>
    <cellStyle name="Normal 2 3 33 2" xfId="46639" xr:uid="{0A050346-8FBB-429D-AA9D-1A84108C87AB}"/>
    <cellStyle name="Normal 2 3 33 3" xfId="46640" xr:uid="{3C4636D0-025E-4DF9-9479-77565876A206}"/>
    <cellStyle name="Normal 2 3 33 4" xfId="46641" xr:uid="{C2F0BCED-B043-4790-AD59-B17668ED0DF5}"/>
    <cellStyle name="Normal 2 3 34" xfId="46642" xr:uid="{13C843E7-64C7-4F5B-AAFC-8CAB374BB01B}"/>
    <cellStyle name="Normal 2 3 34 2" xfId="46643" xr:uid="{253AC1E5-DF7A-4306-BB2D-E8C942BA2E0C}"/>
    <cellStyle name="Normal 2 3 34 3" xfId="46644" xr:uid="{BA4B3357-AC2C-4D65-813F-F97EE479DC70}"/>
    <cellStyle name="Normal 2 3 34 4" xfId="46645" xr:uid="{DB5EFF36-2284-44C8-A230-5BB63851ACE3}"/>
    <cellStyle name="Normal 2 3 35" xfId="46646" xr:uid="{A8A81E99-1E3A-41BA-B7BB-64E82C23DB1A}"/>
    <cellStyle name="Normal 2 3 35 2" xfId="46647" xr:uid="{1B91C7B3-D7E0-4176-8BCA-B98AB76C761B}"/>
    <cellStyle name="Normal 2 3 35 3" xfId="46648" xr:uid="{555293D1-4B29-4096-AD5A-4CA54F0638A9}"/>
    <cellStyle name="Normal 2 3 35 4" xfId="46649" xr:uid="{29DC32FE-972A-4A4D-B56B-2749F4A58D55}"/>
    <cellStyle name="Normal 2 3 36" xfId="46650" xr:uid="{6921FCF4-D660-4483-9F00-4E96A3272A6E}"/>
    <cellStyle name="Normal 2 3 36 2" xfId="46651" xr:uid="{946A43F3-AC0E-4173-822E-4B12B952B7D9}"/>
    <cellStyle name="Normal 2 3 36 3" xfId="46652" xr:uid="{49BD270E-00AD-45EC-8A1E-C5B4E7647AB8}"/>
    <cellStyle name="Normal 2 3 36 4" xfId="46653" xr:uid="{4521C013-7E35-4BFB-A407-F4F8C1C1A088}"/>
    <cellStyle name="Normal 2 3 37" xfId="46654" xr:uid="{B91F0168-9EAC-48A9-95B7-A30F2C0C9F5E}"/>
    <cellStyle name="Normal 2 3 37 2" xfId="46655" xr:uid="{F8D4AD74-FE8E-4C55-A29B-A0DD7D5E531A}"/>
    <cellStyle name="Normal 2 3 37 3" xfId="46656" xr:uid="{8A3697D8-A5EC-4E2D-A613-2DD6CE4BE5A6}"/>
    <cellStyle name="Normal 2 3 37 4" xfId="46657" xr:uid="{943C49DB-76A6-4A45-986E-4EF8320D54D2}"/>
    <cellStyle name="Normal 2 3 38" xfId="46658" xr:uid="{B9CB6A4B-163F-43CF-A1AA-518353F70221}"/>
    <cellStyle name="Normal 2 3 38 2" xfId="46659" xr:uid="{60723E33-6362-4B85-B8EA-559BE61F8F1B}"/>
    <cellStyle name="Normal 2 3 38 3" xfId="46660" xr:uid="{A737D715-B262-409D-8215-8ECFA447C2D5}"/>
    <cellStyle name="Normal 2 3 38 4" xfId="46661" xr:uid="{06103BB5-E476-45B4-9338-7598F4AB6BEB}"/>
    <cellStyle name="Normal 2 3 39" xfId="46662" xr:uid="{E7932220-10F8-4592-B6D7-CFF0B4BFF78A}"/>
    <cellStyle name="Normal 2 3 39 2" xfId="46663" xr:uid="{98F25A6F-01A7-41CC-9461-0A08296A7FFD}"/>
    <cellStyle name="Normal 2 3 39 3" xfId="46664" xr:uid="{17906ABD-1407-4E9D-8470-2CB1E319719A}"/>
    <cellStyle name="Normal 2 3 39 4" xfId="46665" xr:uid="{AA43C2FF-37CB-41E9-A807-AFD9D2DCE45F}"/>
    <cellStyle name="Normal 2 3 4" xfId="46666" xr:uid="{3202FF91-AA58-49B4-B22B-BB2D3D84C437}"/>
    <cellStyle name="Normal 2 3 4 2" xfId="46667" xr:uid="{84E10A8A-C9FC-4534-ACA0-D91F9C72323E}"/>
    <cellStyle name="Normal 2 3 4 3" xfId="46668" xr:uid="{30FEB5B5-1338-4696-B08E-683F6ABB1B64}"/>
    <cellStyle name="Normal 2 3 4 4" xfId="46669" xr:uid="{4B11C117-22D9-4DBF-9F00-494503F4D0EE}"/>
    <cellStyle name="Normal 2 3 4 5" xfId="52042" xr:uid="{6AC620EC-29F0-4F10-AAAF-DBBC74CD38D9}"/>
    <cellStyle name="Normal 2 3 40" xfId="46670" xr:uid="{D2505123-9AF8-4819-9BAA-2C41A2DDCD67}"/>
    <cellStyle name="Normal 2 3 40 2" xfId="46671" xr:uid="{E6A86B79-6477-4A3D-B2C3-BC7FD760AAEA}"/>
    <cellStyle name="Normal 2 3 40 3" xfId="46672" xr:uid="{FAC67026-9DB9-44D5-9A94-098A5FAAC8CF}"/>
    <cellStyle name="Normal 2 3 40 4" xfId="46673" xr:uid="{5090167F-E4B0-4EBD-B351-29B4C4ADBF1A}"/>
    <cellStyle name="Normal 2 3 41" xfId="47667" xr:uid="{EF26C946-EC2A-48F5-AD59-FD6B4C68429D}"/>
    <cellStyle name="Normal 2 3 5" xfId="74" xr:uid="{418BBF82-D9B3-4589-9824-4600DE260065}"/>
    <cellStyle name="Normal 2 3 5 2" xfId="46675" xr:uid="{80B367FF-94B1-4B33-B9B0-F56713EFC14D}"/>
    <cellStyle name="Normal 2 3 5 3" xfId="46676" xr:uid="{D7ACD282-FD4C-4420-88D6-99EA7F4269F7}"/>
    <cellStyle name="Normal 2 3 5 4" xfId="46677" xr:uid="{CCB20580-FA15-48E5-BAF9-48B972B8151C}"/>
    <cellStyle name="Normal 2 3 5 5" xfId="52911" xr:uid="{D91E7EC6-C152-4126-9793-9CFF99337319}"/>
    <cellStyle name="Normal 2 3 5 6" xfId="46674" xr:uid="{92D89D13-3048-4CDC-8594-445F6A81FA80}"/>
    <cellStyle name="Normal 2 3 6" xfId="46678" xr:uid="{0216AA06-B07F-4B9B-A93C-816BDF66790D}"/>
    <cellStyle name="Normal 2 3 6 2" xfId="46679" xr:uid="{F5D7A559-ED82-49C6-9C38-06E649DACB98}"/>
    <cellStyle name="Normal 2 3 6 3" xfId="46680" xr:uid="{7B39C7D4-7975-4254-8792-9A35A6C01425}"/>
    <cellStyle name="Normal 2 3 6 4" xfId="46681" xr:uid="{DAF70049-B82C-4FBD-BB76-039A922CC3AD}"/>
    <cellStyle name="Normal 2 3 6 5" xfId="53766" xr:uid="{7170789D-7D1E-4EDF-AA93-ABF837ECD7CA}"/>
    <cellStyle name="Normal 2 3 7" xfId="46682" xr:uid="{4B2EF8DB-77EE-42C2-8CBF-3281111A5A02}"/>
    <cellStyle name="Normal 2 3 7 2" xfId="46683" xr:uid="{C9B06379-E77B-47CA-ACAA-3AB821531DEA}"/>
    <cellStyle name="Normal 2 3 7 3" xfId="46684" xr:uid="{005CF156-156D-4A2B-99A3-3B448458F561}"/>
    <cellStyle name="Normal 2 3 7 4" xfId="46685" xr:uid="{E841C890-5F58-4F45-8C94-369155042E15}"/>
    <cellStyle name="Normal 2 3 7 5" xfId="54589" xr:uid="{362692BE-4FEC-4BBA-B136-73CE30819478}"/>
    <cellStyle name="Normal 2 3 8" xfId="46686" xr:uid="{250A31BC-5AF9-4298-A48D-D519B404683B}"/>
    <cellStyle name="Normal 2 3 8 2" xfId="46687" xr:uid="{5740C879-2693-425C-8711-5AECF2C23A64}"/>
    <cellStyle name="Normal 2 3 8 3" xfId="46688" xr:uid="{3EF0F96D-2133-4437-93B6-AAB1DF07B14C}"/>
    <cellStyle name="Normal 2 3 8 4" xfId="46689" xr:uid="{3D86D5A2-56E8-4A54-95D2-655617A1034B}"/>
    <cellStyle name="Normal 2 3 8 5" xfId="55339" xr:uid="{DB1E852B-BAB3-41A6-B221-6E5BEFDD9405}"/>
    <cellStyle name="Normal 2 3 9" xfId="46690" xr:uid="{5F89714D-49C4-475C-AE44-3EDB3A3F8949}"/>
    <cellStyle name="Normal 2 3 9 2" xfId="46691" xr:uid="{8CFF6D61-62B3-4DA1-907D-AB1B299922D7}"/>
    <cellStyle name="Normal 2 3 9 3" xfId="46692" xr:uid="{C23C43EE-CA87-4058-A6A5-CB356184AF80}"/>
    <cellStyle name="Normal 2 3 9 4" xfId="46693" xr:uid="{F3464F57-ADC1-447F-97DA-94D97351F65A}"/>
    <cellStyle name="Normal 2 3 9 5" xfId="55950" xr:uid="{BEBE83C3-134A-4FC3-A654-20F122FF1B39}"/>
    <cellStyle name="Normal 2 3_Plan1" xfId="46063" xr:uid="{307CCB69-4786-4D90-8C62-E1ABA602E040}"/>
    <cellStyle name="Normal 2 4" xfId="152" xr:uid="{0A1F70A7-9B73-44DE-B472-791835BFDED6}"/>
    <cellStyle name="Normal 2 4 10" xfId="46694" xr:uid="{B6E7909C-6724-4EEF-BC74-13B980AA955F}"/>
    <cellStyle name="Normal 2 4 10 2" xfId="46695" xr:uid="{052F2713-BC0D-4EF4-8294-7F985E4F4CA4}"/>
    <cellStyle name="Normal 2 4 10 3" xfId="46696" xr:uid="{A156D71F-DCD4-4723-A866-4074C272E530}"/>
    <cellStyle name="Normal 2 4 10 4" xfId="46697" xr:uid="{DCEBC2A8-0FED-4880-85C3-A4444CF5D6FC}"/>
    <cellStyle name="Normal 2 4 10 5" xfId="56693" xr:uid="{65FF6A88-A9EE-48B5-A9E2-2A14C6185C95}"/>
    <cellStyle name="Normal 2 4 11" xfId="46698" xr:uid="{8C7FEAFC-CF87-4135-930C-4EA7008EDCDD}"/>
    <cellStyle name="Normal 2 4 11 2" xfId="46699" xr:uid="{BD6E3C5F-E473-4012-8CA5-2C60C5AF7962}"/>
    <cellStyle name="Normal 2 4 11 3" xfId="46700" xr:uid="{0030F069-F3F6-41E1-8977-7052D29D93D7}"/>
    <cellStyle name="Normal 2 4 11 4" xfId="46701" xr:uid="{6905BF23-AA80-42EF-82B5-05B9E94EDACB}"/>
    <cellStyle name="Normal 2 4 11 5" xfId="58388" xr:uid="{26219703-9043-4904-B341-6DCDDE3BC40F}"/>
    <cellStyle name="Normal 2 4 12" xfId="46702" xr:uid="{524E49BE-341F-43C1-8D3F-0089581D15D8}"/>
    <cellStyle name="Normal 2 4 12 2" xfId="46703" xr:uid="{156DA9E3-8832-4363-9465-53C550E188E3}"/>
    <cellStyle name="Normal 2 4 12 3" xfId="46704" xr:uid="{6A9E8268-329D-4F3C-A29E-953BA9C1F6FD}"/>
    <cellStyle name="Normal 2 4 12 4" xfId="46705" xr:uid="{992DEFFB-DCD6-4476-9C74-01931F6AD0C0}"/>
    <cellStyle name="Normal 2 4 12 5" xfId="58474" xr:uid="{7B84441D-985D-41A0-91F5-DC710B78D4D4}"/>
    <cellStyle name="Normal 2 4 13" xfId="46706" xr:uid="{77A06281-04A1-4131-87DE-ADDCEC810B2E}"/>
    <cellStyle name="Normal 2 4 13 2" xfId="46707" xr:uid="{037A1857-64C9-4492-AAC1-4B3359C8CB74}"/>
    <cellStyle name="Normal 2 4 13 3" xfId="46708" xr:uid="{E4C02ACC-257B-4165-9A62-FBC904BA0C8E}"/>
    <cellStyle name="Normal 2 4 13 4" xfId="46709" xr:uid="{7059B628-DD8F-4FA0-9BF8-150195C2C714}"/>
    <cellStyle name="Normal 2 4 14" xfId="46710" xr:uid="{FAC91821-39C8-4D12-8E6B-28A7B83BF8AD}"/>
    <cellStyle name="Normal 2 4 14 2" xfId="46711" xr:uid="{51DA57A9-1250-4709-BD96-1F54245BEEE8}"/>
    <cellStyle name="Normal 2 4 14 3" xfId="46712" xr:uid="{06B60D43-EFF8-4C4A-9558-CEFAD843840E}"/>
    <cellStyle name="Normal 2 4 14 4" xfId="46713" xr:uid="{478A179A-B349-48DE-B713-6F90F0723482}"/>
    <cellStyle name="Normal 2 4 15" xfId="46714" xr:uid="{C358AAEE-17A5-42EF-83A6-4557C7A646ED}"/>
    <cellStyle name="Normal 2 4 15 2" xfId="46715" xr:uid="{B9D1B3C9-285D-4514-8A29-7AD76CCDBFCE}"/>
    <cellStyle name="Normal 2 4 15 3" xfId="46716" xr:uid="{E76D4B3D-ABB5-4724-BA54-38C4EBFD9995}"/>
    <cellStyle name="Normal 2 4 15 4" xfId="46717" xr:uid="{B066398E-E414-496F-B5CC-448F9DA0CBD4}"/>
    <cellStyle name="Normal 2 4 16" xfId="46718" xr:uid="{EDC87989-32B1-4F1A-8AC6-5270EC0D535A}"/>
    <cellStyle name="Normal 2 4 16 2" xfId="46719" xr:uid="{E2D9FCA0-5498-443C-A2DB-9756F6936BF6}"/>
    <cellStyle name="Normal 2 4 16 3" xfId="46720" xr:uid="{DE21E4D0-6443-483A-B2F9-0A5EC05E2B76}"/>
    <cellStyle name="Normal 2 4 16 4" xfId="46721" xr:uid="{7F1F6B77-E78D-474D-BE2D-8205F5F79D27}"/>
    <cellStyle name="Normal 2 4 17" xfId="46722" xr:uid="{3ED20865-4B98-4763-8FED-DD415D2EDEC6}"/>
    <cellStyle name="Normal 2 4 17 2" xfId="46723" xr:uid="{8790BB62-F0B8-4356-97E8-4AC10D5FF24F}"/>
    <cellStyle name="Normal 2 4 17 3" xfId="46724" xr:uid="{E29CC756-9238-423D-9718-92F555FA1917}"/>
    <cellStyle name="Normal 2 4 17 4" xfId="46725" xr:uid="{4DBBE7C2-20D0-4A4F-AA42-B36CE5131729}"/>
    <cellStyle name="Normal 2 4 18" xfId="46726" xr:uid="{36F2A2E7-2072-403C-AFC6-015DB3556EAC}"/>
    <cellStyle name="Normal 2 4 18 2" xfId="46727" xr:uid="{BD26945A-3ED1-4512-92EA-19A3650D0777}"/>
    <cellStyle name="Normal 2 4 18 3" xfId="46728" xr:uid="{530B9A21-EE26-435D-9168-7E0F40EA58F0}"/>
    <cellStyle name="Normal 2 4 18 4" xfId="46729" xr:uid="{31749FC7-62E0-4711-899F-DE8208A7390E}"/>
    <cellStyle name="Normal 2 4 19" xfId="46730" xr:uid="{57698C02-42DE-47E3-A2B5-9CFE89F48204}"/>
    <cellStyle name="Normal 2 4 19 2" xfId="46731" xr:uid="{24A0DAB6-C491-45E8-8121-08E0E887309C}"/>
    <cellStyle name="Normal 2 4 19 3" xfId="46732" xr:uid="{7F4F17AC-7EF5-4D46-89B1-272E7B56A682}"/>
    <cellStyle name="Normal 2 4 19 4" xfId="46733" xr:uid="{2EE3936B-F6DE-4C8A-BDC2-B5295CB6203E}"/>
    <cellStyle name="Normal 2 4 2" xfId="2901" xr:uid="{32CDFAA9-5C21-4370-A059-5F8F7A3D3F33}"/>
    <cellStyle name="Normal 2 4 2 2" xfId="46735" xr:uid="{F3223403-E415-486F-A6E8-8AC2920B1C44}"/>
    <cellStyle name="Normal 2 4 2 2 2" xfId="57176" xr:uid="{B80C3242-216F-452B-89F9-7F834283F58C}"/>
    <cellStyle name="Normal 2 4 2 2 2 2" xfId="57479" xr:uid="{5969A8A7-4006-40A8-8F70-931E53893E23}"/>
    <cellStyle name="Normal 2 4 2 2 2 3" xfId="58225" xr:uid="{8E0B69DD-2025-41D4-9F8B-8A0EF9026938}"/>
    <cellStyle name="Normal 2 4 2 2 3" xfId="58251" xr:uid="{426E9036-9B76-418B-9D7B-F66CD6529D0B}"/>
    <cellStyle name="Normal 2 4 2 2 4" xfId="49761" xr:uid="{7083D2D8-3F6C-4FD0-BBCC-A8746536544C}"/>
    <cellStyle name="Normal 2 4 2 3" xfId="46736" xr:uid="{31B1934E-11BD-4A67-A58D-7727B7E849D3}"/>
    <cellStyle name="Normal 2 4 2 3 2" xfId="56697" xr:uid="{F83DB731-A117-4DBD-BD75-BEBAC16DA5CA}"/>
    <cellStyle name="Normal 2 4 2 4" xfId="46737" xr:uid="{18AE2682-9082-4023-8B7E-6659764AF24B}"/>
    <cellStyle name="Normal 2 4 2 4 2" xfId="57735" xr:uid="{653AE414-4A61-4C1C-8302-37D49CD8859A}"/>
    <cellStyle name="Normal 2 4 2 5" xfId="46734" xr:uid="{8BBADA68-FA39-4544-8F0B-997532811A22}"/>
    <cellStyle name="Normal 2 4 2 5 2" xfId="58510" xr:uid="{80888EFE-C2E9-497D-A535-8F08A7A5B91E}"/>
    <cellStyle name="Normal 2 4 20" xfId="46738" xr:uid="{EC392924-4779-4A88-81DC-3E5E4421C816}"/>
    <cellStyle name="Normal 2 4 20 2" xfId="46739" xr:uid="{F4F9EC62-5838-4344-AB39-EE187B1E3B76}"/>
    <cellStyle name="Normal 2 4 20 3" xfId="46740" xr:uid="{7F58983E-3EC2-492E-9141-78CA0D4B61D2}"/>
    <cellStyle name="Normal 2 4 20 4" xfId="46741" xr:uid="{118B8863-4D66-4993-9778-77DB482A292D}"/>
    <cellStyle name="Normal 2 4 21" xfId="46742" xr:uid="{C398648B-3478-45E5-A2BB-EF263BF65573}"/>
    <cellStyle name="Normal 2 4 21 2" xfId="46743" xr:uid="{D1FD9554-FB5D-4988-9438-6008241E2804}"/>
    <cellStyle name="Normal 2 4 21 3" xfId="46744" xr:uid="{3E49549F-04D1-46A0-84DE-0F2EF09D98E7}"/>
    <cellStyle name="Normal 2 4 21 4" xfId="46745" xr:uid="{D0F78CE2-F7BC-41F4-9E5A-2E2463F83B1D}"/>
    <cellStyle name="Normal 2 4 22" xfId="46746" xr:uid="{9027B2C2-B70C-4E76-B4D3-FF55615927C6}"/>
    <cellStyle name="Normal 2 4 22 2" xfId="46747" xr:uid="{A31F2012-0831-412A-9BFC-E7AD6850F76F}"/>
    <cellStyle name="Normal 2 4 22 3" xfId="46748" xr:uid="{03F83289-6BAA-41B0-9B39-6F34BC395E40}"/>
    <cellStyle name="Normal 2 4 22 4" xfId="46749" xr:uid="{83F56AD5-866B-444D-9585-15831528D269}"/>
    <cellStyle name="Normal 2 4 23" xfId="46750" xr:uid="{EF1726EE-65BB-4421-B03C-5DA2F8E13ADC}"/>
    <cellStyle name="Normal 2 4 23 2" xfId="46751" xr:uid="{CD40A367-4359-4700-BD29-15B7ABF8AE55}"/>
    <cellStyle name="Normal 2 4 23 3" xfId="46752" xr:uid="{E2B783B1-EDF9-4017-A4C9-21B47A92DB4D}"/>
    <cellStyle name="Normal 2 4 23 4" xfId="46753" xr:uid="{ACD7BE0E-424F-4479-9EBD-93CC926EA845}"/>
    <cellStyle name="Normal 2 4 24" xfId="46754" xr:uid="{9B100B73-9C0C-4ACD-822C-A4A6BAFCD772}"/>
    <cellStyle name="Normal 2 4 24 2" xfId="46755" xr:uid="{A28425C4-A454-4BC3-A240-295878918B02}"/>
    <cellStyle name="Normal 2 4 24 3" xfId="46756" xr:uid="{937EDDF6-4342-4C2E-96D9-63F254A72744}"/>
    <cellStyle name="Normal 2 4 24 4" xfId="46757" xr:uid="{C5E005CF-39D0-4170-9E87-97FCE11BC53B}"/>
    <cellStyle name="Normal 2 4 25" xfId="46758" xr:uid="{F0ED7E10-2C9B-453D-B4AD-E09F792ACB27}"/>
    <cellStyle name="Normal 2 4 25 2" xfId="46759" xr:uid="{E3023301-B39D-49F4-80F7-A50BBF219C64}"/>
    <cellStyle name="Normal 2 4 25 3" xfId="46760" xr:uid="{1F2A3915-F9B8-4B61-858C-AD1998EF1ED6}"/>
    <cellStyle name="Normal 2 4 25 4" xfId="46761" xr:uid="{68A4D27F-FC23-45A7-BC05-0202B507718B}"/>
    <cellStyle name="Normal 2 4 26" xfId="46762" xr:uid="{1AC5EE66-325D-4DD9-B594-4EA56B2D0F47}"/>
    <cellStyle name="Normal 2 4 26 2" xfId="46763" xr:uid="{E0584ADC-5528-4729-B5C2-5C9EFD247C4C}"/>
    <cellStyle name="Normal 2 4 26 3" xfId="46764" xr:uid="{5C948881-1F64-4900-96BB-789EB15159CB}"/>
    <cellStyle name="Normal 2 4 26 4" xfId="46765" xr:uid="{A04886BB-4570-4BBC-8D6A-2877AD28AF09}"/>
    <cellStyle name="Normal 2 4 27" xfId="46766" xr:uid="{A8AA0A08-CDC5-4D3B-967C-0E1F2C9DADAB}"/>
    <cellStyle name="Normal 2 4 27 2" xfId="46767" xr:uid="{D4DD7CBD-D83A-4FCF-8277-9BA406A5D497}"/>
    <cellStyle name="Normal 2 4 27 3" xfId="46768" xr:uid="{80C5E6F1-0434-433C-A72F-46820A9DE117}"/>
    <cellStyle name="Normal 2 4 27 4" xfId="46769" xr:uid="{489AA097-B757-42D7-82B0-C9F5F45EC686}"/>
    <cellStyle name="Normal 2 4 28" xfId="46770" xr:uid="{35D9CDF4-AFBF-4BB9-B5A6-BAEA5FE37A72}"/>
    <cellStyle name="Normal 2 4 28 2" xfId="46771" xr:uid="{7501937F-A11B-48DE-81B6-D6E2D33AA829}"/>
    <cellStyle name="Normal 2 4 28 3" xfId="46772" xr:uid="{D25D6898-D9BE-4E43-AABC-307379271B54}"/>
    <cellStyle name="Normal 2 4 28 4" xfId="46773" xr:uid="{9C05662D-0A11-474C-8025-04BCDD2C2E34}"/>
    <cellStyle name="Normal 2 4 29" xfId="46774" xr:uid="{07430CF1-BEE9-4C14-A1FF-98D23AADCAB2}"/>
    <cellStyle name="Normal 2 4 29 2" xfId="46775" xr:uid="{9A832110-B8A0-4D8D-93E0-EA8125291322}"/>
    <cellStyle name="Normal 2 4 29 3" xfId="46776" xr:uid="{71CB85C0-9DF2-480F-9468-C3AA19308AB1}"/>
    <cellStyle name="Normal 2 4 29 4" xfId="46777" xr:uid="{566DD0F4-3966-48BB-913A-269635C91A7F}"/>
    <cellStyle name="Normal 2 4 3" xfId="2602" xr:uid="{34A26838-5772-4A29-B62E-DD1247A354E4}"/>
    <cellStyle name="Normal 2 4 3 2" xfId="46779" xr:uid="{E1D10880-142F-4CBD-ACB3-289B0152757A}"/>
    <cellStyle name="Normal 2 4 3 2 2" xfId="58509" xr:uid="{1DBBA291-1004-4C1D-A3C2-5C707849768D}"/>
    <cellStyle name="Normal 2 4 3 3" xfId="46780" xr:uid="{69425FC0-4766-4EE1-A788-7F3AF979D8DD}"/>
    <cellStyle name="Normal 2 4 3 4" xfId="46781" xr:uid="{7252C51E-2096-4ED8-983E-8CE1EC7D8B2F}"/>
    <cellStyle name="Normal 2 4 3 5" xfId="51161" xr:uid="{4B26E4C2-D4E9-4A42-8FCB-498B1D980ABD}"/>
    <cellStyle name="Normal 2 4 3 6" xfId="46778" xr:uid="{BA63F816-2225-48EF-90D6-1784AB51BDF7}"/>
    <cellStyle name="Normal 2 4 30" xfId="46782" xr:uid="{8A557B4C-8071-4DA2-B66F-763A1A8CA5E6}"/>
    <cellStyle name="Normal 2 4 30 2" xfId="46783" xr:uid="{5EDB4666-83C3-4053-97ED-56CCE7D5FC73}"/>
    <cellStyle name="Normal 2 4 30 3" xfId="46784" xr:uid="{8761A13D-97C4-4BBF-B076-5095E7514F44}"/>
    <cellStyle name="Normal 2 4 30 4" xfId="46785" xr:uid="{669570D2-36FF-4038-AA14-7B1B223F7740}"/>
    <cellStyle name="Normal 2 4 31" xfId="46786" xr:uid="{DB9DF003-8971-42C3-A864-BE1CA2FB1B89}"/>
    <cellStyle name="Normal 2 4 31 2" xfId="46787" xr:uid="{E222B0AC-E2DD-4AAE-A2A5-AFDB53F8E8CC}"/>
    <cellStyle name="Normal 2 4 31 3" xfId="46788" xr:uid="{1D79DE54-9B8D-460E-BE45-AD3FEA4EB57E}"/>
    <cellStyle name="Normal 2 4 31 4" xfId="46789" xr:uid="{18FC7817-CE49-414E-8ACE-0D74F817490F}"/>
    <cellStyle name="Normal 2 4 32" xfId="46790" xr:uid="{9D75FA72-E06A-43D0-8B86-2E1660F83566}"/>
    <cellStyle name="Normal 2 4 32 2" xfId="46791" xr:uid="{A4C8AEC0-0282-4330-9294-9776D026CA91}"/>
    <cellStyle name="Normal 2 4 32 3" xfId="46792" xr:uid="{47C9B950-92AF-4F77-A582-28CA3BE3EB01}"/>
    <cellStyle name="Normal 2 4 32 4" xfId="46793" xr:uid="{013A109E-BE2C-4818-BDCD-C223E366F904}"/>
    <cellStyle name="Normal 2 4 33" xfId="46794" xr:uid="{A4F384FB-21A0-4B61-B7D1-DF7A0E2D2993}"/>
    <cellStyle name="Normal 2 4 33 2" xfId="46795" xr:uid="{26232E37-A088-4450-BD8D-606E9BBB238C}"/>
    <cellStyle name="Normal 2 4 33 3" xfId="46796" xr:uid="{CC23BD46-3A0E-40FE-96BA-226D5FA91D28}"/>
    <cellStyle name="Normal 2 4 33 4" xfId="46797" xr:uid="{CEB23833-0DF7-4038-86F4-8C46955B4766}"/>
    <cellStyle name="Normal 2 4 34" xfId="46798" xr:uid="{19066C53-D08B-4E5C-9F5A-F211FDC62178}"/>
    <cellStyle name="Normal 2 4 34 2" xfId="46799" xr:uid="{74A11D1E-C025-4FD6-92E1-2E51546653CF}"/>
    <cellStyle name="Normal 2 4 34 3" xfId="46800" xr:uid="{CC0A2459-B576-41F3-A936-550E49BE7BAB}"/>
    <cellStyle name="Normal 2 4 34 4" xfId="46801" xr:uid="{5FD84261-7E58-43A6-AE75-CA0778FC4DFF}"/>
    <cellStyle name="Normal 2 4 35" xfId="46802" xr:uid="{F12BA037-B7F4-4C18-A060-F196EF38BC15}"/>
    <cellStyle name="Normal 2 4 35 2" xfId="46803" xr:uid="{2EB6C9F3-CF79-4A8C-B00C-852350F54FCC}"/>
    <cellStyle name="Normal 2 4 35 3" xfId="46804" xr:uid="{DD0B5C50-DDAA-4658-8022-7859364D7BDE}"/>
    <cellStyle name="Normal 2 4 35 4" xfId="46805" xr:uid="{82C9C742-1154-474B-84F2-D7A45CB502D1}"/>
    <cellStyle name="Normal 2 4 36" xfId="46806" xr:uid="{A1B3E1EF-F2A7-426F-A531-DCF63BBB4146}"/>
    <cellStyle name="Normal 2 4 36 2" xfId="46807" xr:uid="{B2A84A9D-9E6B-4099-90BE-A203794B3B43}"/>
    <cellStyle name="Normal 2 4 36 3" xfId="46808" xr:uid="{AEB9F0EC-F110-404C-A262-86DEC97FA58F}"/>
    <cellStyle name="Normal 2 4 36 4" xfId="46809" xr:uid="{2D6F5F02-61E2-440E-ABFE-9FC5992E7900}"/>
    <cellStyle name="Normal 2 4 37" xfId="46810" xr:uid="{C62E513E-88B6-48F4-B615-069797BC1D44}"/>
    <cellStyle name="Normal 2 4 37 2" xfId="46811" xr:uid="{FD73647C-E952-432D-A850-61E047649816}"/>
    <cellStyle name="Normal 2 4 37 3" xfId="46812" xr:uid="{FFCC7036-384D-4AAB-BF34-7E07B9FF9322}"/>
    <cellStyle name="Normal 2 4 37 4" xfId="46813" xr:uid="{E8D78674-DDF0-4560-BCD3-947A40071183}"/>
    <cellStyle name="Normal 2 4 38" xfId="46814" xr:uid="{0D274B9B-4D59-4D5B-A11C-E7960CB070C7}"/>
    <cellStyle name="Normal 2 4 38 2" xfId="46815" xr:uid="{0109E726-96A2-491E-8052-77FFAE1EADB9}"/>
    <cellStyle name="Normal 2 4 38 3" xfId="46816" xr:uid="{25FA1CC0-AE65-4F86-8A75-CD28258ABB46}"/>
    <cellStyle name="Normal 2 4 38 4" xfId="46817" xr:uid="{52836546-59DE-4E4D-827E-3EB38B7D8047}"/>
    <cellStyle name="Normal 2 4 39" xfId="46818" xr:uid="{26303344-EE05-409A-820C-7AAF43534245}"/>
    <cellStyle name="Normal 2 4 39 2" xfId="46819" xr:uid="{871CDB7C-3A3E-47F1-900A-C0D9F36D4ACF}"/>
    <cellStyle name="Normal 2 4 39 3" xfId="46820" xr:uid="{A8C8C5E5-A1C1-4CC3-B913-487BF0DA230C}"/>
    <cellStyle name="Normal 2 4 39 4" xfId="46821" xr:uid="{8586FFE4-84AF-4523-8A0E-6DBFA938E770}"/>
    <cellStyle name="Normal 2 4 4" xfId="226" xr:uid="{EDCC2281-4367-4E64-BA9C-29A32B0564A2}"/>
    <cellStyle name="Normal 2 4 4 2" xfId="46823" xr:uid="{4C31D983-45C4-4972-8867-78DF6E2B2E75}"/>
    <cellStyle name="Normal 2 4 4 3" xfId="46824" xr:uid="{C97AB41D-7F8A-4D74-A0FD-D59C2C77C526}"/>
    <cellStyle name="Normal 2 4 4 4" xfId="46825" xr:uid="{B809B607-98AB-470C-B10A-73B621831B1F}"/>
    <cellStyle name="Normal 2 4 4 5" xfId="52043" xr:uid="{9AB60951-C9AC-40D1-A83E-461DADA79B39}"/>
    <cellStyle name="Normal 2 4 4 6" xfId="46822" xr:uid="{92B6F706-6528-4EB2-B35E-85A9F4480F8C}"/>
    <cellStyle name="Normal 2 4 40" xfId="46826" xr:uid="{AF471437-D0DD-4593-853C-B6A59E4A0898}"/>
    <cellStyle name="Normal 2 4 40 2" xfId="46827" xr:uid="{5B64FA1C-4E12-4E59-9D06-692E0F2BC228}"/>
    <cellStyle name="Normal 2 4 40 3" xfId="46828" xr:uid="{5EC44298-2BA1-4936-B684-FD2ADE6DF5C5}"/>
    <cellStyle name="Normal 2 4 40 4" xfId="46829" xr:uid="{B39E7F2C-DF92-443F-97D6-608D4BB7DD06}"/>
    <cellStyle name="Normal 2 4 41" xfId="47668" xr:uid="{A0BF0D5A-6CDA-421C-9071-611376FC8565}"/>
    <cellStyle name="Normal 2 4 42" xfId="46064" xr:uid="{D60B4327-3B90-4D64-AEC8-F9DF1079B1A6}"/>
    <cellStyle name="Normal 2 4 5" xfId="46830" xr:uid="{679C7E29-ED9F-411B-87BD-BC0DEF5EBC59}"/>
    <cellStyle name="Normal 2 4 5 2" xfId="46831" xr:uid="{215AF101-5C18-4858-B927-717B66440F33}"/>
    <cellStyle name="Normal 2 4 5 3" xfId="46832" xr:uid="{3EA7943A-0340-4A8B-8796-DEA18D5384C0}"/>
    <cellStyle name="Normal 2 4 5 4" xfId="46833" xr:uid="{EB70E85F-2FF4-4A97-97C8-BB43C2835088}"/>
    <cellStyle name="Normal 2 4 5 5" xfId="52912" xr:uid="{504145C6-92C8-4B4F-B95B-4AF944D22659}"/>
    <cellStyle name="Normal 2 4 6" xfId="46834" xr:uid="{46C285E0-BF67-4D8E-AB17-288BE2EBAD5B}"/>
    <cellStyle name="Normal 2 4 6 2" xfId="46835" xr:uid="{510F7FD2-CDBB-4CA0-8D1D-F919B538BE34}"/>
    <cellStyle name="Normal 2 4 6 3" xfId="46836" xr:uid="{610256B3-794F-44A7-8403-AEF3B1F6FE65}"/>
    <cellStyle name="Normal 2 4 6 4" xfId="46837" xr:uid="{0A34C223-83CD-45AE-879C-3B708D05BC37}"/>
    <cellStyle name="Normal 2 4 6 5" xfId="53767" xr:uid="{F44E2ECE-C1D3-4475-9EA1-AC68498A45A6}"/>
    <cellStyle name="Normal 2 4 7" xfId="46838" xr:uid="{5766EF13-5AC2-4B06-94B9-EEEAB6CD5BD6}"/>
    <cellStyle name="Normal 2 4 7 2" xfId="46839" xr:uid="{5ECF339B-6E30-4725-BABF-5074ED4D7D07}"/>
    <cellStyle name="Normal 2 4 7 3" xfId="46840" xr:uid="{9775CDF4-5498-4BE0-9060-2D465F47D2AC}"/>
    <cellStyle name="Normal 2 4 7 4" xfId="46841" xr:uid="{EEC5AC56-6747-48D7-A1E8-C2C3D51E8AEC}"/>
    <cellStyle name="Normal 2 4 7 5" xfId="54590" xr:uid="{F425F477-F5C8-4978-9D0B-5D71AB7D7472}"/>
    <cellStyle name="Normal 2 4 8" xfId="46842" xr:uid="{BE90CE4E-B932-41D5-83DB-6A5E30F527DA}"/>
    <cellStyle name="Normal 2 4 8 2" xfId="46843" xr:uid="{D593B3CB-A702-40B8-A605-BB2B87BCD186}"/>
    <cellStyle name="Normal 2 4 8 3" xfId="46844" xr:uid="{E585AAD3-FEF2-47B9-8B69-41B92AE0C227}"/>
    <cellStyle name="Normal 2 4 8 4" xfId="46845" xr:uid="{B97FF748-D6CA-4B43-9C10-295C245B36A3}"/>
    <cellStyle name="Normal 2 4 8 5" xfId="55340" xr:uid="{C8B26BEA-9C69-4510-BB19-76D2BCF92570}"/>
    <cellStyle name="Normal 2 4 9" xfId="46846" xr:uid="{FB5DA62E-4CE3-42D9-BC3E-5FB6E763AC02}"/>
    <cellStyle name="Normal 2 4 9 2" xfId="46847" xr:uid="{CE36DC21-5A56-4344-8E0F-E17A5DDFECC9}"/>
    <cellStyle name="Normal 2 4 9 3" xfId="46848" xr:uid="{20B09562-F42F-4689-B152-B6D804A74D44}"/>
    <cellStyle name="Normal 2 4 9 4" xfId="46849" xr:uid="{D62E7B0B-6539-44CF-A80D-AB64D819BF76}"/>
    <cellStyle name="Normal 2 4 9 5" xfId="55951" xr:uid="{43B78ED1-D2C2-454C-B772-FA10BFC48B51}"/>
    <cellStyle name="Normal 2 5" xfId="2603" xr:uid="{10C980BE-82D7-4AD5-9D45-F9C87316B54C}"/>
    <cellStyle name="Normal 2 5 10" xfId="58511" xr:uid="{30852BAA-0551-4F99-A68A-F6EEC706170D}"/>
    <cellStyle name="Normal 2 5 11" xfId="47669" xr:uid="{8A012B1E-AADD-4D30-B5D6-FB9C8FB50FEB}"/>
    <cellStyle name="Normal 2 5 12" xfId="46065" xr:uid="{7E3D2926-D638-4F4B-B4BB-D9E5ACD026C0}"/>
    <cellStyle name="Normal 2 5 2" xfId="46498" xr:uid="{882E6427-3207-4E79-AB83-B621B00A23BF}"/>
    <cellStyle name="Normal 2 5 2 2" xfId="49762" xr:uid="{7F3CF269-ECFA-4703-A5B1-869CAD41F00A}"/>
    <cellStyle name="Normal 2 5 3" xfId="51162" xr:uid="{1B144698-1F6A-4E65-BB83-964F41C784D5}"/>
    <cellStyle name="Normal 2 5 4" xfId="52044" xr:uid="{D8DA3D63-AF9F-4C85-9B95-453E4F0BE095}"/>
    <cellStyle name="Normal 2 5 5" xfId="52913" xr:uid="{3078FECE-CFD8-4032-9135-BCE064A3416D}"/>
    <cellStyle name="Normal 2 5 6" xfId="53768" xr:uid="{D5EEEB9D-2D44-4959-871D-5135EAA9FB0F}"/>
    <cellStyle name="Normal 2 5 7" xfId="54591" xr:uid="{965E743B-0C1B-4727-9A6A-0162B7D84699}"/>
    <cellStyle name="Normal 2 5 8" xfId="55341" xr:uid="{7E40FB9F-CE29-418E-BB3C-6E0511FE697F}"/>
    <cellStyle name="Normal 2 5 9" xfId="55952" xr:uid="{AA9EACB6-CC70-4A2E-B157-34E8F6840A7D}"/>
    <cellStyle name="Normal 2 6" xfId="2604" xr:uid="{DE58AC16-B7DB-41C2-B62E-5E75904CEDEC}"/>
    <cellStyle name="Normal 2 6 2" xfId="46850" xr:uid="{E3E7A5D1-0097-482E-869A-A08876E3D4BC}"/>
    <cellStyle name="Normal 2 6 2 2" xfId="58788" xr:uid="{7DB0C76A-756E-45B0-B4CB-E2CF152E5BC8}"/>
    <cellStyle name="Normal 2 6 2 2 2" xfId="59501" xr:uid="{424FC958-6660-4D5D-A90B-CA3188BE8E62}"/>
    <cellStyle name="Normal 2 6 2 3" xfId="58946" xr:uid="{829E21C3-D092-4611-A3AF-C470358FC681}"/>
    <cellStyle name="Normal 2 6 2 3 2" xfId="59638" xr:uid="{165A4D72-97DA-421D-8286-E92C235B4F4C}"/>
    <cellStyle name="Normal 2 6 2 4" xfId="59082" xr:uid="{DD6A2E68-4112-4C13-9DB0-0352960DFD7F}"/>
    <cellStyle name="Normal 2 6 2 4 2" xfId="59767" xr:uid="{FD8A43CA-8DFB-4068-850B-3C3DD59543B8}"/>
    <cellStyle name="Normal 2 6 2 5" xfId="59204" xr:uid="{F52B836D-3575-461A-BDC2-6E27BD1EBEE0}"/>
    <cellStyle name="Normal 2 6 2 5 2" xfId="59881" xr:uid="{0D5193CE-053E-4123-B008-253CD8B1B856}"/>
    <cellStyle name="Normal 2 6 2 6" xfId="59349" xr:uid="{A1A6C00C-60CE-4E00-BEA6-83439135BFC8}"/>
    <cellStyle name="Normal 2 6 2 7" xfId="58626" xr:uid="{5881235E-ED35-4D70-9F56-3C9785F8D062}"/>
    <cellStyle name="Normal 2 6 2 8" xfId="49758" xr:uid="{9E7000AD-F3FE-4C52-83CE-55DDB57E35FE}"/>
    <cellStyle name="Normal 2 6 3" xfId="58671" xr:uid="{DE66BF84-D4D2-4324-A5C2-8823D0615B8C}"/>
    <cellStyle name="Normal 2 6 3 2" xfId="58829" xr:uid="{BFA2A170-D40D-4BD8-BE63-008DCB594BEC}"/>
    <cellStyle name="Normal 2 6 3 2 2" xfId="59541" xr:uid="{18083E0E-390A-490E-A622-2641AA4DA1CC}"/>
    <cellStyle name="Normal 2 6 3 3" xfId="58992" xr:uid="{F5EFFF6A-AA52-423E-9766-5F4E54A31F42}"/>
    <cellStyle name="Normal 2 6 3 3 2" xfId="59685" xr:uid="{2C429C79-386B-4327-9FBD-608DE086792E}"/>
    <cellStyle name="Normal 2 6 3 4" xfId="59126" xr:uid="{A7F35CB4-1A84-4BEE-BE5C-1E06F53AFF65}"/>
    <cellStyle name="Normal 2 6 3 4 2" xfId="59810" xr:uid="{B2986C0E-A76B-4C0D-92CF-87143657AAA8}"/>
    <cellStyle name="Normal 2 6 3 5" xfId="59244" xr:uid="{E5AAE630-E97F-41DA-A28C-AF74EF88E0F2}"/>
    <cellStyle name="Normal 2 6 3 5 2" xfId="59921" xr:uid="{EC5030B0-4724-47ED-9D31-BA9F52F89054}"/>
    <cellStyle name="Normal 2 6 3 6" xfId="59389" xr:uid="{C93F11D8-EEA4-4DF7-831F-B2D018A5E769}"/>
    <cellStyle name="Normal 2 6 4" xfId="58573" xr:uid="{D710E662-F5D5-4E2D-8462-7B5C2EDCB2C7}"/>
    <cellStyle name="Normal 2 6 5" xfId="46066" xr:uid="{81D35DEC-F661-4C4E-83B5-C317DCEF1D10}"/>
    <cellStyle name="Normal 2 7" xfId="2605" xr:uid="{68367C57-3261-4F05-90F7-A06A66BB8CCB}"/>
    <cellStyle name="Normal 2 7 2" xfId="46499" xr:uid="{EB2AE9B8-C7D0-4834-B402-1C9F71259FBD}"/>
    <cellStyle name="Normal 2 7 2 2" xfId="58589" xr:uid="{EA216D26-754B-4553-B7CF-7A6B3654B708}"/>
    <cellStyle name="Normal 2 7 3" xfId="46851" xr:uid="{9FCA9622-FEC3-4042-850B-A63D3332AFE8}"/>
    <cellStyle name="Normal 2 7 4" xfId="49764" xr:uid="{4E03DA6A-68FB-41D4-94D7-653F8F8E31D0}"/>
    <cellStyle name="Normal 2 7 5" xfId="46067" xr:uid="{6A3320A9-5DE2-4824-BB37-8E017D0E6A52}"/>
    <cellStyle name="Normal 2 8" xfId="2606" xr:uid="{EC1715B4-C11B-4F20-AA55-3AF335A6D755}"/>
    <cellStyle name="Normal 2 8 2" xfId="46852" xr:uid="{78BA7EAE-1DC8-4442-9B49-48E8C147B552}"/>
    <cellStyle name="Normal 2 8 2 2" xfId="59973" xr:uid="{BAEB4CD8-7264-4A20-9CE8-497ADE7C88E7}"/>
    <cellStyle name="Normal 2 8 2 3" xfId="59545" xr:uid="{5CF8988E-E6D3-4F52-9B8B-C8BA34A7A6DA}"/>
    <cellStyle name="Normal 2 8 3" xfId="58833" xr:uid="{A92E4DC7-2A24-403E-920C-095B1CEDC9FC}"/>
    <cellStyle name="Normal 2 8 4" xfId="51158" xr:uid="{79CC6572-FCF3-4DCC-9223-3F9FC9F63653}"/>
    <cellStyle name="Normal 2 8 5" xfId="46068" xr:uid="{7836B3C8-3717-408E-B253-481ECE0F4FA9}"/>
    <cellStyle name="Normal 2 9" xfId="38652" xr:uid="{C07A3E9A-30DA-402A-AD62-C69BEB29256E}"/>
    <cellStyle name="Normal 2 9 2" xfId="46853" xr:uid="{0F4971CF-16F2-43F5-91D1-4DB17C6BAC66}"/>
    <cellStyle name="Normal 2 9 2 2" xfId="59972" xr:uid="{7288A3F7-3B56-4484-9B71-424DF9C1BE1C}"/>
    <cellStyle name="Normal 2 9 2 3" xfId="59552" xr:uid="{F8273A48-BB89-4B54-94FC-FADE2581ACBF}"/>
    <cellStyle name="Normal 2 9 3" xfId="58854" xr:uid="{D878F299-1936-4347-A505-04FE64546D38}"/>
    <cellStyle name="Normal 2 9 4" xfId="52040" xr:uid="{8C46B16F-6B74-4B4F-8BE5-08E3AAB2FB1E}"/>
    <cellStyle name="Normal 2 9 5" xfId="46069" xr:uid="{410825A8-6D3E-4216-9C6B-78E5B147627C}"/>
    <cellStyle name="Normal 2_210101001Fornecedores 2" xfId="38653" xr:uid="{D8199339-3A35-4B3B-AF01-77E3B9AA7092}"/>
    <cellStyle name="Normal 20" xfId="2607" xr:uid="{56C830A8-D745-4DD4-BCE0-0DC1B391297B}"/>
    <cellStyle name="Normal 20 2" xfId="2608" xr:uid="{C2A2FB1B-1D92-411F-9035-38DC6A7FB5E7}"/>
    <cellStyle name="Normal 20 2 2" xfId="59544" xr:uid="{C829C04F-20DD-4C5A-BA22-B7C74472BFE4}"/>
    <cellStyle name="Normal 20 2 3" xfId="58832" xr:uid="{8621DF5E-F55E-4EC8-9FA9-67F286F0A1BB}"/>
    <cellStyle name="Normal 20 2 4" xfId="56446" xr:uid="{87C92135-7B3E-424C-8E3D-C71A5607A8B8}"/>
    <cellStyle name="Normal 20 3" xfId="58995" xr:uid="{396CD44B-DB11-4650-BCE1-F7DB2957597D}"/>
    <cellStyle name="Normal 20 3 2" xfId="59688" xr:uid="{78BC4E57-D275-4712-92FF-FC0BF786A7FC}"/>
    <cellStyle name="Normal 20 4" xfId="59129" xr:uid="{6831F51D-E9B1-479F-A802-08D3064D81DB}"/>
    <cellStyle name="Normal 20 4 2" xfId="59813" xr:uid="{C5D0A224-8E9E-4AA5-932D-130AD740E466}"/>
    <cellStyle name="Normal 20 5" xfId="59247" xr:uid="{687D3587-EE77-4FBA-8783-5F200B941392}"/>
    <cellStyle name="Normal 20 5 2" xfId="59924" xr:uid="{DD624F33-4679-4A78-8E6D-2277DAA9B165}"/>
    <cellStyle name="Normal 20 6" xfId="59928" xr:uid="{92C80FEA-6114-46CC-A15A-7152E7B7473F}"/>
    <cellStyle name="Normal 20 7" xfId="59254" xr:uid="{BA41F0EC-B818-4F0E-A1E6-9E3D442281EA}"/>
    <cellStyle name="Normal 20 8" xfId="56389" xr:uid="{C827DA0E-DC53-4D5F-9CDD-499FE9598FE2}"/>
    <cellStyle name="Normal 20 9" xfId="46477" xr:uid="{FF32C407-C184-430F-8D01-C698EB5BE18D}"/>
    <cellStyle name="Normal 21" xfId="2609" xr:uid="{DA5C4E17-61C5-4270-94AD-009A025C8E9C}"/>
    <cellStyle name="Normal 21 2" xfId="2610" xr:uid="{35D52D23-B6B2-4408-BC8A-337E98A1BBD0}"/>
    <cellStyle name="Normal 21 2 2" xfId="59929" xr:uid="{5BA5A6E3-D3FE-456D-88E5-6C3DF12943D9}"/>
    <cellStyle name="Normal 21 2 3" xfId="56448" xr:uid="{203169F6-0422-4DF0-8B4D-AD71F6C4A549}"/>
    <cellStyle name="Normal 21 3" xfId="59255" xr:uid="{D39B0EA2-57BA-458C-904B-3770BE7E0487}"/>
    <cellStyle name="Normal 21 4" xfId="58482" xr:uid="{3DCC55B8-8E84-40B1-98C2-F84A017F4019}"/>
    <cellStyle name="Normal 21 5" xfId="56391" xr:uid="{06E80C84-11AA-4292-9056-5F709762EF56}"/>
    <cellStyle name="Normal 21 6" xfId="46478" xr:uid="{3E80E820-2534-4E26-8A51-AFCCBDBDDBE1}"/>
    <cellStyle name="Normal 22" xfId="2611" xr:uid="{7AD3FAE9-B3F8-4027-90AA-0C4D6C6CEF4B}"/>
    <cellStyle name="Normal 22 10" xfId="38654" xr:uid="{7E5224EB-E1CC-4827-9EC1-0A5F68E18E25}"/>
    <cellStyle name="Normal 22 11" xfId="38655" xr:uid="{1B29A29C-133F-40C6-849E-3DCE0B519335}"/>
    <cellStyle name="Normal 22 12" xfId="38656" xr:uid="{25FB2247-AF74-4DDF-8820-0039E4A2B6EF}"/>
    <cellStyle name="Normal 22 13" xfId="38657" xr:uid="{C9D2CA64-D8E2-4024-BC80-C52EDC529834}"/>
    <cellStyle name="Normal 22 13 2" xfId="38658" xr:uid="{525AD408-B753-4E28-93DB-9C2B90A40326}"/>
    <cellStyle name="Normal 22 13 3" xfId="38659" xr:uid="{07D5C801-B349-4B95-A394-8D1F76B93B52}"/>
    <cellStyle name="Normal 22 13 4" xfId="38660" xr:uid="{28C2D217-DE2B-42E5-A286-5FD14D23DA89}"/>
    <cellStyle name="Normal 22 14" xfId="38661" xr:uid="{A1B2E6F4-D895-4456-BFF8-072DECC478CC}"/>
    <cellStyle name="Normal 22 15" xfId="38662" xr:uid="{E17F70F2-8936-43F8-A329-4B4808617DB5}"/>
    <cellStyle name="Normal 22 16" xfId="38663" xr:uid="{5998F8D1-36F3-4B49-B462-E69F23C376BD}"/>
    <cellStyle name="Normal 22 17" xfId="46479" xr:uid="{1FFC772B-28B5-4524-A38C-179CC65E32C5}"/>
    <cellStyle name="Normal 22 2" xfId="2612" xr:uid="{8F91791E-F316-4FCC-BE41-7BA76E20BF58}"/>
    <cellStyle name="Normal 22 2 2" xfId="59930" xr:uid="{86C62C91-B775-4FA3-83A6-73C35905EA00}"/>
    <cellStyle name="Normal 22 2 3" xfId="56439" xr:uid="{633AA1D9-3D0E-4AC2-958E-D2BE7CF93D19}"/>
    <cellStyle name="Normal 22 3" xfId="38664" xr:uid="{3468AB5C-8870-4F97-A799-B585DF4806F1}"/>
    <cellStyle name="Normal 22 3 2" xfId="38665" xr:uid="{B3579519-0C71-4CA8-8AC0-EAA1A950C537}"/>
    <cellStyle name="Normal 22 3 3" xfId="38666" xr:uid="{F2128D1D-27C3-4316-AB57-259BDE4C2BE1}"/>
    <cellStyle name="Normal 22 3 4" xfId="38667" xr:uid="{20D53CE6-111C-445D-9C38-8BD2075C4B55}"/>
    <cellStyle name="Normal 22 3 5" xfId="38668" xr:uid="{209DDAA2-C588-4DD5-81A1-5E2083854820}"/>
    <cellStyle name="Normal 22 3 6" xfId="38669" xr:uid="{2EAA2643-10F2-486D-9B29-5168884DA341}"/>
    <cellStyle name="Normal 22 3 7" xfId="59256" xr:uid="{F6383CFB-3FAF-4422-AD51-831694FABF7D}"/>
    <cellStyle name="Normal 22 4" xfId="38670" xr:uid="{13AF3742-7369-407E-AE6D-C6703B2635B4}"/>
    <cellStyle name="Normal 22 4 2" xfId="56382" xr:uid="{B5706352-71DE-4A5A-8AF1-174A1B2B06D8}"/>
    <cellStyle name="Normal 22 5" xfId="38671" xr:uid="{05BBC03E-DBE1-4E32-B3A5-773537E820D1}"/>
    <cellStyle name="Normal 22 6" xfId="38672" xr:uid="{94E47184-2EBA-4584-8C15-2DB8D117D8C1}"/>
    <cellStyle name="Normal 22 7" xfId="38673" xr:uid="{82F920FD-DA00-4241-9021-D5B6AD5D9E3E}"/>
    <cellStyle name="Normal 22 8" xfId="38674" xr:uid="{9000B3E4-8C87-473E-901D-DC3A5E1978A0}"/>
    <cellStyle name="Normal 22 9" xfId="38675" xr:uid="{55C468B5-A4A3-4435-85C7-9F5EACAD52AB}"/>
    <cellStyle name="Normal 22_110405001 - Adto de Viagem" xfId="38676" xr:uid="{7B812883-B6E2-4D8C-8038-734D5DDDA866}"/>
    <cellStyle name="Normal 23" xfId="2613" xr:uid="{B4D3F2B5-7DD8-4CD0-A3C1-29B8F4D0BABE}"/>
    <cellStyle name="Normal 23 10" xfId="38677" xr:uid="{71B4EC4A-AD3D-4601-8DFD-615B017A8E81}"/>
    <cellStyle name="Normal 23 11" xfId="38678" xr:uid="{F98FB2AB-6106-4B2C-A77E-A287BE873F7E}"/>
    <cellStyle name="Normal 23 12" xfId="38679" xr:uid="{18B73AE1-ED81-4BC1-A1EA-E71003146A89}"/>
    <cellStyle name="Normal 23 13" xfId="38680" xr:uid="{477D625A-03F0-4916-80A1-3770468100A9}"/>
    <cellStyle name="Normal 23 13 2" xfId="38681" xr:uid="{6576246C-3BE4-41C7-A686-613A50A52684}"/>
    <cellStyle name="Normal 23 13 3" xfId="38682" xr:uid="{21D2CB8F-F1DE-4264-BEB9-EDF6782B85C8}"/>
    <cellStyle name="Normal 23 13 4" xfId="38683" xr:uid="{1FDE253B-9429-49B7-9E4D-C3A749147F56}"/>
    <cellStyle name="Normal 23 14" xfId="38684" xr:uid="{A1283B8D-E362-4393-81EF-C08F9CFC5432}"/>
    <cellStyle name="Normal 23 15" xfId="38685" xr:uid="{A78227B0-9D25-4F6D-BE05-07E760F455FD}"/>
    <cellStyle name="Normal 23 16" xfId="38686" xr:uid="{BB09C555-4BB4-4FB7-AE46-34269BF3D031}"/>
    <cellStyle name="Normal 23 17" xfId="46480" xr:uid="{12114136-5848-4923-96B3-06B1DF50EAE9}"/>
    <cellStyle name="Normal 23 2" xfId="38687" xr:uid="{9273DC71-20D0-4BC2-8BB6-FDA6A0D1FFAD}"/>
    <cellStyle name="Normal 23 2 2" xfId="59931" xr:uid="{73390128-B43E-4676-BA10-696D7068CABB}"/>
    <cellStyle name="Normal 23 2 3" xfId="56440" xr:uid="{9E52A7CC-8404-4C42-BFEF-515EB5AA8FE7}"/>
    <cellStyle name="Normal 23 2 4" xfId="46854" xr:uid="{00F675CE-AC7F-4D32-A97F-08251C2D8132}"/>
    <cellStyle name="Normal 23 3" xfId="38688" xr:uid="{547310C8-24F7-4C84-BA8D-D31AFE3DBB7A}"/>
    <cellStyle name="Normal 23 3 2" xfId="38689" xr:uid="{0B8EE062-4705-4D5B-9169-8BC6AA5B7F52}"/>
    <cellStyle name="Normal 23 3 3" xfId="38690" xr:uid="{F17E5E1D-BAC2-4609-BA94-BE2635011A0F}"/>
    <cellStyle name="Normal 23 3 4" xfId="38691" xr:uid="{83981995-A45B-4375-A48B-D439931E4162}"/>
    <cellStyle name="Normal 23 3 5" xfId="38692" xr:uid="{54C5D356-CB7A-4A31-B5FA-1DEB777840FC}"/>
    <cellStyle name="Normal 23 3 6" xfId="38693" xr:uid="{7BD1E58A-12CC-4797-B2DD-4D2133F25AA9}"/>
    <cellStyle name="Normal 23 3 7" xfId="58453" xr:uid="{113D3084-0456-4DA0-926B-F3FAA52EBC6F}"/>
    <cellStyle name="Normal 23 4" xfId="38694" xr:uid="{7EA86239-0BE1-4DF9-AED0-BC368E438812}"/>
    <cellStyle name="Normal 23 4 2" xfId="60007" xr:uid="{A212B1C2-235F-4888-B408-0FF6126C8659}"/>
    <cellStyle name="Normal 23 5" xfId="38695" xr:uid="{4D6014F3-9B1B-47D2-86EF-21CE37F07DBC}"/>
    <cellStyle name="Normal 23 5 2" xfId="56383" xr:uid="{F34344D3-C0ED-490A-9F19-B5FDBD4033D5}"/>
    <cellStyle name="Normal 23 6" xfId="38696" xr:uid="{8696DD76-2CD7-4667-8B76-C33B29B0098C}"/>
    <cellStyle name="Normal 23 7" xfId="38697" xr:uid="{14D715FD-F1AC-4496-B5F8-BD5BEB3F9FC8}"/>
    <cellStyle name="Normal 23 8" xfId="38698" xr:uid="{AF3FC1D3-0AD1-485B-92DA-2C3290EA3D11}"/>
    <cellStyle name="Normal 23 9" xfId="38699" xr:uid="{3B76E416-B117-4429-A5EC-79574D78B61A}"/>
    <cellStyle name="Normal 23_110405001 - Adto de Viagem" xfId="38700" xr:uid="{A74CC493-33B7-491E-B76C-5686325207AB}"/>
    <cellStyle name="Normal 24" xfId="2614" xr:uid="{BDB2E9CE-D2CD-48DB-8C65-9646A08F6E4C}"/>
    <cellStyle name="Normal 24 2" xfId="46855" xr:uid="{969CC018-88AA-431B-9580-AB88A7AEFB64}"/>
    <cellStyle name="Normal 24 2 2" xfId="59731" xr:uid="{B7BD43FF-6FE4-4A9E-A649-AA062416BB8B}"/>
    <cellStyle name="Normal 24 2 3" xfId="56450" xr:uid="{121E8194-851C-4BAE-8D19-32784A404323}"/>
    <cellStyle name="Normal 24 3" xfId="59045" xr:uid="{1725483C-6D69-41F0-86A8-A006076E0A40}"/>
    <cellStyle name="Normal 24 4" xfId="56393" xr:uid="{2BBBFD7E-CA6E-4D83-AFAC-17AE79ACD554}"/>
    <cellStyle name="Normal 24 5" xfId="46481" xr:uid="{AFC8AB61-C698-489C-8896-51C9624D6D43}"/>
    <cellStyle name="Normal 25" xfId="2615" xr:uid="{B2BA9A23-5942-4382-B43B-C56E48946A73}"/>
    <cellStyle name="Normal 25 10" xfId="38701" xr:uid="{96007C19-9A15-473E-BF76-B1BD6A6427EA}"/>
    <cellStyle name="Normal 25 11" xfId="38702" xr:uid="{96F2726F-5105-468F-8D8C-269055E4E978}"/>
    <cellStyle name="Normal 25 12" xfId="38703" xr:uid="{ABAFA20A-1D2C-4DF1-A3EA-6C947584755B}"/>
    <cellStyle name="Normal 25 13" xfId="38704" xr:uid="{82CFBAFE-D694-4638-9C48-D7D88C52C1D6}"/>
    <cellStyle name="Normal 25 13 2" xfId="38705" xr:uid="{F27BB2EE-FAAD-4E07-82BF-557F86594181}"/>
    <cellStyle name="Normal 25 13 3" xfId="38706" xr:uid="{DCCD1D3B-FA46-4AAF-89C5-0FBFC8E650CD}"/>
    <cellStyle name="Normal 25 13 4" xfId="38707" xr:uid="{33016975-1390-4C86-B35F-DC34AA4F1E25}"/>
    <cellStyle name="Normal 25 14" xfId="38708" xr:uid="{35C9B0A3-183D-4927-B9F3-06542E7E0756}"/>
    <cellStyle name="Normal 25 15" xfId="38709" xr:uid="{ED7268E8-A12F-43A4-9D85-60ECF34EE08D}"/>
    <cellStyle name="Normal 25 16" xfId="38710" xr:uid="{57CB657C-6EC3-4AC6-B7CA-65B5C7F6DDC7}"/>
    <cellStyle name="Normal 25 17" xfId="46482" xr:uid="{AA2A571B-ACD6-4E0D-9895-0FCBF3F3F54C}"/>
    <cellStyle name="Normal 25 2" xfId="2616" xr:uid="{56C605F8-D444-4C60-94A4-54FFBB105396}"/>
    <cellStyle name="Normal 25 2 2" xfId="38711" xr:uid="{B6A02FD9-377E-427F-84E6-2567C015C65B}"/>
    <cellStyle name="Normal 25 2 2 2" xfId="59505" xr:uid="{08F609BD-B8BF-460B-A9CB-7504C7A30E26}"/>
    <cellStyle name="Normal 25 2 2 3" xfId="58792" xr:uid="{CE3C0F3A-32BF-4451-AF0C-B4D971B078F2}"/>
    <cellStyle name="Normal 25 2 3" xfId="38712" xr:uid="{30CA23D6-38A2-48E0-8128-D46CC8100FBA}"/>
    <cellStyle name="Normal 25 2 3 2" xfId="59645" xr:uid="{BCAFA4C4-8356-450A-B6A0-455C8703BD63}"/>
    <cellStyle name="Normal 25 2 3 3" xfId="58953" xr:uid="{F6CC8759-7C46-4E0D-8516-2A7D16B64CD6}"/>
    <cellStyle name="Normal 25 2 4" xfId="38713" xr:uid="{F52CA96B-339F-45C4-A180-6DFEC13F4CB4}"/>
    <cellStyle name="Normal 25 2 4 2" xfId="59771" xr:uid="{327DB883-9637-400B-BB8A-31BD704F6B01}"/>
    <cellStyle name="Normal 25 2 4 3" xfId="59087" xr:uid="{B9D0276B-ACAD-45AC-B209-B01F1428A103}"/>
    <cellStyle name="Normal 25 2 5" xfId="38714" xr:uid="{415A4D46-3717-40F2-8CD6-073244BBA76B}"/>
    <cellStyle name="Normal 25 2 5 2" xfId="59884" xr:uid="{EAB025C1-D2A5-41D3-A166-EF4825C5D4A9}"/>
    <cellStyle name="Normal 25 2 5 3" xfId="59207" xr:uid="{6CCB6E1F-8147-4A44-92E9-B7CBED0F3B1F}"/>
    <cellStyle name="Normal 25 2 6" xfId="38715" xr:uid="{691E2B7B-3E44-41F9-B881-0E56F3A0D9AF}"/>
    <cellStyle name="Normal 25 2 6 2" xfId="59352" xr:uid="{0616A52A-F77E-40C6-9BFB-9593EB89DD73}"/>
    <cellStyle name="Normal 25 2 7" xfId="58632" xr:uid="{7F3381C6-0B62-48D1-B642-5532D3CA6E91}"/>
    <cellStyle name="Normal 25 2 8" xfId="56445" xr:uid="{C742808D-C4E3-49BD-9B43-A1B890B6AADD}"/>
    <cellStyle name="Normal 25 3" xfId="38716" xr:uid="{0D365E04-8905-4DD0-AE1F-B632A754061A}"/>
    <cellStyle name="Normal 25 3 2" xfId="58831" xr:uid="{2639F563-4B9B-425F-B348-ADD6B322412A}"/>
    <cellStyle name="Normal 25 3 2 2" xfId="59543" xr:uid="{15F87703-60B8-4099-BF6B-D9495EC1214D}"/>
    <cellStyle name="Normal 25 3 3" xfId="58994" xr:uid="{A42F29AB-7FC0-48A1-A3F1-58825DE9F843}"/>
    <cellStyle name="Normal 25 3 3 2" xfId="59687" xr:uid="{3FD36096-54D7-42C0-A7D2-C581B3720D6F}"/>
    <cellStyle name="Normal 25 3 4" xfId="59128" xr:uid="{62391B7A-8AE8-409A-8BE7-8A1FBE17B6D2}"/>
    <cellStyle name="Normal 25 3 4 2" xfId="59812" xr:uid="{1CCC9A9E-7B0D-4070-843C-20CFF1813F2F}"/>
    <cellStyle name="Normal 25 3 5" xfId="59246" xr:uid="{9CF6A85A-038D-4AA4-A03D-BA280F571D1C}"/>
    <cellStyle name="Normal 25 3 5 2" xfId="59923" xr:uid="{0371EA70-3D6B-44B8-94F1-B40E9D66B470}"/>
    <cellStyle name="Normal 25 3 6" xfId="59391" xr:uid="{208EC1D0-5F6C-4ECA-9189-64C245F1152F}"/>
    <cellStyle name="Normal 25 3 7" xfId="58673" xr:uid="{8FCF5997-4A60-4FF7-9AE0-ABCE91CE95CD}"/>
    <cellStyle name="Normal 25 4" xfId="38717" xr:uid="{7C220793-CE00-4F21-A40A-84B22B29CDF5}"/>
    <cellStyle name="Normal 25 4 2" xfId="58487" xr:uid="{DF9DEB47-379C-4616-BC9F-AE22B498DC25}"/>
    <cellStyle name="Normal 25 5" xfId="38718" xr:uid="{2AD140CA-B6A7-438F-837D-B4BFBA81AB19}"/>
    <cellStyle name="Normal 25 5 2" xfId="56388" xr:uid="{CAA21093-3D08-488D-9676-045A55BE3671}"/>
    <cellStyle name="Normal 25 6" xfId="38719" xr:uid="{B65613A6-F1C8-4857-B1ED-8306F33FA6FA}"/>
    <cellStyle name="Normal 25 7" xfId="38720" xr:uid="{C0779FA4-260D-429C-A9F3-10A1F4F049F3}"/>
    <cellStyle name="Normal 25 8" xfId="38721" xr:uid="{1330F9CB-5D5A-40C1-955C-C86777889DED}"/>
    <cellStyle name="Normal 25 9" xfId="38722" xr:uid="{4F2C5708-299D-4C8D-8F32-28AF52AF0812}"/>
    <cellStyle name="Normal 252 2" xfId="46469" xr:uid="{45492AF4-9511-4DBB-831B-8FDB8F3C4959}"/>
    <cellStyle name="Normal 26" xfId="2617" xr:uid="{C24054BD-881E-4657-9781-C72BEB2AE004}"/>
    <cellStyle name="Normal 26 10" xfId="38723" xr:uid="{BC5489BD-02E1-4415-85B6-3867B41583EC}"/>
    <cellStyle name="Normal 26 11" xfId="38724" xr:uid="{0E440543-0DE3-49C3-ABAF-A129D8C0810B}"/>
    <cellStyle name="Normal 26 12" xfId="38725" xr:uid="{762E50F6-2DDA-42E2-8488-BA7D2FE136B4}"/>
    <cellStyle name="Normal 26 13" xfId="38726" xr:uid="{D9E15516-5CB7-4082-8ED2-9870E894EF8E}"/>
    <cellStyle name="Normal 26 13 2" xfId="38727" xr:uid="{A1430595-7170-4616-8F70-673FD669C230}"/>
    <cellStyle name="Normal 26 13 3" xfId="38728" xr:uid="{BA0899A7-563F-4E00-89FB-1AA90EF2C56A}"/>
    <cellStyle name="Normal 26 13 4" xfId="38729" xr:uid="{2296DBC9-CC29-4E1D-A1D1-A403DC333AFA}"/>
    <cellStyle name="Normal 26 14" xfId="38730" xr:uid="{B17446D8-B4E9-4688-9CAB-C5F2D54DB010}"/>
    <cellStyle name="Normal 26 15" xfId="38731" xr:uid="{ADF51DAA-7452-449B-9E0C-DBADD701EF85}"/>
    <cellStyle name="Normal 26 16" xfId="38732" xr:uid="{40D24702-20E4-4E95-8102-25C34AADFFCC}"/>
    <cellStyle name="Normal 26 17" xfId="46483" xr:uid="{A7B6CEC2-F8B5-447F-809F-31B6267A405A}"/>
    <cellStyle name="Normal 26 2" xfId="38733" xr:uid="{B58EE88D-D933-40B6-9EFB-5DA042966E73}"/>
    <cellStyle name="Normal 26 2 2" xfId="38734" xr:uid="{5BF0A0B3-F2F9-4EEE-954B-301B357B91B6}"/>
    <cellStyle name="Normal 26 2 2 2" xfId="56447" xr:uid="{F1C0201D-CCAF-4866-863A-D0C4234C8BF4}"/>
    <cellStyle name="Normal 26 2 3" xfId="38735" xr:uid="{3506CC1E-0139-40F1-B900-B97CFFB8CC74}"/>
    <cellStyle name="Normal 26 2 4" xfId="38736" xr:uid="{833D6D7D-B280-4011-B61C-DDCC9164FACF}"/>
    <cellStyle name="Normal 26 2 5" xfId="38737" xr:uid="{66258C7E-E447-4964-9231-344B22BB138A}"/>
    <cellStyle name="Normal 26 2 6" xfId="38738" xr:uid="{B6F33BDE-89CD-4626-9485-5B08C922A808}"/>
    <cellStyle name="Normal 26 3" xfId="38739" xr:uid="{AC4A3594-1630-4070-8EA7-991BC2ECC081}"/>
    <cellStyle name="Normal 26 3 2" xfId="58450" xr:uid="{7EF87D1F-43CF-4628-B606-D9F434DDE409}"/>
    <cellStyle name="Normal 26 4" xfId="38740" xr:uid="{1498DFEE-55CF-4D48-8644-C622CB30BFDE}"/>
    <cellStyle name="Normal 26 4 2" xfId="58488" xr:uid="{BDFF8A36-BB54-42D0-BAD7-9312EDB088CD}"/>
    <cellStyle name="Normal 26 5" xfId="38741" xr:uid="{85CA7AD8-1FAB-4066-BA26-12FFB5337626}"/>
    <cellStyle name="Normal 26 6" xfId="38742" xr:uid="{2D095705-FDA3-468A-AEB4-A62A71783B35}"/>
    <cellStyle name="Normal 26 7" xfId="38743" xr:uid="{8C783EBA-CCA9-497A-97D7-3B0C4C65DCC9}"/>
    <cellStyle name="Normal 26 8" xfId="38744" xr:uid="{6C9E3A40-488C-420E-8404-648AFDAFDD34}"/>
    <cellStyle name="Normal 26 9" xfId="38745" xr:uid="{A99221A9-F15B-40B8-84FF-3B53D257F55B}"/>
    <cellStyle name="Normal 27" xfId="2618" xr:uid="{2EC37536-9190-423B-9CA0-5D5D2213CAC5}"/>
    <cellStyle name="Normal 27 10" xfId="38746" xr:uid="{0AF62CD5-2582-4D2E-9E05-A3833B06F1E0}"/>
    <cellStyle name="Normal 27 11" xfId="38747" xr:uid="{17B2A89E-E9B7-4934-85DE-4E2DA747A751}"/>
    <cellStyle name="Normal 27 12" xfId="38748" xr:uid="{0D1CEED5-5646-420A-A2BB-A00F1F32D167}"/>
    <cellStyle name="Normal 27 13" xfId="38749" xr:uid="{E80429B3-F106-40F6-931F-134C0C4F520C}"/>
    <cellStyle name="Normal 27 14" xfId="38750" xr:uid="{B3932B84-73B7-4F1E-96D2-21AA4C90A28D}"/>
    <cellStyle name="Normal 27 15" xfId="38751" xr:uid="{0B79DF4C-9B9A-4217-BAD1-AF1473DD420B}"/>
    <cellStyle name="Normal 27 16" xfId="38752" xr:uid="{2DB0A128-4685-435E-B4A5-0B604AC9C6B6}"/>
    <cellStyle name="Normal 27 2" xfId="2619" xr:uid="{AE5184EA-AFE1-4C55-AED7-2FDD3EF2FEC0}"/>
    <cellStyle name="Normal 27 2 2" xfId="38753" xr:uid="{29D4297E-89FE-4297-B92B-E0FD0584B891}"/>
    <cellStyle name="Normal 27 2 2 2" xfId="59466" xr:uid="{7F8154A4-8A60-49D6-8FE3-BC335DC4D7D1}"/>
    <cellStyle name="Normal 27 2 3" xfId="58752" xr:uid="{B31B73DF-EEE2-45D5-86B5-3C407936B25F}"/>
    <cellStyle name="Normal 27 3" xfId="38754" xr:uid="{DAABF8B0-12D5-4492-B327-AE7813CF68BF}"/>
    <cellStyle name="Normal 27 3 2" xfId="59604" xr:uid="{2D51AEA5-BDB6-4743-9709-095B9B67EE82}"/>
    <cellStyle name="Normal 27 3 3" xfId="58909" xr:uid="{FB765346-6A30-499B-9B3C-94194C7E4B21}"/>
    <cellStyle name="Normal 27 4" xfId="38755" xr:uid="{C460C6C8-3B41-4268-A51D-F5A684273399}"/>
    <cellStyle name="Normal 27 4 2" xfId="59733" xr:uid="{03D3DE2B-DB45-47C7-9AEA-6528DB0790FD}"/>
    <cellStyle name="Normal 27 4 3" xfId="59047" xr:uid="{AA89BB46-6DD8-4A80-8A82-ADB9069A305F}"/>
    <cellStyle name="Normal 27 5" xfId="38756" xr:uid="{C6A06407-34E2-46EC-AF9A-0BAF06FE55C4}"/>
    <cellStyle name="Normal 27 5 2" xfId="59847" xr:uid="{65BDB103-814C-4E40-B382-10C721DDEB90}"/>
    <cellStyle name="Normal 27 5 3" xfId="59169" xr:uid="{54AD03D0-8D7D-4832-9931-5776869A288E}"/>
    <cellStyle name="Normal 27 6" xfId="38757" xr:uid="{3A390C10-3AF7-4E73-8DE8-0BA65E7F7CA0}"/>
    <cellStyle name="Normal 27 6 2" xfId="59313" xr:uid="{F11B9E70-5311-433A-9434-2472BD8DD1CC}"/>
    <cellStyle name="Normal 27 7" xfId="38758" xr:uid="{5F555FD4-D6D6-4FDE-B986-C859D6DEF4B6}"/>
    <cellStyle name="Normal 27 7 2" xfId="58590" xr:uid="{C3DE43DE-CDD1-404B-9558-D5B7DEFA4A76}"/>
    <cellStyle name="Normal 27 8" xfId="38759" xr:uid="{6BFD6B7F-D95F-4213-A086-73ABAD1BF7AC}"/>
    <cellStyle name="Normal 27 8 2" xfId="56386" xr:uid="{D3840D30-FE95-421B-83A9-D6EAFEF9F9A1}"/>
    <cellStyle name="Normal 27 9" xfId="38760" xr:uid="{4C0F9139-B035-48F1-8E03-1EEA46D11B51}"/>
    <cellStyle name="Normal 28" xfId="2620" xr:uid="{9EA1AB8B-E271-4A53-8E75-C80337EEECFB}"/>
    <cellStyle name="Normal 28 2" xfId="38761" xr:uid="{3FA569E6-EA56-4F87-BD13-A0022751472F}"/>
    <cellStyle name="Normal 28 2 2" xfId="56444" xr:uid="{35EA4AEE-8A67-44F0-893D-38BC4460F0E5}"/>
    <cellStyle name="Normal 28 3" xfId="38762" xr:uid="{D9F31F95-5CE2-40DC-AC3B-0D3ADE669A75}"/>
    <cellStyle name="Normal 28 3 2" xfId="58489" xr:uid="{1031080A-25B8-476A-B1AF-7D53A1E99A6F}"/>
    <cellStyle name="Normal 28 4" xfId="38763" xr:uid="{D3682AF7-D367-42C6-8B68-8BAE3758932D}"/>
    <cellStyle name="Normal 28 4 2" xfId="56387" xr:uid="{EF959BBB-1F0C-4D23-B27E-1250449BDD2A}"/>
    <cellStyle name="Normal 28 5" xfId="38764" xr:uid="{017CB6C3-3241-40E4-90E1-6B943371671E}"/>
    <cellStyle name="Normal 28 6" xfId="38765" xr:uid="{9CEE457D-E040-4EC8-B57E-2CC55AEFB731}"/>
    <cellStyle name="Normal 28 7" xfId="46523" xr:uid="{5B090452-4DBC-49F4-983C-AF1509C04060}"/>
    <cellStyle name="Normal 29" xfId="2621" xr:uid="{70762D18-9462-471A-9E16-79DC39EFAF97}"/>
    <cellStyle name="Normal 29 10" xfId="38766" xr:uid="{1673B49C-646F-4785-8C68-B17ADBDA4116}"/>
    <cellStyle name="Normal 29 11" xfId="38767" xr:uid="{CB1DA026-D73B-4674-B606-D62FE080ADB3}"/>
    <cellStyle name="Normal 29 12" xfId="38768" xr:uid="{980A35BC-3DF1-4E62-9010-95B006AA1622}"/>
    <cellStyle name="Normal 29 13" xfId="38769" xr:uid="{0021C481-5C05-4988-9A5D-9AD1EA7721B9}"/>
    <cellStyle name="Normal 29 14" xfId="38770" xr:uid="{D4BF76F1-10ED-466E-B4D0-E77AE6DD9162}"/>
    <cellStyle name="Normal 29 15" xfId="38771" xr:uid="{9D98867F-D447-4DD4-BA4F-768A6FBDD3D9}"/>
    <cellStyle name="Normal 29 2" xfId="38772" xr:uid="{552A0ADE-AF2C-4CA8-83F7-5252CF4B6F7C}"/>
    <cellStyle name="Normal 29 2 2" xfId="56443" xr:uid="{A3EF4635-FB90-4C6C-8602-7F88BE2DE5BB}"/>
    <cellStyle name="Normal 29 3" xfId="38773" xr:uid="{A24D5489-44E1-4D60-8EF6-F5040BE413B4}"/>
    <cellStyle name="Normal 29 3 2" xfId="60008" xr:uid="{81146A7D-8904-4789-9055-C13A4A3DEF24}"/>
    <cellStyle name="Normal 29 4" xfId="38774" xr:uid="{81B908E2-086B-44C6-B217-117562F3F308}"/>
    <cellStyle name="Normal 29 5" xfId="38775" xr:uid="{3A1E9816-0CA3-4029-A5F7-A8B54B0B3056}"/>
    <cellStyle name="Normal 29 6" xfId="38776" xr:uid="{188844A7-B8A6-47AE-8D89-235D49382E0B}"/>
    <cellStyle name="Normal 29 7" xfId="38777" xr:uid="{A369BA0E-723B-427F-96C0-2508E79CB15C}"/>
    <cellStyle name="Normal 29 8" xfId="38778" xr:uid="{17D312EC-5E01-463C-BAB1-5860877A648E}"/>
    <cellStyle name="Normal 29 9" xfId="38779" xr:uid="{71FEA945-9875-4982-B6D8-9EADFD70F8E1}"/>
    <cellStyle name="Normal 3" xfId="153" xr:uid="{3BB18E92-EE5E-4D5B-B0A8-E2618EDF9BF2}"/>
    <cellStyle name="Normal 3 10" xfId="2623" xr:uid="{E65D2229-E313-4533-94FA-D5D80E795B8B}"/>
    <cellStyle name="Normal 3 10 2" xfId="55621" xr:uid="{1C6CCBAA-80B1-425C-BF71-1A2EAB0A78AD}"/>
    <cellStyle name="Normal 3 11" xfId="2624" xr:uid="{9203C8FD-62A4-4C82-945F-AD8D00D7DC83}"/>
    <cellStyle name="Normal 3 11 2" xfId="38780" xr:uid="{C7148BEE-398B-4C6E-BECC-C6ADD5639E12}"/>
    <cellStyle name="Normal 3 11 3" xfId="38781" xr:uid="{EDE68412-E46C-4F98-A31C-07BD8A080C99}"/>
    <cellStyle name="Normal 3 11 4" xfId="38782" xr:uid="{A6123DA8-05CA-4EFB-A551-CDF6D9A690EA}"/>
    <cellStyle name="Normal 3 11 5" xfId="38783" xr:uid="{E764AEB1-C01A-425C-BA2B-4D216CD9A1A4}"/>
    <cellStyle name="Normal 3 11 6" xfId="38784" xr:uid="{E5D9E2FA-E5BE-4EEE-84A5-28584C073488}"/>
    <cellStyle name="Normal 3 11 7" xfId="56175" xr:uid="{4EF55C9B-E1F1-4714-8297-47371A354A36}"/>
    <cellStyle name="Normal 3 12" xfId="2625" xr:uid="{D0C1914E-6295-467D-8ABE-30A2E2E381B7}"/>
    <cellStyle name="Normal 3 12 2" xfId="58439" xr:uid="{7775B833-247C-4AAF-B830-B6518A3903EF}"/>
    <cellStyle name="Normal 3 13" xfId="2626" xr:uid="{88B4DEF5-D6ED-4ACB-8E94-B7700B91C153}"/>
    <cellStyle name="Normal 3 13 2" xfId="47670" xr:uid="{E7CCD69A-DCD9-423A-B306-C6125BDA8AF2}"/>
    <cellStyle name="Normal 3 14" xfId="38785" xr:uid="{F8AD2546-BB98-4195-B3F2-59E9CA7A298B}"/>
    <cellStyle name="Normal 3 15" xfId="38786" xr:uid="{3FF7CC42-5AEE-48F8-B411-4CF9FC023856}"/>
    <cellStyle name="Normal 3 16" xfId="38787" xr:uid="{1CFABD46-C53D-4DC2-BF8D-B6F105FB96D0}"/>
    <cellStyle name="Normal 3 17" xfId="38788" xr:uid="{D4F192A2-847D-4D28-9F85-080D169A15CB}"/>
    <cellStyle name="Normal 3 18" xfId="38789" xr:uid="{85446CF6-7993-42A1-BDBD-95777E62C23E}"/>
    <cellStyle name="Normal 3 19" xfId="38790" xr:uid="{80C79F12-2E48-4334-9E58-BC336FE76999}"/>
    <cellStyle name="Normal 3 2" xfId="235" xr:uid="{676EB42E-E8DC-485F-ADF0-F3D33D61F2ED}"/>
    <cellStyle name="Normal 3 2 10" xfId="55953" xr:uid="{92ECEB19-0C87-4CB3-9CA6-807FF367959F}"/>
    <cellStyle name="Normal 3 2 11" xfId="58470" xr:uid="{27CA9C98-4FC5-463B-B918-E7BB6C918E95}"/>
    <cellStyle name="Normal 3 2 2" xfId="2628" xr:uid="{515EC03B-725C-404B-BF00-20BA5AE4B5C2}"/>
    <cellStyle name="Normal 3 2 2 10" xfId="58513" xr:uid="{4D0E39DA-50A3-44FE-8408-77CBC96E22B7}"/>
    <cellStyle name="Normal 3 2 2 11" xfId="48475" xr:uid="{5D7BAF28-4F23-4865-B8FC-557946E5475B}"/>
    <cellStyle name="Normal 3 2 2 12" xfId="46856" xr:uid="{D90C6E7A-347C-4CA7-BBCD-74D267B39447}"/>
    <cellStyle name="Normal 3 2 2 2" xfId="38791" xr:uid="{81A53C14-DAD0-456E-B81F-480380FD1D0B}"/>
    <cellStyle name="Normal 3 2 2 2 2" xfId="49766" xr:uid="{C3B3CCC1-807F-4E8F-BAFE-83C2D8728C68}"/>
    <cellStyle name="Normal 3 2 2 2 3" xfId="48319" xr:uid="{72D9DAB2-88B0-484F-B46F-EE3B6F0251E4}"/>
    <cellStyle name="Normal 3 2 2 3" xfId="51166" xr:uid="{08CB23CE-091D-4EF6-B8D2-8B3A75274081}"/>
    <cellStyle name="Normal 3 2 2 4" xfId="52048" xr:uid="{EBBB8B05-4CDC-4FE3-89CF-535A2FF0D054}"/>
    <cellStyle name="Normal 3 2 2 5" xfId="52917" xr:uid="{450EE925-FE8E-43FC-B110-8571917540C6}"/>
    <cellStyle name="Normal 3 2 2 6" xfId="53772" xr:uid="{E7F6373C-7E18-4A3F-A7E9-A8B55805CA54}"/>
    <cellStyle name="Normal 3 2 2 7" xfId="54595" xr:uid="{8145C38D-FBE6-48C1-9C06-759983007762}"/>
    <cellStyle name="Normal 3 2 2 8" xfId="55343" xr:uid="{673B5C7E-A076-4FEC-BA0B-B7067C6A2561}"/>
    <cellStyle name="Normal 3 2 2 9" xfId="55954" xr:uid="{C9FD0DCD-1F72-4428-882C-83C7AE77CA9A}"/>
    <cellStyle name="Normal 3 2 3" xfId="38792" xr:uid="{CBB5936F-1399-43C3-B0E7-009AAF43D14B}"/>
    <cellStyle name="Normal 3 2 3 2" xfId="49765" xr:uid="{D45F9784-9F38-4DED-A9E1-2EFC3419F9C0}"/>
    <cellStyle name="Normal 3 2 4" xfId="2627" xr:uid="{1DA73A46-2DF4-417D-98C6-FFCED736D650}"/>
    <cellStyle name="Normal 3 2 4 2" xfId="51165" xr:uid="{D6BFCAD2-1423-4936-B55D-F948CC86C57E}"/>
    <cellStyle name="Normal 3 2 5" xfId="52047" xr:uid="{762B6978-A17F-424E-9325-C3DF87B1ABD0}"/>
    <cellStyle name="Normal 3 2 6" xfId="52916" xr:uid="{85034860-9499-48D5-B464-55894BAE5C0E}"/>
    <cellStyle name="Normal 3 2 7" xfId="53771" xr:uid="{4C7224EC-C5C7-4ACE-8D50-FF627E356404}"/>
    <cellStyle name="Normal 3 2 8" xfId="54594" xr:uid="{1FE6E8D9-0A50-4844-875C-E2BDBFC8522E}"/>
    <cellStyle name="Normal 3 2 9" xfId="55342" xr:uid="{CAAFA7C1-1EC7-4CA4-87BA-EA7443E2448F}"/>
    <cellStyle name="Normal 3 20" xfId="38793" xr:uid="{A821F7E5-A34F-4F2D-99ED-1FCC1FAD4F93}"/>
    <cellStyle name="Normal 3 21" xfId="38794" xr:uid="{2E1F4BBB-642E-4239-985D-FCCD6AD36113}"/>
    <cellStyle name="Normal 3 21 2" xfId="38795" xr:uid="{EA28020B-0AB3-41A1-80B7-711111716141}"/>
    <cellStyle name="Normal 3 21 3" xfId="38796" xr:uid="{86A4D440-09BC-4104-A2A4-485D78686356}"/>
    <cellStyle name="Normal 3 21 4" xfId="38797" xr:uid="{FC932976-E202-49EB-A8B8-A7A95017F9F1}"/>
    <cellStyle name="Normal 3 22" xfId="38798" xr:uid="{8D0B8539-E167-4388-9456-69D47E7BBFD7}"/>
    <cellStyle name="Normal 3 23" xfId="38799" xr:uid="{6511937A-F0FF-42DF-BBB7-50147E6EBD7E}"/>
    <cellStyle name="Normal 3 24" xfId="38800" xr:uid="{991192B1-7885-44A5-A385-62939BE18F0B}"/>
    <cellStyle name="Normal 3 25" xfId="2622" xr:uid="{94BFB9B3-E764-418A-9350-137F6657FBFF}"/>
    <cellStyle name="Normal 3 26" xfId="211" xr:uid="{3C946AD1-D92B-4009-8C0C-B4CEBC4E0456}"/>
    <cellStyle name="Normal 3 27" xfId="44898" xr:uid="{EBFA75B3-C7AD-4D06-B8F8-14CFC0202297}"/>
    <cellStyle name="Normal 3 28" xfId="44928" xr:uid="{E42DDDD1-416D-4CCF-95CA-026280EBB2FA}"/>
    <cellStyle name="Normal 3 29" xfId="45360" xr:uid="{FEBB3EA0-4E86-4EBC-9794-D30EA4BE4B6D}"/>
    <cellStyle name="Normal 3 3" xfId="2629" xr:uid="{EB5709AF-D36B-451A-A866-AFDD41A5AE0E}"/>
    <cellStyle name="Normal 3 3 10" xfId="38801" xr:uid="{509466A2-DB3D-4B12-B1C9-09C27999C825}"/>
    <cellStyle name="Normal 3 3 10 2" xfId="58484" xr:uid="{1A3AC772-E4AA-4C82-838D-2E8691DC16B6}"/>
    <cellStyle name="Normal 3 3 11" xfId="38802" xr:uid="{C17F0719-3EC8-404A-82BA-E3104CFFA16A}"/>
    <cellStyle name="Normal 3 3 11 2" xfId="49767" xr:uid="{4339584E-EE2F-40C6-94C4-91D7ACB6480C}"/>
    <cellStyle name="Normal 3 3 12" xfId="38803" xr:uid="{E04A8D2C-18BD-4CAC-8E5D-090FDCAECF24}"/>
    <cellStyle name="Normal 3 3 13" xfId="38804" xr:uid="{84D0CB2D-886F-4721-8308-6142DCAC4240}"/>
    <cellStyle name="Normal 3 3 14" xfId="38805" xr:uid="{177F9907-B5F5-4556-863C-5D09B15F4F62}"/>
    <cellStyle name="Normal 3 3 15" xfId="38806" xr:uid="{2FBD77DD-2A1F-487B-84A1-82D00161622C}"/>
    <cellStyle name="Normal 3 3 16" xfId="38807" xr:uid="{6C20FEEB-4EEB-49AA-9E55-2E8EA3D4206B}"/>
    <cellStyle name="Normal 3 3 17" xfId="38808" xr:uid="{33EF3D7E-F8AC-4366-9D1A-67CC5437AE0C}"/>
    <cellStyle name="Normal 3 3 18" xfId="46070" xr:uid="{1E5C304B-4EFE-4AF1-B784-FEA4D08A2368}"/>
    <cellStyle name="Normal 3 3 2" xfId="2630" xr:uid="{AB9774E5-A98C-4A93-9F72-1DEE5566FC4F}"/>
    <cellStyle name="Normal 3 3 2 2" xfId="38809" xr:uid="{FE3B84A6-F335-4A6A-BA2E-DC135F704F72}"/>
    <cellStyle name="Normal 3 3 2 2 2" xfId="59459" xr:uid="{B5494174-AEA7-4F5E-8F0A-83A4BCA903C2}"/>
    <cellStyle name="Normal 3 3 2 2 3" xfId="58745" xr:uid="{E14F5D3B-945C-4C66-A2FA-BFCFB435FE59}"/>
    <cellStyle name="Normal 3 3 2 2 4" xfId="57480" xr:uid="{963D8B97-7105-4BED-AA6B-A19D73EFFCD0}"/>
    <cellStyle name="Normal 3 3 2 3" xfId="38810" xr:uid="{6276030F-9526-4534-9CD2-01019CF4F3B1}"/>
    <cellStyle name="Normal 3 3 2 3 2" xfId="59597" xr:uid="{2DB8CEDD-1ADF-40BE-9CC0-0C01BF32ABF7}"/>
    <cellStyle name="Normal 3 3 2 3 3" xfId="58902" xr:uid="{F77FB374-8BC9-4554-AA77-3DB71F87D5D1}"/>
    <cellStyle name="Normal 3 3 2 3 4" xfId="57404" xr:uid="{DDF3E492-D949-433D-A4DE-50B688D35D50}"/>
    <cellStyle name="Normal 3 3 2 4" xfId="59040" xr:uid="{1CDC57C9-34AB-4B2F-856E-EE1B94CDAD13}"/>
    <cellStyle name="Normal 3 3 2 4 2" xfId="59726" xr:uid="{9596B558-F30B-4441-AEB9-C8A84315069A}"/>
    <cellStyle name="Normal 3 3 2 5" xfId="59163" xr:uid="{CCA2D487-03C7-4BEB-BDA5-03F44E18F988}"/>
    <cellStyle name="Normal 3 3 2 5 2" xfId="59841" xr:uid="{CCD9E452-C550-4963-BF0F-A574BA5065D3}"/>
    <cellStyle name="Normal 3 3 2 6" xfId="59307" xr:uid="{89BED840-B595-4D64-B4F7-DABAD238AE34}"/>
    <cellStyle name="Normal 3 3 2 7" xfId="58582" xr:uid="{C7B9EDAC-2677-4C5A-99C7-744AF31F38CE}"/>
    <cellStyle name="Normal 3 3 2 8" xfId="56698" xr:uid="{0384FECB-25D8-4FDD-B34E-FA987E6D397D}"/>
    <cellStyle name="Normal 3 3 2 9" xfId="46500" xr:uid="{688F4A8A-9BB6-4104-A6E0-841A1C8053D2}"/>
    <cellStyle name="Normal 3 3 3" xfId="38811" xr:uid="{1CAD0699-5916-4719-A931-F0EF8D82DB9F}"/>
    <cellStyle name="Normal 3 3 3 2" xfId="58741" xr:uid="{E75CE75F-FE3B-452C-862E-A270DD37A53A}"/>
    <cellStyle name="Normal 3 3 3 2 2" xfId="59455" xr:uid="{9F657267-95D2-42B6-943E-928C91742046}"/>
    <cellStyle name="Normal 3 3 3 3" xfId="58897" xr:uid="{99E29F2E-7B55-4175-B3F9-310441BDBD27}"/>
    <cellStyle name="Normal 3 3 3 3 2" xfId="59593" xr:uid="{AE483D6C-E40B-4642-9A52-3D2C5F807896}"/>
    <cellStyle name="Normal 3 3 3 4" xfId="59035" xr:uid="{B608E4E4-6CAC-4E75-B933-3F19CBCE4B95}"/>
    <cellStyle name="Normal 3 3 3 4 2" xfId="59722" xr:uid="{F706AE52-739F-4C6D-96E7-9B8546A45041}"/>
    <cellStyle name="Normal 3 3 3 5" xfId="59159" xr:uid="{BFD371E8-1B48-471F-89F9-3B029A0C1B82}"/>
    <cellStyle name="Normal 3 3 3 5 2" xfId="59838" xr:uid="{608233EC-4378-4B1C-BB37-B02DE54B6F1D}"/>
    <cellStyle name="Normal 3 3 3 6" xfId="59303" xr:uid="{11D015ED-2FF7-4FE3-9F21-00529B156609}"/>
    <cellStyle name="Normal 3 3 3 7" xfId="58577" xr:uid="{EA9553BD-9D5F-41EF-8F87-CF7A9BC7EDCB}"/>
    <cellStyle name="Normal 3 3 3 8" xfId="57119" xr:uid="{0C245A04-5A96-418F-B43D-B181414EE67E}"/>
    <cellStyle name="Normal 3 3 4" xfId="38812" xr:uid="{7877AF12-24E7-4A48-862A-E02FFFCF2EFF}"/>
    <cellStyle name="Normal 3 3 4 2" xfId="59402" xr:uid="{12919B71-8CC6-46DF-8AA6-C13D762FDF20}"/>
    <cellStyle name="Normal 3 3 4 3" xfId="58685" xr:uid="{2924C0CD-7270-4FA8-A5EB-CF22FCD2C6FB}"/>
    <cellStyle name="Normal 3 3 5" xfId="38813" xr:uid="{9642071B-5F29-454E-A6C7-8CB18652B110}"/>
    <cellStyle name="Normal 3 3 5 2" xfId="59400" xr:uid="{007D8A18-B7CF-4A5C-A80F-D06D64530B4D}"/>
    <cellStyle name="Normal 3 3 5 3" xfId="58683" xr:uid="{49807967-5A5B-4AFE-A473-9B82EF88E2FA}"/>
    <cellStyle name="Normal 3 3 6" xfId="38814" xr:uid="{A5D30D68-FE67-4D6D-9314-91FCE956ADFE}"/>
    <cellStyle name="Normal 3 3 6 2" xfId="59554" xr:uid="{24949BEA-2AEE-4179-9C88-AF92FC0499CC}"/>
    <cellStyle name="Normal 3 3 6 3" xfId="58856" xr:uid="{F846F3C3-4376-4225-94AE-58F108514A58}"/>
    <cellStyle name="Normal 3 3 7" xfId="38815" xr:uid="{54C6C5F4-03A9-4F09-B684-E946BEEEF353}"/>
    <cellStyle name="Normal 3 3 7 2" xfId="59590" xr:uid="{3CB382D5-4800-4797-86BF-C99D1CFB3B87}"/>
    <cellStyle name="Normal 3 3 7 3" xfId="58894" xr:uid="{CC31CE69-013E-4672-8EA7-7D1D01EDEBD8}"/>
    <cellStyle name="Normal 3 3 8" xfId="38816" xr:uid="{8357346E-A98F-44AB-B65E-70292294C847}"/>
    <cellStyle name="Normal 3 3 8 2" xfId="59261" xr:uid="{36326296-2C4F-4C26-8879-6DEAF0A5549C}"/>
    <cellStyle name="Normal 3 3 9" xfId="38817" xr:uid="{530BA43A-689F-4FEB-A850-FC6862800BC7}"/>
    <cellStyle name="Normal 3 3 9 2" xfId="58514" xr:uid="{48BFF562-313B-4281-8FCC-24083CE37EA5}"/>
    <cellStyle name="Normal 3 4" xfId="2631" xr:uid="{F2BA850E-549C-478D-8834-AED90D2F8B3B}"/>
    <cellStyle name="Normal 3 4 2" xfId="2632" xr:uid="{8B4FA755-FC8A-41D9-95A7-C89AE70C6875}"/>
    <cellStyle name="Normal 3 4 2 2" xfId="58515" xr:uid="{9D0DFFB4-5CBC-41EC-B6CE-050EEDF39755}"/>
    <cellStyle name="Normal 3 4 2 3" xfId="46501" xr:uid="{EA61421F-EA54-4F73-AA7C-D964833ABDB6}"/>
    <cellStyle name="Normal 3 4 3" xfId="38818" xr:uid="{0C6180F8-C6B8-4AD5-A01A-F584E4538D7B}"/>
    <cellStyle name="Normal 3 4 3 2" xfId="49897" xr:uid="{7184F3AA-2676-4605-A8CF-DFD4D3D8D76D}"/>
    <cellStyle name="Normal 3 4 4" xfId="38819" xr:uid="{C8BCBA44-0C09-4DB6-AC49-37D6CF577E7D}"/>
    <cellStyle name="Normal 3 4 5" xfId="38820" xr:uid="{DD7717FF-8850-4B6E-A12A-6B2184D98CE6}"/>
    <cellStyle name="Normal 3 4 6" xfId="38821" xr:uid="{0FF78FAB-1A69-4431-8AB1-61B1395EED7C}"/>
    <cellStyle name="Normal 3 4 7" xfId="46071" xr:uid="{63750AAF-30E2-4C0F-8B2A-7769959A0E0F}"/>
    <cellStyle name="Normal 3 5" xfId="2633" xr:uid="{C0358371-4CC3-4BC9-B059-320D43D0FD4B}"/>
    <cellStyle name="Normal 3 5 2" xfId="2634" xr:uid="{9C524A3F-A488-4710-B33D-C20C7ADC7CE2}"/>
    <cellStyle name="Normal 3 5 2 2" xfId="58517" xr:uid="{2E108110-096B-476D-813C-0DFF27C849E0}"/>
    <cellStyle name="Normal 3 5 2 3" xfId="46857" xr:uid="{64D698A5-7469-4A3A-A9D1-F7696C43B23C}"/>
    <cellStyle name="Normal 3 5 3" xfId="38822" xr:uid="{504599DB-B8D5-410E-8F7E-9375A5AACE3B}"/>
    <cellStyle name="Normal 3 5 3 2" xfId="58518" xr:uid="{26CACCC8-2950-49A1-9507-F059E36396E7}"/>
    <cellStyle name="Normal 3 5 4" xfId="38823" xr:uid="{8680E7B1-8854-4B0E-AA76-C7E8E5772802}"/>
    <cellStyle name="Normal 3 5 4 2" xfId="58516" xr:uid="{48BDEF97-F2C6-4CF0-BB46-E1764C1BC07A}"/>
    <cellStyle name="Normal 3 5 5" xfId="38824" xr:uid="{C7325890-7FEA-4991-A7B6-B46BABFFFF72}"/>
    <cellStyle name="Normal 3 5 5 2" xfId="51543" xr:uid="{9497CD63-6FEA-4966-BB69-4B3AE777D57C}"/>
    <cellStyle name="Normal 3 5 6" xfId="38825" xr:uid="{9DFFDE23-5B25-478C-97EC-E1D31CE77BB3}"/>
    <cellStyle name="Normal 3 5 7" xfId="46502" xr:uid="{F364F7BA-8F74-47B3-B101-4078B65158C6}"/>
    <cellStyle name="Normal 3 6" xfId="2635" xr:uid="{FBE8DC59-F451-47FD-AED7-E3FBC6F9D552}"/>
    <cellStyle name="Normal 3 6 2" xfId="2636" xr:uid="{E0B41FE5-1FD4-40D8-9739-4528C9767419}"/>
    <cellStyle name="Normal 3 6 2 2" xfId="58519" xr:uid="{A7EFB449-B1E9-43F0-9DA5-63F88DD7AA72}"/>
    <cellStyle name="Normal 3 6 2 3" xfId="46858" xr:uid="{7078EEBF-5EC1-41CA-88C4-E75284173A66}"/>
    <cellStyle name="Normal 3 6 3" xfId="38826" xr:uid="{68D888C0-3B89-43DE-81CB-7DF43400A9B1}"/>
    <cellStyle name="Normal 3 6 3 2" xfId="52422" xr:uid="{27D1CB66-3CE6-4D8F-8B01-6D1DA8D5E29A}"/>
    <cellStyle name="Normal 3 6 4" xfId="38827" xr:uid="{20700A15-83E4-449C-B147-B22621A0135D}"/>
    <cellStyle name="Normal 3 6 5" xfId="38828" xr:uid="{ECC4F9A8-A249-41A5-AC05-DB100E819997}"/>
    <cellStyle name="Normal 3 6 6" xfId="38829" xr:uid="{EDB800EA-F4EF-4868-8149-9DFBBD0BD246}"/>
    <cellStyle name="Normal 3 6 7" xfId="46503" xr:uid="{7503C8BE-0F33-43FA-BFF7-DC3A31B29433}"/>
    <cellStyle name="Normal 3 7" xfId="2637" xr:uid="{B836CBF4-8068-4270-887E-E0C7FCD79FA7}"/>
    <cellStyle name="Normal 3 7 2" xfId="38830" xr:uid="{3553F4A0-6E7A-4D0F-A3BE-044EFC77612D}"/>
    <cellStyle name="Normal 3 7 2 2" xfId="59987" xr:uid="{E3F11D29-C48F-463B-A0BF-048436275069}"/>
    <cellStyle name="Normal 3 7 3" xfId="38831" xr:uid="{4A24709B-89CE-4514-8833-2DFA27BFD61E}"/>
    <cellStyle name="Normal 3 7 3 2" xfId="53288" xr:uid="{BFD820C8-E249-4291-A8CA-02A39AFCF4C9}"/>
    <cellStyle name="Normal 3 7 4" xfId="38832" xr:uid="{D9A23417-5CC6-4BF2-A94E-B583AC73F741}"/>
    <cellStyle name="Normal 3 7 5" xfId="38833" xr:uid="{152A3B75-B918-4F93-B79A-0E82E66F4AE1}"/>
    <cellStyle name="Normal 3 7 6" xfId="38834" xr:uid="{7A21DCAF-66E6-4DC9-A95E-9A2E9DA91546}"/>
    <cellStyle name="Normal 3 7 7" xfId="46859" xr:uid="{B9596B1D-6701-48F4-AD07-0B9385A6A155}"/>
    <cellStyle name="Normal 3 8" xfId="2638" xr:uid="{3E8B29FE-2ACC-47D6-B497-3E0C9195E025}"/>
    <cellStyle name="Normal 3 8 2" xfId="38835" xr:uid="{9685ACF4-974D-46B0-9CA0-840C386CD1B8}"/>
    <cellStyle name="Normal 3 8 2 2" xfId="58512" xr:uid="{9E5CCA02-1980-44FB-A04A-7FE4FAF5F57C}"/>
    <cellStyle name="Normal 3 8 3" xfId="38836" xr:uid="{2C0A7DBC-8643-4C53-A2A2-6375D8F1D0EB}"/>
    <cellStyle name="Normal 3 8 4" xfId="38837" xr:uid="{EAF894AA-546C-4183-8346-A294EA27C4B8}"/>
    <cellStyle name="Normal 3 8 5" xfId="38838" xr:uid="{8D2E3E6A-40E6-46CD-BF91-BE68D358A9BF}"/>
    <cellStyle name="Normal 3 8 6" xfId="38839" xr:uid="{1EA0A8EB-02BD-4933-9E35-4A211FC94FB8}"/>
    <cellStyle name="Normal 3 8 7" xfId="54132" xr:uid="{6B693560-BCBA-4F80-BD71-E08DF34CE2FC}"/>
    <cellStyle name="Normal 3 9" xfId="2639" xr:uid="{D314AA56-9D5A-42E9-9795-382B6D33F26F}"/>
    <cellStyle name="Normal 3 9 2" xfId="38840" xr:uid="{51B3D9BC-B56D-4CE1-9189-BCA9279C71BB}"/>
    <cellStyle name="Normal 3 9 3" xfId="38841" xr:uid="{70905CA8-BA96-4F3F-BF00-6F7C76532025}"/>
    <cellStyle name="Normal 3 9 4" xfId="38842" xr:uid="{EB9AC4B4-39A8-453F-BF02-6E666C9224E9}"/>
    <cellStyle name="Normal 3 9 5" xfId="38843" xr:uid="{196A83CE-B15E-45E9-9C43-168D85D23EDC}"/>
    <cellStyle name="Normal 3 9 6" xfId="38844" xr:uid="{98CDBF69-95C4-4261-A83B-FC8A382FF599}"/>
    <cellStyle name="Normal 3 9 7" xfId="54939" xr:uid="{F20B2FE9-D06E-4338-A70E-244ADFE5399C}"/>
    <cellStyle name="Normal 3_110405001 - Adto de Viagem" xfId="38845" xr:uid="{0064345D-A96A-4A2C-B9AD-2ECA3F259FBF}"/>
    <cellStyle name="Normal 30" xfId="2640" xr:uid="{BBBB5454-0928-45E0-B69D-12335A5C509B}"/>
    <cellStyle name="Normal 30 2" xfId="38846" xr:uid="{0316AE33-F1DC-472A-826D-9ABA82E5809D}"/>
    <cellStyle name="Normal 30 2 2" xfId="56438" xr:uid="{F21D5830-FC01-4458-A302-A7A8C527C79C}"/>
    <cellStyle name="Normal 30 3" xfId="38847" xr:uid="{E143AFD7-A3D4-4BBC-A0F6-55C0CE9BA092}"/>
    <cellStyle name="Normal 30 3 2" xfId="58447" xr:uid="{1169431A-1D4B-4393-8F4A-71951B7AA86D}"/>
    <cellStyle name="Normal 30 4" xfId="38848" xr:uid="{B0C4E9E8-DC53-4B70-9780-2B28165878E9}"/>
    <cellStyle name="Normal 30 4 2" xfId="60009" xr:uid="{A36D3434-8510-4C89-86D1-5D4032052790}"/>
    <cellStyle name="Normal 30 5" xfId="38849" xr:uid="{A4DB1798-A7E9-4401-8CBE-13F25BDD8407}"/>
    <cellStyle name="Normal 30 6" xfId="38850" xr:uid="{78BBB9FF-4540-4642-84CD-49FB04F37DF5}"/>
    <cellStyle name="Normal 31" xfId="243" xr:uid="{4CA41A09-D317-4DCA-B320-0BE3901FE9CF}"/>
    <cellStyle name="Normal 31 2" xfId="38851" xr:uid="{DEC1B184-5450-4026-84F4-5B7BF8D30CAA}"/>
    <cellStyle name="Normal 31 2 2" xfId="56455" xr:uid="{5481B9F3-69EF-40A3-A030-6516358322CB}"/>
    <cellStyle name="Normal 31 3" xfId="38852" xr:uid="{75229215-74C3-4CFF-81D2-5AC8C9D57625}"/>
    <cellStyle name="Normal 31 3 2" xfId="60010" xr:uid="{5D6B1D4E-29EC-48DB-B996-F44544A2C34A}"/>
    <cellStyle name="Normal 31 4" xfId="38853" xr:uid="{2F2BF3CB-3898-447A-887A-670140B1F24C}"/>
    <cellStyle name="Normal 31 5" xfId="38854" xr:uid="{3E27FA9C-6880-4972-AD7A-6AF6D25E22CF}"/>
    <cellStyle name="Normal 31 6" xfId="38855" xr:uid="{A90CC44D-B122-45D6-8755-65DEA6E75DA2}"/>
    <cellStyle name="Normal 32" xfId="38856" xr:uid="{09731BDF-C6BF-4335-AE3F-04A97C0D8D28}"/>
    <cellStyle name="Normal 32 2" xfId="56442" xr:uid="{B201E438-C65B-4D97-BD86-EBA06739862C}"/>
    <cellStyle name="Normal 32 3" xfId="60011" xr:uid="{2AAB9C3D-BC9D-4AAD-A6DD-077DDA75414B}"/>
    <cellStyle name="Normal 32 4" xfId="56385" xr:uid="{272EE327-8CF1-4B59-BD0B-E450BD931BC8}"/>
    <cellStyle name="Normal 33" xfId="38857" xr:uid="{C4F96B0E-B051-492A-8EE1-F15D67658714}"/>
    <cellStyle name="Normal 33 2" xfId="56441" xr:uid="{90CE6EBF-E8F2-4383-B4B1-954C02B7DD21}"/>
    <cellStyle name="Normal 33 3" xfId="58490" xr:uid="{E9C4F39B-7842-4189-B6C7-8EB0C5DDBA06}"/>
    <cellStyle name="Normal 33 4" xfId="56384" xr:uid="{0469D940-9A68-48A5-8950-EBDBE39F2D77}"/>
    <cellStyle name="Normal 34" xfId="38858" xr:uid="{A17FF3E9-F554-4D34-8E67-E3EF6D49DE87}"/>
    <cellStyle name="Normal 34 2" xfId="56451" xr:uid="{5C29B111-464F-482A-90C1-D335055979DD}"/>
    <cellStyle name="Normal 34 3" xfId="58491" xr:uid="{04C28137-6A08-4F39-8192-7875541DC0ED}"/>
    <cellStyle name="Normal 34 4" xfId="56394" xr:uid="{7E8DF594-7A0D-4015-A97E-193A613CA4A8}"/>
    <cellStyle name="Normal 35" xfId="38859" xr:uid="{4021D2D8-16B0-4C81-B206-974950F7060F}"/>
    <cellStyle name="Normal 35 10" xfId="38860" xr:uid="{7FDAE547-69C9-464B-B340-44FF7EC1029C}"/>
    <cellStyle name="Normal 35 10 2" xfId="38861" xr:uid="{8F3B67BA-21C9-4B42-81C5-E0683EB9BBF5}"/>
    <cellStyle name="Normal 35 10 2 2" xfId="38862" xr:uid="{5AEFC79B-4B66-4029-8A3D-54666DC1C993}"/>
    <cellStyle name="Normal 35 10 2 3" xfId="38863" xr:uid="{0A96330C-A7B2-4849-9224-39FB4B19E167}"/>
    <cellStyle name="Normal 35 10 2 4" xfId="38864" xr:uid="{E2D88155-5E14-417D-9628-C803A6AC86FC}"/>
    <cellStyle name="Normal 35 10 3" xfId="38865" xr:uid="{A53CE7E1-3DB2-49D3-92FD-8DA1CAB79BF1}"/>
    <cellStyle name="Normal 35 10 4" xfId="38866" xr:uid="{245473F2-0FA4-4E9B-B4ED-53E36C15535B}"/>
    <cellStyle name="Normal 35 10 5" xfId="38867" xr:uid="{03DACFC8-00EC-4543-AEC9-E721B4DCF935}"/>
    <cellStyle name="Normal 35 11" xfId="38868" xr:uid="{5FEC21BB-A463-4EF9-85CF-FD4BA1316986}"/>
    <cellStyle name="Normal 35 11 2" xfId="38869" xr:uid="{145B3F45-AB14-493F-8D3A-AE99FEAE219C}"/>
    <cellStyle name="Normal 35 11 2 2" xfId="38870" xr:uid="{18DF8637-73C9-4FDE-B694-575054E94629}"/>
    <cellStyle name="Normal 35 11 2 3" xfId="38871" xr:uid="{9552CD47-8823-4296-A7A4-15AFA01172F8}"/>
    <cellStyle name="Normal 35 11 2 4" xfId="38872" xr:uid="{DC023A2C-CBFC-4F0C-8895-05297E664A5E}"/>
    <cellStyle name="Normal 35 11 3" xfId="38873" xr:uid="{41DD3742-FC96-40F9-834B-030664423851}"/>
    <cellStyle name="Normal 35 11 4" xfId="38874" xr:uid="{E1F416D3-796A-4F87-8BF7-3C3F2E5EC329}"/>
    <cellStyle name="Normal 35 11 5" xfId="38875" xr:uid="{7D6F4596-87EA-4179-B3D0-399345E17AE3}"/>
    <cellStyle name="Normal 35 12" xfId="38876" xr:uid="{A09330F9-580C-48AA-BC23-3BB045B62C28}"/>
    <cellStyle name="Normal 35 12 2" xfId="38877" xr:uid="{C16C1A7C-95FB-48C8-92D3-D76B7E4E4A6A}"/>
    <cellStyle name="Normal 35 12 3" xfId="38878" xr:uid="{EA60DB34-8F10-4674-8C50-0A3A2C191D4C}"/>
    <cellStyle name="Normal 35 12 4" xfId="38879" xr:uid="{117B5794-B024-47FE-92F4-CAFE9B2317C0}"/>
    <cellStyle name="Normal 35 13" xfId="38880" xr:uid="{ACFC5E82-FB91-448F-9FB1-36972F36FEB5}"/>
    <cellStyle name="Normal 35 14" xfId="38881" xr:uid="{CF35A581-1475-4552-9110-AEE7F0FF7C8D}"/>
    <cellStyle name="Normal 35 15" xfId="38882" xr:uid="{73B85DC3-DA87-4F3E-8CA2-973927EC9320}"/>
    <cellStyle name="Normal 35 16" xfId="56395" xr:uid="{148D72D8-876C-45D4-9689-DAE8BBA21C15}"/>
    <cellStyle name="Normal 35 2" xfId="38883" xr:uid="{DF872653-FC91-412B-8713-66B94632DF32}"/>
    <cellStyle name="Normal 35 2 2" xfId="38884" xr:uid="{F2A282DF-6931-4E92-B4B9-01D387B66EF5}"/>
    <cellStyle name="Normal 35 2 2 2" xfId="38885" xr:uid="{B2FBF0BB-3099-4611-8122-165C4B275071}"/>
    <cellStyle name="Normal 35 2 2 3" xfId="38886" xr:uid="{126D66BA-A80F-4BB5-8982-368644CBB7C6}"/>
    <cellStyle name="Normal 35 2 2 4" xfId="38887" xr:uid="{3126D959-968B-4388-91F4-19138D21BE93}"/>
    <cellStyle name="Normal 35 2 3" xfId="38888" xr:uid="{93676837-3807-486D-95CD-22BBB27C94A8}"/>
    <cellStyle name="Normal 35 2 4" xfId="38889" xr:uid="{B322F8F1-C217-4049-81D8-13BCE4E7276A}"/>
    <cellStyle name="Normal 35 2 5" xfId="38890" xr:uid="{2080F2EF-B83A-42E7-9D49-F518907B2A96}"/>
    <cellStyle name="Normal 35 2 6" xfId="56452" xr:uid="{9CB825A1-1D91-43C1-BFE3-788723C8BBDC}"/>
    <cellStyle name="Normal 35 3" xfId="38891" xr:uid="{9A7CDAAE-241B-45AE-9EFD-DEB50EE474BE}"/>
    <cellStyle name="Normal 35 3 2" xfId="38892" xr:uid="{C39C964D-F2B1-4017-99E3-E83F3828170D}"/>
    <cellStyle name="Normal 35 3 2 2" xfId="38893" xr:uid="{E4B888DF-90A7-4C78-AD64-1619639AC0EB}"/>
    <cellStyle name="Normal 35 3 2 3" xfId="38894" xr:uid="{5DDEA536-03B3-4270-8357-B0AF01CA31BD}"/>
    <cellStyle name="Normal 35 3 2 4" xfId="38895" xr:uid="{CBC8D57F-F7F0-414D-892E-626EB735BBB4}"/>
    <cellStyle name="Normal 35 3 3" xfId="38896" xr:uid="{168A1FA7-A918-43C7-B187-9D96B0843ADF}"/>
    <cellStyle name="Normal 35 3 4" xfId="38897" xr:uid="{F5FEAD81-F659-4BBD-94B5-A576FC55E4C2}"/>
    <cellStyle name="Normal 35 3 5" xfId="38898" xr:uid="{3FF121B8-2FAF-400A-B1EA-74E6B56658FD}"/>
    <cellStyle name="Normal 35 4" xfId="38899" xr:uid="{AD329F18-C252-4896-A7A8-06A42C74BA66}"/>
    <cellStyle name="Normal 35 4 2" xfId="38900" xr:uid="{D233159B-F11C-4089-8A2E-1621D96B4DB7}"/>
    <cellStyle name="Normal 35 4 2 2" xfId="38901" xr:uid="{066C5FC7-6680-4C9C-804A-AF3DC84D0088}"/>
    <cellStyle name="Normal 35 4 2 3" xfId="38902" xr:uid="{9387CBD9-543F-44CD-AD8D-4AFC4892A5D0}"/>
    <cellStyle name="Normal 35 4 2 4" xfId="38903" xr:uid="{3B2160D9-0909-4015-A940-59F6038455EE}"/>
    <cellStyle name="Normal 35 4 3" xfId="38904" xr:uid="{2D101029-6D6A-4D9B-A11B-830617059819}"/>
    <cellStyle name="Normal 35 4 4" xfId="38905" xr:uid="{CE2537D1-F913-4B6B-8662-12CCB2EB4F07}"/>
    <cellStyle name="Normal 35 4 5" xfId="38906" xr:uid="{0438FE92-D720-4814-9F9D-FC94E6EEB2F0}"/>
    <cellStyle name="Normal 35 5" xfId="38907" xr:uid="{623E09D6-20A2-46AE-9EB7-12B424FBFF82}"/>
    <cellStyle name="Normal 35 5 2" xfId="38908" xr:uid="{5EFCD68B-278F-416B-BD51-1AE9E02A28E4}"/>
    <cellStyle name="Normal 35 5 2 2" xfId="38909" xr:uid="{29383232-7F9C-41ED-8044-2C3749CC40D6}"/>
    <cellStyle name="Normal 35 5 2 3" xfId="38910" xr:uid="{45FDFB43-96ED-48DF-A52A-A0CAE812AF93}"/>
    <cellStyle name="Normal 35 5 2 4" xfId="38911" xr:uid="{98228EA2-76A8-47CF-A82C-4A7A90D1974B}"/>
    <cellStyle name="Normal 35 5 3" xfId="38912" xr:uid="{D7996FAC-9AA7-4860-8E6C-F7400507B60E}"/>
    <cellStyle name="Normal 35 5 4" xfId="38913" xr:uid="{653DACA7-C48D-4478-B69D-E9AA0D0F58C3}"/>
    <cellStyle name="Normal 35 5 5" xfId="38914" xr:uid="{B930B456-605C-4366-914C-61C5B4113E7B}"/>
    <cellStyle name="Normal 35 6" xfId="38915" xr:uid="{CAD99180-0BD3-4641-8F69-2F19E2B238D9}"/>
    <cellStyle name="Normal 35 6 2" xfId="38916" xr:uid="{85493B7F-BDA5-4B0D-ACCB-B8B7D0F45E7C}"/>
    <cellStyle name="Normal 35 6 2 2" xfId="38917" xr:uid="{0C0154D7-4722-4368-8C1D-EB4BC644EFD7}"/>
    <cellStyle name="Normal 35 6 2 3" xfId="38918" xr:uid="{1A718B3C-002A-4A5D-BE52-E4EB77BDF676}"/>
    <cellStyle name="Normal 35 6 2 4" xfId="38919" xr:uid="{CE53FADF-D30D-4455-B8B9-026AFD0FABDE}"/>
    <cellStyle name="Normal 35 6 3" xfId="38920" xr:uid="{3F4EC180-C0EC-4592-9CB1-539FBF3C9F2C}"/>
    <cellStyle name="Normal 35 6 4" xfId="38921" xr:uid="{619905D5-A8A5-46CB-9D37-A90E6A916004}"/>
    <cellStyle name="Normal 35 6 5" xfId="38922" xr:uid="{067AB381-0A80-4112-BD27-5FDAF1437E58}"/>
    <cellStyle name="Normal 35 7" xfId="38923" xr:uid="{87670BE5-F9C1-4BFA-9BC6-F1D3E78B3177}"/>
    <cellStyle name="Normal 35 7 2" xfId="38924" xr:uid="{C125BDFB-CD58-4128-BB46-368F22AB1551}"/>
    <cellStyle name="Normal 35 7 2 2" xfId="38925" xr:uid="{E4B94276-08E1-45A3-932E-5BC11C23A907}"/>
    <cellStyle name="Normal 35 7 2 3" xfId="38926" xr:uid="{A2321EE7-49A1-412F-85CA-C6D7721A62AB}"/>
    <cellStyle name="Normal 35 7 2 4" xfId="38927" xr:uid="{6653FCBB-59A9-41C8-85D9-7AF76BA8A2C8}"/>
    <cellStyle name="Normal 35 7 3" xfId="38928" xr:uid="{088C4130-86C2-4609-AC75-476CF16A75D8}"/>
    <cellStyle name="Normal 35 7 4" xfId="38929" xr:uid="{F48BE9B0-098F-48FA-9379-716BC0F8F151}"/>
    <cellStyle name="Normal 35 7 5" xfId="38930" xr:uid="{C5DA9679-1639-4AFF-92CC-ABA7D2F039E6}"/>
    <cellStyle name="Normal 35 8" xfId="38931" xr:uid="{ED23964A-8878-4E87-B11B-1C9A4D0F829F}"/>
    <cellStyle name="Normal 35 8 2" xfId="38932" xr:uid="{70F805CE-F436-4CDE-A321-876ECCBBFDF6}"/>
    <cellStyle name="Normal 35 8 2 2" xfId="38933" xr:uid="{32342398-B964-4DD9-B948-465B69B71B01}"/>
    <cellStyle name="Normal 35 8 2 3" xfId="38934" xr:uid="{9C809506-FC87-4214-AC72-74F206488BF1}"/>
    <cellStyle name="Normal 35 8 2 4" xfId="38935" xr:uid="{17CB5A48-E297-44C6-B162-95662751F913}"/>
    <cellStyle name="Normal 35 8 3" xfId="38936" xr:uid="{E94213DA-6C67-40B9-BED2-7CEF2FC991F9}"/>
    <cellStyle name="Normal 35 8 4" xfId="38937" xr:uid="{9C9078F3-F40A-4648-91F4-51E2D2F92E35}"/>
    <cellStyle name="Normal 35 8 5" xfId="38938" xr:uid="{0C6246CD-A123-4048-885C-444F9B01FAA4}"/>
    <cellStyle name="Normal 35 9" xfId="38939" xr:uid="{ED837AF5-C8A5-49F2-997D-BDFEBD7B3E4C}"/>
    <cellStyle name="Normal 35 9 2" xfId="38940" xr:uid="{2C6040C7-8130-4D1A-A98C-36452F35772C}"/>
    <cellStyle name="Normal 35 9 2 2" xfId="38941" xr:uid="{81A57D95-AF13-4929-A30A-72C415C30FCE}"/>
    <cellStyle name="Normal 35 9 2 3" xfId="38942" xr:uid="{640C7B11-A9F1-46AA-9BA7-552A8211756B}"/>
    <cellStyle name="Normal 35 9 2 4" xfId="38943" xr:uid="{30418B99-D411-405A-8683-7FB7A3FE3E41}"/>
    <cellStyle name="Normal 35 9 3" xfId="38944" xr:uid="{C952EF21-E9F0-457A-A9D0-4B096145D691}"/>
    <cellStyle name="Normal 35 9 4" xfId="38945" xr:uid="{6D54A249-E890-44AF-8A7C-365CE6C5FFD3}"/>
    <cellStyle name="Normal 35 9 5" xfId="38946" xr:uid="{758F657D-0A90-4BB6-8FBC-0BFB746B6B47}"/>
    <cellStyle name="Normal 36" xfId="38947" xr:uid="{113E42D3-CE25-498B-AC64-EA4E17CDCC6F}"/>
    <cellStyle name="Normal 36 2" xfId="56457" xr:uid="{1741F4BB-9E59-469D-A313-83E8F14D691A}"/>
    <cellStyle name="Normal 36 3" xfId="60012" xr:uid="{B9250156-104F-48A9-955C-1725ACA82BAD}"/>
    <cellStyle name="Normal 36 4" xfId="56398" xr:uid="{154A4861-9486-47A0-9DE8-C84CA58A3A5F}"/>
    <cellStyle name="Normal 37" xfId="38948" xr:uid="{632A2F87-1BC9-4657-BAF9-A8F709C9636A}"/>
    <cellStyle name="Normal 37 2" xfId="56458" xr:uid="{974FA5FB-1DDE-4678-8323-1D8E3409456C}"/>
    <cellStyle name="Normal 37 3" xfId="60013" xr:uid="{C737758E-8A3C-49C2-B371-0323509E0107}"/>
    <cellStyle name="Normal 37 4" xfId="56399" xr:uid="{F8BC3766-B4F8-4706-820E-28865914FBF7}"/>
    <cellStyle name="Normal 38" xfId="38949" xr:uid="{DA87D289-9AEF-4E70-BB34-DB98338AD4BB}"/>
    <cellStyle name="Normal 38 10" xfId="38950" xr:uid="{CA13DCEB-9091-490B-99AE-CAC069C057C0}"/>
    <cellStyle name="Normal 38 10 2" xfId="38951" xr:uid="{09868F25-1896-4C37-8367-154FA398F2DB}"/>
    <cellStyle name="Normal 38 10 2 2" xfId="38952" xr:uid="{B6C24CEE-F0CC-43A9-AB65-B3CCAB9F12D4}"/>
    <cellStyle name="Normal 38 10 2 3" xfId="38953" xr:uid="{03650D16-B9CB-48DA-B4EA-592776A2EF9C}"/>
    <cellStyle name="Normal 38 10 2 4" xfId="38954" xr:uid="{25C027C3-9E89-4D27-807E-39DD2A332EA2}"/>
    <cellStyle name="Normal 38 10 3" xfId="38955" xr:uid="{C51F3223-DD92-4ACD-8DB0-825795B998A1}"/>
    <cellStyle name="Normal 38 10 4" xfId="38956" xr:uid="{62B7DF12-3544-4530-93F4-69E68BE8D35A}"/>
    <cellStyle name="Normal 38 10 5" xfId="38957" xr:uid="{6238C87A-CFE0-47FA-85AE-9077617ABC52}"/>
    <cellStyle name="Normal 38 11" xfId="38958" xr:uid="{66A3B69B-94DA-4C5A-8F1F-DDF3B051950A}"/>
    <cellStyle name="Normal 38 11 2" xfId="38959" xr:uid="{2F8BA521-314D-41E4-8077-D2AEE3AD54C4}"/>
    <cellStyle name="Normal 38 11 2 2" xfId="38960" xr:uid="{FC14B284-2E43-4781-B9AD-279242C8C8E0}"/>
    <cellStyle name="Normal 38 11 2 3" xfId="38961" xr:uid="{B2DB90A0-481E-4213-97AA-34D024D6BC6F}"/>
    <cellStyle name="Normal 38 11 2 4" xfId="38962" xr:uid="{CE24D2B2-98E0-47BB-891D-CA281780E508}"/>
    <cellStyle name="Normal 38 11 3" xfId="38963" xr:uid="{E4E7D5C1-93ED-4854-BADE-BDB013056D90}"/>
    <cellStyle name="Normal 38 11 4" xfId="38964" xr:uid="{C9469C6D-C1E9-4932-8F19-1EA31A4CA786}"/>
    <cellStyle name="Normal 38 11 5" xfId="38965" xr:uid="{B5CA3607-98CA-4776-B52D-F57A35498923}"/>
    <cellStyle name="Normal 38 12" xfId="38966" xr:uid="{66AF55EF-60CA-4169-878E-DCC52B5054FC}"/>
    <cellStyle name="Normal 38 12 2" xfId="38967" xr:uid="{07493ABE-14DA-4207-80DD-49B752550556}"/>
    <cellStyle name="Normal 38 12 3" xfId="38968" xr:uid="{4771B6DF-F868-4A49-A878-4DCBEFE6F977}"/>
    <cellStyle name="Normal 38 12 4" xfId="38969" xr:uid="{BEE05010-3520-4A64-9F03-FA7EDDA42DD8}"/>
    <cellStyle name="Normal 38 13" xfId="38970" xr:uid="{C63ADD60-E4C9-4F4F-829A-0C9641385C6A}"/>
    <cellStyle name="Normal 38 14" xfId="38971" xr:uid="{93C3009B-5109-4708-A77B-42D749D1600C}"/>
    <cellStyle name="Normal 38 15" xfId="38972" xr:uid="{43CCAEAC-B22C-43DE-9662-2B24A7EB84A4}"/>
    <cellStyle name="Normal 38 16" xfId="56400" xr:uid="{079AC3A8-F710-4604-9571-FD480D902996}"/>
    <cellStyle name="Normal 38 2" xfId="38973" xr:uid="{33DC0AE4-47B0-4DFD-BBAC-D50E87F6AF04}"/>
    <cellStyle name="Normal 38 2 2" xfId="38974" xr:uid="{7DE361F5-817C-45C8-999C-081542268378}"/>
    <cellStyle name="Normal 38 2 2 2" xfId="38975" xr:uid="{3437609A-369B-45C4-87F8-4E75F55C680E}"/>
    <cellStyle name="Normal 38 2 2 3" xfId="38976" xr:uid="{46CB035E-7C3D-473B-AD3C-08260B15CA63}"/>
    <cellStyle name="Normal 38 2 2 4" xfId="38977" xr:uid="{6DDA2F31-DFF2-434A-BD0E-F05CE0CDAB92}"/>
    <cellStyle name="Normal 38 2 3" xfId="38978" xr:uid="{DF39205E-2D73-451A-BC7C-0B960F6EC929}"/>
    <cellStyle name="Normal 38 2 4" xfId="38979" xr:uid="{EDD8D520-62D0-4A13-AA9E-F04C47346E48}"/>
    <cellStyle name="Normal 38 2 5" xfId="38980" xr:uid="{B65FD47A-7754-4A01-AC16-65D4739B667E}"/>
    <cellStyle name="Normal 38 2 6" xfId="56459" xr:uid="{38DD4CBC-7F0F-4055-A342-FE6104369C39}"/>
    <cellStyle name="Normal 38 3" xfId="38981" xr:uid="{E90E767C-F6DC-4738-8042-231D1BA42823}"/>
    <cellStyle name="Normal 38 3 2" xfId="38982" xr:uid="{8ACA8523-3B01-40C6-9AC4-C20B67BD8E5D}"/>
    <cellStyle name="Normal 38 3 2 2" xfId="38983" xr:uid="{FCA41621-BEEA-480F-BAC4-7A4B0E423B46}"/>
    <cellStyle name="Normal 38 3 2 3" xfId="38984" xr:uid="{B6D35A13-8C7D-40BA-BB99-C3007A24186A}"/>
    <cellStyle name="Normal 38 3 2 4" xfId="38985" xr:uid="{773D5E91-6610-4029-8C47-353FE9C7895A}"/>
    <cellStyle name="Normal 38 3 3" xfId="38986" xr:uid="{D675024A-7F66-481C-9389-F4F26A5A7CB6}"/>
    <cellStyle name="Normal 38 3 4" xfId="38987" xr:uid="{813DC935-BFDD-40F7-882E-F35A8980C404}"/>
    <cellStyle name="Normal 38 3 5" xfId="38988" xr:uid="{5199404D-B334-4650-A685-471F2327D6F8}"/>
    <cellStyle name="Normal 38 4" xfId="38989" xr:uid="{8AACE82B-DC45-4C54-A1DE-A480F2464E3A}"/>
    <cellStyle name="Normal 38 4 2" xfId="38990" xr:uid="{DD74B68C-8682-420E-946A-32B9D5794095}"/>
    <cellStyle name="Normal 38 4 2 2" xfId="38991" xr:uid="{46796C87-FC9A-4E71-85EB-11A9C03A7030}"/>
    <cellStyle name="Normal 38 4 2 3" xfId="38992" xr:uid="{5380D070-548B-4914-9B5A-F63932037236}"/>
    <cellStyle name="Normal 38 4 2 4" xfId="38993" xr:uid="{1D691043-FCA1-4CCB-B6D2-4A557BD1D79E}"/>
    <cellStyle name="Normal 38 4 3" xfId="38994" xr:uid="{AD6CFC2B-0140-4831-9D21-EBD772551501}"/>
    <cellStyle name="Normal 38 4 4" xfId="38995" xr:uid="{FF9111D5-7AFA-48CC-8168-755A4FC0755F}"/>
    <cellStyle name="Normal 38 4 5" xfId="38996" xr:uid="{47779D70-06DB-46B5-B4A5-538F4614101F}"/>
    <cellStyle name="Normal 38 5" xfId="38997" xr:uid="{507A15CA-DC15-4677-94C6-B7EAF5EBB2FD}"/>
    <cellStyle name="Normal 38 5 2" xfId="38998" xr:uid="{D36B36CB-04F7-4B65-8A53-97D582705065}"/>
    <cellStyle name="Normal 38 5 2 2" xfId="38999" xr:uid="{943F5372-C17A-498E-9F5C-A96F169EAB86}"/>
    <cellStyle name="Normal 38 5 2 3" xfId="39000" xr:uid="{12DAD924-593E-48E2-8A1B-33E39DAB64EE}"/>
    <cellStyle name="Normal 38 5 2 4" xfId="39001" xr:uid="{7185472F-1E94-40F0-A37A-E47BCFEBC621}"/>
    <cellStyle name="Normal 38 5 3" xfId="39002" xr:uid="{1B4BFFE7-F29E-42FB-9A1E-85E1B2DB1C06}"/>
    <cellStyle name="Normal 38 5 4" xfId="39003" xr:uid="{B0ADEF34-20D9-4507-8963-CFBE96269D75}"/>
    <cellStyle name="Normal 38 5 5" xfId="39004" xr:uid="{00103595-74E9-4BCB-A187-5ED36ABE3B2F}"/>
    <cellStyle name="Normal 38 6" xfId="39005" xr:uid="{31C6AC72-FC39-4698-97C2-B13613B78D6F}"/>
    <cellStyle name="Normal 38 6 2" xfId="39006" xr:uid="{F497D7B0-EB43-470F-BCDE-EDE6BE1DF72D}"/>
    <cellStyle name="Normal 38 6 2 2" xfId="39007" xr:uid="{8D9AFC11-C50C-4B54-B438-33AB37AA2048}"/>
    <cellStyle name="Normal 38 6 2 3" xfId="39008" xr:uid="{46B665CB-399B-4D1D-864A-6D435D03685B}"/>
    <cellStyle name="Normal 38 6 2 4" xfId="39009" xr:uid="{EB108812-4C74-43A3-A2C9-902815AD50BB}"/>
    <cellStyle name="Normal 38 6 3" xfId="39010" xr:uid="{A6AF83D0-4D39-4083-A6B7-8F666AA489CD}"/>
    <cellStyle name="Normal 38 6 4" xfId="39011" xr:uid="{92BF0ACB-6B2D-4C56-87D0-745FBBADC11D}"/>
    <cellStyle name="Normal 38 6 5" xfId="39012" xr:uid="{0F323B54-B3CB-4588-BE5A-180E69502348}"/>
    <cellStyle name="Normal 38 7" xfId="39013" xr:uid="{132C5110-A342-4E1B-A8DA-5ED82E53F469}"/>
    <cellStyle name="Normal 38 7 2" xfId="39014" xr:uid="{3F044EE8-CEDD-4134-9335-EC8872906EEE}"/>
    <cellStyle name="Normal 38 7 2 2" xfId="39015" xr:uid="{16DA1F66-5CC1-4912-AB6D-98268F9837BE}"/>
    <cellStyle name="Normal 38 7 2 3" xfId="39016" xr:uid="{C998D9E8-A9D3-44F3-B184-7314C37617C7}"/>
    <cellStyle name="Normal 38 7 2 4" xfId="39017" xr:uid="{46C955D8-65C4-4BB7-A857-36BCF14CC7E3}"/>
    <cellStyle name="Normal 38 7 3" xfId="39018" xr:uid="{A835D345-C1A6-4294-B627-1C7787408B34}"/>
    <cellStyle name="Normal 38 7 4" xfId="39019" xr:uid="{812FA846-6AC0-4032-B559-FFAE5D02D589}"/>
    <cellStyle name="Normal 38 7 5" xfId="39020" xr:uid="{00B14DC1-974C-4F9A-B7E8-21C724E92002}"/>
    <cellStyle name="Normal 38 8" xfId="39021" xr:uid="{EDFFD374-8A5E-4216-98C0-7168289FA1F0}"/>
    <cellStyle name="Normal 38 8 2" xfId="39022" xr:uid="{18113A0E-F1E1-460A-BDF4-8B9EFC852D35}"/>
    <cellStyle name="Normal 38 8 2 2" xfId="39023" xr:uid="{BDF6CB61-5090-4281-BE09-10E988C32CA7}"/>
    <cellStyle name="Normal 38 8 2 3" xfId="39024" xr:uid="{743EAF97-BF36-4DA1-A2EC-55A5E4458DDB}"/>
    <cellStyle name="Normal 38 8 2 4" xfId="39025" xr:uid="{8BDEE8D9-3025-4AA1-916A-6120A4CDE92A}"/>
    <cellStyle name="Normal 38 8 3" xfId="39026" xr:uid="{B614DC44-6FE1-4D19-87DD-9DA8926DEE6B}"/>
    <cellStyle name="Normal 38 8 4" xfId="39027" xr:uid="{4115A637-3199-4BD6-9FC5-27190649C88A}"/>
    <cellStyle name="Normal 38 8 5" xfId="39028" xr:uid="{4BFAF4F7-FFB6-4866-9566-C98FD7A59BF0}"/>
    <cellStyle name="Normal 38 9" xfId="39029" xr:uid="{7146FBDC-B061-4FE5-83F6-9D5BCFAEC4B3}"/>
    <cellStyle name="Normal 38 9 2" xfId="39030" xr:uid="{899DCA9D-BBD5-44FD-AA90-49085D1F47B3}"/>
    <cellStyle name="Normal 38 9 2 2" xfId="39031" xr:uid="{45A437E6-5E51-409C-9B0A-534CCD7FE7EF}"/>
    <cellStyle name="Normal 38 9 2 3" xfId="39032" xr:uid="{EF8C6C59-84A6-49C6-A4F9-E3E1F0EE5718}"/>
    <cellStyle name="Normal 38 9 2 4" xfId="39033" xr:uid="{B2CD54AE-6A41-449A-9E6D-45847F6F31D2}"/>
    <cellStyle name="Normal 38 9 3" xfId="39034" xr:uid="{D6E40376-C4E0-4A46-A230-933E4DE736AE}"/>
    <cellStyle name="Normal 38 9 4" xfId="39035" xr:uid="{7E9B1D1E-E4B3-4D24-B094-3A79BA6F0609}"/>
    <cellStyle name="Normal 38 9 5" xfId="39036" xr:uid="{281B19A2-3CF1-49EF-A80A-B4F8CF4208DD}"/>
    <cellStyle name="Normal 39" xfId="39037" xr:uid="{9E485804-EE3B-4D68-94B0-99D885281A3C}"/>
    <cellStyle name="Normal 39 2" xfId="56463" xr:uid="{B09281BA-2480-40D1-A541-C78BB102D0B5}"/>
    <cellStyle name="Normal 39 3" xfId="58492" xr:uid="{7B5D9F24-A267-49A4-87ED-67B12A9B7A76}"/>
    <cellStyle name="Normal 39 4" xfId="56404" xr:uid="{1D6E337F-A004-43F4-A5F5-DDD9702960E9}"/>
    <cellStyle name="Normal 4" xfId="183" xr:uid="{D3CF8CA9-E55E-4A74-ABA9-F799E49828AE}"/>
    <cellStyle name="Normal 4 10" xfId="39038" xr:uid="{FD5F4774-FC21-4BEC-8E24-652CB2E17A41}"/>
    <cellStyle name="Normal 4 10 2" xfId="58520" xr:uid="{CB34F70A-5A4E-4888-957C-995CB29E69BB}"/>
    <cellStyle name="Normal 4 10 3" xfId="55955" xr:uid="{0003AECA-8C18-4E7A-B72B-BCD60B047C07}"/>
    <cellStyle name="Normal 4 11" xfId="39039" xr:uid="{464163D9-9093-40D7-8EA5-20A3625A3DED}"/>
    <cellStyle name="Normal 4 11 2" xfId="56176" xr:uid="{6C05E3BE-91D0-467B-A775-620FEFB0D00B}"/>
    <cellStyle name="Normal 4 12" xfId="39040" xr:uid="{9205220D-84A1-49FD-8A11-4134A6660983}"/>
    <cellStyle name="Normal 4 12 2" xfId="58324" xr:uid="{E389E8AA-E207-49CA-9589-9C570E0F5CE1}"/>
    <cellStyle name="Normal 4 13" xfId="39041" xr:uid="{7D4B58A1-5A1E-49A8-AAAC-26024199B1E2}"/>
    <cellStyle name="Normal 4 13 2" xfId="58481" xr:uid="{ABFE6749-486D-477C-B0B7-AC8141E7785A}"/>
    <cellStyle name="Normal 4 14" xfId="39042" xr:uid="{07959C13-083A-4372-8063-D760B8690EB9}"/>
    <cellStyle name="Normal 4 14 2" xfId="47671" xr:uid="{080801E2-E787-4084-BE99-6B33F6611615}"/>
    <cellStyle name="Normal 4 15" xfId="2641" xr:uid="{3B4C19F2-8A40-4CDC-996F-0523914C4793}"/>
    <cellStyle name="Normal 4 16" xfId="216" xr:uid="{50F374FC-3199-43BA-8350-6261D2F274AA}"/>
    <cellStyle name="Normal 4 17" xfId="45361" xr:uid="{473C4C34-8877-407D-9B70-9750C581E11F}"/>
    <cellStyle name="Normal 4 2" xfId="40" xr:uid="{B5B3D791-1011-44F5-9639-E5AAA2323497}"/>
    <cellStyle name="Normal 4 2 10" xfId="56422" xr:uid="{56E80679-B0B8-4C59-A87B-9807E7F40F6F}"/>
    <cellStyle name="Normal 4 2 11" xfId="58192" xr:uid="{70DB73A6-5C88-4D7E-93CB-6466801F1DD8}"/>
    <cellStyle name="Normal 4 2 12" xfId="58521" xr:uid="{4E9D4B16-888B-4FB5-ADF7-965773A7F172}"/>
    <cellStyle name="Normal 4 2 13" xfId="47672" xr:uid="{231F81E7-D3B7-43E8-8E4B-6B07D6958AB5}"/>
    <cellStyle name="Normal 4 2 2" xfId="2642" xr:uid="{C867F37D-874D-49DA-B701-71DC4E74E02F}"/>
    <cellStyle name="Normal 4 2 2 10" xfId="56700" xr:uid="{0C8073B6-95A8-4B72-AF00-B929B0EFE749}"/>
    <cellStyle name="Normal 4 2 2 11" xfId="58277" xr:uid="{88810B59-24A9-453B-B9E4-6F71F6275A0A}"/>
    <cellStyle name="Normal 4 2 2 12" xfId="45362" xr:uid="{0B59A7EE-C930-4D0B-B5F4-497D0471A631}"/>
    <cellStyle name="Normal 4 2 2 2" xfId="48472" xr:uid="{3ACB9272-877B-48CC-88DC-F12B92CCF3E4}"/>
    <cellStyle name="Normal 4 2 2 2 2" xfId="49769" xr:uid="{20C1AC51-1A89-4ABE-A70C-C34F5D76A82A}"/>
    <cellStyle name="Normal 4 2 2 2 2 2" xfId="57177" xr:uid="{028783A5-C2F9-4470-A154-ABDB781F5EEE}"/>
    <cellStyle name="Normal 4 2 2 2 2 2 2" xfId="57481" xr:uid="{472C15CB-6A85-4624-BF6C-8D091913DDD1}"/>
    <cellStyle name="Normal 4 2 2 2 2 2 3" xfId="56638" xr:uid="{D12104A9-19B9-440B-AB61-36CA5A73261F}"/>
    <cellStyle name="Normal 4 2 2 2 2 3" xfId="57820" xr:uid="{92C3FAA6-F9BF-4683-B5F7-D774D209F36A}"/>
    <cellStyle name="Normal 4 2 2 2 3" xfId="56855" xr:uid="{2AADF896-C99C-4CC1-A8D6-05FF31D20DC0}"/>
    <cellStyle name="Normal 4 2 2 2 4" xfId="56791" xr:uid="{5A99F6F6-96FB-4630-B6E8-856C855AF790}"/>
    <cellStyle name="Normal 4 2 2 3" xfId="51169" xr:uid="{24FAB0F0-4C87-44A9-9358-7FC7CF8F4A8E}"/>
    <cellStyle name="Normal 4 2 2 4" xfId="52051" xr:uid="{97714275-9704-4D75-AA46-4E5030B896FB}"/>
    <cellStyle name="Normal 4 2 2 5" xfId="52920" xr:uid="{51B5E07D-B071-4527-A0D5-F5801EC79C16}"/>
    <cellStyle name="Normal 4 2 2 6" xfId="53775" xr:uid="{16B5AC40-856A-449A-9E43-4910CBD4AF6B}"/>
    <cellStyle name="Normal 4 2 2 7" xfId="54598" xr:uid="{1C15FAB0-A45B-4B1D-A529-E4617035FD5B}"/>
    <cellStyle name="Normal 4 2 2 8" xfId="55346" xr:uid="{313CFB2B-7941-4EB9-8454-1683650660B7}"/>
    <cellStyle name="Normal 4 2 2 9" xfId="55956" xr:uid="{C7001188-7FFE-4557-9B89-AD4CB04B2BED}"/>
    <cellStyle name="Normal 4 2 3" xfId="49768" xr:uid="{71B50E63-831A-4254-8A2A-CA03EC184641}"/>
    <cellStyle name="Normal 4 2 3 2" xfId="49901" xr:uid="{DD21AF85-AC8C-4284-86E7-011D800A92DE}"/>
    <cellStyle name="Normal 4 2 4" xfId="51547" xr:uid="{A008A892-2270-4E9A-8A21-B8B83761FD8A}"/>
    <cellStyle name="Normal 4 2 5" xfId="52426" xr:uid="{2DC9C00F-745C-41EB-8965-69E1F0130A9C}"/>
    <cellStyle name="Normal 4 2 6" xfId="53292" xr:uid="{3B23D2CD-AAE0-4085-8658-F54A58AAC99B}"/>
    <cellStyle name="Normal 4 2 7" xfId="54136" xr:uid="{6DF2F923-B2F8-47A4-A4B5-BCEFCB8D7EA2}"/>
    <cellStyle name="Normal 4 2 8" xfId="54943" xr:uid="{005091F1-25DF-4403-A830-C3D0F69D2AC1}"/>
    <cellStyle name="Normal 4 2 9" xfId="55625" xr:uid="{6267296E-57F4-4B8A-802A-40EF4D938266}"/>
    <cellStyle name="Normal 4 3" xfId="39043" xr:uid="{B1A3AB1A-D4F7-449A-8D46-69D263450258}"/>
    <cellStyle name="Normal 4 3 2" xfId="46504" xr:uid="{D856903D-5D1F-482D-9D8D-0727AE1747F5}"/>
    <cellStyle name="Normal 4 3 2 2" xfId="59460" xr:uid="{65E335A5-17ED-4F09-8D7A-C7DC62448025}"/>
    <cellStyle name="Normal 4 3 2 3" xfId="58746" xr:uid="{FDEB135A-DF0B-446F-8B3F-E6B182E6F69F}"/>
    <cellStyle name="Normal 4 3 2 4" xfId="49770" xr:uid="{9767B232-2F06-4CF9-BC61-1F35FA241172}"/>
    <cellStyle name="Normal 4 3 3" xfId="58903" xr:uid="{4B01F770-CF59-4850-A8E1-82690711674F}"/>
    <cellStyle name="Normal 4 3 3 2" xfId="59598" xr:uid="{534A0ED5-DEE0-4045-8161-E392E6279B40}"/>
    <cellStyle name="Normal 4 3 4" xfId="59041" xr:uid="{07EABA0B-C628-4144-AA10-BCB2B4DC2BE1}"/>
    <cellStyle name="Normal 4 3 4 2" xfId="59727" xr:uid="{ED263C5D-B281-4E1E-B992-D24602858D84}"/>
    <cellStyle name="Normal 4 3 5" xfId="59164" xr:uid="{8FECC880-1FA6-4347-917D-3533C536CAF2}"/>
    <cellStyle name="Normal 4 3 5 2" xfId="59842" xr:uid="{5D832CF4-BC0A-49B1-AC28-C881957D5560}"/>
    <cellStyle name="Normal 4 3 6" xfId="59308" xr:uid="{FE1C9DE0-F459-44DF-9342-C8013203CB84}"/>
    <cellStyle name="Normal 4 3 7" xfId="58583" xr:uid="{EC9AA7A5-DC02-42D6-970D-E2D72ABEB816}"/>
    <cellStyle name="Normal 4 3 8" xfId="47673" xr:uid="{BF8E6CA2-8702-4B7D-9903-022B478DF72F}"/>
    <cellStyle name="Normal 4 3 9" xfId="45363" xr:uid="{55AB12FA-3CC0-4113-BCF9-C6F925C5BCF9}"/>
    <cellStyle name="Normal 4 4" xfId="39044" xr:uid="{A4B56D67-4D70-4360-8ADC-98240D4DB0B6}"/>
    <cellStyle name="Normal 4 4 2" xfId="46860" xr:uid="{A2260D8D-52C6-46B9-AB46-C90B4554030B}"/>
    <cellStyle name="Normal 4 4 2 2" xfId="59506" xr:uid="{2A76496F-0F9A-4C92-8A92-45968AEB2DF3}"/>
    <cellStyle name="Normal 4 4 2 3" xfId="58793" xr:uid="{8516D7CD-9B12-4680-81F1-F7AF6B5354C5}"/>
    <cellStyle name="Normal 4 4 2 4" xfId="51168" xr:uid="{30F8A7D3-9D73-429A-8745-54EA9A52A58A}"/>
    <cellStyle name="Normal 4 4 3" xfId="58954" xr:uid="{96021FF7-1F37-4A68-B1C6-D1083DA4BD75}"/>
    <cellStyle name="Normal 4 4 3 2" xfId="59646" xr:uid="{DBEC178E-E34F-456E-9108-88F56D37BCDC}"/>
    <cellStyle name="Normal 4 4 4" xfId="59088" xr:uid="{7A22609B-8756-42B7-B610-5D9C4C9412C5}"/>
    <cellStyle name="Normal 4 4 4 2" xfId="59772" xr:uid="{F4193373-1D57-441D-BA75-66B02381E6C6}"/>
    <cellStyle name="Normal 4 4 5" xfId="59208" xr:uid="{C764C999-BD21-4D47-B401-1B3AA3731F36}"/>
    <cellStyle name="Normal 4 4 5 2" xfId="59885" xr:uid="{92449872-CCD7-4FB5-B81C-FF835D5F9CD0}"/>
    <cellStyle name="Normal 4 4 6" xfId="59353" xr:uid="{3E3998AA-0589-4D1A-92A1-37C6234C5E73}"/>
    <cellStyle name="Normal 4 4 7" xfId="58633" xr:uid="{1E27D637-E539-4B0C-A042-AEB6D78EFF2B}"/>
    <cellStyle name="Normal 4 4 8" xfId="47674" xr:uid="{53A4E1D3-ABA0-471B-843B-5DC22CDC3BDA}"/>
    <cellStyle name="Normal 4 4 9" xfId="46072" xr:uid="{3047D421-9832-43D1-A2C0-2C5279A1F2BC}"/>
    <cellStyle name="Normal 4 5" xfId="39045" xr:uid="{D5C1FC98-D5A0-4869-9F49-18D2E31AB2DC}"/>
    <cellStyle name="Normal 4 5 2" xfId="52050" xr:uid="{61B4561B-FB89-49A4-8925-E906872B0B59}"/>
    <cellStyle name="Normal 4 5 2 2" xfId="59406" xr:uid="{B8B0A5B4-1718-41F9-8A6A-B30E22CA58CD}"/>
    <cellStyle name="Normal 4 5 3" xfId="58690" xr:uid="{6F3D1AF1-194A-4FC7-BDF6-23E1C8C11485}"/>
    <cellStyle name="Normal 4 5 4" xfId="47675" xr:uid="{1140EF73-2004-498F-B75E-A27B63DEEB79}"/>
    <cellStyle name="Normal 4 5 5" xfId="46505" xr:uid="{1E1577A8-BDE6-43B4-A57B-9C375A404852}"/>
    <cellStyle name="Normal 4 6" xfId="39046" xr:uid="{67E91AA2-2F2C-47F3-BCDC-C77D4A6C88F0}"/>
    <cellStyle name="Normal 4 6 2" xfId="44996" xr:uid="{89BBD61D-E7D9-4FBA-A880-A31AF4176B5A}"/>
    <cellStyle name="Normal 4 6 2 2" xfId="59397" xr:uid="{A7A15F3D-74A1-4F0B-82C3-844ED4364607}"/>
    <cellStyle name="Normal 4 6 2 3" xfId="52919" xr:uid="{73440C07-1A4D-43C5-823A-9A362D3AA456}"/>
    <cellStyle name="Normal 4 6 2 4" xfId="46861" xr:uid="{183FB052-A281-4278-9401-A811B1C8CB8A}"/>
    <cellStyle name="Normal 4 6 3" xfId="58679" xr:uid="{F6F5F1FA-478D-476A-A4B0-5B06634A8295}"/>
    <cellStyle name="Normal 4 6 4" xfId="47676" xr:uid="{E1F46A2A-ED72-456A-BBA6-1427101CEAE0}"/>
    <cellStyle name="Normal 4 7" xfId="39047" xr:uid="{08F38E87-1169-4279-B746-AD490F914F2C}"/>
    <cellStyle name="Normal 4 7 2" xfId="53774" xr:uid="{47227E2B-DC59-456C-A607-CB666F87450B}"/>
    <cellStyle name="Normal 4 7 2 2" xfId="59394" xr:uid="{4BB16C6A-C0D1-49F0-8810-F1BC4E73C48B}"/>
    <cellStyle name="Normal 4 7 3" xfId="58676" xr:uid="{E257DA97-C6E4-42BA-8C57-F2C89A6CAE22}"/>
    <cellStyle name="Normal 4 7 4" xfId="46862" xr:uid="{68E41FD7-4D70-49E3-B2EC-0788D2E5BCD3}"/>
    <cellStyle name="Normal 4 8" xfId="39048" xr:uid="{E7847953-EC88-4AFA-915E-7DE04B74EC17}"/>
    <cellStyle name="Normal 4 8 2" xfId="59502" xr:uid="{11FB2B0F-BAF8-4E74-A9FC-4A4B16493D2F}"/>
    <cellStyle name="Normal 4 8 3" xfId="58789" xr:uid="{2AD46E29-F25E-4BB0-B8B8-F82AF6307218}"/>
    <cellStyle name="Normal 4 8 4" xfId="54597" xr:uid="{D1DA52F2-A467-471D-A7CB-647887BCEBB0}"/>
    <cellStyle name="Normal 4 8 5" xfId="46863" xr:uid="{19C1AEB0-ECA5-45C2-8884-18F776D325B4}"/>
    <cellStyle name="Normal 4 9" xfId="39049" xr:uid="{3FB1853B-05D6-4BB1-A1A1-14C6B7E02308}"/>
    <cellStyle name="Normal 4 9 2" xfId="59262" xr:uid="{96B19A0A-ABAD-4615-9C38-49E140B929D8}"/>
    <cellStyle name="Normal 4 9 3" xfId="55345" xr:uid="{5FAD90C9-6A57-4630-835E-4A849312ED6B}"/>
    <cellStyle name="Normal 4_110405001 - Adto de Viagem" xfId="39050" xr:uid="{2EF4AECF-FFA4-4835-AEF2-7EC5149D75B7}"/>
    <cellStyle name="Normal 40" xfId="39051" xr:uid="{0943E8A8-32E4-4882-B5B8-775C9C484A06}"/>
    <cellStyle name="Normal 40 2" xfId="56461" xr:uid="{2D5ABFA4-86E0-4EA8-BD4A-6276FC1F8578}"/>
    <cellStyle name="Normal 40 3" xfId="60014" xr:uid="{8E2D9AC3-9AF7-455A-B6C5-FB3B5BDE6035}"/>
    <cellStyle name="Normal 40 4" xfId="56402" xr:uid="{E0118F2B-F401-4A95-BD7A-0F079A618BA1}"/>
    <cellStyle name="Normal 41" xfId="39052" xr:uid="{C4FB7045-865C-4C46-B972-4D11D3A78273}"/>
    <cellStyle name="Normal 41 2" xfId="56460" xr:uid="{6CD71C23-009D-40A8-97DF-F687445595F7}"/>
    <cellStyle name="Normal 41 3" xfId="60015" xr:uid="{C2A80798-ADD4-4940-8726-5940A89E6A7E}"/>
    <cellStyle name="Normal 41 4" xfId="56401" xr:uid="{4F0AE0C2-87C7-4F92-BF6B-7E482EBC87B3}"/>
    <cellStyle name="Normal 42" xfId="39053" xr:uid="{87C5A6FA-3C7C-48DA-A97C-A86519337773}"/>
    <cellStyle name="Normal 42 2" xfId="56462" xr:uid="{C7115671-34AA-489C-95AA-D4D9C7F2EC7A}"/>
    <cellStyle name="Normal 42 3" xfId="60016" xr:uid="{ED716DAD-C87E-4D3C-81A1-906CACC4045E}"/>
    <cellStyle name="Normal 42 4" xfId="56403" xr:uid="{BD3A99E6-3244-435F-ABEF-48D2C333F4BC}"/>
    <cellStyle name="Normal 43" xfId="39054" xr:uid="{F69D8E94-3E23-4EBA-9F5A-E9732256DD65}"/>
    <cellStyle name="Normal 43 2" xfId="56464" xr:uid="{B9D27093-37BD-4119-8F40-85FEB5BB21FD}"/>
    <cellStyle name="Normal 43 3" xfId="60017" xr:uid="{7013C6AC-AE6A-4904-8BC0-8D0F2B8C713B}"/>
    <cellStyle name="Normal 43 4" xfId="56406" xr:uid="{620DA562-C943-4C59-BD6A-4141D40EBF07}"/>
    <cellStyle name="Normal 44" xfId="39055" xr:uid="{D600F53D-BACA-41BA-881D-C83DC329CCE2}"/>
    <cellStyle name="Normal 44 2" xfId="56465" xr:uid="{536E4954-9CF5-4F1C-B818-83126213B556}"/>
    <cellStyle name="Normal 44 3" xfId="58493" xr:uid="{9431569E-1FE6-4E88-8E71-A610AB39EAFB}"/>
    <cellStyle name="Normal 44 4" xfId="56853" xr:uid="{D7F8A4C5-1A32-4C8C-81D0-F7356E19C208}"/>
    <cellStyle name="Normal 45" xfId="39056" xr:uid="{563F3830-3046-43CA-8BA0-361743043130}"/>
    <cellStyle name="Normal 45 2" xfId="56407" xr:uid="{CF6C8E9D-5C08-4FCA-AF9F-653FAE63A96C}"/>
    <cellStyle name="Normal 46" xfId="39057" xr:uid="{0E12C7DE-970A-48CF-A5C6-7E3F7EC388A5}"/>
    <cellStyle name="Normal 46 2" xfId="58456" xr:uid="{46933A38-42BD-4DAC-B56C-05DA48EA40B3}"/>
    <cellStyle name="Normal 46 3" xfId="44994" xr:uid="{F9A2E319-3AE6-48F4-AC91-B8F15BE53FF8}"/>
    <cellStyle name="Normal 47" xfId="39058" xr:uid="{FEB81B8B-FD46-4C47-B0A0-57AE4B9B6C5B}"/>
    <cellStyle name="Normal 48" xfId="39059" xr:uid="{2C7AFDC4-5C0E-4947-BBB6-39ED96D794E8}"/>
    <cellStyle name="Normal 49" xfId="39060" xr:uid="{736F8BDA-55DA-4BB1-843F-9AAA259C5252}"/>
    <cellStyle name="Normal 5" xfId="217" xr:uid="{0191B7F6-6D29-4EF1-96FC-1172A7FE57BA}"/>
    <cellStyle name="Normal 5 10" xfId="39061" xr:uid="{22DBAC41-1212-484F-BBBF-ACE4D4A970CE}"/>
    <cellStyle name="Normal 5 10 2" xfId="59396" xr:uid="{2C19ED0C-8211-427B-8C7F-BF6CA78BCA9E}"/>
    <cellStyle name="Normal 5 10 3" xfId="58678" xr:uid="{1A520281-FCEE-494D-A446-840247E004A1}"/>
    <cellStyle name="Normal 5 10 4" xfId="54942" xr:uid="{E7106FF0-8CF9-4A4D-8E2F-9D5DD7A2DBC7}"/>
    <cellStyle name="Normal 5 10 5" xfId="46864" xr:uid="{C9780704-413A-497E-B605-21B7B26433AA}"/>
    <cellStyle name="Normal 5 11" xfId="39062" xr:uid="{FF7855BD-118D-4D7E-B8B3-563191C2D8BA}"/>
    <cellStyle name="Normal 5 11 2" xfId="59263" xr:uid="{A5F9D175-D77E-46DD-BE02-4CF2A4A354D6}"/>
    <cellStyle name="Normal 5 11 3" xfId="55624" xr:uid="{B826C3C9-BD78-43FB-9A8E-FE2217A86C16}"/>
    <cellStyle name="Normal 5 11 4" xfId="46865" xr:uid="{F21F380B-261B-4751-9D05-E2D403CFA735}"/>
    <cellStyle name="Normal 5 12" xfId="39063" xr:uid="{90F286E8-B1A1-4120-B570-FCE7A74E6B47}"/>
    <cellStyle name="Normal 5 12 2" xfId="58522" xr:uid="{3220D1BE-25D9-472D-B822-6091F0C3AA2D}"/>
    <cellStyle name="Normal 5 12 3" xfId="46866" xr:uid="{73555F3A-02B3-4B7E-917C-8FAA04B3DCA2}"/>
    <cellStyle name="Normal 5 13" xfId="39064" xr:uid="{15FEDDD7-D643-4D73-A806-61276B401C5F}"/>
    <cellStyle name="Normal 5 13 2" xfId="46867" xr:uid="{C8F3BFCF-4CFB-441B-8392-9A9CD33C1D43}"/>
    <cellStyle name="Normal 5 14" xfId="39065" xr:uid="{2A145244-1064-4476-BE83-6DAF2C6573DA}"/>
    <cellStyle name="Normal 5 14 2" xfId="58455" xr:uid="{66D9D032-922B-4D7E-9C16-265BF85DC36F}"/>
    <cellStyle name="Normal 5 14 3" xfId="46868" xr:uid="{54AA5121-BB34-4990-8710-9E01BD1EA2D4}"/>
    <cellStyle name="Normal 5 15" xfId="2643" xr:uid="{1DE0838A-E0FC-4FDC-AC6A-542FD8BA7B90}"/>
    <cellStyle name="Normal 5 15 2" xfId="58468" xr:uid="{374ED46E-D66E-48B2-AD5B-D0CFA15A733B}"/>
    <cellStyle name="Normal 5 15 3" xfId="46869" xr:uid="{AB2614E2-F226-47F3-B299-872A365141C9}"/>
    <cellStyle name="Normal 5 16" xfId="44987" xr:uid="{9B6E0A0B-4EA9-4AA4-A3DA-66C049950375}"/>
    <cellStyle name="Normal 5 16 2" xfId="46870" xr:uid="{9EEBF116-5E10-487C-A306-1EC770463467}"/>
    <cellStyle name="Normal 5 17" xfId="46871" xr:uid="{EC55E0AA-69F0-409A-BB31-536166675C1B}"/>
    <cellStyle name="Normal 5 18" xfId="46872" xr:uid="{4C161BA6-C3E8-4E85-9D09-DD085AEA86EA}"/>
    <cellStyle name="Normal 5 19" xfId="46873" xr:uid="{6F14B079-9BFF-4A01-B3F1-C3498E197F5D}"/>
    <cellStyle name="Normal 5 2" xfId="2" xr:uid="{9ABDB6F7-9DC4-4612-8DA7-FE0855E0ACC1}"/>
    <cellStyle name="Normal 5 2 2" xfId="2645" xr:uid="{13C1B4DC-19A9-4532-8277-455633119882}"/>
    <cellStyle name="Normal 5 2 2 2" xfId="57060" xr:uid="{467FC023-F2F1-4B37-9B7A-39996B72752D}"/>
    <cellStyle name="Normal 5 2 2 3" xfId="57078" xr:uid="{6DADC9A8-8B51-4B2B-B57C-5DA7F8474AD3}"/>
    <cellStyle name="Normal 5 2 2 4" xfId="58524" xr:uid="{7603D130-E416-49D6-893E-4D7C9812894A}"/>
    <cellStyle name="Normal 5 2 2 5" xfId="46506" xr:uid="{8B15AA33-2BDD-4852-AF44-8D395207E631}"/>
    <cellStyle name="Normal 5 2 3" xfId="44885" xr:uid="{818BB887-BC7B-40DE-9421-46D23C6C1CF7}"/>
    <cellStyle name="Normal 5 2 3 2" xfId="58525" xr:uid="{61F4AFA8-294C-4A09-9977-2B5938DF59B7}"/>
    <cellStyle name="Normal 5 2 3 3" xfId="58416" xr:uid="{BA55D790-052F-4C9E-9F79-53248C2F7E0F}"/>
    <cellStyle name="Normal 5 2 3 4" xfId="46874" xr:uid="{A11CCB3B-6E43-401B-9BD2-E5A0C80694D6}"/>
    <cellStyle name="Normal 5 2 4" xfId="2644" xr:uid="{92A73076-BC44-45B6-8350-368C25626577}"/>
    <cellStyle name="Normal 5 2 4 2" xfId="58523" xr:uid="{B04C18F1-0FA8-4F36-99DD-0F1A0BA002AC}"/>
    <cellStyle name="Normal 5 2 5" xfId="46073" xr:uid="{0B93F415-F6E1-433A-917B-A9EC6658D306}"/>
    <cellStyle name="Normal 5 20" xfId="46875" xr:uid="{E6888DA7-4C01-456F-93EA-1C2F10F9FC98}"/>
    <cellStyle name="Normal 5 21" xfId="46876" xr:uid="{B942B9F7-8C65-4E03-AC93-D7F30E167EC9}"/>
    <cellStyle name="Normal 5 22" xfId="46877" xr:uid="{44CC02E2-9DB3-4F57-B129-38AB19AEDABC}"/>
    <cellStyle name="Normal 5 23" xfId="46878" xr:uid="{3556B0DE-90AF-4CBB-A31B-9CFACB3F9C87}"/>
    <cellStyle name="Normal 5 24" xfId="46879" xr:uid="{0B371F0F-2EEA-435A-8A35-36F5CD1E0620}"/>
    <cellStyle name="Normal 5 25" xfId="46880" xr:uid="{3834FFF6-7054-4D7C-9A1B-16EF7ED5BF7D}"/>
    <cellStyle name="Normal 5 26" xfId="46881" xr:uid="{CE5460E4-F007-498E-9065-3F925628A3B0}"/>
    <cellStyle name="Normal 5 27" xfId="46882" xr:uid="{8A095364-0C0B-4C4E-B385-33094AD838AC}"/>
    <cellStyle name="Normal 5 28" xfId="46883" xr:uid="{D04FF253-1BD3-46BC-BC2D-BD7A3DA3CFF2}"/>
    <cellStyle name="Normal 5 29" xfId="46884" xr:uid="{6DC7E998-4976-4F31-8E25-51249D92FC75}"/>
    <cellStyle name="Normal 5 3" xfId="2646" xr:uid="{8DE42820-59C0-4378-9FCE-806B5E4CE720}"/>
    <cellStyle name="Normal 5 3 2" xfId="2647" xr:uid="{A7E6597B-4FCB-4606-B90C-0FB1A0D354ED}"/>
    <cellStyle name="Normal 5 3 2 2" xfId="57061" xr:uid="{5FD28E98-2ED7-48B6-907B-AACCF65D3B9F}"/>
    <cellStyle name="Normal 5 3 2 3" xfId="56727" xr:uid="{BC39D5E1-8EAA-4503-AD8E-6AEEF5822A1E}"/>
    <cellStyle name="Normal 5 3 2 4" xfId="56701" xr:uid="{B0EE495D-1CF0-4151-BD11-CC2C2609DCC0}"/>
    <cellStyle name="Normal 5 3 3" xfId="57845" xr:uid="{1656FA1D-F8CE-48C8-86C3-AA77524F2948}"/>
    <cellStyle name="Normal 5 3 4" xfId="58526" xr:uid="{F56D0836-1757-4A15-972E-09679CCA845A}"/>
    <cellStyle name="Normal 5 3 5" xfId="48320" xr:uid="{3943653D-418D-4B2C-A717-4BE6C93041C3}"/>
    <cellStyle name="Normal 5 3 6" xfId="46470" xr:uid="{602ACFD5-4669-4D74-B978-CC1E9113B266}"/>
    <cellStyle name="Normal 5 30" xfId="46885" xr:uid="{D18473EA-F0AE-4975-98B6-85DE63A641AA}"/>
    <cellStyle name="Normal 5 31" xfId="46886" xr:uid="{99B149B4-31F3-45D1-B7A2-53B9688E5842}"/>
    <cellStyle name="Normal 5 32" xfId="46887" xr:uid="{1FCC3A82-078D-42BC-A847-79084FFDD290}"/>
    <cellStyle name="Normal 5 33" xfId="46888" xr:uid="{4B683F04-B2FE-47FD-97D9-970C8A767E9F}"/>
    <cellStyle name="Normal 5 34" xfId="46889" xr:uid="{31BA13F7-9722-4D7C-BCCE-1DFE79BAEA96}"/>
    <cellStyle name="Normal 5 35" xfId="46890" xr:uid="{6507B6D7-1FF9-4078-8B4C-A8AB328E588B}"/>
    <cellStyle name="Normal 5 36" xfId="46891" xr:uid="{BE150D68-5DC5-4EFF-8BFA-734DA83B20F9}"/>
    <cellStyle name="Normal 5 37" xfId="46892" xr:uid="{4258B4C8-476A-4F6B-A2CF-C0DD8A220B55}"/>
    <cellStyle name="Normal 5 38" xfId="46893" xr:uid="{C16D8DB7-AA32-494B-9D89-9DAE237E6044}"/>
    <cellStyle name="Normal 5 39" xfId="46894" xr:uid="{D15A6143-515A-4FE7-B9E9-BE3F304CE7A4}"/>
    <cellStyle name="Normal 5 4" xfId="2648" xr:uid="{EF6863EB-A13E-4FD2-B34C-B7A1473E543D}"/>
    <cellStyle name="Normal 5 4 2" xfId="2649" xr:uid="{D4D0D8EB-7901-40D7-B873-A2A543FF041D}"/>
    <cellStyle name="Normal 5 4 2 2" xfId="58527" xr:uid="{44AB6469-7751-4A5C-9558-E46CD7329147}"/>
    <cellStyle name="Normal 5 4 3" xfId="48473" xr:uid="{ECD7E0AA-302A-4F0F-9282-6DD3FD829DAB}"/>
    <cellStyle name="Normal 5 4 4" xfId="46895" xr:uid="{7A56E980-367A-43BB-AE84-62EB7C0B8EF1}"/>
    <cellStyle name="Normal 5 40" xfId="46896" xr:uid="{77D4FDA9-C756-46A9-A803-DFBAFEEFAAAD}"/>
    <cellStyle name="Normal 5 41" xfId="46897" xr:uid="{8A180842-2ECC-474C-96D6-B77B439D27E7}"/>
    <cellStyle name="Normal 5 42" xfId="46898" xr:uid="{124B8525-CB84-4D95-BA08-3841FC4A40EF}"/>
    <cellStyle name="Normal 5 43" xfId="46899" xr:uid="{CD8A45A7-BDBF-4520-9BCE-866DCEF554BD}"/>
    <cellStyle name="Normal 5 44" xfId="47677" xr:uid="{D8DC9683-820A-47F5-B706-56C23251F10C}"/>
    <cellStyle name="Normal 5 5" xfId="2650" xr:uid="{5F929BB7-D47C-4C23-969F-23AE7CDDA587}"/>
    <cellStyle name="Normal 5 5 2" xfId="2651" xr:uid="{9ADE5C7B-2AE3-495A-BF91-67CECBA933A3}"/>
    <cellStyle name="Normal 5 5 2 2" xfId="59462" xr:uid="{17AA6A88-0B39-4CB6-98C5-7A96279D5AEB}"/>
    <cellStyle name="Normal 5 5 2 3" xfId="58748" xr:uid="{A1E8C7E0-7492-468E-981B-6EB7F54FAC5C}"/>
    <cellStyle name="Normal 5 5 3" xfId="58905" xr:uid="{F477C627-33FB-4435-9A18-8F67CD1A0D9A}"/>
    <cellStyle name="Normal 5 5 3 2" xfId="59600" xr:uid="{A67181F5-4BD7-49D2-8848-C95C35303290}"/>
    <cellStyle name="Normal 5 5 4" xfId="59043" xr:uid="{B88B86B2-84EA-4394-917E-537E38985773}"/>
    <cellStyle name="Normal 5 5 4 2" xfId="59729" xr:uid="{F496A9C7-CA46-481C-B1D5-07DDA6343F4F}"/>
    <cellStyle name="Normal 5 5 5" xfId="59166" xr:uid="{0812EFB5-271B-4098-AD7C-D45A52AE5612}"/>
    <cellStyle name="Normal 5 5 5 2" xfId="59844" xr:uid="{80286B64-3D25-4EA9-9CC4-B4A4619D29B0}"/>
    <cellStyle name="Normal 5 5 6" xfId="59310" xr:uid="{06E1FD17-DE39-4964-B9EF-40BC6CB401AA}"/>
    <cellStyle name="Normal 5 5 7" xfId="58585" xr:uid="{D1F4B207-202F-4A71-AD37-40762CBF3DB5}"/>
    <cellStyle name="Normal 5 5 8" xfId="49900" xr:uid="{4F33A0D7-2AB3-4AD8-9618-95638EC2D719}"/>
    <cellStyle name="Normal 5 5 9" xfId="46900" xr:uid="{EE277DC9-35DF-47AE-8E0F-C9B7C13074BC}"/>
    <cellStyle name="Normal 5 6" xfId="2652" xr:uid="{FD1FB035-02C2-4414-B7E9-3CD6C1998A9E}"/>
    <cellStyle name="Normal 5 6 2" xfId="2653" xr:uid="{53CCCD4C-DCC3-4633-99D5-8AEFA22651C6}"/>
    <cellStyle name="Normal 5 6 2 2" xfId="59507" xr:uid="{EA94AD24-C780-4502-81CD-923C4B5DBC68}"/>
    <cellStyle name="Normal 5 6 2 3" xfId="58794" xr:uid="{33D1014B-C86F-4AB3-9A7A-8132F5FAF9FD}"/>
    <cellStyle name="Normal 5 6 3" xfId="58955" xr:uid="{FC8B8F26-A744-4AE9-91B8-735DCFBF4E5E}"/>
    <cellStyle name="Normal 5 6 3 2" xfId="59647" xr:uid="{A43E48EB-C66B-494B-9DCB-711CE519387F}"/>
    <cellStyle name="Normal 5 6 4" xfId="59089" xr:uid="{DE04162F-3262-43A0-B9AC-065CAEE286BC}"/>
    <cellStyle name="Normal 5 6 4 2" xfId="59773" xr:uid="{A7011AEE-70A6-434C-9D2E-32AE22A561FA}"/>
    <cellStyle name="Normal 5 6 5" xfId="59209" xr:uid="{7CF36C73-273E-4DB7-8B02-0D687528CE3F}"/>
    <cellStyle name="Normal 5 6 5 2" xfId="59886" xr:uid="{D4171352-96A4-4661-BD0B-57131FDEA249}"/>
    <cellStyle name="Normal 5 6 6" xfId="59354" xr:uid="{F5379BD2-B349-460D-99CA-5D23AECEFE96}"/>
    <cellStyle name="Normal 5 6 7" xfId="58634" xr:uid="{91B3437B-60DE-4A59-AEED-5FE4A5A62393}"/>
    <cellStyle name="Normal 5 6 8" xfId="51546" xr:uid="{195E739E-033C-45FF-A1BD-DD54C99CE64E}"/>
    <cellStyle name="Normal 5 6 9" xfId="46901" xr:uid="{4F768E72-514C-4BDD-B9C7-5B2E03C5DA0E}"/>
    <cellStyle name="Normal 5 7" xfId="39066" xr:uid="{FF0B324B-B170-4A79-AD73-194C2342A63B}"/>
    <cellStyle name="Normal 5 7 2" xfId="59408" xr:uid="{39383860-2B24-410D-A040-D32178A423DA}"/>
    <cellStyle name="Normal 5 7 3" xfId="58692" xr:uid="{CF410B48-FFCF-43B5-983A-A1EB6C9EEE23}"/>
    <cellStyle name="Normal 5 7 4" xfId="52425" xr:uid="{013D9BDB-A7AA-4E92-98E1-35E47E49C83C}"/>
    <cellStyle name="Normal 5 7 5" xfId="46902" xr:uid="{2F250FDD-25E5-4F34-A312-615A53C9C702}"/>
    <cellStyle name="Normal 5 8" xfId="39067" xr:uid="{6CB90FDE-E55B-48AB-B8A6-0D0E19257539}"/>
    <cellStyle name="Normal 5 8 2" xfId="59395" xr:uid="{881BBEAC-DBF3-4900-8969-61BF8DED99AF}"/>
    <cellStyle name="Normal 5 8 3" xfId="58677" xr:uid="{2E4E8912-2084-4565-868B-EB95CCB07C64}"/>
    <cellStyle name="Normal 5 8 4" xfId="53291" xr:uid="{357DC114-71F1-437F-9622-41D5C41BF598}"/>
    <cellStyle name="Normal 5 8 5" xfId="46903" xr:uid="{1F8D4650-5C26-4644-B20B-0E0791FE6F66}"/>
    <cellStyle name="Normal 5 9" xfId="39068" xr:uid="{169ED2CE-A3B0-481F-91DD-C5D29344039D}"/>
    <cellStyle name="Normal 5 9 2" xfId="59398" xr:uid="{4E89FA9E-3A8F-4FB0-A671-C66BFBC78714}"/>
    <cellStyle name="Normal 5 9 3" xfId="58680" xr:uid="{29EE7C07-13FC-43F8-8232-25A19093A64A}"/>
    <cellStyle name="Normal 5 9 4" xfId="54135" xr:uid="{87CB9DA0-B77E-4A0B-A4F8-052D83185DFE}"/>
    <cellStyle name="Normal 5 9 5" xfId="46904" xr:uid="{842AB206-D778-4F41-97E2-C97684AB89C6}"/>
    <cellStyle name="Normal 5_110405001 - Adto de Viagem" xfId="39069" xr:uid="{0DB84D5B-61DB-4923-B1C9-6D7D6207F3CD}"/>
    <cellStyle name="Normal 50" xfId="39070" xr:uid="{F9A73B10-102B-4666-BB35-F1701975E75A}"/>
    <cellStyle name="Normal 51" xfId="39071" xr:uid="{59559B8E-AFAF-48F4-8D62-A44470AB876E}"/>
    <cellStyle name="Normal 52" xfId="39072" xr:uid="{AA1AFB74-6575-4C86-967A-55D0E0AF1F73}"/>
    <cellStyle name="Normal 52 2" xfId="44991" xr:uid="{276AC3C0-2AE9-41CA-B0E6-4BCD68BC6C01}"/>
    <cellStyle name="Normal 53" xfId="39073" xr:uid="{9959838C-C1E5-42AC-BE7A-A95E3B4D5C8D}"/>
    <cellStyle name="Normal 54" xfId="39074" xr:uid="{7191EBA8-E7BF-4031-B9B2-72727AB0859C}"/>
    <cellStyle name="Normal 55" xfId="39075" xr:uid="{E995D10F-DE6F-4865-81FE-D0F6C145BB45}"/>
    <cellStyle name="Normal 55 2" xfId="44993" xr:uid="{705D0A80-76BF-4632-B817-39E5AA4303C5}"/>
    <cellStyle name="Normal 56" xfId="39076" xr:uid="{D17C1DCC-9A34-49FB-9DA7-B5DC78804F90}"/>
    <cellStyle name="Normal 57" xfId="39077" xr:uid="{CFF83DE4-3871-4CF7-9CBD-C7450C7917B8}"/>
    <cellStyle name="Normal 57 2" xfId="56405" xr:uid="{3DB70F46-0739-4A00-B847-3800A5729AC4}"/>
    <cellStyle name="Normal 57 3" xfId="60018" xr:uid="{C0232B6C-C366-4391-AE51-6BE498ABB1BF}"/>
    <cellStyle name="Normal 58" xfId="39078" xr:uid="{7A91C9AC-E527-4171-98D0-C944D033AAFF}"/>
    <cellStyle name="Normal 59" xfId="39079" xr:uid="{9AC0BF0C-D546-46D7-82D1-19EABEBE40D4}"/>
    <cellStyle name="Normal 59 2" xfId="60021" xr:uid="{17B4B06B-2B71-42FB-B0D8-4F18446F5A59}"/>
    <cellStyle name="Normal 6" xfId="52" xr:uid="{7F8DA08C-3B3F-474F-AF23-7C9C943FD7F2}"/>
    <cellStyle name="Normal 6 10" xfId="39080" xr:uid="{5AC5EDFA-04DE-4028-A007-C7C19BDEA4B7}"/>
    <cellStyle name="Normal 6 10 2" xfId="59556" xr:uid="{6D8FD9A1-60C4-4046-8DAE-B385D8A39C36}"/>
    <cellStyle name="Normal 6 10 3" xfId="58858" xr:uid="{1C30CB15-EC86-4435-A234-BCD4EF9560FB}"/>
    <cellStyle name="Normal 6 11" xfId="39081" xr:uid="{D6EC0379-395B-4E0E-97B0-6F2E230F31FF}"/>
    <cellStyle name="Normal 6 11 2" xfId="39082" xr:uid="{A3FF64DB-89B8-4399-9CC5-5FD3B147F4F8}"/>
    <cellStyle name="Normal 6 11 3" xfId="39083" xr:uid="{3F3595AF-0956-4E2A-B2C3-D006FE8BF9BE}"/>
    <cellStyle name="Normal 6 11 4" xfId="39084" xr:uid="{AB980850-E677-4255-BA3B-FBC67A6B53ED}"/>
    <cellStyle name="Normal 6 11 5" xfId="39085" xr:uid="{09A0A484-302D-4D58-9E7E-F77EA8EDBDCF}"/>
    <cellStyle name="Normal 6 11 6" xfId="39086" xr:uid="{5A299FF1-36E4-48F4-9F5D-F015DE4D51B1}"/>
    <cellStyle name="Normal 6 11 7" xfId="59264" xr:uid="{E24DF9D9-4A32-485F-B515-3B0F86E1A9F3}"/>
    <cellStyle name="Normal 6 12" xfId="39087" xr:uid="{525BF87E-43E8-45B7-A57F-B1C0FAE4F29F}"/>
    <cellStyle name="Normal 6 12 2" xfId="58528" xr:uid="{9212DC76-6D30-44EB-B3AA-5A5CD50C0E1B}"/>
    <cellStyle name="Normal 6 13" xfId="39088" xr:uid="{154CE585-0572-42CA-9058-39A93228EE5D}"/>
    <cellStyle name="Normal 6 13 2" xfId="58472" xr:uid="{CCC0D5A0-6C2E-4CC1-AB6B-75F7870F09B2}"/>
    <cellStyle name="Normal 6 14" xfId="39089" xr:uid="{D5A441C1-2A7A-4A2F-8FB0-75B0E70B9AD9}"/>
    <cellStyle name="Normal 6 14 2" xfId="47678" xr:uid="{57BD88C9-F4C6-47E2-BEDA-3F0B013724B1}"/>
    <cellStyle name="Normal 6 15" xfId="39090" xr:uid="{9221247D-0604-476A-9C72-32C6EA96DCE6}"/>
    <cellStyle name="Normal 6 16" xfId="39091" xr:uid="{F6062A02-A292-4D8A-97AA-D99E49B19A7D}"/>
    <cellStyle name="Normal 6 17" xfId="39092" xr:uid="{9C36FB4E-41B8-4051-8B0F-B5D112540CBA}"/>
    <cellStyle name="Normal 6 18" xfId="39093" xr:uid="{16A0139B-A9DC-46A2-B855-D53B66B68AA5}"/>
    <cellStyle name="Normal 6 19" xfId="39094" xr:uid="{7A4676AD-D48B-49B5-915B-819E40B4B17F}"/>
    <cellStyle name="Normal 6 2" xfId="41" xr:uid="{9D055353-8479-4294-9786-60F2E83CE312}"/>
    <cellStyle name="Normal 6 2 10" xfId="39095" xr:uid="{CC251CF4-FF99-416A-97EC-31BFB6F325FD}"/>
    <cellStyle name="Normal 6 2 11" xfId="39096" xr:uid="{55C00FFB-3B71-4AEA-9155-106271F37460}"/>
    <cellStyle name="Normal 6 2 12" xfId="39097" xr:uid="{2C0538BD-D42C-4A42-AFE7-C17FC78CBCB5}"/>
    <cellStyle name="Normal 6 2 13" xfId="39098" xr:uid="{2885A934-0655-49B0-B211-8480821C0A01}"/>
    <cellStyle name="Normal 6 2 14" xfId="39099" xr:uid="{AB114472-AAB6-4AC9-9E23-7F387C3CF2CA}"/>
    <cellStyle name="Normal 6 2 15" xfId="39100" xr:uid="{78B101E0-83B5-4663-9A87-828C962E3898}"/>
    <cellStyle name="Normal 6 2 16" xfId="39101" xr:uid="{6A76502C-5DDD-4FB9-9693-F3232975BEC2}"/>
    <cellStyle name="Normal 6 2 17" xfId="44887" xr:uid="{5CFF9F72-20A2-4A63-8670-08054C79415E}"/>
    <cellStyle name="Normal 6 2 18" xfId="2654" xr:uid="{608BDD1C-B28A-4DCE-8093-DE345B4C10FF}"/>
    <cellStyle name="Normal 6 2 19" xfId="46074" xr:uid="{975EBF18-453E-4C8D-8DA3-D8FD9AA782DF}"/>
    <cellStyle name="Normal 6 2 2" xfId="39102" xr:uid="{742BE143-EA50-4FD5-B0F1-6F18861E7CD2}"/>
    <cellStyle name="Normal 6 2 2 2" xfId="39103" xr:uid="{56D8B699-C42C-4AB4-9BAA-5D9F9C6CB0C8}"/>
    <cellStyle name="Normal 6 2 2 2 2" xfId="57062" xr:uid="{F6390C81-F4D6-4C62-9083-2B8340E576C2}"/>
    <cellStyle name="Normal 6 2 2 3" xfId="39104" xr:uid="{9E3B34E4-0E10-4F67-902F-895085E3B124}"/>
    <cellStyle name="Normal 6 2 2 3 2" xfId="58360" xr:uid="{66662C3A-E3B9-41F5-9D2B-D160B0F28B05}"/>
    <cellStyle name="Normal 6 2 2 4" xfId="56702" xr:uid="{43928E4E-4E69-43A3-A124-3C22B0D78FAF}"/>
    <cellStyle name="Normal 6 2 2 5" xfId="46471" xr:uid="{A8C67E78-732E-4181-8B76-A10DD8B7F62D}"/>
    <cellStyle name="Normal 6 2 3" xfId="39105" xr:uid="{DDE66D79-3144-4230-BAE2-F4F601E927E2}"/>
    <cellStyle name="Normal 6 2 3 2" xfId="57734" xr:uid="{DB12E10C-7B1C-4AB5-887A-0BF613EE2661}"/>
    <cellStyle name="Normal 6 2 4" xfId="39106" xr:uid="{0920CFD6-2E67-4BEC-A489-4FEEAE2F940C}"/>
    <cellStyle name="Normal 6 2 4 2" xfId="58529" xr:uid="{E9716869-BEAE-44A1-941D-CA9E9E645A58}"/>
    <cellStyle name="Normal 6 2 5" xfId="39107" xr:uid="{FB77BD85-0434-4FE0-91E9-8026E6D6F808}"/>
    <cellStyle name="Normal 6 2 6" xfId="39108" xr:uid="{BECFA920-3EF4-49DC-AA7F-7AA340644890}"/>
    <cellStyle name="Normal 6 2 7" xfId="39109" xr:uid="{9A8B5EF5-46D2-4FE9-A7E0-EBB84F300D2D}"/>
    <cellStyle name="Normal 6 2 8" xfId="39110" xr:uid="{1210548E-9321-4A59-8F78-2CC970D01B85}"/>
    <cellStyle name="Normal 6 2 9" xfId="39111" xr:uid="{4A0726AF-4B7E-4DF8-B22D-E128659F1860}"/>
    <cellStyle name="Normal 6 20" xfId="39112" xr:uid="{C501D254-60A7-475B-B1ED-BD7182D5DD63}"/>
    <cellStyle name="Normal 6 21" xfId="39113" xr:uid="{F505AD9E-450A-4F0C-BD5D-6BFA990AD523}"/>
    <cellStyle name="Normal 6 21 2" xfId="39114" xr:uid="{F3B6A9C0-5E2A-4811-9A84-4CEDDC7C0671}"/>
    <cellStyle name="Normal 6 21 3" xfId="39115" xr:uid="{A231CE14-9647-401F-9462-21F3CAEF3DBE}"/>
    <cellStyle name="Normal 6 21 4" xfId="39116" xr:uid="{564EB7E6-9D83-4F15-8D4F-68F7C6F6F54F}"/>
    <cellStyle name="Normal 6 22" xfId="39117" xr:uid="{A2B061FB-A149-447E-A92A-41B15CAA699D}"/>
    <cellStyle name="Normal 6 23" xfId="39118" xr:uid="{25B797DD-54F7-4A6B-A8B0-A8D180D6E20B}"/>
    <cellStyle name="Normal 6 24" xfId="39119" xr:uid="{FC3A6C5F-7654-4AE6-8205-20E30F84F0D0}"/>
    <cellStyle name="Normal 6 25" xfId="222" xr:uid="{D98DE7C3-6BF9-42E5-A4E2-5D6EFA5AD760}"/>
    <cellStyle name="Normal 6 3" xfId="39120" xr:uid="{D82B13D8-568B-439B-B09A-9A2F7C353BAC}"/>
    <cellStyle name="Normal 6 3 2" xfId="39121" xr:uid="{5D320967-BD92-4E15-BEEB-72A934D701E2}"/>
    <cellStyle name="Normal 6 3 2 2" xfId="58530" xr:uid="{0ADF87EB-76E5-4B36-ABD0-6532307580BE}"/>
    <cellStyle name="Normal 6 3 2 3" xfId="46905" xr:uid="{9C0B4D2B-B9DD-4886-8C3A-518DACFE756E}"/>
    <cellStyle name="Normal 6 3 3" xfId="39122" xr:uid="{A44C00B1-F5DF-4D90-A689-E3C5074692E3}"/>
    <cellStyle name="Normal 6 3 3 2" xfId="56177" xr:uid="{E3B0B7DA-9B16-42EF-86F9-85AF2BA71762}"/>
    <cellStyle name="Normal 6 3 4" xfId="39123" xr:uid="{CA660D62-6D9D-4582-9FB3-1A7F50EEFC2E}"/>
    <cellStyle name="Normal 6 3 5" xfId="39124" xr:uid="{823C61D0-3393-4AC8-80AD-A48C26C47194}"/>
    <cellStyle name="Normal 6 3 6" xfId="39125" xr:uid="{9D6EC29C-A0FE-4ADD-9B62-3A9E3CAEC500}"/>
    <cellStyle name="Normal 6 3 7" xfId="46507" xr:uid="{3F1DB138-95D7-4F5E-9116-7E508EA1B854}"/>
    <cellStyle name="Normal 6 4" xfId="39126" xr:uid="{0AEE2713-C694-46C5-B3ED-4FFAD1B66898}"/>
    <cellStyle name="Normal 6 4 2" xfId="39127" xr:uid="{1FF1B870-3A23-4AD1-AE83-C7A3C97AB288}"/>
    <cellStyle name="Normal 6 4 2 2" xfId="59464" xr:uid="{EE023FEC-ABE2-4822-BE79-FBD8A0FDD711}"/>
    <cellStyle name="Normal 6 4 2 3" xfId="58750" xr:uid="{40D57F34-F8E7-4123-BD8E-DF964A4AA8DF}"/>
    <cellStyle name="Normal 6 4 3" xfId="39128" xr:uid="{D2444CA8-A9D2-4B57-933C-59480F56F7A3}"/>
    <cellStyle name="Normal 6 4 3 2" xfId="59602" xr:uid="{0FC36401-9297-4EE0-ACD0-C63179392E4F}"/>
    <cellStyle name="Normal 6 4 3 3" xfId="58907" xr:uid="{649E2C75-541B-4F4A-A879-3F4FABD74211}"/>
    <cellStyle name="Normal 6 4 4" xfId="39129" xr:uid="{E4D01D93-B025-4974-A9B0-AE3A19C57733}"/>
    <cellStyle name="Normal 6 4 4 2" xfId="59732" xr:uid="{C9C8EF0C-F24B-49B3-A8A5-59F2229C876F}"/>
    <cellStyle name="Normal 6 4 4 3" xfId="59046" xr:uid="{A10E1F6B-DFCD-455E-B821-6EFA63539B87}"/>
    <cellStyle name="Normal 6 4 5" xfId="39130" xr:uid="{D8C4472A-F04C-40C1-95A5-F240A6467DD7}"/>
    <cellStyle name="Normal 6 4 5 2" xfId="59846" xr:uid="{E266E953-9579-4D58-89DD-FEC62A520233}"/>
    <cellStyle name="Normal 6 4 5 3" xfId="59168" xr:uid="{C2083D74-B6C7-4B9B-A586-8EB940DCCFA2}"/>
    <cellStyle name="Normal 6 4 6" xfId="39131" xr:uid="{B2407809-9260-4695-B53C-E79418BFF98C}"/>
    <cellStyle name="Normal 6 4 6 2" xfId="59312" xr:uid="{9C76475B-8725-4EEC-A97D-4735FCF72170}"/>
    <cellStyle name="Normal 6 4 7" xfId="58588" xr:uid="{718E8B65-2240-43B7-9D41-2FC5E6621689}"/>
    <cellStyle name="Normal 6 4 8" xfId="58216" xr:uid="{7BDA4777-BBA7-4AC6-B4F7-36828DE7BFCE}"/>
    <cellStyle name="Normal 6 4 9" xfId="46906" xr:uid="{59A34DAA-95CB-4687-B42A-2B2B3224EFAC}"/>
    <cellStyle name="Normal 6 5" xfId="39132" xr:uid="{738793DC-3FD6-45A8-9BD4-C76956CE6D74}"/>
    <cellStyle name="Normal 6 5 2" xfId="71" xr:uid="{4E276A19-7092-4FE9-AA3F-F7401D681CCE}"/>
    <cellStyle name="Normal 6 5 2 2" xfId="44884" xr:uid="{C6F66C32-8922-488D-99C3-93AB2B96F5D1}"/>
    <cellStyle name="Normal 6 5 2 2 2" xfId="59508" xr:uid="{402340EC-7224-4E6D-9EBD-DCB5A4E3FB11}"/>
    <cellStyle name="Normal 6 5 2 3" xfId="39133" xr:uid="{D8856A5E-4D83-4A12-A9E1-2125DFB340F1}"/>
    <cellStyle name="Normal 6 5 2 4" xfId="58795" xr:uid="{528589C4-5C56-4F9E-B720-721B9A207E51}"/>
    <cellStyle name="Normal 6 5 3" xfId="39134" xr:uid="{AC492D9C-AD6C-4E9E-B909-EB5D5080AF9A}"/>
    <cellStyle name="Normal 6 5 3 2" xfId="59648" xr:uid="{D126C22B-9ABB-47B9-B018-1D94CBE65419}"/>
    <cellStyle name="Normal 6 5 3 3" xfId="58956" xr:uid="{C7BCCFA1-ABBF-423F-A039-94AF5B2F536A}"/>
    <cellStyle name="Normal 6 5 4" xfId="39135" xr:uid="{7A6D7E63-CBAF-44EE-8C10-AC50B21BE19B}"/>
    <cellStyle name="Normal 6 5 4 2" xfId="59774" xr:uid="{BA964091-B389-4671-A529-79B27738D66B}"/>
    <cellStyle name="Normal 6 5 4 3" xfId="59090" xr:uid="{3AF557BA-11FB-4627-8A32-658C754B6239}"/>
    <cellStyle name="Normal 6 5 5" xfId="39136" xr:uid="{3DE321C9-E0BD-46A4-AF5F-D5FB67D8FCDD}"/>
    <cellStyle name="Normal 6 5 5 2" xfId="59887" xr:uid="{146E3C00-78B9-498C-8E28-816D5633258A}"/>
    <cellStyle name="Normal 6 5 5 3" xfId="59210" xr:uid="{5D7FE2BF-36E3-4EB8-B6EC-175818245235}"/>
    <cellStyle name="Normal 6 5 6" xfId="39137" xr:uid="{3A8E4DE7-0CEF-4883-9EC8-2DE7D947B6E2}"/>
    <cellStyle name="Normal 6 5 6 2" xfId="59355" xr:uid="{10A315ED-8B41-4DBE-8494-E37139FFF722}"/>
    <cellStyle name="Normal 6 5 7" xfId="58635" xr:uid="{CD00460B-8841-434E-ADF4-0C964DA5DF21}"/>
    <cellStyle name="Normal 6 6" xfId="39138" xr:uid="{9EE46EAD-1190-427D-B1E0-8234545E9143}"/>
    <cellStyle name="Normal 6 6 2" xfId="39139" xr:uid="{15C2DEAD-EF4B-4B1D-9563-25D0EA48E59A}"/>
    <cellStyle name="Normal 6 6 2 2" xfId="58787" xr:uid="{F91222DE-ACCF-4F6C-93ED-81FC58196E8D}"/>
    <cellStyle name="Normal 6 6 2 2 2" xfId="59500" xr:uid="{FC93CCF5-8F4A-4780-A27F-41E83602DF9C}"/>
    <cellStyle name="Normal 6 6 2 3" xfId="58945" xr:uid="{A0825D9C-D3F0-42AC-A8E6-055EC45D5EF8}"/>
    <cellStyle name="Normal 6 6 2 3 2" xfId="59637" xr:uid="{92B75BA6-C9F9-4F84-8AA1-C1B8BD34CC18}"/>
    <cellStyle name="Normal 6 6 2 4" xfId="59081" xr:uid="{473F49DC-13F5-42AA-8467-FBD9D995C39C}"/>
    <cellStyle name="Normal 6 6 2 4 2" xfId="59766" xr:uid="{69E8093F-FC10-487E-8C2E-5618D0F863B2}"/>
    <cellStyle name="Normal 6 6 2 5" xfId="59203" xr:uid="{F523CED8-473A-4EC4-B4E6-EA27AA3B5999}"/>
    <cellStyle name="Normal 6 6 2 5 2" xfId="59880" xr:uid="{32487EA3-39B2-4798-9AC9-E6AC0694E26B}"/>
    <cellStyle name="Normal 6 6 2 6" xfId="59348" xr:uid="{D07ADF60-3914-4D5D-8760-A3E993F8C371}"/>
    <cellStyle name="Normal 6 6 2 7" xfId="58624" xr:uid="{790043EE-68EA-4912-AEBF-3C6635D1885E}"/>
    <cellStyle name="Normal 6 6 3" xfId="39140" xr:uid="{9FC0E710-BA4E-4B31-B581-951A424C2B79}"/>
    <cellStyle name="Normal 6 6 3 2" xfId="58828" xr:uid="{968B1EFE-DAF5-4DAD-85CF-1533D1E564C9}"/>
    <cellStyle name="Normal 6 6 3 2 2" xfId="59540" xr:uid="{7F645065-7CAD-4FB9-A466-FC152CDD0FA2}"/>
    <cellStyle name="Normal 6 6 3 3" xfId="58991" xr:uid="{15D8C3ED-C85B-460C-8F47-13AE2A4E3395}"/>
    <cellStyle name="Normal 6 6 3 3 2" xfId="59684" xr:uid="{1F9C4CD4-414B-4C3B-8689-7A63C5F4175B}"/>
    <cellStyle name="Normal 6 6 3 4" xfId="59125" xr:uid="{74018E20-5BFA-422F-8EC1-0CE310D1103F}"/>
    <cellStyle name="Normal 6 6 3 4 2" xfId="59809" xr:uid="{3C4C88D8-7902-47F7-92B2-DA2CD50BFB85}"/>
    <cellStyle name="Normal 6 6 3 5" xfId="59243" xr:uid="{6749CBF5-43FF-4013-9B09-91406CB417C3}"/>
    <cellStyle name="Normal 6 6 3 5 2" xfId="59920" xr:uid="{EB632CC4-6312-4C58-873F-8AF5571456C9}"/>
    <cellStyle name="Normal 6 6 3 6" xfId="59388" xr:uid="{AF1FFC5C-A2EE-43F8-A416-C1B2F14F6799}"/>
    <cellStyle name="Normal 6 6 3 7" xfId="58670" xr:uid="{D8759F60-BC15-4FC4-A4C7-98EC3A5F23A7}"/>
    <cellStyle name="Normal 6 6 4" xfId="39141" xr:uid="{7F6CC4B9-4D30-4BCB-8CC2-B60C22E0F44A}"/>
    <cellStyle name="Normal 6 6 4 2" xfId="59450" xr:uid="{86A8B338-5F08-48A3-859F-42F91BC21F26}"/>
    <cellStyle name="Normal 6 6 4 3" xfId="58736" xr:uid="{084FCD26-47D7-4D76-93B0-DB2C628BC88B}"/>
    <cellStyle name="Normal 6 6 5" xfId="39142" xr:uid="{B0EACAE7-8634-4C4E-BC2C-ACB04A4A74B1}"/>
    <cellStyle name="Normal 6 6 5 2" xfId="59588" xr:uid="{DB4650E3-6378-4DA9-AACE-88BDCAE293A1}"/>
    <cellStyle name="Normal 6 6 5 3" xfId="58892" xr:uid="{ECC195C9-F1CF-4930-9C73-70E21545BED7}"/>
    <cellStyle name="Normal 6 6 6" xfId="39143" xr:uid="{BFF62CFD-A806-4D8E-A5A4-925D68B689DA}"/>
    <cellStyle name="Normal 6 6 6 2" xfId="59716" xr:uid="{848BF41B-E857-4FBE-ABF9-7F74FBE9BB7A}"/>
    <cellStyle name="Normal 6 6 6 3" xfId="59029" xr:uid="{0861E1CC-890C-4296-9A46-74E2ADAF485A}"/>
    <cellStyle name="Normal 6 6 7" xfId="59155" xr:uid="{5EAB0A4F-58D3-4617-9C8B-59FF20AABBC0}"/>
    <cellStyle name="Normal 6 6 7 2" xfId="59834" xr:uid="{F47EEF24-E486-4032-B870-5365D3180FC8}"/>
    <cellStyle name="Normal 6 6 8" xfId="59299" xr:uid="{307C9AE5-6ED9-4CBC-B375-1E05518973FB}"/>
    <cellStyle name="Normal 6 6 9" xfId="58571" xr:uid="{8B7AACEF-77AB-46E3-83D0-F8633043F0AD}"/>
    <cellStyle name="Normal 6 7" xfId="39144" xr:uid="{7D88D492-7C80-4B68-A643-BEE3C160B20A}"/>
    <cellStyle name="Normal 6 7 2" xfId="39145" xr:uid="{2A4B8FD8-0C1C-425B-9F8D-FBE9C0A255EC}"/>
    <cellStyle name="Normal 6 7 2 2" xfId="59414" xr:uid="{8477C850-7099-4C50-B784-3BD3656D9D52}"/>
    <cellStyle name="Normal 6 7 3" xfId="39146" xr:uid="{54CA7F63-5845-4476-A367-4187C8CD0A81}"/>
    <cellStyle name="Normal 6 7 4" xfId="39147" xr:uid="{D4AE396E-952A-4922-BAC4-B1E89C592ECB}"/>
    <cellStyle name="Normal 6 7 5" xfId="39148" xr:uid="{14833A65-855E-40F8-963E-7D4820A17478}"/>
    <cellStyle name="Normal 6 7 6" xfId="39149" xr:uid="{EC9CF0E9-084B-4950-9FDD-7AC9279DD182}"/>
    <cellStyle name="Normal 6 7 7" xfId="58698" xr:uid="{963B4721-A7D3-4601-AE45-92C1D1190827}"/>
    <cellStyle name="Normal 6 8" xfId="39150" xr:uid="{78DE62A4-6B58-4440-8B79-D7F1B7F4D119}"/>
    <cellStyle name="Normal 6 8 2" xfId="39151" xr:uid="{6E4D261A-F50D-4D2F-82C5-315DB9BC3322}"/>
    <cellStyle name="Normal 6 8 2 2" xfId="59553" xr:uid="{328F1759-545C-4C27-B42E-EF0AAD93DECC}"/>
    <cellStyle name="Normal 6 8 3" xfId="39152" xr:uid="{B95F6E22-F376-4D1D-922C-38AC35B23A4E}"/>
    <cellStyle name="Normal 6 8 4" xfId="39153" xr:uid="{467CF921-53C1-415C-A00C-BE1CD6D57A68}"/>
    <cellStyle name="Normal 6 8 5" xfId="39154" xr:uid="{09243D2B-0010-4A1C-841A-A026E7131C26}"/>
    <cellStyle name="Normal 6 8 6" xfId="39155" xr:uid="{B8C32C05-3CEC-462A-A383-BB673B2328E3}"/>
    <cellStyle name="Normal 6 8 7" xfId="58855" xr:uid="{C5460B61-DE02-4F49-B6FF-C24015F5B8C4}"/>
    <cellStyle name="Normal 6 9" xfId="39156" xr:uid="{F02191AB-589E-4BF0-86C6-6E41818DC8A2}"/>
    <cellStyle name="Normal 6 9 2" xfId="39157" xr:uid="{08983CCE-0B98-4CFC-B330-C02F854C181A}"/>
    <cellStyle name="Normal 6 9 2 2" xfId="59452" xr:uid="{D371590B-A48C-46AD-A2BB-8B15EDA57E12}"/>
    <cellStyle name="Normal 6 9 3" xfId="39158" xr:uid="{73E1B591-BAF5-450F-81D4-BBA2F590EBA2}"/>
    <cellStyle name="Normal 6 9 4" xfId="39159" xr:uid="{8C097451-0442-48AF-9A65-9AA9D209E6DA}"/>
    <cellStyle name="Normal 6 9 5" xfId="39160" xr:uid="{841F70AD-C083-4128-9313-EB490746BBF5}"/>
    <cellStyle name="Normal 6 9 6" xfId="39161" xr:uid="{3D9F258F-610B-4796-9B28-C14B241A241E}"/>
    <cellStyle name="Normal 6 9 7" xfId="58738" xr:uid="{EE0D3816-23AD-4524-A587-A0D72FD4CD55}"/>
    <cellStyle name="Normal 6_110405001 - Adto de Viagem" xfId="39162" xr:uid="{4846734F-04C2-46BD-B5F9-4C7A1A8B69CC}"/>
    <cellStyle name="Normal 60" xfId="39163" xr:uid="{06D1BF37-4C9D-4B1A-BE94-CBBA1887AFC1}"/>
    <cellStyle name="Normal 61" xfId="39164" xr:uid="{265AB858-8938-4C28-B61A-FFD4D4074289}"/>
    <cellStyle name="Normal 62" xfId="39165" xr:uid="{610DF982-4BDD-4566-AD8E-B5ABD8142F4F}"/>
    <cellStyle name="Normal 63" xfId="39166" xr:uid="{34A298A8-CC2E-4310-BA04-10ECA6DE995D}"/>
    <cellStyle name="Normal 63 2" xfId="39167" xr:uid="{1A992DED-3575-4A37-8B07-9EF5B2BF1BC1}"/>
    <cellStyle name="Normal 63 3" xfId="39168" xr:uid="{7ADA3410-0CD5-4243-9DBE-BDB11255805C}"/>
    <cellStyle name="Normal 63 4" xfId="39169" xr:uid="{408014A5-F6AD-47A0-833E-6B32966E7D97}"/>
    <cellStyle name="Normal 64" xfId="39170" xr:uid="{DC5DE7DC-61E1-4A85-8565-89F99D1ADE39}"/>
    <cellStyle name="Normal 64 2" xfId="39171" xr:uid="{98EA34F0-D6FC-4EC0-B1CE-9252265F55F1}"/>
    <cellStyle name="Normal 64 3" xfId="39172" xr:uid="{0CF8F32F-F431-4DB0-8B86-D9E87DDE965A}"/>
    <cellStyle name="Normal 64 4" xfId="39173" xr:uid="{4D98F03F-FD40-463F-B2AE-B523EB514848}"/>
    <cellStyle name="Normal 65" xfId="39174" xr:uid="{CBF77A84-8AB6-4385-9C26-A55A4022264C}"/>
    <cellStyle name="Normal 66" xfId="39175" xr:uid="{71E4177B-CDB8-4D05-A00D-0938C2219262}"/>
    <cellStyle name="Normal 67" xfId="39176" xr:uid="{C9F1DB76-1AB5-4B16-933E-CF3445AF8700}"/>
    <cellStyle name="Normal 68" xfId="39177" xr:uid="{048C8ACB-72BF-4CDC-A915-1C470CA660EE}"/>
    <cellStyle name="Normal 69" xfId="39178" xr:uid="{131DCF51-9747-46F5-832C-A39B45AF8A4C}"/>
    <cellStyle name="Normal 7" xfId="223" xr:uid="{7DAE6BDA-933E-4497-B722-399A118366E0}"/>
    <cellStyle name="Normal 7 10" xfId="39179" xr:uid="{0D97670C-24A6-41DC-A35B-D5160E2F674C}"/>
    <cellStyle name="Normal 7 10 2" xfId="58531" xr:uid="{7AED9F47-9EF5-4230-8242-FA7FDE5CD8B2}"/>
    <cellStyle name="Normal 7 10 3" xfId="46907" xr:uid="{CFE45DD6-EF4A-4285-90B4-AF256BEC1E71}"/>
    <cellStyle name="Normal 7 11" xfId="39180" xr:uid="{FBA75F9C-A2A9-40EE-9EF3-8C381217F0CD}"/>
    <cellStyle name="Normal 7 11 2" xfId="58469" xr:uid="{D54E3D1D-FE11-4BAC-BF99-AC2CA5E9775D}"/>
    <cellStyle name="Normal 7 11 3" xfId="46908" xr:uid="{ACE7F270-25CC-46C4-BA45-4AB2062E04E4}"/>
    <cellStyle name="Normal 7 12" xfId="39181" xr:uid="{0DC11911-0433-475A-A6A8-9921E9D0E938}"/>
    <cellStyle name="Normal 7 12 2" xfId="46909" xr:uid="{74CFDD83-0026-47B4-B3D2-0E386F31A761}"/>
    <cellStyle name="Normal 7 13" xfId="39182" xr:uid="{184713AE-0E60-4249-A564-2F1009B3BFD1}"/>
    <cellStyle name="Normal 7 13 2" xfId="46910" xr:uid="{ABA1B85B-8CD9-4CE7-9F36-FD21121BCE36}"/>
    <cellStyle name="Normal 7 14" xfId="39183" xr:uid="{85872C6F-C962-440D-8910-50A01BCCCD26}"/>
    <cellStyle name="Normal 7 14 2" xfId="46911" xr:uid="{9A78ECF1-1386-40D3-B687-BEA5FEE52724}"/>
    <cellStyle name="Normal 7 15" xfId="2655" xr:uid="{0A6FDE88-C17F-4E4C-917F-63136DA0A547}"/>
    <cellStyle name="Normal 7 15 2" xfId="46912" xr:uid="{E43D5B20-D8A0-486B-970D-57CC746B22B6}"/>
    <cellStyle name="Normal 7 16" xfId="46913" xr:uid="{57F07803-3261-453C-A95A-3C9E1E23A9A9}"/>
    <cellStyle name="Normal 7 17" xfId="46914" xr:uid="{BB27BFCE-4EFA-4205-B6AC-BC41046655EF}"/>
    <cellStyle name="Normal 7 18" xfId="46915" xr:uid="{FEBA193D-3623-424C-A3BC-0BCDF3B8305D}"/>
    <cellStyle name="Normal 7 19" xfId="46916" xr:uid="{A3C455A9-796D-4D18-93AE-E6B7645BC64F}"/>
    <cellStyle name="Normal 7 2" xfId="67" xr:uid="{8C7DBDD0-457D-46B5-99B6-1D69C85E51B8}"/>
    <cellStyle name="Normal 7 2 10" xfId="39184" xr:uid="{AB610F2D-A6E8-4072-8971-8DE1A40F4EF4}"/>
    <cellStyle name="Normal 7 2 11" xfId="39185" xr:uid="{0C25CB45-8F1B-4569-AD85-7D7860804A6B}"/>
    <cellStyle name="Normal 7 2 12" xfId="39186" xr:uid="{364189E9-9268-4ECA-BE50-3A04E5D4B170}"/>
    <cellStyle name="Normal 7 2 13" xfId="39187" xr:uid="{0EDD059E-536E-47DA-A8B1-9394F4E55299}"/>
    <cellStyle name="Normal 7 2 14" xfId="2656" xr:uid="{C646B999-599A-4E20-99A2-D3A2305D57B4}"/>
    <cellStyle name="Normal 7 2 15" xfId="44892" xr:uid="{1AEF2723-4634-4D8E-90AA-DCF7A05A817B}"/>
    <cellStyle name="Normal 7 2 16" xfId="232" xr:uid="{CCBE05F2-5F31-423B-BCF7-EEAD2D068E78}"/>
    <cellStyle name="Normal 7 2 2" xfId="203" xr:uid="{52F6845A-BA6A-4823-9C5C-B0BC1B3E5361}"/>
    <cellStyle name="Normal 7 2 2 2" xfId="39188" xr:uid="{FA9C7948-2522-43CE-A8ED-8FA028BD2720}"/>
    <cellStyle name="Normal 7 2 2 2 2" xfId="57063" xr:uid="{A9151212-04D5-4F11-AA75-8EAC0FFAC17A}"/>
    <cellStyle name="Normal 7 2 2 3" xfId="39189" xr:uid="{70E83623-6C9E-434B-A75A-1CAB597A526D}"/>
    <cellStyle name="Normal 7 2 2 3 2" xfId="58255" xr:uid="{4509E7B2-920B-437E-8C89-B911B31517A6}"/>
    <cellStyle name="Normal 7 2 2 4" xfId="56703" xr:uid="{3ADDD4E9-3A15-4FBA-A00E-A58CC40F7D5C}"/>
    <cellStyle name="Normal 7 2 2 5" xfId="46509" xr:uid="{865DC9BD-FB24-44E7-BB8E-9DCF88A1FDCF}"/>
    <cellStyle name="Normal 7 2 3" xfId="39190" xr:uid="{6ECD2590-752F-4F6C-BF21-0FA822A16A03}"/>
    <cellStyle name="Normal 7 2 3 2" xfId="57554" xr:uid="{6292AE62-1643-4392-B875-F6AE3BAC414C}"/>
    <cellStyle name="Normal 7 2 4" xfId="39191" xr:uid="{AB2AEBB3-F17C-4681-A5A4-6CF371156C49}"/>
    <cellStyle name="Normal 7 2 4 2" xfId="58532" xr:uid="{C46069D5-35AD-4A84-A531-A54D018FE687}"/>
    <cellStyle name="Normal 7 2 5" xfId="39192" xr:uid="{7ED280BD-38E8-450B-B5A3-FE70D114B61E}"/>
    <cellStyle name="Normal 7 2 5 2" xfId="48321" xr:uid="{87D0E3A9-AD4B-474C-9269-A8A874ED4E34}"/>
    <cellStyle name="Normal 7 2 6" xfId="39193" xr:uid="{F21F9C33-6D60-4F42-BD84-E268385F44ED}"/>
    <cellStyle name="Normal 7 2 7" xfId="39194" xr:uid="{86C77BEF-3F01-499F-9404-394821F0C4D3}"/>
    <cellStyle name="Normal 7 2 8" xfId="39195" xr:uid="{4B4D66A8-88F7-43DA-9A3E-01AE50C49383}"/>
    <cellStyle name="Normal 7 2 9" xfId="39196" xr:uid="{1BA4F80C-A720-4FCA-9A3B-5338BF727ACF}"/>
    <cellStyle name="Normal 7 20" xfId="46917" xr:uid="{C3386989-0703-480D-BCC4-FBCF6D1457D2}"/>
    <cellStyle name="Normal 7 21" xfId="46918" xr:uid="{7D41B8BF-3813-41BE-88DB-81EB77514046}"/>
    <cellStyle name="Normal 7 22" xfId="46919" xr:uid="{0119AE9B-BB40-481E-91B5-6A65FC591617}"/>
    <cellStyle name="Normal 7 23" xfId="46920" xr:uid="{97D13063-0256-45CA-B304-0B8EB01E1BE5}"/>
    <cellStyle name="Normal 7 24" xfId="46921" xr:uid="{4A55D30E-9689-467B-8B59-62D1E1468B9C}"/>
    <cellStyle name="Normal 7 25" xfId="46922" xr:uid="{0F4AB5DA-35A1-4749-BA87-FF79F12D90FA}"/>
    <cellStyle name="Normal 7 26" xfId="46923" xr:uid="{68D2ABE8-6878-4581-A55B-38668FDE4574}"/>
    <cellStyle name="Normal 7 27" xfId="46924" xr:uid="{0C10F66E-E7B6-48CE-84E3-144259D8B15A}"/>
    <cellStyle name="Normal 7 28" xfId="46925" xr:uid="{AA5221CC-AB59-4B33-A9A5-F1D4D2787BCB}"/>
    <cellStyle name="Normal 7 29" xfId="46926" xr:uid="{8E19977E-759E-4187-A0C4-AB9C4E37F3F7}"/>
    <cellStyle name="Normal 7 3" xfId="39197" xr:uid="{67B08C03-9E25-43B5-876F-80ABF0E358DB}"/>
    <cellStyle name="Normal 7 3 2" xfId="58753" xr:uid="{78027E16-01CE-4973-86FD-AEA2B5DF941E}"/>
    <cellStyle name="Normal 7 3 2 2" xfId="59467" xr:uid="{C53D29A8-A212-4054-A435-A54FCB803B8E}"/>
    <cellStyle name="Normal 7 3 3" xfId="58910" xr:uid="{15A3D80F-A657-4045-A836-B1F4F4EB13A3}"/>
    <cellStyle name="Normal 7 3 3 2" xfId="59605" xr:uid="{FC144E96-E1D8-4485-B514-8F298014439F}"/>
    <cellStyle name="Normal 7 3 4" xfId="59048" xr:uid="{290F3ED2-A837-42CE-85CE-22107AA0BD1C}"/>
    <cellStyle name="Normal 7 3 4 2" xfId="59734" xr:uid="{CB074732-547C-466A-929B-449CACF94821}"/>
    <cellStyle name="Normal 7 3 5" xfId="59170" xr:uid="{D98BB88A-B355-46C4-B683-D033FF4711AA}"/>
    <cellStyle name="Normal 7 3 5 2" xfId="59848" xr:uid="{61F16DA5-06B3-454A-8A67-CEE738937A7D}"/>
    <cellStyle name="Normal 7 3 6" xfId="59314" xr:uid="{4EC2E326-C4AA-4EAC-B1D4-A76247C24335}"/>
    <cellStyle name="Normal 7 3 7" xfId="58591" xr:uid="{678960D0-89AC-4FCB-AF31-5B6400EB3684}"/>
    <cellStyle name="Normal 7 3 8" xfId="46472" xr:uid="{7A026B8D-D852-4185-9866-AF7F9C0C0D12}"/>
    <cellStyle name="Normal 7 30" xfId="46927" xr:uid="{C43DEE1A-8D12-4A92-93D9-EE486797EC4E}"/>
    <cellStyle name="Normal 7 31" xfId="46928" xr:uid="{EBA41D08-F377-41BB-A96D-6DE2A1AEAB97}"/>
    <cellStyle name="Normal 7 32" xfId="46929" xr:uid="{F99D5BDA-0250-430B-8B69-D20D003BB3F7}"/>
    <cellStyle name="Normal 7 33" xfId="46930" xr:uid="{1C07148B-5C1E-4B02-897E-D153B841D355}"/>
    <cellStyle name="Normal 7 34" xfId="46931" xr:uid="{DE8C2E8A-53AA-4030-A365-E13E563C2ADA}"/>
    <cellStyle name="Normal 7 35" xfId="46932" xr:uid="{C2E22479-813D-4D25-81C5-D12C87197E4D}"/>
    <cellStyle name="Normal 7 36" xfId="46933" xr:uid="{89F8A0E5-0B5E-4D8C-98B5-D34BD235A4E8}"/>
    <cellStyle name="Normal 7 37" xfId="46934" xr:uid="{B9CC2B46-3F7F-4A32-BFFC-A0C3CCDE2790}"/>
    <cellStyle name="Normal 7 38" xfId="47679" xr:uid="{A14D19BA-C3CC-4902-BAFB-D71C1917AACA}"/>
    <cellStyle name="Normal 7 39" xfId="45364" xr:uid="{A804D2BC-A96A-48B2-B52B-590B5E41449D}"/>
    <cellStyle name="Normal 7 4" xfId="39198" xr:uid="{F586A52B-6E66-4C45-99DA-BF0B11759176}"/>
    <cellStyle name="Normal 7 4 2" xfId="46935" xr:uid="{DAFA6016-95B0-4929-B01A-35168FB33A29}"/>
    <cellStyle name="Normal 7 4 2 2" xfId="59509" xr:uid="{4D9F5254-DBB6-46B9-AAE4-BA6EB11FDE4B}"/>
    <cellStyle name="Normal 7 4 2 3" xfId="58796" xr:uid="{C94CEA8A-CE36-4884-8630-1A9DA85D21E4}"/>
    <cellStyle name="Normal 7 4 3" xfId="58957" xr:uid="{9AF85170-D330-454B-8626-30B88B6BE723}"/>
    <cellStyle name="Normal 7 4 3 2" xfId="59649" xr:uid="{922D75F6-5650-449B-AB0A-A5D6B625801F}"/>
    <cellStyle name="Normal 7 4 4" xfId="59091" xr:uid="{96E81AAA-E27F-4C42-A575-2B5813E211AF}"/>
    <cellStyle name="Normal 7 4 4 2" xfId="59775" xr:uid="{D3D89F81-DAB3-439C-BD93-36945026AD3D}"/>
    <cellStyle name="Normal 7 4 5" xfId="59211" xr:uid="{11565CD4-6BA5-4A5E-A310-EA3164080173}"/>
    <cellStyle name="Normal 7 4 5 2" xfId="59888" xr:uid="{18D7379A-FDEB-45D7-A5B2-E97B9DD74C26}"/>
    <cellStyle name="Normal 7 4 6" xfId="59356" xr:uid="{2ED6E1B2-2EB5-47B0-83ED-F546A208C722}"/>
    <cellStyle name="Normal 7 4 7" xfId="58636" xr:uid="{CA898B3B-3F35-47E4-8CD8-AB551BD3BF56}"/>
    <cellStyle name="Normal 7 4 8" xfId="46508" xr:uid="{62FF1AA4-C663-43E5-A9C2-30C818B66372}"/>
    <cellStyle name="Normal 7 5" xfId="39199" xr:uid="{D4BA2596-3B89-44F8-BA08-48C8813254AE}"/>
    <cellStyle name="Normal 7 5 2" xfId="59417" xr:uid="{95EB35E0-AB14-463D-A045-27DFC8C79681}"/>
    <cellStyle name="Normal 7 5 3" xfId="58701" xr:uid="{448C60BE-06C1-4159-8FCF-FEDEA962F8E3}"/>
    <cellStyle name="Normal 7 5 4" xfId="46936" xr:uid="{3D2B0BF5-F567-4F41-BDAF-BD84439D10FE}"/>
    <cellStyle name="Normal 7 6" xfId="39200" xr:uid="{882D7D66-B3DB-4D68-B024-E60C5E0B9FA6}"/>
    <cellStyle name="Normal 7 6 2" xfId="59555" xr:uid="{0117CB0A-DECB-4660-851D-E40D4E51C644}"/>
    <cellStyle name="Normal 7 6 3" xfId="58857" xr:uid="{3E1C6906-B30F-4827-B50D-FEC8AC539BD2}"/>
    <cellStyle name="Normal 7 6 4" xfId="46937" xr:uid="{6328CAB7-93FC-44AE-84EF-658EDCDDA819}"/>
    <cellStyle name="Normal 7 7" xfId="39201" xr:uid="{359521B8-AF50-4A8F-BD58-51AF62345755}"/>
    <cellStyle name="Normal 7 7 2" xfId="59603" xr:uid="{8950F4D5-0687-4FEE-80F0-3B7820428F51}"/>
    <cellStyle name="Normal 7 7 3" xfId="58908" xr:uid="{31324CF5-BA27-4942-A838-B387ED0D66FC}"/>
    <cellStyle name="Normal 7 7 4" xfId="46938" xr:uid="{8C27684F-86A6-4DD1-99AC-7A31A9151588}"/>
    <cellStyle name="Normal 7 8" xfId="39202" xr:uid="{5786D1D2-D71E-4D79-A2B0-B354589F6196}"/>
    <cellStyle name="Normal 7 8 2" xfId="59814" xr:uid="{68E417E3-08F7-437B-B6A2-057363D539FD}"/>
    <cellStyle name="Normal 7 8 3" xfId="59130" xr:uid="{4F832E97-FEA1-4A3F-8B5B-7F5E5434BCC6}"/>
    <cellStyle name="Normal 7 8 4" xfId="46939" xr:uid="{B5CD41CF-02E6-4AA9-8DBF-854EEDE84954}"/>
    <cellStyle name="Normal 7 9" xfId="39203" xr:uid="{541399BD-E146-488C-8B85-C180F374480C}"/>
    <cellStyle name="Normal 7 9 2" xfId="59265" xr:uid="{6D5B485B-6601-4B52-8042-B1C729385409}"/>
    <cellStyle name="Normal 7 9 3" xfId="46940" xr:uid="{BA4E8862-846F-4EC8-97B1-4F8C813D1450}"/>
    <cellStyle name="Normal 7_110405001 - Adto de Viagem" xfId="39204" xr:uid="{5A26E683-AF6B-4CD3-B3D7-5E0F06DC45E4}"/>
    <cellStyle name="Normal 70" xfId="39205" xr:uid="{1CC1153B-FBF0-4954-958C-6326CE1999A0}"/>
    <cellStyle name="Normal 71" xfId="39206" xr:uid="{A5364A49-EB47-4B08-9992-C7A2344BBF69}"/>
    <cellStyle name="Normal 72" xfId="39207" xr:uid="{84C09D6F-8085-435F-98AF-D19518647E7D}"/>
    <cellStyle name="Normal 73" xfId="39208" xr:uid="{6F537C02-94FB-43DF-B159-5C0380C50A55}"/>
    <cellStyle name="Normal 74" xfId="39209" xr:uid="{271C755E-DEEF-4FAC-A743-2517CCD1C726}"/>
    <cellStyle name="Normal 75" xfId="39210" xr:uid="{C7669E27-24D2-4F32-9D6A-B1CDC9D1E49D}"/>
    <cellStyle name="Normal 76" xfId="39211" xr:uid="{CFB786E6-0CA1-4C44-812A-BD12168E6347}"/>
    <cellStyle name="Normal 77" xfId="39212" xr:uid="{8B024451-56A7-4AF2-9C35-36E47FF9C56C}"/>
    <cellStyle name="Normal 78" xfId="39213" xr:uid="{4EBA592B-D8BD-4958-A07E-F4BC0EE92FF7}"/>
    <cellStyle name="Normal 79" xfId="39214" xr:uid="{97E1E033-2BF9-40BE-A33B-DF32BA13F4F9}"/>
    <cellStyle name="Normal 8" xfId="58" xr:uid="{6C15A612-A510-49B2-847A-3DA216066886}"/>
    <cellStyle name="Normal 8 10" xfId="39215" xr:uid="{C7F7C75E-310C-4097-80F5-A6BC16E64EA7}"/>
    <cellStyle name="Normal 8 10 2" xfId="58533" xr:uid="{C13B0B73-9BE9-4D19-BF7B-BDFACA46B2DB}"/>
    <cellStyle name="Normal 8 11" xfId="39216" xr:uid="{6F17882D-8E7F-4A63-893F-CFDFE1B05AF3}"/>
    <cellStyle name="Normal 8 11 2" xfId="58480" xr:uid="{3D372736-DA62-4807-A592-A16063DE13FC}"/>
    <cellStyle name="Normal 8 12" xfId="39217" xr:uid="{7A067BAF-68FC-42BA-AE86-4BF389BC71E4}"/>
    <cellStyle name="Normal 8 12 2" xfId="47680" xr:uid="{FFF74364-7D30-41AA-A96C-C65D29786DBF}"/>
    <cellStyle name="Normal 8 13" xfId="39218" xr:uid="{03143D74-1CDF-448E-B79A-7EBB1A6405D6}"/>
    <cellStyle name="Normal 8 14" xfId="39219" xr:uid="{0EE495F6-B8D6-4411-9883-CAD6BD27B1D3}"/>
    <cellStyle name="Normal 8 15" xfId="39220" xr:uid="{46F9B3AF-748F-4E1E-B457-12B9FAD83B68}"/>
    <cellStyle name="Normal 8 16" xfId="2657" xr:uid="{7D15577B-71CE-45C1-837B-99DF723ACC28}"/>
    <cellStyle name="Normal 8 2" xfId="63" xr:uid="{87A989AC-5175-4932-8B70-C46CC5C166C1}"/>
    <cellStyle name="Normal 8 2 2" xfId="39221" xr:uid="{9C42BB9B-E895-4E05-9D61-015306531073}"/>
    <cellStyle name="Normal 8 2 2 2" xfId="57064" xr:uid="{DC022B0D-C524-4C80-A832-8220020491EF}"/>
    <cellStyle name="Normal 8 2 2 3" xfId="58151" xr:uid="{B1107787-A975-4CCE-B1E9-11B0D57AC1E8}"/>
    <cellStyle name="Normal 8 2 2 4" xfId="56453" xr:uid="{EAA30D57-AD71-476A-AF99-5CD19F3A1402}"/>
    <cellStyle name="Normal 8 2 3" xfId="2658" xr:uid="{73AA7DFC-4435-451A-B573-C23AAE83C980}"/>
    <cellStyle name="Normal 8 2 3 2" xfId="58088" xr:uid="{B648ADED-C927-42AF-9A59-59915F7DC09E}"/>
    <cellStyle name="Normal 8 2 4" xfId="58534" xr:uid="{28C08C97-C278-4F60-9049-EEDAF2A2EF38}"/>
    <cellStyle name="Normal 8 2 5" xfId="48322" xr:uid="{62FE6958-6E17-48E5-AF66-6BBFC3B2987E}"/>
    <cellStyle name="Normal 8 3" xfId="39222" xr:uid="{79780B24-A6F0-421E-BB83-04598025DC98}"/>
    <cellStyle name="Normal 8 3 2" xfId="56704" xr:uid="{76100459-30F0-493E-B778-1807AFFBB943}"/>
    <cellStyle name="Normal 8 3 2 2" xfId="59468" xr:uid="{BDE84845-57B0-4A2E-AC3E-41D0091594BD}"/>
    <cellStyle name="Normal 8 3 2 3" xfId="58754" xr:uid="{F47C923E-4261-4A4B-9CC5-1DD908CE5716}"/>
    <cellStyle name="Normal 8 3 3" xfId="57118" xr:uid="{38FCDD19-712E-48D4-9EBB-67B5291B7BD2}"/>
    <cellStyle name="Normal 8 3 3 2" xfId="59606" xr:uid="{04F30147-F980-4427-8A9B-5C1F2590325C}"/>
    <cellStyle name="Normal 8 3 3 3" xfId="58911" xr:uid="{CF459BDE-386E-4A62-A7B8-1E18262E2FB0}"/>
    <cellStyle name="Normal 8 3 4" xfId="59049" xr:uid="{8815C0EC-72C4-4768-A9C6-7BA5F7C06E31}"/>
    <cellStyle name="Normal 8 3 4 2" xfId="59735" xr:uid="{02895EC9-B124-4F45-A4D4-53EFA9AC7A9B}"/>
    <cellStyle name="Normal 8 3 5" xfId="59171" xr:uid="{5C6D5ADD-233D-4665-A561-597D6D700BEB}"/>
    <cellStyle name="Normal 8 3 5 2" xfId="59849" xr:uid="{0F6DE4DD-52E0-4E21-9A6B-184F9CF3611E}"/>
    <cellStyle name="Normal 8 3 6" xfId="59315" xr:uid="{7425E087-F704-425E-B790-A2CF97204402}"/>
    <cellStyle name="Normal 8 3 7" xfId="58592" xr:uid="{7B203DC1-9A2F-4396-9EAA-2A0DE5E6C297}"/>
    <cellStyle name="Normal 8 3 8" xfId="46510" xr:uid="{C4C387D3-6F05-4312-AEEE-5695297CCF30}"/>
    <cellStyle name="Normal 8 4" xfId="39223" xr:uid="{4750080C-29F7-405C-AA57-3E915886EEA3}"/>
    <cellStyle name="Normal 8 4 2" xfId="58797" xr:uid="{2A5FA7D5-34B2-412D-A0D0-0AF8DA3B10BD}"/>
    <cellStyle name="Normal 8 4 2 2" xfId="59510" xr:uid="{C4F0DF81-E307-4495-A198-8210B2AA511E}"/>
    <cellStyle name="Normal 8 4 3" xfId="58958" xr:uid="{8960EF99-83DD-4A76-8EEC-62D5BEC748D1}"/>
    <cellStyle name="Normal 8 4 3 2" xfId="59650" xr:uid="{FAA93B30-3070-4A2C-8B4E-371E5A13BA64}"/>
    <cellStyle name="Normal 8 4 4" xfId="59092" xr:uid="{C7BA9707-3731-491C-BDFD-7365C22961B2}"/>
    <cellStyle name="Normal 8 4 4 2" xfId="59776" xr:uid="{2DB67BBB-A6DA-468C-A1C2-D51B4A8B52E2}"/>
    <cellStyle name="Normal 8 4 5" xfId="59212" xr:uid="{B6E9B467-0BAA-418E-9B86-2A0554A981A8}"/>
    <cellStyle name="Normal 8 4 5 2" xfId="59889" xr:uid="{F66AAC70-ACFE-49DF-AD50-AA4DDC290E81}"/>
    <cellStyle name="Normal 8 4 6" xfId="59357" xr:uid="{52150A79-8DD5-4437-820E-286492D9233A}"/>
    <cellStyle name="Normal 8 4 7" xfId="58637" xr:uid="{378647C3-4E08-4679-8B0D-DF3E71C7B14E}"/>
    <cellStyle name="Normal 8 4 8" xfId="58091" xr:uid="{2F0BEADD-9665-4D2B-B522-1397EDC6D2EB}"/>
    <cellStyle name="Normal 8 5" xfId="39224" xr:uid="{C65EAA90-91E7-4E51-B88B-A84746CF9625}"/>
    <cellStyle name="Normal 8 5 2" xfId="59419" xr:uid="{84696C59-13D0-45C9-9232-5B655EF698EE}"/>
    <cellStyle name="Normal 8 5 3" xfId="58703" xr:uid="{8747CA98-7894-494E-9301-9EDAB71E74B8}"/>
    <cellStyle name="Normal 8 6" xfId="39225" xr:uid="{68A0F838-836D-40CE-9A9F-70064FCC0D19}"/>
    <cellStyle name="Normal 8 6 2" xfId="59557" xr:uid="{252F74B0-52D5-4BDC-AEC4-E685603E64E2}"/>
    <cellStyle name="Normal 8 6 3" xfId="58859" xr:uid="{DAE61F7B-F834-421E-AD59-8B270589B1E5}"/>
    <cellStyle name="Normal 8 7" xfId="39226" xr:uid="{D1E465EB-DE93-4DC9-8BCE-4FDBA5E0BC8E}"/>
    <cellStyle name="Normal 8 7 2" xfId="59465" xr:uid="{14B5E96B-731F-41A9-9A21-62BE9D231604}"/>
    <cellStyle name="Normal 8 7 3" xfId="58751" xr:uid="{048CA232-65C4-403E-B6F7-5EA06E511FBD}"/>
    <cellStyle name="Normal 8 8" xfId="39227" xr:uid="{9B36614F-CE40-4D2D-9D94-F1EDEA31E334}"/>
    <cellStyle name="Normal 8 8 2" xfId="59718" xr:uid="{1D378086-B446-45F5-AAF3-4A1DCE2C60B7}"/>
    <cellStyle name="Normal 8 8 3" xfId="59031" xr:uid="{8AAE1E22-CBCC-42AB-B32A-50B80E6CB268}"/>
    <cellStyle name="Normal 8 9" xfId="39228" xr:uid="{6470A986-B2D5-4AA2-8E4A-1D72D67E778C}"/>
    <cellStyle name="Normal 8 9 2" xfId="59266" xr:uid="{EB507E52-468E-4EA8-B166-E45912EBE475}"/>
    <cellStyle name="Normal 8_110405001 - Adto de Viagem" xfId="39229" xr:uid="{DDD317B4-1217-4FC0-A33F-53457D391EB4}"/>
    <cellStyle name="Normal 80" xfId="39230" xr:uid="{86CE75E5-B4A7-442B-B157-288FAE588CAE}"/>
    <cellStyle name="Normal 81" xfId="39231" xr:uid="{C7948619-C30C-4061-9858-53A7D3D87C38}"/>
    <cellStyle name="Normal 81 2" xfId="60022" xr:uid="{1D3310B7-58D6-4B8E-A6F6-80FD9FEFE65A}"/>
    <cellStyle name="Normal 82" xfId="39232" xr:uid="{391C0459-F860-4A62-AC8F-D63BBABC44D5}"/>
    <cellStyle name="Normal 83" xfId="39233" xr:uid="{929E19DC-534C-4F3B-ABCB-95AA0E1A383D}"/>
    <cellStyle name="Normal 83 2" xfId="58451" xr:uid="{EC2150F1-C7CB-4249-93F3-0CB5E49A404E}"/>
    <cellStyle name="Normal 84" xfId="39234" xr:uid="{7AE4335C-88DB-4729-B3C7-129DBBA87086}"/>
    <cellStyle name="Normal 84 2" xfId="58452" xr:uid="{5A6CC984-B810-4C23-A0D9-54FE507E8746}"/>
    <cellStyle name="Normal 85" xfId="39235" xr:uid="{B4FB5FC8-1579-4646-9883-011119CD4FB6}"/>
    <cellStyle name="Normal 86" xfId="39236" xr:uid="{C40B995A-5698-4B0C-9DE9-FEFD4A8B4DFC}"/>
    <cellStyle name="Normal 87" xfId="39237" xr:uid="{978C344B-25F4-4EDA-A0C6-6523D5ADA8CB}"/>
    <cellStyle name="Normal 88" xfId="39238" xr:uid="{33060F63-D391-41FB-BD4C-4088E726DDC1}"/>
    <cellStyle name="Normal 89" xfId="39239" xr:uid="{5163106F-F63B-4707-8E5B-68F624CF933A}"/>
    <cellStyle name="Normal 9" xfId="2659" xr:uid="{AF7ADA4B-DDB8-4F34-8607-F495F3C4376F}"/>
    <cellStyle name="Normal 9 10" xfId="39240" xr:uid="{6A837AF6-63B8-42AA-8BEC-9E2C9FA83A8F}"/>
    <cellStyle name="Normal 9 10 2" xfId="58535" xr:uid="{50C7E760-6473-444A-BF3B-7B7EDC364490}"/>
    <cellStyle name="Normal 9 11" xfId="39241" xr:uid="{A6C8F931-A28A-4C8A-BC24-121886E58163}"/>
    <cellStyle name="Normal 9 11 2" xfId="58478" xr:uid="{31E910D9-5EB9-41F4-B289-D6F66362E7B5}"/>
    <cellStyle name="Normal 9 12" xfId="39242" xr:uid="{0835AF5F-4C5F-409D-B79C-D8573B2C0BBD}"/>
    <cellStyle name="Normal 9 12 2" xfId="47681" xr:uid="{226AEDE1-875A-4A6A-ADB4-786F54994860}"/>
    <cellStyle name="Normal 9 13" xfId="39243" xr:uid="{314D44CD-38EA-4D28-BE6C-2B1A5A658435}"/>
    <cellStyle name="Normal 9 14" xfId="39244" xr:uid="{C8F7CC09-5AA0-46C1-AD53-F88CDFF80A7C}"/>
    <cellStyle name="Normal 9 15" xfId="39245" xr:uid="{916B67A8-FEAF-47A0-90C5-78F75D6D59CD}"/>
    <cellStyle name="Normal 9 2" xfId="2660" xr:uid="{4D3500BA-05AE-491A-8442-746AC4B45DE5}"/>
    <cellStyle name="Normal 9 2 2" xfId="39246" xr:uid="{8DE0F42A-2DA4-46DE-BA91-1A2821F71524}"/>
    <cellStyle name="Normal 9 2 2 2" xfId="57065" xr:uid="{065A05D6-ED06-4DBB-99B1-243E40A68C6C}"/>
    <cellStyle name="Normal 9 2 2 3" xfId="58043" xr:uid="{7A2CBBA2-85AB-45DC-8C5A-A166D7B29D35}"/>
    <cellStyle name="Normal 9 2 2 4" xfId="58536" xr:uid="{B9701E67-C873-4A59-B051-190ACF3A141C}"/>
    <cellStyle name="Normal 9 2 2 5" xfId="56423" xr:uid="{26A513EC-6D5F-4584-9FD1-656763B2FE2E}"/>
    <cellStyle name="Normal 9 2 3" xfId="58089" xr:uid="{D2EC9882-6332-4016-ACCB-7338CEF944BA}"/>
    <cellStyle name="Normal 9 2 4" xfId="46075" xr:uid="{698BD74E-F6A6-488D-B870-211F6AC6A65D}"/>
    <cellStyle name="Normal 9 3" xfId="39247" xr:uid="{B8ABF51E-0522-46DB-A57C-92E70A8FD049}"/>
    <cellStyle name="Normal 9 3 2" xfId="56705" xr:uid="{B2D1BF6B-8360-4FF9-8ED2-4FBC5CED89A3}"/>
    <cellStyle name="Normal 9 3 2 2" xfId="59469" xr:uid="{89BD7592-AAA1-4FFB-9D46-237B3179CEEF}"/>
    <cellStyle name="Normal 9 3 2 3" xfId="58755" xr:uid="{1CF570D8-665A-48FF-BE75-875D3F51D825}"/>
    <cellStyle name="Normal 9 3 3" xfId="58387" xr:uid="{2A3526BC-6667-4B9D-82CD-4BA269F6962E}"/>
    <cellStyle name="Normal 9 3 3 2" xfId="59607" xr:uid="{9B8DF524-8664-4514-939A-29B068D348EC}"/>
    <cellStyle name="Normal 9 3 3 3" xfId="58912" xr:uid="{9AC9C0A5-EFE1-4C60-A812-7B3E7D59B73A}"/>
    <cellStyle name="Normal 9 3 4" xfId="59050" xr:uid="{51473517-27F4-49AC-984C-8EBBC608F2C9}"/>
    <cellStyle name="Normal 9 3 4 2" xfId="59736" xr:uid="{90030B24-0941-49CD-9748-D6AA933E503B}"/>
    <cellStyle name="Normal 9 3 5" xfId="59172" xr:uid="{AA47FD3E-2D99-41DB-97E2-4634F15C9148}"/>
    <cellStyle name="Normal 9 3 5 2" xfId="59850" xr:uid="{225AD145-141E-43DF-B23C-1DF611200BF6}"/>
    <cellStyle name="Normal 9 3 6" xfId="59316" xr:uid="{61841FEC-4E76-4936-B368-3DB949A19D3C}"/>
    <cellStyle name="Normal 9 3 7" xfId="58593" xr:uid="{0A7FE3CF-EF57-4806-9B7C-EBC829C73DF4}"/>
    <cellStyle name="Normal 9 3 8" xfId="46076" xr:uid="{FB6E987A-1416-4EBB-84E3-28AEBBA42956}"/>
    <cellStyle name="Normal 9 4" xfId="39248" xr:uid="{771F6B3B-CB47-4603-BD1D-1A05FCEA5ADE}"/>
    <cellStyle name="Normal 9 4 2" xfId="58798" xr:uid="{A22B2347-AB62-4F9F-A73D-6AFD04930987}"/>
    <cellStyle name="Normal 9 4 2 2" xfId="59511" xr:uid="{34A0B619-DBD7-4587-8706-AC628000C2DE}"/>
    <cellStyle name="Normal 9 4 3" xfId="58959" xr:uid="{4734F1D8-A1B8-42BF-987E-F209588CCA49}"/>
    <cellStyle name="Normal 9 4 3 2" xfId="59651" xr:uid="{CABBB6DA-0CEB-487E-BB58-FC7EE0FBF4E8}"/>
    <cellStyle name="Normal 9 4 4" xfId="59093" xr:uid="{BEFB3F47-7558-494A-AE43-FB936666851F}"/>
    <cellStyle name="Normal 9 4 4 2" xfId="59777" xr:uid="{23648E2F-F8E5-47F1-9C76-678E8562E45F}"/>
    <cellStyle name="Normal 9 4 5" xfId="59213" xr:uid="{600F4A3B-2155-4B88-B4C3-26AEB643F693}"/>
    <cellStyle name="Normal 9 4 5 2" xfId="59890" xr:uid="{0F82C95B-7C57-43F5-B878-DF0546889762}"/>
    <cellStyle name="Normal 9 4 6" xfId="59358" xr:uid="{72F7BBEB-1A75-4644-8C8F-C7B4E1D6A443}"/>
    <cellStyle name="Normal 9 4 7" xfId="58638" xr:uid="{FA50C9D8-3728-4CEC-B6EC-6C6B9F764D7C}"/>
    <cellStyle name="Normal 9 4 8" xfId="57999" xr:uid="{BF72F434-1AAC-4C11-8DA6-608BDC97BB6C}"/>
    <cellStyle name="Normal 9 5" xfId="39249" xr:uid="{FBBB50B0-5633-4FDD-8E17-DA92360B5400}"/>
    <cellStyle name="Normal 9 5 2" xfId="59420" xr:uid="{92E7E8C4-7CEE-4991-A998-C2022AECC12C}"/>
    <cellStyle name="Normal 9 5 3" xfId="58704" xr:uid="{74F52E6A-C1B7-442D-89CF-6DB2CC0BBE7D}"/>
    <cellStyle name="Normal 9 6" xfId="39250" xr:uid="{2A24DA77-0481-44A6-A815-D9B56D42DE0D}"/>
    <cellStyle name="Normal 9 6 2" xfId="59558" xr:uid="{38F2153B-CDCB-4609-9DBA-03B11EBD6AB3}"/>
    <cellStyle name="Normal 9 6 3" xfId="58860" xr:uid="{006C61D4-243F-435B-9CA5-92A067ADD542}"/>
    <cellStyle name="Normal 9 7" xfId="39251" xr:uid="{6E674134-60B5-41E3-BD78-C7591666B545}"/>
    <cellStyle name="Normal 9 7 2" xfId="59401" xr:uid="{6169910F-5B3C-4CCC-AB07-B2394E36337A}"/>
    <cellStyle name="Normal 9 7 3" xfId="58684" xr:uid="{4F359291-3E1D-4D21-986F-0AD1251B42B1}"/>
    <cellStyle name="Normal 9 8" xfId="39252" xr:uid="{866E84AB-C237-492F-9BDA-C40380F3F7AD}"/>
    <cellStyle name="Normal 9 8 2" xfId="59695" xr:uid="{72D4B4F0-F7D9-4243-AACA-423BF7640652}"/>
    <cellStyle name="Normal 9 8 3" xfId="59005" xr:uid="{B3A0BD2D-DA88-44F8-A362-873354FD2204}"/>
    <cellStyle name="Normal 9 9" xfId="39253" xr:uid="{01ED31FB-E6AC-47B7-8DFA-85CA4C994214}"/>
    <cellStyle name="Normal 9 9 2" xfId="59267" xr:uid="{F6C0FA74-B1A3-4FC4-AE31-510937F8540A}"/>
    <cellStyle name="Normal 9_110405001 - Adto de Viagem" xfId="39254" xr:uid="{1CA19F8B-B65F-4B3B-B644-773B165053D6}"/>
    <cellStyle name="Normal 90" xfId="39255" xr:uid="{662D2CD1-FD71-4D23-A224-5785DEFD0323}"/>
    <cellStyle name="Normal 91" xfId="39256" xr:uid="{2580B1B3-24AF-4277-AA0D-51201F278D8A}"/>
    <cellStyle name="Normal 92" xfId="39257" xr:uid="{E5D91046-302B-4755-A24A-1AE1BDEDAAD1}"/>
    <cellStyle name="Normal 93" xfId="39258" xr:uid="{ECE52FD5-C156-40F7-9D41-52F8FA7A7CEF}"/>
    <cellStyle name="Normal 94" xfId="39259" xr:uid="{95419927-D3C1-4457-8886-1B2F3CD6124B}"/>
    <cellStyle name="Normal 95" xfId="39260" xr:uid="{CD797A14-50A1-49D2-8DF1-BD0FE66CCBCB}"/>
    <cellStyle name="Normal 96" xfId="39261" xr:uid="{F1F602D2-F6DE-43D5-ADC5-10A3CBFA264D}"/>
    <cellStyle name="Normal 97" xfId="39262" xr:uid="{69C9CD18-C665-4316-BE60-5E6278732791}"/>
    <cellStyle name="Normal 98" xfId="39263" xr:uid="{05727E20-F657-4411-BBE1-278FBE83B5FF}"/>
    <cellStyle name="Normal 99" xfId="39264" xr:uid="{ECDB9F1B-3500-4715-AE06-3EB33E06FAC2}"/>
    <cellStyle name="Normal_VADIC_novo3" xfId="60425" xr:uid="{9B902405-BDB0-4151-9C09-88507A6D89B3}"/>
    <cellStyle name="normal1" xfId="45365" xr:uid="{F8893D96-069B-4FC4-A3C3-6EB493BCE3EA}"/>
    <cellStyle name="normal1 2" xfId="46077" xr:uid="{65D4CF21-CC7B-4BAB-9ECE-FF8C5997272D}"/>
    <cellStyle name="Normale_~0059899" xfId="154" xr:uid="{42DD9F61-2151-4E90-A25D-CC79818E0C21}"/>
    <cellStyle name="Not Implemented" xfId="155" xr:uid="{614909CA-31CE-4881-9FA3-461CCD842A82}"/>
    <cellStyle name="Nota" xfId="44879" builtinId="10" customBuiltin="1"/>
    <cellStyle name="Nota 10" xfId="2661" xr:uid="{535D3C3D-0373-4EDD-BF4A-C404DEC6299E}"/>
    <cellStyle name="Nota 10 10" xfId="39265" xr:uid="{0090C7CA-CBB0-400C-8915-E63FF8146188}"/>
    <cellStyle name="Nota 10 10 2" xfId="47682" xr:uid="{CAB7FE61-D4C3-41C3-A9C3-8EE10AE601DE}"/>
    <cellStyle name="Nota 10 11" xfId="39266" xr:uid="{DCAB36B7-F595-4211-8B65-6454197A0EB7}"/>
    <cellStyle name="Nota 10 12" xfId="39267" xr:uid="{EE27FEED-D251-416D-8E68-0F5F78CE7884}"/>
    <cellStyle name="Nota 10 13" xfId="39268" xr:uid="{9160C1C9-A096-4CC5-9490-46105085B27A}"/>
    <cellStyle name="Nota 10 14" xfId="39269" xr:uid="{EC977957-B262-4379-8430-606AAE8B1C21}"/>
    <cellStyle name="Nota 10 15" xfId="39270" xr:uid="{EBFFFCEE-43F7-48F1-85A8-A95CA23828FD}"/>
    <cellStyle name="Nota 10 16" xfId="39271" xr:uid="{5FD7F4A2-F680-4D3B-903A-7CBD94D41704}"/>
    <cellStyle name="Nota 10 17" xfId="46078" xr:uid="{753678C9-E462-46DD-A549-7E2B7263AA68}"/>
    <cellStyle name="Nota 10 2" xfId="2662" xr:uid="{D1EC406C-1004-4517-810F-6024F448D837}"/>
    <cellStyle name="Nota 10 2 2" xfId="39272" xr:uid="{361DB821-5053-47FE-92A8-72557491A157}"/>
    <cellStyle name="Nota 10 2 2 2" xfId="49771" xr:uid="{84BA1320-D8BF-49FA-B064-48C0A9F1360E}"/>
    <cellStyle name="Nota 10 2 3" xfId="39273" xr:uid="{4C66506F-F21D-4098-9484-6565F48BA2B9}"/>
    <cellStyle name="Nota 10 2 3 2" xfId="48323" xr:uid="{741125A6-8B6E-47AC-B218-9E79210D39DA}"/>
    <cellStyle name="Nota 10 2 4" xfId="46941" xr:uid="{43675E8E-9A88-4E62-A41A-B5C9F8C27911}"/>
    <cellStyle name="Nota 10 3" xfId="39274" xr:uid="{D276B37C-FD99-4D67-A8D0-193C9D51622F}"/>
    <cellStyle name="Nota 10 3 2" xfId="51171" xr:uid="{F9422C11-CE5D-410A-B2C1-585631D441FC}"/>
    <cellStyle name="Nota 10 4" xfId="39275" xr:uid="{C557F04F-6920-48D3-9CB5-FA40ACDB4977}"/>
    <cellStyle name="Nota 10 4 2" xfId="52053" xr:uid="{9486DE45-4353-4E30-8335-56D292775984}"/>
    <cellStyle name="Nota 10 5" xfId="39276" xr:uid="{F42BF2AD-B4E4-407F-B443-EC4C4988123D}"/>
    <cellStyle name="Nota 10 5 2" xfId="52922" xr:uid="{B7E219C7-6AD6-4A4B-9BF4-E87130D54CDD}"/>
    <cellStyle name="Nota 10 6" xfId="39277" xr:uid="{A2940E0A-2A5A-4782-8682-462EF22E64F9}"/>
    <cellStyle name="Nota 10 6 2" xfId="53777" xr:uid="{AD80B000-1042-4E9D-8BDA-8DDCB5976EB0}"/>
    <cellStyle name="Nota 10 7" xfId="39278" xr:uid="{1F8D89AB-D37B-4718-8774-F812995F21D2}"/>
    <cellStyle name="Nota 10 7 2" xfId="54600" xr:uid="{D306B6BB-B282-4DAE-918C-B7D7BCA8E77E}"/>
    <cellStyle name="Nota 10 8" xfId="39279" xr:uid="{4FE162E5-06DF-488F-B551-CA0DAE74B44A}"/>
    <cellStyle name="Nota 10 8 2" xfId="55348" xr:uid="{AA759CEC-DF0D-4406-B42B-53DDAD14E6DA}"/>
    <cellStyle name="Nota 10 9" xfId="39280" xr:uid="{86AAF963-3B75-431B-B45C-E95F47F2D51B}"/>
    <cellStyle name="Nota 10 9 2" xfId="55957" xr:uid="{373EA33C-B47A-49D3-A807-50E7176E99A2}"/>
    <cellStyle name="Nota 100" xfId="39281" xr:uid="{E5E93F96-7759-4757-92CD-8B6F749FE5C9}"/>
    <cellStyle name="Nota 100 2" xfId="39282" xr:uid="{74A0F600-2E8E-49C7-8B58-FBAA440C308F}"/>
    <cellStyle name="Nota 100 3" xfId="39283" xr:uid="{BB7A9E40-C4C2-41CE-9F5D-1EC0BD59BA02}"/>
    <cellStyle name="Nota 100 4" xfId="39284" xr:uid="{D04E0D65-177F-49C0-8010-3B2446099973}"/>
    <cellStyle name="Nota 100 5" xfId="39285" xr:uid="{91E53B02-48BC-458B-9B3C-3F641A7215F5}"/>
    <cellStyle name="Nota 100 6" xfId="39286" xr:uid="{D28F83F3-CF60-4B6E-BA27-9D31738CFF20}"/>
    <cellStyle name="Nota 101" xfId="39287" xr:uid="{4CEF3EBC-BF14-4535-A6ED-50879B7A3F0A}"/>
    <cellStyle name="Nota 101 2" xfId="39288" xr:uid="{6BDEC39C-F46F-41A6-9528-FDA3F29FDE63}"/>
    <cellStyle name="Nota 101 3" xfId="39289" xr:uid="{70B50C0E-E853-4985-A8FE-F2E9D5822F77}"/>
    <cellStyle name="Nota 101 4" xfId="39290" xr:uid="{E522694B-A642-40B4-8378-9376192D2B72}"/>
    <cellStyle name="Nota 101 5" xfId="39291" xr:uid="{00997D29-2265-49B0-9C95-F15E73806565}"/>
    <cellStyle name="Nota 101 6" xfId="39292" xr:uid="{2EB4198E-5712-493C-868D-6A3669BAC3C9}"/>
    <cellStyle name="Nota 102" xfId="39293" xr:uid="{BFC05167-5219-46A2-9C81-C059C3A61EEA}"/>
    <cellStyle name="Nota 102 2" xfId="39294" xr:uid="{5EA25AFB-C38A-43E9-B165-9B704BC5FDD1}"/>
    <cellStyle name="Nota 102 3" xfId="39295" xr:uid="{7171B0F5-BE98-412D-B1D2-73CAD228F508}"/>
    <cellStyle name="Nota 102 4" xfId="39296" xr:uid="{588820A3-8BD6-4828-B6F3-5FB74901E66D}"/>
    <cellStyle name="Nota 102 5" xfId="39297" xr:uid="{DDEA0EFC-9F82-419F-A227-2BB3DBFEAD27}"/>
    <cellStyle name="Nota 102 6" xfId="39298" xr:uid="{A5B68897-943B-4CF0-B8D9-34DC7F8F02C7}"/>
    <cellStyle name="Nota 103" xfId="39299" xr:uid="{1C56E434-6D90-431A-8127-7373E9A28AD8}"/>
    <cellStyle name="Nota 103 2" xfId="39300" xr:uid="{8F30DDB8-E367-42BC-A839-768FA1955D5D}"/>
    <cellStyle name="Nota 103 3" xfId="39301" xr:uid="{7A00B214-A137-4F3C-B882-28B18B2B7318}"/>
    <cellStyle name="Nota 103 4" xfId="39302" xr:uid="{ABDC324A-ABFF-472C-9379-1F5F87565131}"/>
    <cellStyle name="Nota 103 5" xfId="39303" xr:uid="{1664286C-3E18-454A-98C2-630BD8B8312E}"/>
    <cellStyle name="Nota 103 6" xfId="39304" xr:uid="{2B90ED7C-2985-4358-BB79-A9F3453611E0}"/>
    <cellStyle name="Nota 104" xfId="39305" xr:uid="{581B0E62-3AEE-4E87-A258-07D921D019EA}"/>
    <cellStyle name="Nota 104 2" xfId="39306" xr:uid="{6AD69BC0-9E05-48E5-8680-0660D7A494C6}"/>
    <cellStyle name="Nota 104 3" xfId="39307" xr:uid="{8B4B5191-8CA8-424E-AF2C-736B199BC98F}"/>
    <cellStyle name="Nota 104 4" xfId="39308" xr:uid="{B3784CDD-C045-48E3-9EAD-733B689EBAD9}"/>
    <cellStyle name="Nota 104 5" xfId="39309" xr:uid="{CEAE042A-FB9A-4BD5-880A-C9349ED5208B}"/>
    <cellStyle name="Nota 104 6" xfId="39310" xr:uid="{D97BE80B-53F3-4F7D-8EA5-6BB1E6FFFB84}"/>
    <cellStyle name="Nota 105" xfId="39311" xr:uid="{F5D38DEC-A032-4532-8A27-E2713CEB5F61}"/>
    <cellStyle name="Nota 105 2" xfId="39312" xr:uid="{9F826C53-E00C-4D00-A9C1-F3D3446746FC}"/>
    <cellStyle name="Nota 105 3" xfId="39313" xr:uid="{7C4156CA-8C1C-4F80-B049-5271EE21BBB3}"/>
    <cellStyle name="Nota 105 4" xfId="39314" xr:uid="{87ACD2C6-75CC-4F1F-A206-2054504E67DD}"/>
    <cellStyle name="Nota 105 5" xfId="39315" xr:uid="{A00CF2AF-77FE-4630-8462-C1BE6EC41940}"/>
    <cellStyle name="Nota 105 6" xfId="39316" xr:uid="{082F2944-0DC1-404F-814E-3C0ADBEB775D}"/>
    <cellStyle name="Nota 106" xfId="39317" xr:uid="{F41B0E13-1F57-4895-AEFD-6834D1F82AB8}"/>
    <cellStyle name="Nota 106 2" xfId="39318" xr:uid="{DB16E675-70A9-43FA-B998-13B34CDCC916}"/>
    <cellStyle name="Nota 106 3" xfId="39319" xr:uid="{240F7B80-99AE-4740-8124-D72B75B8C2DA}"/>
    <cellStyle name="Nota 106 4" xfId="39320" xr:uid="{082292F4-CADF-47B8-9A1D-BF877D26FE83}"/>
    <cellStyle name="Nota 106 5" xfId="39321" xr:uid="{0D9F4ED0-49B9-4F8A-AE72-54B90D902760}"/>
    <cellStyle name="Nota 106 6" xfId="39322" xr:uid="{124BFA74-95FE-480D-A697-4496BC955466}"/>
    <cellStyle name="Nota 107" xfId="39323" xr:uid="{0E192F26-9F99-4827-BCD0-50BDD68E67DC}"/>
    <cellStyle name="Nota 107 2" xfId="39324" xr:uid="{F19806E2-FD30-498D-8E03-3729C8626C7A}"/>
    <cellStyle name="Nota 107 3" xfId="39325" xr:uid="{4F89283C-5B0D-4FF3-93B3-2596F4C2D3E1}"/>
    <cellStyle name="Nota 107 4" xfId="39326" xr:uid="{77367816-264D-4221-945F-5047825164B8}"/>
    <cellStyle name="Nota 107 5" xfId="39327" xr:uid="{65AF7A17-9091-47F6-87FB-6793A99C8F76}"/>
    <cellStyle name="Nota 107 6" xfId="39328" xr:uid="{2C18A463-E87E-48D0-B9A6-458D2E979470}"/>
    <cellStyle name="Nota 108" xfId="39329" xr:uid="{F3E1D1EC-81E5-4C70-811E-E560C280A2D3}"/>
    <cellStyle name="Nota 108 2" xfId="39330" xr:uid="{67FC77F2-8E7A-4BDF-B266-8F6F593EF58A}"/>
    <cellStyle name="Nota 108 3" xfId="39331" xr:uid="{567CBD8D-26CF-4A40-89CB-886881AE8D7E}"/>
    <cellStyle name="Nota 108 4" xfId="39332" xr:uid="{3E6F9CD3-4CA0-4576-AA42-B16A40D1D32B}"/>
    <cellStyle name="Nota 108 5" xfId="39333" xr:uid="{3FC72FC9-5679-40ED-B058-87424EFEC7AC}"/>
    <cellStyle name="Nota 108 6" xfId="39334" xr:uid="{6E226AF8-1B1E-460B-A2CB-94A7C2ED3363}"/>
    <cellStyle name="Nota 109" xfId="39335" xr:uid="{F927F7A8-16FC-4B82-B2DE-211489E1DD98}"/>
    <cellStyle name="Nota 109 2" xfId="39336" xr:uid="{FB8D4AEA-F4A9-44D8-9EBC-32DA99845F73}"/>
    <cellStyle name="Nota 109 3" xfId="39337" xr:uid="{4EEA514F-C0B5-4136-9D3B-A9C44187D8ED}"/>
    <cellStyle name="Nota 109 4" xfId="39338" xr:uid="{EDA61C6F-8D1B-4307-9B53-E2056ED46877}"/>
    <cellStyle name="Nota 109 5" xfId="39339" xr:uid="{BDE9AABA-6D3F-49CB-98FD-8ACDB90860F5}"/>
    <cellStyle name="Nota 109 6" xfId="39340" xr:uid="{E9DCE9B7-4063-41BD-83DD-C0144C1E002C}"/>
    <cellStyle name="Nota 11" xfId="2663" xr:uid="{739ED68D-4768-48A7-B195-C349DDF625A8}"/>
    <cellStyle name="Nota 11 10" xfId="39341" xr:uid="{C7D50120-6CFE-40E9-B010-CD860FF397E4}"/>
    <cellStyle name="Nota 11 10 2" xfId="47683" xr:uid="{7EDF67C8-5876-46C4-B838-CE9B3FE22603}"/>
    <cellStyle name="Nota 11 11" xfId="39342" xr:uid="{719047D5-2C40-4847-81FD-BA726D22F679}"/>
    <cellStyle name="Nota 11 12" xfId="39343" xr:uid="{8D35A22E-E226-46FE-9D5F-7161E59BDB9F}"/>
    <cellStyle name="Nota 11 13" xfId="39344" xr:uid="{DE96D228-8507-4E7C-858F-73689D89E826}"/>
    <cellStyle name="Nota 11 14" xfId="39345" xr:uid="{1DF920BB-3469-4301-8DEE-6267FCB263F0}"/>
    <cellStyle name="Nota 11 15" xfId="39346" xr:uid="{A3635DDA-9732-45B1-A14F-3ED4B61230CF}"/>
    <cellStyle name="Nota 11 16" xfId="39347" xr:uid="{7DCD929D-01A2-41B8-BA57-E188A0D2B409}"/>
    <cellStyle name="Nota 11 17" xfId="46079" xr:uid="{DB74AB5B-3794-47CD-8D85-DB77FCD3A57C}"/>
    <cellStyle name="Nota 11 2" xfId="2664" xr:uid="{CA65F976-AA86-4211-8F6C-96DF8D73FF6A}"/>
    <cellStyle name="Nota 11 2 2" xfId="39348" xr:uid="{46EAC989-45A8-455E-A483-E6E426D9C3C7}"/>
    <cellStyle name="Nota 11 2 2 2" xfId="49773" xr:uid="{FEECBFFB-9E3B-4419-82AE-D565EA4807F2}"/>
    <cellStyle name="Nota 11 2 3" xfId="39349" xr:uid="{16C6CC0B-16CA-490E-BE62-9CAF3A22855E}"/>
    <cellStyle name="Nota 11 2 3 2" xfId="48324" xr:uid="{76E356B2-7854-421A-94CC-65981EFF61B2}"/>
    <cellStyle name="Nota 11 2 4" xfId="46942" xr:uid="{29C13851-CB81-4034-96B1-C92BEA6D5622}"/>
    <cellStyle name="Nota 11 3" xfId="39350" xr:uid="{F36C33D1-48E0-4049-937C-0AB1BE0C0AF8}"/>
    <cellStyle name="Nota 11 3 2" xfId="51173" xr:uid="{4282A37E-7DBB-490E-A47A-C5F165E4E954}"/>
    <cellStyle name="Nota 11 4" xfId="39351" xr:uid="{D5BA5498-ACFC-4341-936A-14C6C6278970}"/>
    <cellStyle name="Nota 11 4 2" xfId="52055" xr:uid="{6F05C276-6190-4DF8-BE68-A0A62F3018BE}"/>
    <cellStyle name="Nota 11 5" xfId="39352" xr:uid="{1A47489F-4A54-49B6-BDED-26B49C6D6A60}"/>
    <cellStyle name="Nota 11 5 2" xfId="52924" xr:uid="{264232FC-1566-4144-828E-078CADF83485}"/>
    <cellStyle name="Nota 11 6" xfId="39353" xr:uid="{73A8D92B-388A-45F3-A7BD-7BC3190012C7}"/>
    <cellStyle name="Nota 11 6 2" xfId="53779" xr:uid="{B1D09A3C-1067-4E46-9AB4-AF28584F7074}"/>
    <cellStyle name="Nota 11 7" xfId="39354" xr:uid="{3FE31F1F-1685-40F5-8D0C-DDDCBD391CE6}"/>
    <cellStyle name="Nota 11 7 2" xfId="54602" xr:uid="{D13010E6-FD0C-4B6C-98A2-C9CFB33E6A25}"/>
    <cellStyle name="Nota 11 8" xfId="39355" xr:uid="{CA61B9E9-C839-4F54-B48D-A9D82B1DE9F0}"/>
    <cellStyle name="Nota 11 8 2" xfId="55350" xr:uid="{36BD26BA-5C09-451C-8CD2-DEBF2D455033}"/>
    <cellStyle name="Nota 11 9" xfId="39356" xr:uid="{2180FA9A-64DF-47B5-8FFE-44E64ACF55A7}"/>
    <cellStyle name="Nota 11 9 2" xfId="55958" xr:uid="{22610AE0-F673-4300-AFB9-9E899D28A349}"/>
    <cellStyle name="Nota 110" xfId="39357" xr:uid="{30602EB7-01FD-495A-BF05-0C1F4B39A4A8}"/>
    <cellStyle name="Nota 110 2" xfId="39358" xr:uid="{F50D9058-6C5E-4554-978D-C791749963BF}"/>
    <cellStyle name="Nota 110 3" xfId="39359" xr:uid="{69DA5704-DA03-488B-9617-55C439610A07}"/>
    <cellStyle name="Nota 110 4" xfId="39360" xr:uid="{6238AB13-4B33-41C2-AD3B-8F1A32B75ACB}"/>
    <cellStyle name="Nota 110 5" xfId="39361" xr:uid="{B88E0410-79C8-43E1-B520-1AA18EE8A073}"/>
    <cellStyle name="Nota 110 6" xfId="39362" xr:uid="{185D7B89-2C98-49E9-87FC-2032A1B2D217}"/>
    <cellStyle name="Nota 111" xfId="39363" xr:uid="{9014D327-4DEC-44D6-956C-04EE6EA1D9DE}"/>
    <cellStyle name="Nota 111 2" xfId="39364" xr:uid="{471EFC8A-CBD5-4D55-B16C-EE749EE8567A}"/>
    <cellStyle name="Nota 111 3" xfId="39365" xr:uid="{0F4F587E-984B-4BEA-A55B-C65095BA21F5}"/>
    <cellStyle name="Nota 111 4" xfId="39366" xr:uid="{3E543F1A-1501-4C87-B82B-9A5CE4018C93}"/>
    <cellStyle name="Nota 111 5" xfId="39367" xr:uid="{D7E06761-A728-4B6E-975F-0E60EF54B52E}"/>
    <cellStyle name="Nota 111 6" xfId="39368" xr:uid="{5F78F794-AA6B-4D6F-BCD2-1C4C4E3F5B0C}"/>
    <cellStyle name="Nota 112" xfId="39369" xr:uid="{0F1284FD-E289-402F-830A-11881C7AA253}"/>
    <cellStyle name="Nota 112 2" xfId="39370" xr:uid="{9839EF63-836A-4F5F-BD53-F8FD31EE8C91}"/>
    <cellStyle name="Nota 112 3" xfId="39371" xr:uid="{5593ED25-5B8C-4E40-B267-39C56A2AEC6C}"/>
    <cellStyle name="Nota 112 4" xfId="39372" xr:uid="{4870A678-82C3-45E8-9863-BADFED9BCDD1}"/>
    <cellStyle name="Nota 112 5" xfId="39373" xr:uid="{D5246431-81B8-42B4-B38A-D23BEC1CD9F0}"/>
    <cellStyle name="Nota 112 6" xfId="39374" xr:uid="{D482E948-84EC-45DA-B9DC-20EBA10F8D9E}"/>
    <cellStyle name="Nota 113" xfId="39375" xr:uid="{47052433-6E40-43ED-84CD-9E3B13073DB5}"/>
    <cellStyle name="Nota 113 2" xfId="39376" xr:uid="{5567D14B-1BA3-4BCE-A3AB-FF440D1B5A3F}"/>
    <cellStyle name="Nota 113 3" xfId="39377" xr:uid="{5E46A8B7-7BE1-413B-A00D-3ECC168842EC}"/>
    <cellStyle name="Nota 113 4" xfId="39378" xr:uid="{F6EF3200-863F-4BA7-869F-519B8E8B4CE7}"/>
    <cellStyle name="Nota 113 5" xfId="39379" xr:uid="{BA76CB5F-D977-496A-BB5E-76C3A79C6C67}"/>
    <cellStyle name="Nota 113 6" xfId="39380" xr:uid="{20C43B02-2904-43CA-B280-A5A28F622C27}"/>
    <cellStyle name="Nota 114" xfId="39381" xr:uid="{6DC35ECB-B5D3-4BDF-B7B4-A982080EEA48}"/>
    <cellStyle name="Nota 114 2" xfId="39382" xr:uid="{109DF564-12AD-447C-9969-7693B5695352}"/>
    <cellStyle name="Nota 114 3" xfId="39383" xr:uid="{C7AD13A8-0B56-41F3-8E82-9EEC73C0348F}"/>
    <cellStyle name="Nota 114 4" xfId="39384" xr:uid="{5C454564-B058-4E68-BDD7-6A0C4E4FA262}"/>
    <cellStyle name="Nota 114 5" xfId="39385" xr:uid="{7D95D3C7-5813-464E-8C9D-46F399A95EC4}"/>
    <cellStyle name="Nota 114 6" xfId="39386" xr:uid="{BEEE1BC0-96CD-4096-B462-3508DF8F6DDD}"/>
    <cellStyle name="Nota 115" xfId="39387" xr:uid="{4D2DD7C1-4BDD-44B5-8F05-68B4BBCF3E76}"/>
    <cellStyle name="Nota 115 2" xfId="39388" xr:uid="{39EBF600-8CCC-42B6-BC53-785D4D1583FE}"/>
    <cellStyle name="Nota 115 3" xfId="39389" xr:uid="{BA8FE68B-F304-4586-A34F-315E1C828914}"/>
    <cellStyle name="Nota 115 4" xfId="39390" xr:uid="{257E570B-6B18-44BB-B547-85FF0D444248}"/>
    <cellStyle name="Nota 115 5" xfId="39391" xr:uid="{50118CE9-5096-4F62-AD26-DB56624C6CA9}"/>
    <cellStyle name="Nota 115 6" xfId="39392" xr:uid="{07F84258-52B8-4B3E-A3FA-6749E3B9F154}"/>
    <cellStyle name="Nota 116" xfId="39393" xr:uid="{408F18EB-8AE7-45D9-AFB2-B9281F9C9D3B}"/>
    <cellStyle name="Nota 116 2" xfId="39394" xr:uid="{A17E8FF0-90EF-4B2B-81F5-7A83D47A970B}"/>
    <cellStyle name="Nota 116 3" xfId="39395" xr:uid="{7FFA1535-637F-4909-8105-5B9920637AF6}"/>
    <cellStyle name="Nota 116 4" xfId="39396" xr:uid="{AC4E6908-0B51-479E-887B-0D7FF7F6AB3D}"/>
    <cellStyle name="Nota 116 5" xfId="39397" xr:uid="{4F53F4A7-9EEF-4DD5-95DB-AED0D131266F}"/>
    <cellStyle name="Nota 116 6" xfId="39398" xr:uid="{ED4F62FF-B8F5-43CB-8431-61C591BEC6B1}"/>
    <cellStyle name="Nota 117" xfId="39399" xr:uid="{FC2400E7-B913-4D16-97CE-D9381B755A48}"/>
    <cellStyle name="Nota 117 2" xfId="39400" xr:uid="{999A26CC-A954-4B09-A04E-AE302F6A205B}"/>
    <cellStyle name="Nota 117 3" xfId="39401" xr:uid="{7236F3BF-1976-4970-9C25-8DAE6A775D83}"/>
    <cellStyle name="Nota 117 4" xfId="39402" xr:uid="{71F5392B-7671-42BF-A742-98D74FD1EFEF}"/>
    <cellStyle name="Nota 117 5" xfId="39403" xr:uid="{14419EC8-6B85-4560-BB2B-2B718F25450D}"/>
    <cellStyle name="Nota 117 6" xfId="39404" xr:uid="{6C36D006-00DC-4453-8775-9B37B9FAAA4A}"/>
    <cellStyle name="Nota 118" xfId="39405" xr:uid="{839FC2FD-1F4A-41FA-9468-E5BF94C8E2BA}"/>
    <cellStyle name="Nota 118 2" xfId="39406" xr:uid="{37D3C79F-C015-4FEC-A134-0C83B9000309}"/>
    <cellStyle name="Nota 118 3" xfId="39407" xr:uid="{F847B48F-6550-43FF-A954-095399035691}"/>
    <cellStyle name="Nota 118 4" xfId="39408" xr:uid="{EB1C1D41-FBA7-420B-825E-26A38FF2EE1D}"/>
    <cellStyle name="Nota 118 5" xfId="39409" xr:uid="{E0ED576D-90A5-4192-B87D-973EC442E125}"/>
    <cellStyle name="Nota 118 6" xfId="39410" xr:uid="{2A0B3E39-2E82-4686-B133-2E8BB38A2202}"/>
    <cellStyle name="Nota 119" xfId="39411" xr:uid="{EA1BB6C0-85DB-4B72-80AA-539F761802AC}"/>
    <cellStyle name="Nota 119 2" xfId="39412" xr:uid="{5050C1A8-2AC4-43EB-866D-C8E7B712CCA4}"/>
    <cellStyle name="Nota 119 3" xfId="39413" xr:uid="{CA4B866B-E513-4E15-8EF8-F9BB5EDECD8B}"/>
    <cellStyle name="Nota 119 4" xfId="39414" xr:uid="{15D30F26-A5EB-4CEF-8553-84BEBF992B6A}"/>
    <cellStyle name="Nota 119 5" xfId="39415" xr:uid="{15DDC3DF-8883-45B6-B256-86E06479DC9F}"/>
    <cellStyle name="Nota 119 6" xfId="39416" xr:uid="{5EF82076-519F-48E4-B450-4244B67C7796}"/>
    <cellStyle name="Nota 12" xfId="2665" xr:uid="{B0D51F9D-23E1-4AD6-88E3-A8B77100D1C2}"/>
    <cellStyle name="Nota 12 10" xfId="39417" xr:uid="{91D7D38B-ABD7-4083-8776-80563883C5C5}"/>
    <cellStyle name="Nota 12 10 2" xfId="47684" xr:uid="{F247814F-4898-4A5E-BE4F-DD018BB96A51}"/>
    <cellStyle name="Nota 12 11" xfId="39418" xr:uid="{63E3CCC7-5E98-4B5B-B902-769E41350076}"/>
    <cellStyle name="Nota 12 12" xfId="39419" xr:uid="{53B36EA0-0284-48FA-AA06-D1BCF784BFE8}"/>
    <cellStyle name="Nota 12 13" xfId="39420" xr:uid="{980AE370-604D-4DB6-B6A0-F286078D5317}"/>
    <cellStyle name="Nota 12 14" xfId="39421" xr:uid="{8FC45ECB-1AF5-46BE-A6EA-3B04E136A1DB}"/>
    <cellStyle name="Nota 12 15" xfId="39422" xr:uid="{34306C20-BC65-41CD-B1F2-A9EB33EAFB69}"/>
    <cellStyle name="Nota 12 16" xfId="39423" xr:uid="{A6AA89A4-41E4-43DD-AD22-7B4D7D739C35}"/>
    <cellStyle name="Nota 12 17" xfId="46080" xr:uid="{999702F8-31BD-4B6F-8C36-059885AA69E3}"/>
    <cellStyle name="Nota 12 2" xfId="2666" xr:uid="{A2CA18CF-2055-40E0-B64B-261C6E2725DC}"/>
    <cellStyle name="Nota 12 2 2" xfId="39424" xr:uid="{0B0AF8AB-D3C2-41D9-8909-63B15E5393F0}"/>
    <cellStyle name="Nota 12 2 2 2" xfId="49775" xr:uid="{CE91A0BC-1CBE-4FCD-AFDE-3239888BABF0}"/>
    <cellStyle name="Nota 12 2 3" xfId="39425" xr:uid="{B377068F-0737-48A1-ADBF-ECF5B897B77C}"/>
    <cellStyle name="Nota 12 2 3 2" xfId="48325" xr:uid="{A8A7A8A9-F3FD-439C-92F8-D1C0E4E748C7}"/>
    <cellStyle name="Nota 12 2 4" xfId="46943" xr:uid="{B239B1AB-31B9-4E34-86D6-263AB900C015}"/>
    <cellStyle name="Nota 12 3" xfId="39426" xr:uid="{CCF7155A-264E-4AB4-AB9B-6D4F82068407}"/>
    <cellStyle name="Nota 12 3 2" xfId="51175" xr:uid="{2A1DEE9F-5163-409C-9242-D3FBBFA6A35E}"/>
    <cellStyle name="Nota 12 4" xfId="39427" xr:uid="{FE03A91E-C8BE-4B23-805B-C157B6A6550B}"/>
    <cellStyle name="Nota 12 4 2" xfId="52057" xr:uid="{8814851F-7E1F-4170-B4D4-B4D9435829A8}"/>
    <cellStyle name="Nota 12 5" xfId="39428" xr:uid="{D35714AD-56A3-4850-958C-42A0711ED6D1}"/>
    <cellStyle name="Nota 12 5 2" xfId="52926" xr:uid="{28CE0B94-CF12-4CFB-93BD-AC2EFD37611F}"/>
    <cellStyle name="Nota 12 6" xfId="39429" xr:uid="{AB65AEC4-7BAC-46F9-A04E-DC673CF48DB1}"/>
    <cellStyle name="Nota 12 6 2" xfId="53781" xr:uid="{F9C19FFC-624A-449F-96B0-BBF753F7A0BE}"/>
    <cellStyle name="Nota 12 7" xfId="39430" xr:uid="{564CAB9C-E650-47CB-8E8E-ADBBF17FECD4}"/>
    <cellStyle name="Nota 12 7 2" xfId="54604" xr:uid="{3ED7A3D4-4419-4B78-9D1F-99DBEF81D62F}"/>
    <cellStyle name="Nota 12 8" xfId="39431" xr:uid="{EF833FCF-5D89-48AE-8ADA-A2E358D97C3A}"/>
    <cellStyle name="Nota 12 8 2" xfId="55351" xr:uid="{8BD9E4D5-43EF-4E49-9F1D-F4FDB9F59CC3}"/>
    <cellStyle name="Nota 12 9" xfId="39432" xr:uid="{152C2AE3-E598-48DE-A3AE-84A84A7181E4}"/>
    <cellStyle name="Nota 12 9 2" xfId="55959" xr:uid="{E6917C4D-ADBF-4F29-B7E3-69600BBFD143}"/>
    <cellStyle name="Nota 120" xfId="39433" xr:uid="{5593F135-CCB4-4978-A151-4E14CA7D5663}"/>
    <cellStyle name="Nota 120 2" xfId="39434" xr:uid="{93CACA92-81D8-4ACC-9AB1-14928E8A0A2C}"/>
    <cellStyle name="Nota 120 3" xfId="39435" xr:uid="{C274336B-A6EC-4136-9139-89A9C355C0B2}"/>
    <cellStyle name="Nota 120 4" xfId="39436" xr:uid="{E8062FDF-5CC3-4BD6-954E-C3CADD61636B}"/>
    <cellStyle name="Nota 120 5" xfId="39437" xr:uid="{63836C64-D9AC-4318-911A-80E1F3F2EE94}"/>
    <cellStyle name="Nota 120 6" xfId="39438" xr:uid="{446709DE-7184-46A1-B3B0-44BCFB9298C3}"/>
    <cellStyle name="Nota 121" xfId="39439" xr:uid="{E505FB45-800E-4465-B0B8-104B79872734}"/>
    <cellStyle name="Nota 121 2" xfId="39440" xr:uid="{6AA3E377-5854-4301-867A-19E4D78237EB}"/>
    <cellStyle name="Nota 121 3" xfId="39441" xr:uid="{9950FC62-0FDE-4492-8F62-A7D674562E29}"/>
    <cellStyle name="Nota 121 4" xfId="39442" xr:uid="{A73A8CBE-E929-401E-9B71-C7C8E730522A}"/>
    <cellStyle name="Nota 121 5" xfId="39443" xr:uid="{71CC0B4C-EE17-49AD-85E5-9EF745AB0AB0}"/>
    <cellStyle name="Nota 121 6" xfId="39444" xr:uid="{0D26AE8A-C78F-4856-A4BA-8DB4CDC56BED}"/>
    <cellStyle name="Nota 122" xfId="39445" xr:uid="{255ACD86-BDEB-4EF7-8D5D-30D0DC14795A}"/>
    <cellStyle name="Nota 122 2" xfId="39446" xr:uid="{EF1B49C4-B33A-4334-B21A-5312D94E8551}"/>
    <cellStyle name="Nota 122 3" xfId="39447" xr:uid="{5EFC68C6-CB0F-4532-A527-7C484BFDC79E}"/>
    <cellStyle name="Nota 122 4" xfId="39448" xr:uid="{4B409009-9B9B-476E-84BE-FC40FD0B9F0A}"/>
    <cellStyle name="Nota 122 5" xfId="39449" xr:uid="{E02F10E9-A9CE-4BB6-B441-7804202F61BF}"/>
    <cellStyle name="Nota 122 6" xfId="39450" xr:uid="{845AB81E-92B7-4C22-8B60-6913E51321C8}"/>
    <cellStyle name="Nota 123" xfId="39451" xr:uid="{6A2ABB32-80C1-4A21-962C-E16D772F5881}"/>
    <cellStyle name="Nota 123 2" xfId="39452" xr:uid="{B09FC497-23F4-45D3-8436-6E0CE7479B5C}"/>
    <cellStyle name="Nota 123 3" xfId="39453" xr:uid="{29382D51-DF7A-4294-B67E-7BF13A5E0503}"/>
    <cellStyle name="Nota 123 4" xfId="39454" xr:uid="{BD1DF060-B0BE-4055-8921-EE6FC127149C}"/>
    <cellStyle name="Nota 123 5" xfId="39455" xr:uid="{A7EBBDF6-2C3F-48F3-970F-4B5AC5BFB63A}"/>
    <cellStyle name="Nota 123 6" xfId="39456" xr:uid="{F07B73E4-FA05-4641-8AB5-7B5E1106F77D}"/>
    <cellStyle name="Nota 124" xfId="39457" xr:uid="{1D3BA3F0-43C1-4C0B-81E1-21441EE8138C}"/>
    <cellStyle name="Nota 124 2" xfId="39458" xr:uid="{660C2D47-7FCA-4C81-99D9-1936D632B0E8}"/>
    <cellStyle name="Nota 124 3" xfId="39459" xr:uid="{BC4907E7-31BC-4CF7-B7B7-71FD3C3E005F}"/>
    <cellStyle name="Nota 124 4" xfId="39460" xr:uid="{2CA78522-C05E-4851-9600-A12413D2CE84}"/>
    <cellStyle name="Nota 124 5" xfId="39461" xr:uid="{2A591E40-491E-40CA-9AC2-3A5F8A11305A}"/>
    <cellStyle name="Nota 124 6" xfId="39462" xr:uid="{1FB39D4D-AE09-4049-B642-2CC903464A7E}"/>
    <cellStyle name="Nota 125" xfId="39463" xr:uid="{B134D597-207B-4512-BD74-10C4BB0E1ABF}"/>
    <cellStyle name="Nota 125 10" xfId="39464" xr:uid="{4DB4BBEA-3C03-4166-989C-9A6860B0F819}"/>
    <cellStyle name="Nota 125 10 2" xfId="39465" xr:uid="{6C93BC1B-D3E6-4968-8FE5-FF6C153A37C5}"/>
    <cellStyle name="Nota 125 10 2 2" xfId="39466" xr:uid="{9AE755A4-BB66-486D-90B1-D7C84BBBB19A}"/>
    <cellStyle name="Nota 125 10 2 3" xfId="39467" xr:uid="{77E54708-D45D-44AD-AAAE-516774543F97}"/>
    <cellStyle name="Nota 125 10 2 4" xfId="39468" xr:uid="{48CFAB37-4F94-4EE8-8BC9-99BB94F035F6}"/>
    <cellStyle name="Nota 125 10 3" xfId="39469" xr:uid="{FA7134A3-7DB4-489D-9199-8A6C001F6070}"/>
    <cellStyle name="Nota 125 10 4" xfId="39470" xr:uid="{F2717B13-C580-443E-88CA-14ACCAB22950}"/>
    <cellStyle name="Nota 125 10 5" xfId="39471" xr:uid="{25F09F83-08EC-4C0F-A131-C26A28A6BDDE}"/>
    <cellStyle name="Nota 125 11" xfId="39472" xr:uid="{4D527DC0-FA3A-4EAA-A253-FFB83949D4BD}"/>
    <cellStyle name="Nota 125 11 2" xfId="39473" xr:uid="{7025C358-B60C-4FFF-8CB0-24435393915B}"/>
    <cellStyle name="Nota 125 11 2 2" xfId="39474" xr:uid="{A328EDFB-CF1E-4490-98FA-0DECF8B8FFA0}"/>
    <cellStyle name="Nota 125 11 2 3" xfId="39475" xr:uid="{0C8CDE05-3CEE-40B5-BCF0-72A4BAF07430}"/>
    <cellStyle name="Nota 125 11 2 4" xfId="39476" xr:uid="{FB895CA4-05D6-402A-957B-BF449E9D3B15}"/>
    <cellStyle name="Nota 125 11 3" xfId="39477" xr:uid="{D039B7DB-69A2-48FA-8299-FF02A702AE76}"/>
    <cellStyle name="Nota 125 11 4" xfId="39478" xr:uid="{50E57B43-2953-4786-BB8C-F1DD9941FFE9}"/>
    <cellStyle name="Nota 125 11 5" xfId="39479" xr:uid="{C86B71AF-406F-48A3-AD86-968200BAEBB1}"/>
    <cellStyle name="Nota 125 12" xfId="39480" xr:uid="{1DA42BA2-1BC7-42EC-8FEF-7FDD17B196C8}"/>
    <cellStyle name="Nota 125 12 2" xfId="39481" xr:uid="{FDF0ECB2-024F-40E4-BB8F-09E7D96D00D4}"/>
    <cellStyle name="Nota 125 12 3" xfId="39482" xr:uid="{59B6F9B6-ED52-4C24-9A7A-461CB0B328FE}"/>
    <cellStyle name="Nota 125 12 4" xfId="39483" xr:uid="{496BB0A2-E1C8-4CCA-8FAD-3451905BC436}"/>
    <cellStyle name="Nota 125 13" xfId="39484" xr:uid="{30E6A42C-A0D9-4446-8A3E-55051A16E3E9}"/>
    <cellStyle name="Nota 125 14" xfId="39485" xr:uid="{5F592E79-135B-4A50-BD96-6079498AE9F8}"/>
    <cellStyle name="Nota 125 15" xfId="39486" xr:uid="{B7F6FB87-8BA5-4331-8B57-D8C3525D2AE6}"/>
    <cellStyle name="Nota 125 2" xfId="39487" xr:uid="{867EFFDA-EE45-4488-A5D0-E830D1B83D5F}"/>
    <cellStyle name="Nota 125 2 2" xfId="39488" xr:uid="{896A4C97-F2C6-4FC3-9A8B-405FD231F44A}"/>
    <cellStyle name="Nota 125 2 2 2" xfId="39489" xr:uid="{68AACAEB-7FFA-4F5D-ACB0-AEC86D87EA99}"/>
    <cellStyle name="Nota 125 2 2 3" xfId="39490" xr:uid="{C92F0CE2-DE58-4486-8EBC-53D58944110E}"/>
    <cellStyle name="Nota 125 2 2 4" xfId="39491" xr:uid="{433D3B82-24D5-4590-BF52-509F4A3749A1}"/>
    <cellStyle name="Nota 125 2 3" xfId="39492" xr:uid="{6A00D630-28CB-4B4A-9A46-804A0C83BFDB}"/>
    <cellStyle name="Nota 125 2 4" xfId="39493" xr:uid="{AFCAFA38-A479-4783-8D9A-35BC9B654787}"/>
    <cellStyle name="Nota 125 2 5" xfId="39494" xr:uid="{F3E5203D-7480-446E-8F06-1E016C56F4A4}"/>
    <cellStyle name="Nota 125 3" xfId="39495" xr:uid="{9CC4B7B8-7F04-469D-859C-5738FD0A2F8E}"/>
    <cellStyle name="Nota 125 3 2" xfId="39496" xr:uid="{8A4FFE41-91C2-4D56-8C97-06FC27400993}"/>
    <cellStyle name="Nota 125 3 2 2" xfId="39497" xr:uid="{49D2AE72-433B-4B2E-925A-7842B1567475}"/>
    <cellStyle name="Nota 125 3 2 3" xfId="39498" xr:uid="{263F59B0-CFBD-4581-95DC-10E4F67F7AA7}"/>
    <cellStyle name="Nota 125 3 2 4" xfId="39499" xr:uid="{0ADEAF12-D80B-4514-956D-CA872C4C1EFC}"/>
    <cellStyle name="Nota 125 3 3" xfId="39500" xr:uid="{D414E9A8-9967-4AF3-9320-964C8B2F3810}"/>
    <cellStyle name="Nota 125 3 4" xfId="39501" xr:uid="{BE4399BC-91FA-4D26-A3A9-D84E053A2A58}"/>
    <cellStyle name="Nota 125 3 5" xfId="39502" xr:uid="{57C800B1-A3F3-4BD5-B73D-2D22ADF7A907}"/>
    <cellStyle name="Nota 125 4" xfId="39503" xr:uid="{8463C631-742F-43EF-91E8-31803442C556}"/>
    <cellStyle name="Nota 125 4 2" xfId="39504" xr:uid="{465DF7E8-D7A7-4FE0-879A-0B854B1CAC7A}"/>
    <cellStyle name="Nota 125 4 2 2" xfId="39505" xr:uid="{9404FC4E-3CB8-4E6C-9BA2-16447FEAA477}"/>
    <cellStyle name="Nota 125 4 2 3" xfId="39506" xr:uid="{5E4C2C89-F51D-42C3-8DA7-81A58C929CB1}"/>
    <cellStyle name="Nota 125 4 2 4" xfId="39507" xr:uid="{E303AF9E-7B60-4018-9F9B-BB336B3BA6DE}"/>
    <cellStyle name="Nota 125 4 3" xfId="39508" xr:uid="{5639B7B4-A8A6-4B34-B609-1A9F7BBCCBED}"/>
    <cellStyle name="Nota 125 4 4" xfId="39509" xr:uid="{2191B28D-01E6-4FDF-BC78-81300726C96B}"/>
    <cellStyle name="Nota 125 4 5" xfId="39510" xr:uid="{56601F92-5079-4F8A-A78B-8B27C3CE7A14}"/>
    <cellStyle name="Nota 125 5" xfId="39511" xr:uid="{04CB4EFB-D354-4661-B5C6-97A11C34AC2C}"/>
    <cellStyle name="Nota 125 5 2" xfId="39512" xr:uid="{E3CE30BF-2946-439A-8118-984DAD25E21C}"/>
    <cellStyle name="Nota 125 5 2 2" xfId="39513" xr:uid="{287BE889-84D8-423D-B93E-D9390884B451}"/>
    <cellStyle name="Nota 125 5 2 3" xfId="39514" xr:uid="{A99B1731-D41D-4DF8-B3C8-B0980D7EFB85}"/>
    <cellStyle name="Nota 125 5 2 4" xfId="39515" xr:uid="{24EEC846-7A72-4B92-8B4A-EABEE9AE57E8}"/>
    <cellStyle name="Nota 125 5 3" xfId="39516" xr:uid="{1E53A3E3-7FCD-484D-86D6-8DE6B9EE94C2}"/>
    <cellStyle name="Nota 125 5 4" xfId="39517" xr:uid="{AFF46B36-5E41-4C95-8695-9F45A397A6DC}"/>
    <cellStyle name="Nota 125 5 5" xfId="39518" xr:uid="{8C25D8CC-55CD-4A9A-A8C0-0C963F3FA1FD}"/>
    <cellStyle name="Nota 125 6" xfId="39519" xr:uid="{CC457C43-8B4A-4EE4-8698-7C3E96033E33}"/>
    <cellStyle name="Nota 125 6 2" xfId="39520" xr:uid="{D8B74757-1D1A-4885-B680-352A08B6570C}"/>
    <cellStyle name="Nota 125 6 2 2" xfId="39521" xr:uid="{F1C2C20F-E3F0-42ED-B415-7B2B15F8C624}"/>
    <cellStyle name="Nota 125 6 2 3" xfId="39522" xr:uid="{49793614-6E16-47C2-AE1C-8C25FCD96ECC}"/>
    <cellStyle name="Nota 125 6 2 4" xfId="39523" xr:uid="{1E1DAA31-DE25-4816-98DC-A57A4306B93D}"/>
    <cellStyle name="Nota 125 6 3" xfId="39524" xr:uid="{25924173-B914-4D01-8C13-E9069B7C14B4}"/>
    <cellStyle name="Nota 125 6 4" xfId="39525" xr:uid="{912CF4E8-C960-4CE2-AD40-6EE453BB03B6}"/>
    <cellStyle name="Nota 125 6 5" xfId="39526" xr:uid="{8FFEF75F-E324-40C3-8DEB-55CFF7055DD0}"/>
    <cellStyle name="Nota 125 7" xfId="39527" xr:uid="{E95D9119-011E-4D99-9A1D-37D220AC651A}"/>
    <cellStyle name="Nota 125 7 2" xfId="39528" xr:uid="{BCC6CA35-E44D-4FF9-9C83-05244EAD7C61}"/>
    <cellStyle name="Nota 125 7 2 2" xfId="39529" xr:uid="{DB4A6E09-CC3F-4142-A991-9E47804ECC3E}"/>
    <cellStyle name="Nota 125 7 2 3" xfId="39530" xr:uid="{4CFEF03C-9995-4DA0-8A86-422303846089}"/>
    <cellStyle name="Nota 125 7 2 4" xfId="39531" xr:uid="{7E3E214E-B9BC-4207-AEC4-9B0E09EBA7E7}"/>
    <cellStyle name="Nota 125 7 3" xfId="39532" xr:uid="{3B7A73E1-EE55-4B58-B0D9-5D122199DA18}"/>
    <cellStyle name="Nota 125 7 4" xfId="39533" xr:uid="{9DE63C6D-CCBA-4635-9C89-3FE875107305}"/>
    <cellStyle name="Nota 125 7 5" xfId="39534" xr:uid="{72091279-D51A-41B5-8D3E-65476434CE8B}"/>
    <cellStyle name="Nota 125 8" xfId="39535" xr:uid="{3C935702-2385-4E63-A7B5-8546C9A80621}"/>
    <cellStyle name="Nota 125 8 2" xfId="39536" xr:uid="{7E3B475A-B14B-4667-B3A1-E2587E69C88A}"/>
    <cellStyle name="Nota 125 8 2 2" xfId="39537" xr:uid="{BBBCFBBC-8836-476A-B7E8-C25CA02854AD}"/>
    <cellStyle name="Nota 125 8 2 3" xfId="39538" xr:uid="{BAA3F16A-40C2-4B40-AD86-1A9A5B6062D7}"/>
    <cellStyle name="Nota 125 8 2 4" xfId="39539" xr:uid="{7BE356B1-4513-4E06-8C40-1A0C01E13531}"/>
    <cellStyle name="Nota 125 8 3" xfId="39540" xr:uid="{31F6FB9A-F87D-49A4-843E-1A0CFE5516C1}"/>
    <cellStyle name="Nota 125 8 4" xfId="39541" xr:uid="{BD9333A0-D947-47A7-995B-392818899549}"/>
    <cellStyle name="Nota 125 8 5" xfId="39542" xr:uid="{14C45F43-7AF6-4165-8366-A3BF6BC4C166}"/>
    <cellStyle name="Nota 125 9" xfId="39543" xr:uid="{D2672056-A43F-4365-BD9D-A83735FB1B5A}"/>
    <cellStyle name="Nota 125 9 2" xfId="39544" xr:uid="{9912A952-0A5B-497B-9289-DE4D5EECCDB9}"/>
    <cellStyle name="Nota 125 9 2 2" xfId="39545" xr:uid="{CDA73C27-FFAD-4662-8160-BA1E24303953}"/>
    <cellStyle name="Nota 125 9 2 3" xfId="39546" xr:uid="{A3786D58-646F-47FD-AF11-42AFB0B5AEA8}"/>
    <cellStyle name="Nota 125 9 2 4" xfId="39547" xr:uid="{C337ACE6-23FB-4312-8C92-0E541723D62D}"/>
    <cellStyle name="Nota 125 9 3" xfId="39548" xr:uid="{E1FD6C3F-5E9D-4806-910D-5482F31BEB81}"/>
    <cellStyle name="Nota 125 9 4" xfId="39549" xr:uid="{CE7BCDD4-A643-43F2-AE52-6A77A807E60C}"/>
    <cellStyle name="Nota 125 9 5" xfId="39550" xr:uid="{780F8595-6FBA-425A-8635-F846B3143226}"/>
    <cellStyle name="Nota 126" xfId="39551" xr:uid="{A95D920D-50D1-4C87-9F1F-0CA71D912F3A}"/>
    <cellStyle name="Nota 126 10" xfId="39552" xr:uid="{00E02DFD-9F59-4EE0-9BBB-2DEA71B56A15}"/>
    <cellStyle name="Nota 126 10 2" xfId="39553" xr:uid="{C5D5E8D8-4D8E-452A-B753-433C1B7B5BC4}"/>
    <cellStyle name="Nota 126 10 2 2" xfId="39554" xr:uid="{919DAA6B-7F41-4632-9C9C-CB13ECD26EE0}"/>
    <cellStyle name="Nota 126 10 2 3" xfId="39555" xr:uid="{6ACE0E26-5A97-4ADD-8E2E-4FECE2969AA2}"/>
    <cellStyle name="Nota 126 10 2 4" xfId="39556" xr:uid="{1A514141-CACB-410F-9840-779EA1FE0F94}"/>
    <cellStyle name="Nota 126 10 3" xfId="39557" xr:uid="{01FAC8B6-2AE6-4DB6-B3F8-AD2FFD44C9E6}"/>
    <cellStyle name="Nota 126 10 4" xfId="39558" xr:uid="{844C4347-22AC-4FA9-AA14-56ED9E7C2E66}"/>
    <cellStyle name="Nota 126 10 5" xfId="39559" xr:uid="{E05FFC58-64D2-4173-A46A-D58262832044}"/>
    <cellStyle name="Nota 126 11" xfId="39560" xr:uid="{D73AA45D-609D-453D-9D20-48312B755BE1}"/>
    <cellStyle name="Nota 126 11 2" xfId="39561" xr:uid="{76833F55-EA24-4D79-BFBF-2112E357A117}"/>
    <cellStyle name="Nota 126 11 2 2" xfId="39562" xr:uid="{87A6A58C-FBB4-4466-8B3E-722EFDE2F853}"/>
    <cellStyle name="Nota 126 11 2 3" xfId="39563" xr:uid="{D3A914CC-614B-43B1-A25A-55A1A54C79E9}"/>
    <cellStyle name="Nota 126 11 2 4" xfId="39564" xr:uid="{356FB74B-4025-4938-8682-9D004A8CB4BD}"/>
    <cellStyle name="Nota 126 11 3" xfId="39565" xr:uid="{F13047BF-0352-4813-9D63-6503B14205A3}"/>
    <cellStyle name="Nota 126 11 4" xfId="39566" xr:uid="{4C40B670-3D4D-48FD-8085-F11A4C7F19BC}"/>
    <cellStyle name="Nota 126 11 5" xfId="39567" xr:uid="{505DCE26-BAC9-4037-8E2E-684D06D2A7F7}"/>
    <cellStyle name="Nota 126 12" xfId="39568" xr:uid="{C52557EC-737A-4C45-B7B2-EE4CACC0E25B}"/>
    <cellStyle name="Nota 126 12 2" xfId="39569" xr:uid="{8A087C59-D8E0-416B-BB59-3AC95886D6E4}"/>
    <cellStyle name="Nota 126 12 3" xfId="39570" xr:uid="{84001AEE-7E16-4ECF-8170-9479F2F72BB6}"/>
    <cellStyle name="Nota 126 12 4" xfId="39571" xr:uid="{0C59DDE2-4EBE-48EE-A793-952F6DAABADF}"/>
    <cellStyle name="Nota 126 13" xfId="39572" xr:uid="{E087492D-8F7C-4744-A9DE-51C1123475CC}"/>
    <cellStyle name="Nota 126 14" xfId="39573" xr:uid="{863BC75A-8B16-4CDB-9562-51796177B97A}"/>
    <cellStyle name="Nota 126 15" xfId="39574" xr:uid="{4C88D398-3D6E-4AD5-8D81-852DBC19ECEB}"/>
    <cellStyle name="Nota 126 2" xfId="39575" xr:uid="{FF635E36-6656-46CE-BD2F-BCE367E6C22F}"/>
    <cellStyle name="Nota 126 2 2" xfId="39576" xr:uid="{CAA82D99-3C38-40FA-AB21-2E9473DC4BC6}"/>
    <cellStyle name="Nota 126 2 2 2" xfId="39577" xr:uid="{CE6D6696-A13D-4379-A3C2-A697C25D513B}"/>
    <cellStyle name="Nota 126 2 2 3" xfId="39578" xr:uid="{5565976A-3592-40B5-A7D7-71D2BB85575E}"/>
    <cellStyle name="Nota 126 2 2 4" xfId="39579" xr:uid="{29B36F9C-3FCD-4A9B-AF94-979E997D2EA4}"/>
    <cellStyle name="Nota 126 2 3" xfId="39580" xr:uid="{EF491BA3-1CB5-417F-88B2-54D85D69DB1B}"/>
    <cellStyle name="Nota 126 2 4" xfId="39581" xr:uid="{893EA59D-0C50-4518-AC9E-3FC722B1DDC5}"/>
    <cellStyle name="Nota 126 2 5" xfId="39582" xr:uid="{ED49DF21-2007-4086-ACEB-8A1553F5FFE2}"/>
    <cellStyle name="Nota 126 3" xfId="39583" xr:uid="{CE594EE3-C16B-4E8C-BAD0-72AC21E5ED91}"/>
    <cellStyle name="Nota 126 3 2" xfId="39584" xr:uid="{79896AE2-8C41-429D-A7BB-4D4CDCD515CB}"/>
    <cellStyle name="Nota 126 3 2 2" xfId="39585" xr:uid="{079321DB-26B4-48CF-AD89-724676138729}"/>
    <cellStyle name="Nota 126 3 2 3" xfId="39586" xr:uid="{966DF489-95FA-432F-9CA9-68E0A4DC2EC7}"/>
    <cellStyle name="Nota 126 3 2 4" xfId="39587" xr:uid="{4177CB25-537C-45FD-AB5D-50B546CD1ED9}"/>
    <cellStyle name="Nota 126 3 3" xfId="39588" xr:uid="{4C4C8DC0-79B5-436D-BE0D-205E49EBC110}"/>
    <cellStyle name="Nota 126 3 4" xfId="39589" xr:uid="{B4265953-DFCA-4A50-94AE-D3EE5114765B}"/>
    <cellStyle name="Nota 126 3 5" xfId="39590" xr:uid="{67037811-53D7-44D0-8B70-792DA3AC1852}"/>
    <cellStyle name="Nota 126 4" xfId="39591" xr:uid="{E61114D6-A775-4039-ABB0-E7648B01FDDB}"/>
    <cellStyle name="Nota 126 4 2" xfId="39592" xr:uid="{A96D53F1-7463-4429-8114-5FA658AC82F4}"/>
    <cellStyle name="Nota 126 4 2 2" xfId="39593" xr:uid="{9365AAB7-DC6D-49B7-A79D-F7D9E6762F32}"/>
    <cellStyle name="Nota 126 4 2 3" xfId="39594" xr:uid="{F37C2175-8346-4404-922D-E67EAD8C5AFA}"/>
    <cellStyle name="Nota 126 4 2 4" xfId="39595" xr:uid="{BCCD8F13-0887-4BBE-A324-56B4856239F8}"/>
    <cellStyle name="Nota 126 4 3" xfId="39596" xr:uid="{BA135A1A-DABB-4E68-A5F6-5295B52C6E51}"/>
    <cellStyle name="Nota 126 4 4" xfId="39597" xr:uid="{751AF581-2799-48E7-A120-1AE4017CE002}"/>
    <cellStyle name="Nota 126 4 5" xfId="39598" xr:uid="{32D50053-5586-4298-AEE5-A17A757D7D45}"/>
    <cellStyle name="Nota 126 5" xfId="39599" xr:uid="{F48CF22C-881C-4DD8-87D5-AB5DAC5425CD}"/>
    <cellStyle name="Nota 126 5 2" xfId="39600" xr:uid="{125556DF-ECBB-4957-97BC-805F537C4FC9}"/>
    <cellStyle name="Nota 126 5 2 2" xfId="39601" xr:uid="{F17485F4-B218-4DA2-BCDB-322D2D302190}"/>
    <cellStyle name="Nota 126 5 2 3" xfId="39602" xr:uid="{00BF2858-6D3E-47B3-96B2-8FAB9B177086}"/>
    <cellStyle name="Nota 126 5 2 4" xfId="39603" xr:uid="{C6795D13-2479-4736-93AE-CBCB1802EEBB}"/>
    <cellStyle name="Nota 126 5 3" xfId="39604" xr:uid="{5A3A015F-7FA8-4DDB-8AE4-1D1DDB2C625F}"/>
    <cellStyle name="Nota 126 5 4" xfId="39605" xr:uid="{8B29E2D3-8E67-42F8-87D5-3D922CA2D422}"/>
    <cellStyle name="Nota 126 5 5" xfId="39606" xr:uid="{DDE8A359-1D6F-4B4A-8AD2-30023AACBFF3}"/>
    <cellStyle name="Nota 126 6" xfId="39607" xr:uid="{CF709F58-D17B-4DB6-860B-2F77C4099814}"/>
    <cellStyle name="Nota 126 6 2" xfId="39608" xr:uid="{68402239-FF9A-4B7B-981C-386EB4A9D4FA}"/>
    <cellStyle name="Nota 126 6 2 2" xfId="39609" xr:uid="{9972B7DB-034C-4CBA-834B-31FAF6C2E5B6}"/>
    <cellStyle name="Nota 126 6 2 3" xfId="39610" xr:uid="{75C57117-0303-4425-AD8E-E72ECBD7DAF4}"/>
    <cellStyle name="Nota 126 6 2 4" xfId="39611" xr:uid="{48A9EB7F-544D-486A-B71D-C204B0930A98}"/>
    <cellStyle name="Nota 126 6 3" xfId="39612" xr:uid="{75701BE0-57EB-4AA1-B478-89471725C593}"/>
    <cellStyle name="Nota 126 6 4" xfId="39613" xr:uid="{258DCC0D-8EA1-41A9-9028-B251C4CD128B}"/>
    <cellStyle name="Nota 126 6 5" xfId="39614" xr:uid="{72B83509-0862-4073-BDF3-5D39DD781044}"/>
    <cellStyle name="Nota 126 7" xfId="39615" xr:uid="{19F1DEE2-6F69-4570-9288-31B0466F3DAE}"/>
    <cellStyle name="Nota 126 7 2" xfId="39616" xr:uid="{66E29D44-6F3C-429E-8239-C1CC28C8E612}"/>
    <cellStyle name="Nota 126 7 2 2" xfId="39617" xr:uid="{FD17DF7E-F210-48E1-B655-86F9D4291ADC}"/>
    <cellStyle name="Nota 126 7 2 3" xfId="39618" xr:uid="{2DA9C7D5-C20D-4C91-9276-6C739E064062}"/>
    <cellStyle name="Nota 126 7 2 4" xfId="39619" xr:uid="{CC0C336E-500F-4697-830D-BCE5F8FF0D19}"/>
    <cellStyle name="Nota 126 7 3" xfId="39620" xr:uid="{8E54EDA1-BA4D-4278-9170-185768B03F1E}"/>
    <cellStyle name="Nota 126 7 4" xfId="39621" xr:uid="{D380AAB4-F758-4436-8EEF-6E0F4CA60ABC}"/>
    <cellStyle name="Nota 126 7 5" xfId="39622" xr:uid="{BFEACC38-5E43-42C4-B464-E8D772B45B69}"/>
    <cellStyle name="Nota 126 8" xfId="39623" xr:uid="{C22BDBFE-6253-4938-8870-8AEE8AA09AE5}"/>
    <cellStyle name="Nota 126 8 2" xfId="39624" xr:uid="{131A93CC-E59E-47F5-A61B-FD9D87E38450}"/>
    <cellStyle name="Nota 126 8 2 2" xfId="39625" xr:uid="{517DF8DE-E99D-4DC4-8889-1A879DB67C45}"/>
    <cellStyle name="Nota 126 8 2 3" xfId="39626" xr:uid="{5088D54F-A190-4031-B457-6064011DF4AC}"/>
    <cellStyle name="Nota 126 8 2 4" xfId="39627" xr:uid="{E3BE3D52-8942-4F7B-B06E-E7CFF4AFC0A8}"/>
    <cellStyle name="Nota 126 8 3" xfId="39628" xr:uid="{984AC5A8-ECAD-429A-A5F1-BBC46D82CA60}"/>
    <cellStyle name="Nota 126 8 4" xfId="39629" xr:uid="{C18B9EBF-F625-40A4-A7CB-6FE82E87E480}"/>
    <cellStyle name="Nota 126 8 5" xfId="39630" xr:uid="{6B6B9715-EFF0-4F2E-88A8-42540605BA07}"/>
    <cellStyle name="Nota 126 9" xfId="39631" xr:uid="{6ADCC7D6-E46D-48E5-B97A-5E6155E45139}"/>
    <cellStyle name="Nota 126 9 2" xfId="39632" xr:uid="{FE9EFDAB-2C50-4171-B5CB-0E2C31A41CE5}"/>
    <cellStyle name="Nota 126 9 2 2" xfId="39633" xr:uid="{021FEF1C-5C88-45BA-8F8C-9BA86A777B84}"/>
    <cellStyle name="Nota 126 9 2 3" xfId="39634" xr:uid="{2C1B7BC7-1B2D-42BD-BEDE-1405C3A93F18}"/>
    <cellStyle name="Nota 126 9 2 4" xfId="39635" xr:uid="{978CB4AD-2CE7-4C24-909F-32F6EFA3EE89}"/>
    <cellStyle name="Nota 126 9 3" xfId="39636" xr:uid="{56211A50-1192-4F65-95FC-9A531F67A4D9}"/>
    <cellStyle name="Nota 126 9 4" xfId="39637" xr:uid="{BBA9A12C-23C3-480B-9B18-9E1C899BC17A}"/>
    <cellStyle name="Nota 126 9 5" xfId="39638" xr:uid="{11D55F8C-77F2-44EC-AD03-AB26557C763C}"/>
    <cellStyle name="Nota 127" xfId="39639" xr:uid="{D4007AD2-F972-40AF-AE49-C1EEE00570DB}"/>
    <cellStyle name="Nota 127 10" xfId="39640" xr:uid="{15133DC0-19C8-4A39-A876-5802A85C505A}"/>
    <cellStyle name="Nota 127 10 2" xfId="39641" xr:uid="{05F65895-7992-4E5A-A297-79EF811FC512}"/>
    <cellStyle name="Nota 127 10 2 2" xfId="39642" xr:uid="{B98AC11F-DB0F-4A5F-8F78-D04CE79C866C}"/>
    <cellStyle name="Nota 127 10 2 3" xfId="39643" xr:uid="{14214268-E217-4F8A-A421-CFE1D7101C2D}"/>
    <cellStyle name="Nota 127 10 2 4" xfId="39644" xr:uid="{D2C652BA-FC68-4C69-8BD3-8EEB673002E9}"/>
    <cellStyle name="Nota 127 10 3" xfId="39645" xr:uid="{2029F113-2C06-470B-98E4-306C060B0767}"/>
    <cellStyle name="Nota 127 10 4" xfId="39646" xr:uid="{AF24681A-1C21-4F57-A53F-73FFAE4FF792}"/>
    <cellStyle name="Nota 127 10 5" xfId="39647" xr:uid="{B798AFC8-F9C2-4603-ADCC-4AB14AC9DF20}"/>
    <cellStyle name="Nota 127 11" xfId="39648" xr:uid="{0F89FBEA-8952-4377-8C82-7655BA670541}"/>
    <cellStyle name="Nota 127 11 2" xfId="39649" xr:uid="{A14BB0A5-F71F-41EB-A229-FB4A48420DA6}"/>
    <cellStyle name="Nota 127 11 2 2" xfId="39650" xr:uid="{4B02CDF7-B522-4FFA-9E80-31CA5DEE21E6}"/>
    <cellStyle name="Nota 127 11 2 3" xfId="39651" xr:uid="{188E5DFD-7329-4D80-9DB3-5D3A3C72B30F}"/>
    <cellStyle name="Nota 127 11 2 4" xfId="39652" xr:uid="{5F3EEE29-F5AC-473C-AB27-4A53D954FF54}"/>
    <cellStyle name="Nota 127 11 3" xfId="39653" xr:uid="{77AC93C9-D496-4CA7-8260-D3DDCC7CFD7C}"/>
    <cellStyle name="Nota 127 11 4" xfId="39654" xr:uid="{97EFC5A5-D216-41DE-9D41-DAA2628CF96B}"/>
    <cellStyle name="Nota 127 11 5" xfId="39655" xr:uid="{A6642485-C67C-4BD7-AFEB-0916FBE4D167}"/>
    <cellStyle name="Nota 127 12" xfId="39656" xr:uid="{3F4EE862-A81E-449D-BB7B-5D5CE948160C}"/>
    <cellStyle name="Nota 127 12 2" xfId="39657" xr:uid="{4097A306-4D88-4799-ADDE-49B80D2100A0}"/>
    <cellStyle name="Nota 127 12 3" xfId="39658" xr:uid="{C7CB49B1-F5FE-465E-8838-EF3C44695F62}"/>
    <cellStyle name="Nota 127 12 4" xfId="39659" xr:uid="{B4E5337B-6B52-4D8C-B4BD-39E7C5E48D4A}"/>
    <cellStyle name="Nota 127 13" xfId="39660" xr:uid="{A153835B-0B78-47FC-AB3E-DBCBF70F4083}"/>
    <cellStyle name="Nota 127 14" xfId="39661" xr:uid="{ED925936-93F6-43BE-8DCE-1D0CF48DA3FB}"/>
    <cellStyle name="Nota 127 15" xfId="39662" xr:uid="{FAC49473-8846-4086-8DC6-D3154ED531B5}"/>
    <cellStyle name="Nota 127 2" xfId="39663" xr:uid="{7F40E928-37C7-46C1-A948-A4ED327DC6F8}"/>
    <cellStyle name="Nota 127 2 2" xfId="39664" xr:uid="{FDFBDF96-C5F2-4780-85C7-C4F788550688}"/>
    <cellStyle name="Nota 127 2 2 2" xfId="39665" xr:uid="{0A8ECE00-FDFC-4833-9AFA-2A50FB4D6D7A}"/>
    <cellStyle name="Nota 127 2 2 3" xfId="39666" xr:uid="{D3C7E1FF-0AAB-4E05-8C8E-E3BC17CBFB7F}"/>
    <cellStyle name="Nota 127 2 2 4" xfId="39667" xr:uid="{A53BD739-9174-464B-A36A-EEBF72B7246C}"/>
    <cellStyle name="Nota 127 2 3" xfId="39668" xr:uid="{2207A9C4-9770-4555-8DC2-27B16C2DCD1D}"/>
    <cellStyle name="Nota 127 2 4" xfId="39669" xr:uid="{DB8ECFBE-026A-4F7A-B5FA-2FEEC44419EB}"/>
    <cellStyle name="Nota 127 2 5" xfId="39670" xr:uid="{1A36F81E-D465-49E6-B63F-F933888DDD1C}"/>
    <cellStyle name="Nota 127 3" xfId="39671" xr:uid="{ED9B4E7C-D6B1-45FA-8C63-2D44237BBB56}"/>
    <cellStyle name="Nota 127 3 2" xfId="39672" xr:uid="{C3772181-EDF3-44EE-9E0F-5B9BA61195E4}"/>
    <cellStyle name="Nota 127 3 2 2" xfId="39673" xr:uid="{DCDD4093-C7F3-46A2-A006-0348378FF0B2}"/>
    <cellStyle name="Nota 127 3 2 3" xfId="39674" xr:uid="{5130D039-5C05-45EF-B079-FB9CAE776990}"/>
    <cellStyle name="Nota 127 3 2 4" xfId="39675" xr:uid="{EB4CF42F-90D5-4187-9229-6764EABC1E32}"/>
    <cellStyle name="Nota 127 3 3" xfId="39676" xr:uid="{6A801A2E-CED2-4253-85BB-9195344EFA04}"/>
    <cellStyle name="Nota 127 3 4" xfId="39677" xr:uid="{34ED8104-D126-4999-B8A7-BB3B879B99ED}"/>
    <cellStyle name="Nota 127 3 5" xfId="39678" xr:uid="{90BE03BD-EC16-4B38-9EFA-D8609CBA4806}"/>
    <cellStyle name="Nota 127 4" xfId="39679" xr:uid="{85CE1475-652A-4F2E-BF56-59BA67911E09}"/>
    <cellStyle name="Nota 127 4 2" xfId="39680" xr:uid="{D7DD3670-A1FA-4EF3-A156-C6B936BEA223}"/>
    <cellStyle name="Nota 127 4 2 2" xfId="39681" xr:uid="{2828B90D-D7E9-4F54-A675-01451421440A}"/>
    <cellStyle name="Nota 127 4 2 3" xfId="39682" xr:uid="{36C70461-3EB5-48BC-B787-C944DFFD8A24}"/>
    <cellStyle name="Nota 127 4 2 4" xfId="39683" xr:uid="{F0AB9D11-4944-4A16-BCD7-74FD3A349459}"/>
    <cellStyle name="Nota 127 4 3" xfId="39684" xr:uid="{D48B0536-FB99-4C0E-9AED-3AF0BAE66273}"/>
    <cellStyle name="Nota 127 4 4" xfId="39685" xr:uid="{6B41F839-6EFE-48DA-90ED-EA2C4BB5B61F}"/>
    <cellStyle name="Nota 127 4 5" xfId="39686" xr:uid="{2B4F0F83-8ACB-4E04-8C4C-025876FD61D5}"/>
    <cellStyle name="Nota 127 5" xfId="39687" xr:uid="{4D2D2ED3-569D-4492-8F1B-AC18A480EC81}"/>
    <cellStyle name="Nota 127 5 2" xfId="39688" xr:uid="{5C8D1293-E9F7-446A-B3E7-15764D615D74}"/>
    <cellStyle name="Nota 127 5 2 2" xfId="39689" xr:uid="{45955C75-C691-47C5-B2C1-76A41F8925BC}"/>
    <cellStyle name="Nota 127 5 2 3" xfId="39690" xr:uid="{6E3546D6-53A7-48C9-9ABE-9748F5AB8A9C}"/>
    <cellStyle name="Nota 127 5 2 4" xfId="39691" xr:uid="{3053F397-5159-41AB-A230-817B30F7AD25}"/>
    <cellStyle name="Nota 127 5 3" xfId="39692" xr:uid="{DB909698-16B0-4560-AEC9-EDAF2BB360D0}"/>
    <cellStyle name="Nota 127 5 4" xfId="39693" xr:uid="{1E25E1A3-1118-4C05-A260-CDBC817ABFC5}"/>
    <cellStyle name="Nota 127 5 5" xfId="39694" xr:uid="{9F8C03CA-3791-4B36-A819-6A582B330F66}"/>
    <cellStyle name="Nota 127 6" xfId="39695" xr:uid="{84199551-EF5C-4689-A03F-1C809F50A927}"/>
    <cellStyle name="Nota 127 6 2" xfId="39696" xr:uid="{291703B8-4D6D-4025-8173-A2DF794AA612}"/>
    <cellStyle name="Nota 127 6 2 2" xfId="39697" xr:uid="{58DDC521-8C04-410C-B3E6-0FECA9903925}"/>
    <cellStyle name="Nota 127 6 2 3" xfId="39698" xr:uid="{9F13B7AA-544A-45C6-939D-01515DB4CF86}"/>
    <cellStyle name="Nota 127 6 2 4" xfId="39699" xr:uid="{8A9C8052-E5E6-4BF7-961D-8C02FC7FA2DA}"/>
    <cellStyle name="Nota 127 6 3" xfId="39700" xr:uid="{0899D64E-ACCB-484B-AF3C-1BD227487C74}"/>
    <cellStyle name="Nota 127 6 4" xfId="39701" xr:uid="{3ACF77A9-767D-430E-93B4-B56C0886BD5F}"/>
    <cellStyle name="Nota 127 6 5" xfId="39702" xr:uid="{2889CFED-E577-4E02-9AED-6FE142C097BD}"/>
    <cellStyle name="Nota 127 7" xfId="39703" xr:uid="{B23BFDF8-C207-4608-B24D-8C120AA0B0DF}"/>
    <cellStyle name="Nota 127 7 2" xfId="39704" xr:uid="{EB1BBE12-8192-452D-B3E9-12E9B67D8799}"/>
    <cellStyle name="Nota 127 7 2 2" xfId="39705" xr:uid="{2C81DBB2-1B48-4267-B1D3-3A5C303B5AEF}"/>
    <cellStyle name="Nota 127 7 2 3" xfId="39706" xr:uid="{1DA2D094-453B-4A05-AD78-0B2D97D615A6}"/>
    <cellStyle name="Nota 127 7 2 4" xfId="39707" xr:uid="{B7B5D3B8-99D6-4915-B19E-5D09CF7CA23B}"/>
    <cellStyle name="Nota 127 7 3" xfId="39708" xr:uid="{3900F0AF-4698-404C-A67B-F5CEF2D40989}"/>
    <cellStyle name="Nota 127 7 4" xfId="39709" xr:uid="{BE6C06A8-1145-4E20-9A9B-1CA06F0EF505}"/>
    <cellStyle name="Nota 127 7 5" xfId="39710" xr:uid="{15791FF3-FC05-46C0-B0E7-45291FCCB2D6}"/>
    <cellStyle name="Nota 127 8" xfId="39711" xr:uid="{A53E88AA-A14B-4434-BD90-A3CE95394FFB}"/>
    <cellStyle name="Nota 127 8 2" xfId="39712" xr:uid="{614A1177-BF20-444F-889B-3DEC1BD8A945}"/>
    <cellStyle name="Nota 127 8 2 2" xfId="39713" xr:uid="{5814767E-8849-4176-8410-DD0E8533A902}"/>
    <cellStyle name="Nota 127 8 2 3" xfId="39714" xr:uid="{E12D60E4-F9AE-43A9-A8E1-0E80838A5654}"/>
    <cellStyle name="Nota 127 8 2 4" xfId="39715" xr:uid="{4D43DA77-771E-4C9F-9B69-70FD8C4080F7}"/>
    <cellStyle name="Nota 127 8 3" xfId="39716" xr:uid="{E5F5B798-5D96-4639-8BB2-3FEB6C198992}"/>
    <cellStyle name="Nota 127 8 4" xfId="39717" xr:uid="{44BC5B59-581B-4888-BAC2-A8116F75CEBC}"/>
    <cellStyle name="Nota 127 8 5" xfId="39718" xr:uid="{5536CAE2-B637-44CB-80C8-2B6CEA29623C}"/>
    <cellStyle name="Nota 127 9" xfId="39719" xr:uid="{9B4F7E05-41B3-4937-A6BE-FE65EEC919B2}"/>
    <cellStyle name="Nota 127 9 2" xfId="39720" xr:uid="{9B547281-633A-4C8E-A916-2B8E3756DFBC}"/>
    <cellStyle name="Nota 127 9 2 2" xfId="39721" xr:uid="{C8FDFD00-9D25-442D-BC03-E1A5AC40E3FA}"/>
    <cellStyle name="Nota 127 9 2 3" xfId="39722" xr:uid="{6DEB592A-0D7B-4003-BD64-A695C676E704}"/>
    <cellStyle name="Nota 127 9 2 4" xfId="39723" xr:uid="{4E544750-5C41-4D70-B601-E37BC7D4964E}"/>
    <cellStyle name="Nota 127 9 3" xfId="39724" xr:uid="{1DFE4B79-60DA-4F99-AEF8-0FB9D0E0D16A}"/>
    <cellStyle name="Nota 127 9 4" xfId="39725" xr:uid="{2B3AE9FD-95D1-487E-AD36-DBC857DEDA00}"/>
    <cellStyle name="Nota 127 9 5" xfId="39726" xr:uid="{49DA5870-E264-477D-937E-A5A8264B5448}"/>
    <cellStyle name="Nota 128" xfId="39727" xr:uid="{AA5B7187-597D-4EF0-AF23-ED9A52BF516D}"/>
    <cellStyle name="Nota 128 10" xfId="39728" xr:uid="{6AC679F2-B29A-450F-B798-6E9F410DFB7E}"/>
    <cellStyle name="Nota 128 10 2" xfId="39729" xr:uid="{9BD2158A-6B7B-46BB-8D29-91C2C0DD3F39}"/>
    <cellStyle name="Nota 128 10 2 2" xfId="39730" xr:uid="{974412F4-BDD2-4376-82E8-424DC8C6348F}"/>
    <cellStyle name="Nota 128 10 2 3" xfId="39731" xr:uid="{FA6917B9-1A88-4DB3-9096-A487914EF0FF}"/>
    <cellStyle name="Nota 128 10 2 4" xfId="39732" xr:uid="{E6D68C3A-D349-4DA4-BB81-D2789347F99F}"/>
    <cellStyle name="Nota 128 10 3" xfId="39733" xr:uid="{080AC355-E5EF-4D1D-BBAA-B4364DC3A76A}"/>
    <cellStyle name="Nota 128 10 4" xfId="39734" xr:uid="{30C60F91-7340-4CF9-AC08-F20EED4E89F3}"/>
    <cellStyle name="Nota 128 10 5" xfId="39735" xr:uid="{74BB93BE-2F53-4572-BF14-47E3CD43AA30}"/>
    <cellStyle name="Nota 128 11" xfId="39736" xr:uid="{BAA1281D-7686-463A-B0B1-B3AF3F433C7F}"/>
    <cellStyle name="Nota 128 11 2" xfId="39737" xr:uid="{627A2A4C-2D3A-4166-922E-FD8A9D460F29}"/>
    <cellStyle name="Nota 128 11 2 2" xfId="39738" xr:uid="{D2AEC2EF-DFB1-418E-AEF8-792382921ECB}"/>
    <cellStyle name="Nota 128 11 2 3" xfId="39739" xr:uid="{2EBB8775-7AE6-40AA-890C-2C0AF23E3D67}"/>
    <cellStyle name="Nota 128 11 2 4" xfId="39740" xr:uid="{BBDF6F91-54BA-409B-B1F1-433F48715345}"/>
    <cellStyle name="Nota 128 11 3" xfId="39741" xr:uid="{A11227C4-0DA3-410F-80D4-B67B3B1F89ED}"/>
    <cellStyle name="Nota 128 11 4" xfId="39742" xr:uid="{45716754-6B76-4CE2-B97E-3672AB852A58}"/>
    <cellStyle name="Nota 128 11 5" xfId="39743" xr:uid="{50877024-DF1F-4363-A0DC-7E0444F57D76}"/>
    <cellStyle name="Nota 128 12" xfId="39744" xr:uid="{44A14092-B123-41C6-BD42-587C0C50F01E}"/>
    <cellStyle name="Nota 128 12 2" xfId="39745" xr:uid="{C997501F-AED3-4DDF-8135-7F7EEE4A3B0E}"/>
    <cellStyle name="Nota 128 12 3" xfId="39746" xr:uid="{B6215900-810E-453C-B14F-59E1ADC94557}"/>
    <cellStyle name="Nota 128 12 4" xfId="39747" xr:uid="{39E8763B-C8A4-4CE6-A1B6-49B3125A0666}"/>
    <cellStyle name="Nota 128 13" xfId="39748" xr:uid="{4E60C61C-44B6-435F-B183-159A9C9353D9}"/>
    <cellStyle name="Nota 128 14" xfId="39749" xr:uid="{8F36F368-BABB-4269-B552-8DCACB987A5C}"/>
    <cellStyle name="Nota 128 15" xfId="39750" xr:uid="{EA62A274-7A8A-4FC5-B537-B0C67BD7B61C}"/>
    <cellStyle name="Nota 128 2" xfId="39751" xr:uid="{21FD6ECA-12C5-40D6-A5F8-DC83ED1569F4}"/>
    <cellStyle name="Nota 128 2 2" xfId="39752" xr:uid="{9B807DA5-5659-4491-967C-ECACE8EAFC47}"/>
    <cellStyle name="Nota 128 2 2 2" xfId="39753" xr:uid="{7D353C18-E38F-45D6-9473-0E59B29E956D}"/>
    <cellStyle name="Nota 128 2 2 3" xfId="39754" xr:uid="{14D0678E-EACF-472A-9D9A-2C79129A8822}"/>
    <cellStyle name="Nota 128 2 2 4" xfId="39755" xr:uid="{AF7C721D-E00E-4AC8-A020-36758487DDA8}"/>
    <cellStyle name="Nota 128 2 3" xfId="39756" xr:uid="{C7F049F6-A896-413F-A580-10E102E90460}"/>
    <cellStyle name="Nota 128 2 4" xfId="39757" xr:uid="{5D7E7BBE-8A51-447B-AF91-EBF8977DA1D1}"/>
    <cellStyle name="Nota 128 2 5" xfId="39758" xr:uid="{114BE1E8-E37E-4D8E-B32A-816E186AD29D}"/>
    <cellStyle name="Nota 128 3" xfId="39759" xr:uid="{C7E56D22-708E-4D4B-ACDB-7DFC03380A72}"/>
    <cellStyle name="Nota 128 3 2" xfId="39760" xr:uid="{588BD060-BCD6-4E57-A977-C70F34CF188E}"/>
    <cellStyle name="Nota 128 3 2 2" xfId="39761" xr:uid="{D4B5FB71-4BDF-4C32-9F52-16676C68CBF9}"/>
    <cellStyle name="Nota 128 3 2 3" xfId="39762" xr:uid="{29E510E8-ED6A-4D5A-A29A-6AB61EB62CCC}"/>
    <cellStyle name="Nota 128 3 2 4" xfId="39763" xr:uid="{95FF1AAF-852F-430F-931C-57F1678D7D9F}"/>
    <cellStyle name="Nota 128 3 3" xfId="39764" xr:uid="{6FD4FDC2-068F-41AE-8ED6-4586F5A15C90}"/>
    <cellStyle name="Nota 128 3 4" xfId="39765" xr:uid="{87C14BA9-8F98-496D-B913-7C2048BB4C23}"/>
    <cellStyle name="Nota 128 3 5" xfId="39766" xr:uid="{B419EAD0-8F31-46ED-A007-5B0DE6AB5BB6}"/>
    <cellStyle name="Nota 128 4" xfId="39767" xr:uid="{5D3CDE98-2952-4BAA-9956-348D21798B0C}"/>
    <cellStyle name="Nota 128 4 2" xfId="39768" xr:uid="{B62D9D1F-03B3-423A-8258-D9E76176E1FA}"/>
    <cellStyle name="Nota 128 4 2 2" xfId="39769" xr:uid="{A7891958-9E8F-4D79-9543-8FC01E3A923A}"/>
    <cellStyle name="Nota 128 4 2 3" xfId="39770" xr:uid="{CC18B1E9-A9AA-432C-AC12-702F7F1664AB}"/>
    <cellStyle name="Nota 128 4 2 4" xfId="39771" xr:uid="{043EBADB-B266-4372-B84F-B496A8179E25}"/>
    <cellStyle name="Nota 128 4 3" xfId="39772" xr:uid="{D4A91EA5-06C9-4666-995F-7316D8C1163E}"/>
    <cellStyle name="Nota 128 4 4" xfId="39773" xr:uid="{8EBD26C3-50A3-4265-85EE-DD30C274A489}"/>
    <cellStyle name="Nota 128 4 5" xfId="39774" xr:uid="{E298EE12-15B2-4AE5-AC9A-7EC955E2F771}"/>
    <cellStyle name="Nota 128 5" xfId="39775" xr:uid="{D88691CD-E7F7-4064-B33D-DC57FC2DA1E2}"/>
    <cellStyle name="Nota 128 5 2" xfId="39776" xr:uid="{75C6AD50-4617-4C91-9366-64DEA52677A4}"/>
    <cellStyle name="Nota 128 5 2 2" xfId="39777" xr:uid="{EE0EF477-8093-4BD7-B7D2-4882A3AF4612}"/>
    <cellStyle name="Nota 128 5 2 3" xfId="39778" xr:uid="{2A7763D7-20A7-4C94-A16C-B739886D2792}"/>
    <cellStyle name="Nota 128 5 2 4" xfId="39779" xr:uid="{ABF66EBA-21E3-4FF0-8C85-0F8448F634B2}"/>
    <cellStyle name="Nota 128 5 3" xfId="39780" xr:uid="{9113E2AD-63A7-4D8B-A802-FDEBB5DB52A7}"/>
    <cellStyle name="Nota 128 5 4" xfId="39781" xr:uid="{AA5A20C7-F1E5-434E-A0AF-10909C291B7A}"/>
    <cellStyle name="Nota 128 5 5" xfId="39782" xr:uid="{D7B7E2EB-C06D-4569-BDD7-0B08289D2843}"/>
    <cellStyle name="Nota 128 6" xfId="39783" xr:uid="{624D48B3-4778-427D-9894-CF908B129ADF}"/>
    <cellStyle name="Nota 128 6 2" xfId="39784" xr:uid="{3AD61505-3539-43C3-8C0B-59CC3DB80EEF}"/>
    <cellStyle name="Nota 128 6 2 2" xfId="39785" xr:uid="{A21C9A17-E41F-4709-80C1-3E552E2CCD1A}"/>
    <cellStyle name="Nota 128 6 2 3" xfId="39786" xr:uid="{2EB59E6B-170A-49E2-95C0-B322ACDCEF5E}"/>
    <cellStyle name="Nota 128 6 2 4" xfId="39787" xr:uid="{13E3CD59-5003-47D1-AD93-C6D7523D2826}"/>
    <cellStyle name="Nota 128 6 3" xfId="39788" xr:uid="{13F53BE8-D68E-4B1A-B8FC-EF796D69903B}"/>
    <cellStyle name="Nota 128 6 4" xfId="39789" xr:uid="{3C44BE99-FB05-494B-8ED2-888DCB0648F3}"/>
    <cellStyle name="Nota 128 6 5" xfId="39790" xr:uid="{80B6E680-691D-4207-B912-3DE398466007}"/>
    <cellStyle name="Nota 128 7" xfId="39791" xr:uid="{0BEC8857-9FB2-4CA2-AE57-FEB7F09B9643}"/>
    <cellStyle name="Nota 128 7 2" xfId="39792" xr:uid="{4D8E2A9A-724F-4314-8891-5CBE7464D986}"/>
    <cellStyle name="Nota 128 7 2 2" xfId="39793" xr:uid="{DF357F8C-688D-4D82-AB68-D8FFAC855B0D}"/>
    <cellStyle name="Nota 128 7 2 3" xfId="39794" xr:uid="{369BECC5-666D-4111-9E48-09845E3E3042}"/>
    <cellStyle name="Nota 128 7 2 4" xfId="39795" xr:uid="{DDB9B4DE-3022-497D-B4F0-DDA3930F4042}"/>
    <cellStyle name="Nota 128 7 3" xfId="39796" xr:uid="{3CD309C8-6436-4F03-AC5A-426484F95563}"/>
    <cellStyle name="Nota 128 7 4" xfId="39797" xr:uid="{C5810E64-AB05-4DA6-99EC-C7B323731223}"/>
    <cellStyle name="Nota 128 7 5" xfId="39798" xr:uid="{A40383FF-1402-489C-9922-D50A34AFE190}"/>
    <cellStyle name="Nota 128 8" xfId="39799" xr:uid="{84E2AB15-7BE0-467E-8CE1-DB68BB2311D1}"/>
    <cellStyle name="Nota 128 8 2" xfId="39800" xr:uid="{E40DA3C8-CCD4-4486-8FA6-4B1193FE6871}"/>
    <cellStyle name="Nota 128 8 2 2" xfId="39801" xr:uid="{F5499A1B-9840-450E-B98B-24E76F56DF82}"/>
    <cellStyle name="Nota 128 8 2 3" xfId="39802" xr:uid="{4BD00050-4ABF-4CED-9BA0-197D7008D994}"/>
    <cellStyle name="Nota 128 8 2 4" xfId="39803" xr:uid="{2AB3461D-7344-4955-A984-5470F8E92A49}"/>
    <cellStyle name="Nota 128 8 3" xfId="39804" xr:uid="{D5A5AEE5-0808-45FE-B663-78D9F2EE270A}"/>
    <cellStyle name="Nota 128 8 4" xfId="39805" xr:uid="{E3C83B8C-2C45-4EE6-A4A6-0F2AE9FFC597}"/>
    <cellStyle name="Nota 128 8 5" xfId="39806" xr:uid="{C03D3DB3-64C0-4502-A814-7EA73F13D2F2}"/>
    <cellStyle name="Nota 128 9" xfId="39807" xr:uid="{85E6D824-A160-466C-A167-76FC252C91FF}"/>
    <cellStyle name="Nota 128 9 2" xfId="39808" xr:uid="{AAB4E61C-D3E5-4B83-9592-F0BEB06C3149}"/>
    <cellStyle name="Nota 128 9 2 2" xfId="39809" xr:uid="{D2C77397-48A6-40D8-ADAA-758F8F17C460}"/>
    <cellStyle name="Nota 128 9 2 3" xfId="39810" xr:uid="{BC8D1882-792C-470C-B402-F02D23CC384D}"/>
    <cellStyle name="Nota 128 9 2 4" xfId="39811" xr:uid="{09981F27-3C0D-4582-B4F6-82F126D0743D}"/>
    <cellStyle name="Nota 128 9 3" xfId="39812" xr:uid="{6ED19993-07FF-426C-85A1-9CC0DC58EB49}"/>
    <cellStyle name="Nota 128 9 4" xfId="39813" xr:uid="{C909FDCF-69E4-498A-BABC-BFEA88BB87AE}"/>
    <cellStyle name="Nota 128 9 5" xfId="39814" xr:uid="{CD86F33E-4585-4FA9-8431-494F5C14ADA2}"/>
    <cellStyle name="Nota 129" xfId="39815" xr:uid="{97CF534E-75EF-4E50-9A63-BCCC06D3DEBE}"/>
    <cellStyle name="Nota 129 10" xfId="39816" xr:uid="{CB1BC100-CDD6-4B30-ACA1-EAD5B628D7FB}"/>
    <cellStyle name="Nota 129 10 2" xfId="39817" xr:uid="{728AFB09-83F4-4166-8527-125E2599F59C}"/>
    <cellStyle name="Nota 129 10 2 2" xfId="39818" xr:uid="{2A6251BA-A9D9-4CAB-BE09-BF0860328837}"/>
    <cellStyle name="Nota 129 10 2 3" xfId="39819" xr:uid="{F68069F3-D714-41F2-AC41-D1F4C5FDCAB0}"/>
    <cellStyle name="Nota 129 10 2 4" xfId="39820" xr:uid="{5F5C2834-96FE-4A7F-9CC4-B7B361557C74}"/>
    <cellStyle name="Nota 129 10 3" xfId="39821" xr:uid="{4BA016B9-A7A1-497B-A9B1-F2911888FA20}"/>
    <cellStyle name="Nota 129 10 4" xfId="39822" xr:uid="{1824E4F7-BED1-4711-BE5E-C707A8C807E7}"/>
    <cellStyle name="Nota 129 10 5" xfId="39823" xr:uid="{C50F3F32-CAA8-4052-8775-4123BA8B0DEF}"/>
    <cellStyle name="Nota 129 11" xfId="39824" xr:uid="{C424E285-2F6C-4E93-9D0A-AEC8C1C00D15}"/>
    <cellStyle name="Nota 129 11 2" xfId="39825" xr:uid="{04624828-3EAA-427A-8AF0-246B43C8C085}"/>
    <cellStyle name="Nota 129 11 2 2" xfId="39826" xr:uid="{B9C4856B-1633-4473-B375-0AC1CCA279E8}"/>
    <cellStyle name="Nota 129 11 2 3" xfId="39827" xr:uid="{19F7CDAE-35B5-442F-96F3-F1B6ECB9C55E}"/>
    <cellStyle name="Nota 129 11 2 4" xfId="39828" xr:uid="{3476B7B6-AB6C-4347-9D08-29E899F0F214}"/>
    <cellStyle name="Nota 129 11 3" xfId="39829" xr:uid="{2B95B75B-6548-4712-8C40-7CDDE6108B78}"/>
    <cellStyle name="Nota 129 11 4" xfId="39830" xr:uid="{9F83693D-87AA-4356-AADE-458F53279C11}"/>
    <cellStyle name="Nota 129 11 5" xfId="39831" xr:uid="{0BA00B96-BF5D-43AB-A47D-D160D99A367B}"/>
    <cellStyle name="Nota 129 12" xfId="39832" xr:uid="{DD65A120-F60E-4CFC-B960-3ED89032ED6C}"/>
    <cellStyle name="Nota 129 12 2" xfId="39833" xr:uid="{E21B0F5B-A8D0-4778-A5C8-0A3CD401C1C0}"/>
    <cellStyle name="Nota 129 12 3" xfId="39834" xr:uid="{C47835B8-4D94-4D90-AAFF-932302A72F60}"/>
    <cellStyle name="Nota 129 12 4" xfId="39835" xr:uid="{9B20C102-F52A-4FFB-99DF-39904287A27B}"/>
    <cellStyle name="Nota 129 13" xfId="39836" xr:uid="{C12B4BA9-EF2D-4031-B173-7986655B5A4B}"/>
    <cellStyle name="Nota 129 14" xfId="39837" xr:uid="{D65C47C8-F491-4B7B-B7BE-2FEC4464BE96}"/>
    <cellStyle name="Nota 129 15" xfId="39838" xr:uid="{4D583772-10E8-4876-B5E2-91E707994A22}"/>
    <cellStyle name="Nota 129 2" xfId="39839" xr:uid="{4B6B160D-629A-48D7-AEB3-4161F5686614}"/>
    <cellStyle name="Nota 129 2 2" xfId="39840" xr:uid="{C2894D35-3667-4DDB-AA40-B7F169842F57}"/>
    <cellStyle name="Nota 129 2 2 2" xfId="39841" xr:uid="{A06ED365-45CA-4D51-A463-53DA776074F2}"/>
    <cellStyle name="Nota 129 2 2 3" xfId="39842" xr:uid="{AC20F4BD-ACD0-4795-A7D7-F3EE42432706}"/>
    <cellStyle name="Nota 129 2 2 4" xfId="39843" xr:uid="{495C1189-F3C1-4959-8315-4F01C7E640A1}"/>
    <cellStyle name="Nota 129 2 3" xfId="39844" xr:uid="{5F608687-4057-457B-88FC-2D2C4FF51964}"/>
    <cellStyle name="Nota 129 2 4" xfId="39845" xr:uid="{3919CB7E-393E-409B-8239-B59FB8C497CA}"/>
    <cellStyle name="Nota 129 2 5" xfId="39846" xr:uid="{86E2B294-4F62-4C43-923D-3A61B48020FE}"/>
    <cellStyle name="Nota 129 3" xfId="39847" xr:uid="{62E3B956-7A83-4635-AB95-BAA41AA906F1}"/>
    <cellStyle name="Nota 129 3 2" xfId="39848" xr:uid="{546395C0-E0CA-4187-9F42-FACF6435FB9B}"/>
    <cellStyle name="Nota 129 3 2 2" xfId="39849" xr:uid="{D294AF78-E74B-431C-A900-0A816FEC96E6}"/>
    <cellStyle name="Nota 129 3 2 3" xfId="39850" xr:uid="{8B0D6A8B-DC55-4DD7-B12E-3ACB028C8B00}"/>
    <cellStyle name="Nota 129 3 2 4" xfId="39851" xr:uid="{15019CB3-4D74-4274-8E86-2BFA86E9084E}"/>
    <cellStyle name="Nota 129 3 3" xfId="39852" xr:uid="{DF58FFD5-A755-4865-A492-C7B9FCF0FF27}"/>
    <cellStyle name="Nota 129 3 4" xfId="39853" xr:uid="{CDE44170-9792-44F0-AE56-70772D9186AA}"/>
    <cellStyle name="Nota 129 3 5" xfId="39854" xr:uid="{899FA195-7AB3-4AD7-A754-E6D8061A502C}"/>
    <cellStyle name="Nota 129 4" xfId="39855" xr:uid="{B58FE608-F298-4E93-AFE6-AB2D2758B537}"/>
    <cellStyle name="Nota 129 4 2" xfId="39856" xr:uid="{7E0DAE00-80FD-4198-B943-86D5C9A331DC}"/>
    <cellStyle name="Nota 129 4 2 2" xfId="39857" xr:uid="{22F93CC6-2F33-496F-8649-FE99EBC2C846}"/>
    <cellStyle name="Nota 129 4 2 3" xfId="39858" xr:uid="{2935C06E-5280-42E6-8F69-F94A535470DC}"/>
    <cellStyle name="Nota 129 4 2 4" xfId="39859" xr:uid="{7374B0EB-FA8C-457F-B13B-8E912297E620}"/>
    <cellStyle name="Nota 129 4 3" xfId="39860" xr:uid="{3176B948-340B-4C4E-9E2D-3509C2B99D83}"/>
    <cellStyle name="Nota 129 4 4" xfId="39861" xr:uid="{23FDC845-5A29-42BE-B5A3-417958B3632E}"/>
    <cellStyle name="Nota 129 4 5" xfId="39862" xr:uid="{0AC7EC3C-CC8E-4D0D-8467-487C145C1A0F}"/>
    <cellStyle name="Nota 129 5" xfId="39863" xr:uid="{EE7208BC-7CFE-4A43-B86B-41C5A1825055}"/>
    <cellStyle name="Nota 129 5 2" xfId="39864" xr:uid="{EBE267CC-7038-4A92-B021-D24355CDD117}"/>
    <cellStyle name="Nota 129 5 2 2" xfId="39865" xr:uid="{6BF06485-7B97-499D-B7AF-E359FDF8AF05}"/>
    <cellStyle name="Nota 129 5 2 3" xfId="39866" xr:uid="{09212A23-AC85-4635-83D8-F3F3C74A7AEE}"/>
    <cellStyle name="Nota 129 5 2 4" xfId="39867" xr:uid="{4EAEDBC3-7B54-474D-AC32-477FAA18873A}"/>
    <cellStyle name="Nota 129 5 3" xfId="39868" xr:uid="{EE44756C-E0B6-43D0-880A-312068AFEC69}"/>
    <cellStyle name="Nota 129 5 4" xfId="39869" xr:uid="{861D1242-27B1-4B55-8F22-A065C82BCAAF}"/>
    <cellStyle name="Nota 129 5 5" xfId="39870" xr:uid="{476A06AD-03D4-4417-92C8-DC4C885977DC}"/>
    <cellStyle name="Nota 129 6" xfId="39871" xr:uid="{480FAB6A-F391-434D-AF0B-DDD451B9480F}"/>
    <cellStyle name="Nota 129 6 2" xfId="39872" xr:uid="{3BF9820F-93B9-4575-9D23-0D82264ED330}"/>
    <cellStyle name="Nota 129 6 2 2" xfId="39873" xr:uid="{F89F5F45-322D-4A49-9B32-F306F691E148}"/>
    <cellStyle name="Nota 129 6 2 3" xfId="39874" xr:uid="{DF49568A-92B2-4795-939B-CA89D526BF18}"/>
    <cellStyle name="Nota 129 6 2 4" xfId="39875" xr:uid="{B3B06EC0-F235-485B-B59A-4F45A16D8907}"/>
    <cellStyle name="Nota 129 6 3" xfId="39876" xr:uid="{014B1340-BF51-468B-8467-FB0637A898B9}"/>
    <cellStyle name="Nota 129 6 4" xfId="39877" xr:uid="{60456FD3-063A-40FB-A508-970B7B1585C8}"/>
    <cellStyle name="Nota 129 6 5" xfId="39878" xr:uid="{9A17026A-DAD8-43DB-8A5A-C60313FBC516}"/>
    <cellStyle name="Nota 129 7" xfId="39879" xr:uid="{C968C80E-2277-42C6-9F7D-8E3A5413A8C7}"/>
    <cellStyle name="Nota 129 7 2" xfId="39880" xr:uid="{110F9BDF-89A0-44F3-A6EF-2354AD935AAC}"/>
    <cellStyle name="Nota 129 7 2 2" xfId="39881" xr:uid="{2A0A6003-8131-49FB-89D2-EFEC3809395A}"/>
    <cellStyle name="Nota 129 7 2 3" xfId="39882" xr:uid="{28361F98-31DB-4588-B6E3-BD4CD1EECA93}"/>
    <cellStyle name="Nota 129 7 2 4" xfId="39883" xr:uid="{75947019-0117-4171-8212-4581419C8EA1}"/>
    <cellStyle name="Nota 129 7 3" xfId="39884" xr:uid="{853F2049-DF80-4435-9511-86755050CED7}"/>
    <cellStyle name="Nota 129 7 4" xfId="39885" xr:uid="{276E8315-C2AB-4B26-8345-4BFE60DD9143}"/>
    <cellStyle name="Nota 129 7 5" xfId="39886" xr:uid="{2300CAB8-CEF4-4413-B82A-E1DF5C43433D}"/>
    <cellStyle name="Nota 129 8" xfId="39887" xr:uid="{91B3E52E-5BF7-480F-9874-C8E498069E83}"/>
    <cellStyle name="Nota 129 8 2" xfId="39888" xr:uid="{DCF1D036-E647-480A-AA3E-0B1E21884073}"/>
    <cellStyle name="Nota 129 8 2 2" xfId="39889" xr:uid="{5AB27A45-C93D-4F0A-A2E5-B75B26678AFD}"/>
    <cellStyle name="Nota 129 8 2 3" xfId="39890" xr:uid="{350F9884-39FC-4FCA-906E-4BEC9FBF50E2}"/>
    <cellStyle name="Nota 129 8 2 4" xfId="39891" xr:uid="{8F2ADF42-52EC-4A6E-8EE9-641CAC822E46}"/>
    <cellStyle name="Nota 129 8 3" xfId="39892" xr:uid="{A5AD0D2E-9F5E-4B9D-879F-30F313F72CA3}"/>
    <cellStyle name="Nota 129 8 4" xfId="39893" xr:uid="{E4483844-6273-43DB-9E92-01A18694275E}"/>
    <cellStyle name="Nota 129 8 5" xfId="39894" xr:uid="{DF1D6D4D-0050-4213-822F-97079FEB84DA}"/>
    <cellStyle name="Nota 129 9" xfId="39895" xr:uid="{6706B505-043B-4759-8294-150F051D7415}"/>
    <cellStyle name="Nota 129 9 2" xfId="39896" xr:uid="{F0BE803F-E40F-461B-B3FE-3D08AF78EDC4}"/>
    <cellStyle name="Nota 129 9 2 2" xfId="39897" xr:uid="{0EAD60ED-5B11-48F3-9517-BAB7143B6DBC}"/>
    <cellStyle name="Nota 129 9 2 3" xfId="39898" xr:uid="{08E1C255-0BA2-45BA-BF66-7E4B62BD42AE}"/>
    <cellStyle name="Nota 129 9 2 4" xfId="39899" xr:uid="{D4C8C9FB-64A8-4DA6-A358-E3AB059FD24B}"/>
    <cellStyle name="Nota 129 9 3" xfId="39900" xr:uid="{D8A6D53F-AA68-4FE6-BDED-2DDC8A48372B}"/>
    <cellStyle name="Nota 129 9 4" xfId="39901" xr:uid="{D3756C0A-C051-4E86-B2EA-3467D787AD09}"/>
    <cellStyle name="Nota 129 9 5" xfId="39902" xr:uid="{485E1512-E658-4DA4-9A40-A4B0C1C9EE72}"/>
    <cellStyle name="Nota 13" xfId="2667" xr:uid="{FCABD303-22B7-4E4F-B0F8-646538FC54A5}"/>
    <cellStyle name="Nota 13 10" xfId="39903" xr:uid="{DD6E75C4-EA6A-4B77-9219-3ED2E8AAF0CD}"/>
    <cellStyle name="Nota 13 10 2" xfId="47685" xr:uid="{0C52EF35-438A-42F3-BDAF-E21D8C44EEBD}"/>
    <cellStyle name="Nota 13 11" xfId="39904" xr:uid="{C45F9818-3226-4431-89D1-3E0C35281E80}"/>
    <cellStyle name="Nota 13 12" xfId="39905" xr:uid="{AB05D252-80E6-447C-8C29-EC1B49439E94}"/>
    <cellStyle name="Nota 13 13" xfId="39906" xr:uid="{BE08C8FA-1844-4052-AB9D-8BB2C9954890}"/>
    <cellStyle name="Nota 13 14" xfId="39907" xr:uid="{B9F771AD-883C-42DE-B634-8E866B633A58}"/>
    <cellStyle name="Nota 13 15" xfId="39908" xr:uid="{5A2D9363-1A36-44DF-B532-B64E2A0B0D0C}"/>
    <cellStyle name="Nota 13 16" xfId="39909" xr:uid="{FEC95245-E670-4E01-9AF9-74009E34CF8B}"/>
    <cellStyle name="Nota 13 17" xfId="46081" xr:uid="{098A16CD-15A2-44F3-9BBB-2994DA254017}"/>
    <cellStyle name="Nota 13 2" xfId="2668" xr:uid="{21E43D3D-FF0E-4CB6-AE72-851D504E0ABF}"/>
    <cellStyle name="Nota 13 2 2" xfId="39910" xr:uid="{6AF1C310-BDDA-4CC9-9976-F76DFF34649E}"/>
    <cellStyle name="Nota 13 2 2 2" xfId="49777" xr:uid="{72461589-E386-4E1F-BC87-03A938129A88}"/>
    <cellStyle name="Nota 13 2 3" xfId="39911" xr:uid="{F3E252C4-5271-4C25-A7C3-F1E85B5F664B}"/>
    <cellStyle name="Nota 13 2 3 2" xfId="48326" xr:uid="{D7F77862-846D-448A-91DC-7B8F8A3C6252}"/>
    <cellStyle name="Nota 13 2 4" xfId="46944" xr:uid="{E1EFFDDE-DF86-4BBB-9C63-397707E6213F}"/>
    <cellStyle name="Nota 13 3" xfId="39912" xr:uid="{3F71AB28-4803-4FEC-9F42-FBBC153C4810}"/>
    <cellStyle name="Nota 13 3 2" xfId="51177" xr:uid="{CD55CAC2-AB8B-4A96-9C56-552689408C86}"/>
    <cellStyle name="Nota 13 4" xfId="39913" xr:uid="{544550C5-1934-4D33-8AA6-93B86BE45238}"/>
    <cellStyle name="Nota 13 4 2" xfId="52059" xr:uid="{39721961-9EB0-4F28-A324-349F5179B90E}"/>
    <cellStyle name="Nota 13 5" xfId="39914" xr:uid="{5D4DB075-2697-4541-9047-C020CB9D4FA3}"/>
    <cellStyle name="Nota 13 5 2" xfId="52928" xr:uid="{08D989A2-1BE8-4733-8451-3366F03A6712}"/>
    <cellStyle name="Nota 13 6" xfId="39915" xr:uid="{910AF25A-2D37-4616-A046-B7AA4B320B1B}"/>
    <cellStyle name="Nota 13 6 2" xfId="53783" xr:uid="{ADB051E0-985E-409F-ACEE-7613CE9476F0}"/>
    <cellStyle name="Nota 13 7" xfId="39916" xr:uid="{B4280316-2EBD-40DC-9955-4FD8A8509DA2}"/>
    <cellStyle name="Nota 13 7 2" xfId="54606" xr:uid="{1C6FF764-2822-4BAD-8C64-6B72A9526E2F}"/>
    <cellStyle name="Nota 13 8" xfId="39917" xr:uid="{FBDEDB35-2F27-470F-9ED6-6DFCF83FB11A}"/>
    <cellStyle name="Nota 13 8 2" xfId="55353" xr:uid="{60E912D6-B1E9-424E-BB22-16EDF3716796}"/>
    <cellStyle name="Nota 13 9" xfId="39918" xr:uid="{326707B3-C239-4513-BF1A-472BA6E501DC}"/>
    <cellStyle name="Nota 13 9 2" xfId="55960" xr:uid="{BF437060-C34F-4FEA-B77D-019587034B9B}"/>
    <cellStyle name="Nota 130" xfId="39919" xr:uid="{5A937973-9E0E-43F4-9705-C9BA729770B7}"/>
    <cellStyle name="Nota 130 10" xfId="39920" xr:uid="{3B798A9E-7540-472D-B78F-D8B7851C4279}"/>
    <cellStyle name="Nota 130 10 2" xfId="39921" xr:uid="{A25B8CF1-2184-40DB-AAF7-263E30D989A4}"/>
    <cellStyle name="Nota 130 10 2 2" xfId="39922" xr:uid="{1E59C6ED-A505-472E-B157-59EDBE32358A}"/>
    <cellStyle name="Nota 130 10 2 3" xfId="39923" xr:uid="{B461CA49-BBF0-42F7-9CCB-58C39C88CE90}"/>
    <cellStyle name="Nota 130 10 2 4" xfId="39924" xr:uid="{824BA1C2-AFFF-49EE-8960-D5BF7FE6C1DA}"/>
    <cellStyle name="Nota 130 10 3" xfId="39925" xr:uid="{18176565-C13D-4384-860A-9C75F3A5AA43}"/>
    <cellStyle name="Nota 130 10 4" xfId="39926" xr:uid="{704464CE-7458-426D-9B2E-1072F0ABB67C}"/>
    <cellStyle name="Nota 130 10 5" xfId="39927" xr:uid="{9CCA7083-35E4-4B0F-BF05-FC8115E57C68}"/>
    <cellStyle name="Nota 130 11" xfId="39928" xr:uid="{65F6C1CE-8664-4819-8EC9-43F1CFAE0CAC}"/>
    <cellStyle name="Nota 130 11 2" xfId="39929" xr:uid="{68F8EBE8-E648-4EAC-BE6E-6DB01488F8BD}"/>
    <cellStyle name="Nota 130 11 2 2" xfId="39930" xr:uid="{3FA9D67D-3FEE-41E9-9F63-890749A1AE7F}"/>
    <cellStyle name="Nota 130 11 2 3" xfId="39931" xr:uid="{23802A94-F151-4835-BB60-11E2C1BB739B}"/>
    <cellStyle name="Nota 130 11 2 4" xfId="39932" xr:uid="{81C83A6D-886F-4D12-8CD4-F7FD3394EF17}"/>
    <cellStyle name="Nota 130 11 3" xfId="39933" xr:uid="{EFBD04D5-2627-4980-A6D5-7D3880AF4071}"/>
    <cellStyle name="Nota 130 11 4" xfId="39934" xr:uid="{245A7F81-CAE0-4403-967A-1FE274303D1A}"/>
    <cellStyle name="Nota 130 11 5" xfId="39935" xr:uid="{D3847DC9-AD9F-454C-8CF8-65C8603B4FB2}"/>
    <cellStyle name="Nota 130 12" xfId="39936" xr:uid="{CBC83EB9-0B69-4539-A090-E2BDD895B153}"/>
    <cellStyle name="Nota 130 12 2" xfId="39937" xr:uid="{CA2A3422-E65F-4068-BFDA-3DC923D25FF1}"/>
    <cellStyle name="Nota 130 12 3" xfId="39938" xr:uid="{18A96302-A847-4C46-983F-CB14BBC07218}"/>
    <cellStyle name="Nota 130 12 4" xfId="39939" xr:uid="{CCB241E6-3DA1-4DF9-8C5C-A8338FE168A9}"/>
    <cellStyle name="Nota 130 13" xfId="39940" xr:uid="{67C9EA79-AF32-476F-AB08-D870403A60C8}"/>
    <cellStyle name="Nota 130 14" xfId="39941" xr:uid="{9636E5E7-30B0-40AC-9115-094EB3B38672}"/>
    <cellStyle name="Nota 130 15" xfId="39942" xr:uid="{E12E3B39-5CE9-46A3-BBE9-A4D6379C1FF0}"/>
    <cellStyle name="Nota 130 2" xfId="39943" xr:uid="{81B26771-6944-4688-9AD0-3607F5B610BC}"/>
    <cellStyle name="Nota 130 2 2" xfId="39944" xr:uid="{62B37FA8-420B-4356-82EE-19D8EBA19505}"/>
    <cellStyle name="Nota 130 2 2 2" xfId="39945" xr:uid="{BB998106-5626-467E-BDB7-71902956B652}"/>
    <cellStyle name="Nota 130 2 2 3" xfId="39946" xr:uid="{AA8660AC-BE93-4182-8D24-A05072AC1EE2}"/>
    <cellStyle name="Nota 130 2 2 4" xfId="39947" xr:uid="{ABCC41AC-EB2D-4AD7-9931-0C48BD26BFC4}"/>
    <cellStyle name="Nota 130 2 3" xfId="39948" xr:uid="{4A0166B7-66A7-4589-A50D-402729A192AB}"/>
    <cellStyle name="Nota 130 2 4" xfId="39949" xr:uid="{1EF26B01-B89F-434D-94B5-206928C0341B}"/>
    <cellStyle name="Nota 130 2 5" xfId="39950" xr:uid="{A0EED900-0CB8-4475-A014-515BB2B87190}"/>
    <cellStyle name="Nota 130 3" xfId="39951" xr:uid="{2E9C7DF8-A8FD-4C7D-BD53-24E2ADB296D4}"/>
    <cellStyle name="Nota 130 3 2" xfId="39952" xr:uid="{D509AA18-0314-4027-B9F5-58136C731D49}"/>
    <cellStyle name="Nota 130 3 2 2" xfId="39953" xr:uid="{1FF98752-6B95-4B6A-AC60-7E254224DB8E}"/>
    <cellStyle name="Nota 130 3 2 3" xfId="39954" xr:uid="{9A2A20B1-C78B-4B6C-AF99-1AA73AA9C279}"/>
    <cellStyle name="Nota 130 3 2 4" xfId="39955" xr:uid="{870CA637-FBFD-4D18-8413-5583657C3982}"/>
    <cellStyle name="Nota 130 3 3" xfId="39956" xr:uid="{A3D98EE9-5804-4D0A-AFD2-92D936DA2C82}"/>
    <cellStyle name="Nota 130 3 4" xfId="39957" xr:uid="{DA04C981-9112-4865-8050-F784C4DD0F44}"/>
    <cellStyle name="Nota 130 3 5" xfId="39958" xr:uid="{9D2A9D71-3777-4C93-9CB8-6AD1D9E1642F}"/>
    <cellStyle name="Nota 130 4" xfId="39959" xr:uid="{D575A86C-6718-47B9-936F-BC717C1EE89F}"/>
    <cellStyle name="Nota 130 4 2" xfId="39960" xr:uid="{5D7AFE6B-015A-4CFD-88E9-216D6DA2CB6D}"/>
    <cellStyle name="Nota 130 4 2 2" xfId="39961" xr:uid="{12AFD03B-942B-489D-93F8-BC879B8742E4}"/>
    <cellStyle name="Nota 130 4 2 3" xfId="39962" xr:uid="{CEF31CB5-4E4A-4777-9082-D89FA5B1B4A8}"/>
    <cellStyle name="Nota 130 4 2 4" xfId="39963" xr:uid="{651C31C6-7E45-41F8-9470-73AE6C1F6958}"/>
    <cellStyle name="Nota 130 4 3" xfId="39964" xr:uid="{502FBCBE-1EFC-4B93-805E-7C1C13651400}"/>
    <cellStyle name="Nota 130 4 4" xfId="39965" xr:uid="{71BCC81A-201D-4556-AAE9-42C9E86E5742}"/>
    <cellStyle name="Nota 130 4 5" xfId="39966" xr:uid="{132F5F79-328A-4DAF-9523-95C6EC6EC483}"/>
    <cellStyle name="Nota 130 5" xfId="39967" xr:uid="{75A4F0FB-F695-430C-89A2-7EE0495B7A4E}"/>
    <cellStyle name="Nota 130 5 2" xfId="39968" xr:uid="{31D2652E-CBCF-4A5C-9056-9BE92170DD7E}"/>
    <cellStyle name="Nota 130 5 2 2" xfId="39969" xr:uid="{C1000649-5947-49C7-9083-B08AB283470B}"/>
    <cellStyle name="Nota 130 5 2 3" xfId="39970" xr:uid="{2CF31E2A-569F-4D12-B0EC-D1113CC0B997}"/>
    <cellStyle name="Nota 130 5 2 4" xfId="39971" xr:uid="{60DA3F82-6EB3-400A-887C-7BE422E9671B}"/>
    <cellStyle name="Nota 130 5 3" xfId="39972" xr:uid="{C9976081-B789-47AB-9C6F-72A97C18440D}"/>
    <cellStyle name="Nota 130 5 4" xfId="39973" xr:uid="{E76F417A-2054-40EB-85C9-FFA1F807D373}"/>
    <cellStyle name="Nota 130 5 5" xfId="39974" xr:uid="{6356E8E4-D926-43BE-9629-459E4AC6FC4E}"/>
    <cellStyle name="Nota 130 6" xfId="39975" xr:uid="{CD9ED7CB-335E-4B30-9E4F-B31278CCF945}"/>
    <cellStyle name="Nota 130 6 2" xfId="39976" xr:uid="{3919D5A8-91A3-4BEF-A058-EA44F657164A}"/>
    <cellStyle name="Nota 130 6 2 2" xfId="39977" xr:uid="{E0999CB4-CEFA-4992-9A41-ED5B32275193}"/>
    <cellStyle name="Nota 130 6 2 3" xfId="39978" xr:uid="{33C59644-A735-43CD-A7EB-71009B69F86B}"/>
    <cellStyle name="Nota 130 6 2 4" xfId="39979" xr:uid="{1971468F-F974-46B1-A713-053114A2FE9C}"/>
    <cellStyle name="Nota 130 6 3" xfId="39980" xr:uid="{940E1C29-4E1E-450C-B3FE-B1D60EA5FABE}"/>
    <cellStyle name="Nota 130 6 4" xfId="39981" xr:uid="{CF535CD9-AEC5-447A-BEE5-3B8078FFADD0}"/>
    <cellStyle name="Nota 130 6 5" xfId="39982" xr:uid="{7921D51A-C6F7-424B-8C33-B825A5481F54}"/>
    <cellStyle name="Nota 130 7" xfId="39983" xr:uid="{1FA12F87-6215-479C-B388-D8D059F1A571}"/>
    <cellStyle name="Nota 130 7 2" xfId="39984" xr:uid="{4B77D358-0750-4055-8237-C70A2D2DE6F1}"/>
    <cellStyle name="Nota 130 7 2 2" xfId="39985" xr:uid="{7E3D3DBF-9A3D-41C1-9855-86C15803BD4D}"/>
    <cellStyle name="Nota 130 7 2 3" xfId="39986" xr:uid="{A5008BEA-9E29-4CBF-BAAE-8B20CB06A5BA}"/>
    <cellStyle name="Nota 130 7 2 4" xfId="39987" xr:uid="{8CE1879C-AF8A-4CF1-A838-FFD0DEDA345C}"/>
    <cellStyle name="Nota 130 7 3" xfId="39988" xr:uid="{B59D4F7D-C1BF-4B6E-A25C-FEAF3A7BED7D}"/>
    <cellStyle name="Nota 130 7 4" xfId="39989" xr:uid="{74483FBC-646A-4BFD-B9B9-504A7F74B88F}"/>
    <cellStyle name="Nota 130 7 5" xfId="39990" xr:uid="{C247F27B-A190-4BB2-BE13-DFD6F3D2BBD1}"/>
    <cellStyle name="Nota 130 8" xfId="39991" xr:uid="{AC2A23ED-8A12-4068-9B61-DA55A0CCD108}"/>
    <cellStyle name="Nota 130 8 2" xfId="39992" xr:uid="{E736B840-53B0-4EF6-98CC-19C37345965E}"/>
    <cellStyle name="Nota 130 8 2 2" xfId="39993" xr:uid="{83ECFAF4-9FEE-4F0D-A16E-CE72A8F069DF}"/>
    <cellStyle name="Nota 130 8 2 3" xfId="39994" xr:uid="{E06F8F81-D2E0-4B69-90C9-003AAB54418D}"/>
    <cellStyle name="Nota 130 8 2 4" xfId="39995" xr:uid="{18BF3F86-4E9D-4A8E-B0F8-98779779D577}"/>
    <cellStyle name="Nota 130 8 3" xfId="39996" xr:uid="{E5BC392B-84A2-4E40-871D-FFB274433264}"/>
    <cellStyle name="Nota 130 8 4" xfId="39997" xr:uid="{7F2AD595-8139-4E74-A3E8-F198F6FC2D66}"/>
    <cellStyle name="Nota 130 8 5" xfId="39998" xr:uid="{55FF2CB9-B723-4A79-8FD8-50FEEAF450C0}"/>
    <cellStyle name="Nota 130 9" xfId="39999" xr:uid="{5F025941-15EA-4236-85E1-BF4DA02A6C8B}"/>
    <cellStyle name="Nota 130 9 2" xfId="40000" xr:uid="{2484A3C7-D9CA-4367-9C66-89494E49B5C9}"/>
    <cellStyle name="Nota 130 9 2 2" xfId="40001" xr:uid="{CDB8F353-F60E-4644-A1BD-897C760CE1FE}"/>
    <cellStyle name="Nota 130 9 2 3" xfId="40002" xr:uid="{20725EF2-AFC4-4820-9AC6-DF040AC5E0D6}"/>
    <cellStyle name="Nota 130 9 2 4" xfId="40003" xr:uid="{A5488244-596F-475E-BB3C-139499B97147}"/>
    <cellStyle name="Nota 130 9 3" xfId="40004" xr:uid="{744B1D53-9A4F-48A9-BEFF-337D88893FC1}"/>
    <cellStyle name="Nota 130 9 4" xfId="40005" xr:uid="{9FBFDAE9-1F34-43FF-BD8E-18F9DCB4E04C}"/>
    <cellStyle name="Nota 130 9 5" xfId="40006" xr:uid="{43BE65EC-6E0E-4FE3-A954-08BB57CD384B}"/>
    <cellStyle name="Nota 131" xfId="40007" xr:uid="{E7873D9F-9023-4FF0-8BBA-D448BB483BE1}"/>
    <cellStyle name="Nota 131 10" xfId="40008" xr:uid="{956E635F-A991-4562-A3F3-05950467BB11}"/>
    <cellStyle name="Nota 131 10 2" xfId="40009" xr:uid="{CAD22A5F-D0E9-4719-89D1-1FD0F8466322}"/>
    <cellStyle name="Nota 131 10 2 2" xfId="40010" xr:uid="{0E74DF41-785B-49C4-8FE0-7CFA304DF12F}"/>
    <cellStyle name="Nota 131 10 2 3" xfId="40011" xr:uid="{1B5FF4AD-A876-4183-9BAE-08E3F70A08D0}"/>
    <cellStyle name="Nota 131 10 2 4" xfId="40012" xr:uid="{B6CF4023-5B8A-49E7-B690-7E0A4955ED60}"/>
    <cellStyle name="Nota 131 10 3" xfId="40013" xr:uid="{8D9DFE60-3292-441F-8562-F68DF1234129}"/>
    <cellStyle name="Nota 131 10 4" xfId="40014" xr:uid="{401C0167-0319-4E9E-A0FD-A60272001F10}"/>
    <cellStyle name="Nota 131 10 5" xfId="40015" xr:uid="{9BC4F3F4-C213-4E81-8B3B-0E37CBD92C3B}"/>
    <cellStyle name="Nota 131 11" xfId="40016" xr:uid="{6F8677BB-B2B4-4A95-B905-F0337AEE2F7C}"/>
    <cellStyle name="Nota 131 11 2" xfId="40017" xr:uid="{742F8627-C307-41A4-83A7-7524029B0094}"/>
    <cellStyle name="Nota 131 11 2 2" xfId="40018" xr:uid="{5A78FCA7-3AC5-4C7D-877A-5165B0B71BF6}"/>
    <cellStyle name="Nota 131 11 2 3" xfId="40019" xr:uid="{2FA2358B-E51F-4CE0-BADF-BFE363545749}"/>
    <cellStyle name="Nota 131 11 2 4" xfId="40020" xr:uid="{CFBB7927-2B48-4A62-9D82-3AB0DF29417C}"/>
    <cellStyle name="Nota 131 11 3" xfId="40021" xr:uid="{7481231E-A71D-49D9-B140-6083E63693CC}"/>
    <cellStyle name="Nota 131 11 4" xfId="40022" xr:uid="{926C63F9-1C36-427F-9B00-C3D04C422A16}"/>
    <cellStyle name="Nota 131 11 5" xfId="40023" xr:uid="{EB00B08E-A549-4497-9334-E65CC8A4244B}"/>
    <cellStyle name="Nota 131 12" xfId="40024" xr:uid="{09263BAA-05CB-452C-B2D1-5983004A4BDB}"/>
    <cellStyle name="Nota 131 12 2" xfId="40025" xr:uid="{D1C8978A-378F-4670-9624-0928E80F7627}"/>
    <cellStyle name="Nota 131 12 3" xfId="40026" xr:uid="{3CA01AFB-30B0-4096-8653-50204DD6DD4A}"/>
    <cellStyle name="Nota 131 12 4" xfId="40027" xr:uid="{C0FDC0D1-8914-4D09-AFBA-65210FAD5152}"/>
    <cellStyle name="Nota 131 13" xfId="40028" xr:uid="{9C91529F-1CA1-410A-B91B-691541CA4531}"/>
    <cellStyle name="Nota 131 14" xfId="40029" xr:uid="{FA4BEB44-7EF4-4CA1-9AF7-28D8E124B461}"/>
    <cellStyle name="Nota 131 15" xfId="40030" xr:uid="{8B3A3D45-B4A4-4001-81AB-C5E5659E99B1}"/>
    <cellStyle name="Nota 131 2" xfId="40031" xr:uid="{DCE74FE7-BFB0-4F2E-AE5E-C7EFF71EB276}"/>
    <cellStyle name="Nota 131 2 2" xfId="40032" xr:uid="{5A40415F-B86F-441D-937F-C1FDE4A93543}"/>
    <cellStyle name="Nota 131 2 2 2" xfId="40033" xr:uid="{86AA1FD8-2FA9-4847-A818-B4B340CFB514}"/>
    <cellStyle name="Nota 131 2 2 3" xfId="40034" xr:uid="{37BBFA32-56BD-44F0-93F8-EB824D4284D6}"/>
    <cellStyle name="Nota 131 2 2 4" xfId="40035" xr:uid="{F0607AC1-3EE9-49F7-AE0B-A493DE34B46C}"/>
    <cellStyle name="Nota 131 2 3" xfId="40036" xr:uid="{26401ED1-9E23-46DB-B8EE-23DD39A6EEA8}"/>
    <cellStyle name="Nota 131 2 4" xfId="40037" xr:uid="{74BD15F6-CFE3-4C3F-B708-59F784130F78}"/>
    <cellStyle name="Nota 131 2 5" xfId="40038" xr:uid="{E2096CF5-E606-489E-9480-29421A1BFD2B}"/>
    <cellStyle name="Nota 131 3" xfId="40039" xr:uid="{04B1C037-54E4-40B1-8031-1DA446ECCE63}"/>
    <cellStyle name="Nota 131 3 2" xfId="40040" xr:uid="{F28787ED-7C31-4EAC-9311-2D7E074291C5}"/>
    <cellStyle name="Nota 131 3 2 2" xfId="40041" xr:uid="{141617B5-3153-486E-94F2-C9D6D73AB2C1}"/>
    <cellStyle name="Nota 131 3 2 3" xfId="40042" xr:uid="{2FBC8E0A-44C4-4935-92DF-D39FB6E1550A}"/>
    <cellStyle name="Nota 131 3 2 4" xfId="40043" xr:uid="{E2233F08-DF9E-438C-A666-36AFF39E0F7A}"/>
    <cellStyle name="Nota 131 3 3" xfId="40044" xr:uid="{02FC8947-D652-4694-BA93-08263351661B}"/>
    <cellStyle name="Nota 131 3 4" xfId="40045" xr:uid="{D2A953C4-942F-48CF-A294-F68C1C642155}"/>
    <cellStyle name="Nota 131 3 5" xfId="40046" xr:uid="{4A4417F9-9C22-40AE-8B49-C779957ABA78}"/>
    <cellStyle name="Nota 131 4" xfId="40047" xr:uid="{44ECC7BC-D212-465D-AABB-D94B37EBB8DC}"/>
    <cellStyle name="Nota 131 4 2" xfId="40048" xr:uid="{64481AE6-E22D-42C4-8B08-F1EACF787B0B}"/>
    <cellStyle name="Nota 131 4 2 2" xfId="40049" xr:uid="{091FD312-2847-49F9-A4FE-594450D6C5D2}"/>
    <cellStyle name="Nota 131 4 2 3" xfId="40050" xr:uid="{1AEB8804-CBCE-4CA6-B986-B2A9C973BD0D}"/>
    <cellStyle name="Nota 131 4 2 4" xfId="40051" xr:uid="{D005A2FD-BE53-4B02-9475-C45D282CFF54}"/>
    <cellStyle name="Nota 131 4 3" xfId="40052" xr:uid="{13288002-46A8-4C0E-8010-8E5A0AB20BB2}"/>
    <cellStyle name="Nota 131 4 4" xfId="40053" xr:uid="{266B9884-1376-4037-A24A-495E8C8D118C}"/>
    <cellStyle name="Nota 131 4 5" xfId="40054" xr:uid="{DD248523-1B1A-462D-B51D-4A8C26A51C3B}"/>
    <cellStyle name="Nota 131 5" xfId="40055" xr:uid="{4A26E1C9-3097-4F48-B2B4-A742DBE7C819}"/>
    <cellStyle name="Nota 131 5 2" xfId="40056" xr:uid="{ABEBC527-9704-4C0D-84AE-8294B97C98EF}"/>
    <cellStyle name="Nota 131 5 2 2" xfId="40057" xr:uid="{F0DA2293-095D-4C48-9277-AA7176A0676C}"/>
    <cellStyle name="Nota 131 5 2 3" xfId="40058" xr:uid="{EC4633CF-3943-4E3C-AA63-910912E30F36}"/>
    <cellStyle name="Nota 131 5 2 4" xfId="40059" xr:uid="{F45AC2BB-153E-4FDF-8069-3D1372773E25}"/>
    <cellStyle name="Nota 131 5 3" xfId="40060" xr:uid="{3380BF73-A7DE-41B3-87A8-B8EF96ECB551}"/>
    <cellStyle name="Nota 131 5 4" xfId="40061" xr:uid="{6E2F6B7E-C200-4433-8578-CB5DF909293B}"/>
    <cellStyle name="Nota 131 5 5" xfId="40062" xr:uid="{C46C267B-09E0-4BD9-80A6-7C8189D80E4C}"/>
    <cellStyle name="Nota 131 6" xfId="40063" xr:uid="{C4F56340-71AE-4D72-A3A2-B2BBFE918496}"/>
    <cellStyle name="Nota 131 6 2" xfId="40064" xr:uid="{3DE96A76-3FC3-49D0-B4FB-7CBAF9FD5D5F}"/>
    <cellStyle name="Nota 131 6 2 2" xfId="40065" xr:uid="{EAA8947A-5532-424F-8F03-BADCC067FBBC}"/>
    <cellStyle name="Nota 131 6 2 3" xfId="40066" xr:uid="{3096F1FC-4D74-4928-AB3A-3B0B045CA3DB}"/>
    <cellStyle name="Nota 131 6 2 4" xfId="40067" xr:uid="{42EEE4B0-7589-49AB-A314-B8E0FB034101}"/>
    <cellStyle name="Nota 131 6 3" xfId="40068" xr:uid="{18394F9E-AEFD-4E12-A8FF-69036136DC30}"/>
    <cellStyle name="Nota 131 6 4" xfId="40069" xr:uid="{D0BF3D05-1F0F-4DB8-9972-0A7C653EC0A2}"/>
    <cellStyle name="Nota 131 6 5" xfId="40070" xr:uid="{4DDAB29C-67D9-4BA1-A213-5CAC9F39F64E}"/>
    <cellStyle name="Nota 131 7" xfId="40071" xr:uid="{8702B94B-7642-4D8B-84FC-498AF0A45DC5}"/>
    <cellStyle name="Nota 131 7 2" xfId="40072" xr:uid="{2C93A677-8743-4BBC-80D1-91C132E8A6BE}"/>
    <cellStyle name="Nota 131 7 2 2" xfId="40073" xr:uid="{60DA2080-C75F-4775-822D-3B7526BAA9EC}"/>
    <cellStyle name="Nota 131 7 2 3" xfId="40074" xr:uid="{8BF2ED55-4B5E-49FA-94B8-B74520E15460}"/>
    <cellStyle name="Nota 131 7 2 4" xfId="40075" xr:uid="{69B0A0A2-06D0-4267-AAF8-6FC4F58B6CF5}"/>
    <cellStyle name="Nota 131 7 3" xfId="40076" xr:uid="{9EA7682B-D228-4B8A-99BB-EF52608FD147}"/>
    <cellStyle name="Nota 131 7 4" xfId="40077" xr:uid="{F381FE83-E7B2-42DA-940E-1C319E396771}"/>
    <cellStyle name="Nota 131 7 5" xfId="40078" xr:uid="{E2F4F53F-0AF1-4C78-88D2-B296C0D8B2D2}"/>
    <cellStyle name="Nota 131 8" xfId="40079" xr:uid="{C69E786E-8B73-44C1-8AC9-DB838B10F21A}"/>
    <cellStyle name="Nota 131 8 2" xfId="40080" xr:uid="{0CFEF572-CED4-4C07-B6F8-D5E9C582CDA5}"/>
    <cellStyle name="Nota 131 8 2 2" xfId="40081" xr:uid="{3E2115CE-E9DB-42B3-A483-1A633F68649A}"/>
    <cellStyle name="Nota 131 8 2 3" xfId="40082" xr:uid="{48C9FEFE-6138-4BAF-BF6C-5F140E89BF37}"/>
    <cellStyle name="Nota 131 8 2 4" xfId="40083" xr:uid="{9CCA2606-293C-4B00-BB16-B7AD755569A6}"/>
    <cellStyle name="Nota 131 8 3" xfId="40084" xr:uid="{D0BD3234-B687-48A4-85F8-559E3C5B5EA2}"/>
    <cellStyle name="Nota 131 8 4" xfId="40085" xr:uid="{3169DB9E-797D-4564-BE2B-496B403EB390}"/>
    <cellStyle name="Nota 131 8 5" xfId="40086" xr:uid="{CDBB2187-8137-42E4-87CA-A0EC79EBCB79}"/>
    <cellStyle name="Nota 131 9" xfId="40087" xr:uid="{8429E7BF-D0F0-4B8B-8D2C-C79AFE44AE29}"/>
    <cellStyle name="Nota 131 9 2" xfId="40088" xr:uid="{517C353D-BA63-443A-94A4-966A2C4FECBB}"/>
    <cellStyle name="Nota 131 9 2 2" xfId="40089" xr:uid="{BCDD61D1-E363-4547-9F24-34CCA1D52AF9}"/>
    <cellStyle name="Nota 131 9 2 3" xfId="40090" xr:uid="{6440BE0C-7CB9-4B66-AD46-5E8B4044D86F}"/>
    <cellStyle name="Nota 131 9 2 4" xfId="40091" xr:uid="{88FA7B0B-90A3-408F-9091-530E2B856500}"/>
    <cellStyle name="Nota 131 9 3" xfId="40092" xr:uid="{BB00380A-6803-4DD0-94A5-F3DD5D78EFA9}"/>
    <cellStyle name="Nota 131 9 4" xfId="40093" xr:uid="{37FD4DD2-E64C-4885-920D-1B04E0193595}"/>
    <cellStyle name="Nota 131 9 5" xfId="40094" xr:uid="{1D772849-EA71-4005-B5F1-A0A8CBCC9CDA}"/>
    <cellStyle name="Nota 132" xfId="40095" xr:uid="{A4106078-BC2B-4199-BA0E-D1C3DE721D82}"/>
    <cellStyle name="Nota 132 10" xfId="40096" xr:uid="{8B65E28D-5BC1-4A15-92C8-E92ABF234849}"/>
    <cellStyle name="Nota 132 10 2" xfId="40097" xr:uid="{E5C8D288-573D-4916-A91B-7A0E2937CB22}"/>
    <cellStyle name="Nota 132 10 2 2" xfId="40098" xr:uid="{A45DEBD9-790F-404B-BCF7-51302044E285}"/>
    <cellStyle name="Nota 132 10 2 3" xfId="40099" xr:uid="{B3874B2E-EECA-42BF-90A7-D90C0DF51803}"/>
    <cellStyle name="Nota 132 10 2 4" xfId="40100" xr:uid="{1EFF79B5-65C6-42EE-95BC-E88C03572ECB}"/>
    <cellStyle name="Nota 132 10 3" xfId="40101" xr:uid="{46278ED0-EBA6-436D-916E-EF024A3EFEB6}"/>
    <cellStyle name="Nota 132 10 4" xfId="40102" xr:uid="{F2F1F8F4-1CF6-44DE-819B-8CCBFC983906}"/>
    <cellStyle name="Nota 132 10 5" xfId="40103" xr:uid="{F0709FF8-EE47-46B4-A26F-ADBD5E68165F}"/>
    <cellStyle name="Nota 132 11" xfId="40104" xr:uid="{AEC40BE8-66C1-4DBB-9B1B-50BA1E8B9448}"/>
    <cellStyle name="Nota 132 11 2" xfId="40105" xr:uid="{E50F261A-4658-4680-9987-0F5788CFDB5C}"/>
    <cellStyle name="Nota 132 11 2 2" xfId="40106" xr:uid="{C5E8CC90-0982-4C3F-A359-48402E2065E4}"/>
    <cellStyle name="Nota 132 11 2 3" xfId="40107" xr:uid="{970D55CD-BB7D-47D6-8352-866743221EDB}"/>
    <cellStyle name="Nota 132 11 2 4" xfId="40108" xr:uid="{4E919F29-C6EF-4500-8198-78D34BA93BD8}"/>
    <cellStyle name="Nota 132 11 3" xfId="40109" xr:uid="{B751F3C6-7E0C-42A1-8CBA-9FFDF8BC339F}"/>
    <cellStyle name="Nota 132 11 4" xfId="40110" xr:uid="{9D899C5E-5E8D-403A-A2DF-D628FD50ED86}"/>
    <cellStyle name="Nota 132 11 5" xfId="40111" xr:uid="{D98D577D-9632-49FA-9D26-B8C9715CE5B6}"/>
    <cellStyle name="Nota 132 12" xfId="40112" xr:uid="{50F80544-F5D4-42BE-BD72-819AC2BD0932}"/>
    <cellStyle name="Nota 132 12 2" xfId="40113" xr:uid="{8C1403EF-4543-4C64-8608-0F190C05C8CB}"/>
    <cellStyle name="Nota 132 12 3" xfId="40114" xr:uid="{BE284242-6AA2-4DCF-A3EF-D5B3B63C1F4B}"/>
    <cellStyle name="Nota 132 12 4" xfId="40115" xr:uid="{0171EE95-8D7B-4645-A985-DA78DD935FFE}"/>
    <cellStyle name="Nota 132 13" xfId="40116" xr:uid="{61E01E49-70FC-4D32-9C55-2251B81B458F}"/>
    <cellStyle name="Nota 132 14" xfId="40117" xr:uid="{8A0F2B69-0E38-4A83-AD64-7A0EF8D61AFC}"/>
    <cellStyle name="Nota 132 15" xfId="40118" xr:uid="{11FB3A22-BA6E-4528-8973-6189EADCC77E}"/>
    <cellStyle name="Nota 132 2" xfId="40119" xr:uid="{1BEBC199-C952-41C8-932C-1834FD377C55}"/>
    <cellStyle name="Nota 132 2 2" xfId="40120" xr:uid="{AF67ECD2-39D4-4F99-BD2F-B9F982D566C7}"/>
    <cellStyle name="Nota 132 2 2 2" xfId="40121" xr:uid="{0CE3363B-ABF9-425E-A65C-51A2F59D8EB5}"/>
    <cellStyle name="Nota 132 2 2 3" xfId="40122" xr:uid="{323B97A0-87D8-47E7-8EC9-912A9E719326}"/>
    <cellStyle name="Nota 132 2 2 4" xfId="40123" xr:uid="{C345D3F8-A072-4E96-AC46-5E6FED8A7AB7}"/>
    <cellStyle name="Nota 132 2 3" xfId="40124" xr:uid="{72094002-4C29-4BA9-97DF-557D84FE5D8E}"/>
    <cellStyle name="Nota 132 2 4" xfId="40125" xr:uid="{C6F276A3-BAF2-426C-BD1C-22A4383A4B31}"/>
    <cellStyle name="Nota 132 2 5" xfId="40126" xr:uid="{C0F9DAB0-4D64-43E8-BE34-81C2F183BEEB}"/>
    <cellStyle name="Nota 132 3" xfId="40127" xr:uid="{18BDC8D3-86F8-48D4-A14C-9DB392DB5D50}"/>
    <cellStyle name="Nota 132 3 2" xfId="40128" xr:uid="{6363CBE5-6FFE-4ED7-9165-6DFDE7CD276C}"/>
    <cellStyle name="Nota 132 3 2 2" xfId="40129" xr:uid="{C412DBBE-416F-40E1-810A-AF73DBE26351}"/>
    <cellStyle name="Nota 132 3 2 3" xfId="40130" xr:uid="{792F53FD-63A9-467E-95A6-F0154FD0BDFC}"/>
    <cellStyle name="Nota 132 3 2 4" xfId="40131" xr:uid="{CA191962-2F58-4136-AC75-1321D78884E2}"/>
    <cellStyle name="Nota 132 3 3" xfId="40132" xr:uid="{F247E7A2-BA2F-47F2-BD3D-1BD2A73CABCB}"/>
    <cellStyle name="Nota 132 3 4" xfId="40133" xr:uid="{E861A57F-BD4E-4306-9099-2462A0B9EB53}"/>
    <cellStyle name="Nota 132 3 5" xfId="40134" xr:uid="{9666B218-B5AD-4574-B9E3-8A4079F5082A}"/>
    <cellStyle name="Nota 132 4" xfId="40135" xr:uid="{9B684DA7-77D5-4DA1-A2A8-A1171C241CAD}"/>
    <cellStyle name="Nota 132 4 2" xfId="40136" xr:uid="{B65E267E-8046-479E-B60A-2754DC324419}"/>
    <cellStyle name="Nota 132 4 2 2" xfId="40137" xr:uid="{B67E8217-B40E-4DA0-8184-37FB198987D4}"/>
    <cellStyle name="Nota 132 4 2 3" xfId="40138" xr:uid="{E27FCCC8-D263-482D-892C-1760B3091FAD}"/>
    <cellStyle name="Nota 132 4 2 4" xfId="40139" xr:uid="{A413D871-1BD9-43B4-9507-A5A8EFC3AA09}"/>
    <cellStyle name="Nota 132 4 3" xfId="40140" xr:uid="{6C82098E-C66E-4987-BEEA-FA6B985E17BB}"/>
    <cellStyle name="Nota 132 4 4" xfId="40141" xr:uid="{DC9188DA-287D-43A3-B44A-C2EFF05C5929}"/>
    <cellStyle name="Nota 132 4 5" xfId="40142" xr:uid="{25BCDD8A-2CE6-485E-982D-5B6AB8D7BE34}"/>
    <cellStyle name="Nota 132 5" xfId="40143" xr:uid="{E6978B8D-E528-4B01-B3C3-7E42F5536304}"/>
    <cellStyle name="Nota 132 5 2" xfId="40144" xr:uid="{0DF2C8C0-7651-4552-B338-2A7AF767BBBD}"/>
    <cellStyle name="Nota 132 5 2 2" xfId="40145" xr:uid="{EE1F4918-6F5F-4B6C-9226-AE6C47C46BBF}"/>
    <cellStyle name="Nota 132 5 2 3" xfId="40146" xr:uid="{BB469099-4254-4801-BE79-4A4E1A56444F}"/>
    <cellStyle name="Nota 132 5 2 4" xfId="40147" xr:uid="{77A92499-3FFD-42F8-97BD-25A61A6A37F7}"/>
    <cellStyle name="Nota 132 5 3" xfId="40148" xr:uid="{21FDD1F9-00AF-4B8B-9E8E-8C66B8CE8A99}"/>
    <cellStyle name="Nota 132 5 4" xfId="40149" xr:uid="{949B1515-6737-402C-AE9E-91F57695BE45}"/>
    <cellStyle name="Nota 132 5 5" xfId="40150" xr:uid="{0B7E98AD-4E88-4169-9232-4FB85FC458D9}"/>
    <cellStyle name="Nota 132 6" xfId="40151" xr:uid="{2E6128A6-177C-47E3-A4CB-3911A1E164A2}"/>
    <cellStyle name="Nota 132 6 2" xfId="40152" xr:uid="{6303D85A-6179-4F6C-A860-E89666103F87}"/>
    <cellStyle name="Nota 132 6 2 2" xfId="40153" xr:uid="{F5894B90-61D6-4FBF-ABE2-F50B51D2202C}"/>
    <cellStyle name="Nota 132 6 2 3" xfId="40154" xr:uid="{78E80107-356F-426A-904D-891E1E7FC30C}"/>
    <cellStyle name="Nota 132 6 2 4" xfId="40155" xr:uid="{6DC011AC-A266-48AA-92FA-35C94CBF0565}"/>
    <cellStyle name="Nota 132 6 3" xfId="40156" xr:uid="{EC02344A-A611-4616-90F8-0C3A9C9A202E}"/>
    <cellStyle name="Nota 132 6 4" xfId="40157" xr:uid="{3F20270B-FCE6-4484-8E30-68FBF00152A6}"/>
    <cellStyle name="Nota 132 6 5" xfId="40158" xr:uid="{7C0DC078-9659-4BF6-BEC0-E6C33FB9AC5A}"/>
    <cellStyle name="Nota 132 7" xfId="40159" xr:uid="{4AB7BD66-6619-4E63-B754-5ABEBC43C3D0}"/>
    <cellStyle name="Nota 132 7 2" xfId="40160" xr:uid="{FA47BE3E-9E0E-486D-BA55-6BDB2679D42C}"/>
    <cellStyle name="Nota 132 7 2 2" xfId="40161" xr:uid="{B1FFC950-8CA3-4A4A-A61A-AA70FC443D0D}"/>
    <cellStyle name="Nota 132 7 2 3" xfId="40162" xr:uid="{84E22CD9-9C2B-49F2-B24B-54788BCEDE5A}"/>
    <cellStyle name="Nota 132 7 2 4" xfId="40163" xr:uid="{3B555ED7-A347-4342-BB73-C1C9447ABC37}"/>
    <cellStyle name="Nota 132 7 3" xfId="40164" xr:uid="{63D05A19-06B2-40CA-9F7C-E8654CB98DD2}"/>
    <cellStyle name="Nota 132 7 4" xfId="40165" xr:uid="{4E4B2D32-2175-40DC-AA9D-55AD001BF1DD}"/>
    <cellStyle name="Nota 132 7 5" xfId="40166" xr:uid="{C61F3392-A904-4FB2-97F5-2304B9E75891}"/>
    <cellStyle name="Nota 132 8" xfId="40167" xr:uid="{25C70CD2-E704-4FDE-903A-519D7EDA35D9}"/>
    <cellStyle name="Nota 132 8 2" xfId="40168" xr:uid="{7C65DDF7-988E-48BC-A37E-CD337D9B46AB}"/>
    <cellStyle name="Nota 132 8 2 2" xfId="40169" xr:uid="{916259FB-51BA-4EFF-AC95-DDE6D268F0B2}"/>
    <cellStyle name="Nota 132 8 2 3" xfId="40170" xr:uid="{8FD33F2A-BB2C-440E-A1AF-FE1EE2EDE654}"/>
    <cellStyle name="Nota 132 8 2 4" xfId="40171" xr:uid="{7AE21055-83BF-46BA-9BD5-3B4E0C54D78F}"/>
    <cellStyle name="Nota 132 8 3" xfId="40172" xr:uid="{339D50D5-D47D-41C9-96D2-B36F722C9297}"/>
    <cellStyle name="Nota 132 8 4" xfId="40173" xr:uid="{7D41869D-E1BC-4198-AA21-237CE89B2651}"/>
    <cellStyle name="Nota 132 8 5" xfId="40174" xr:uid="{20153CB5-1495-4D28-83AD-248D507244C1}"/>
    <cellStyle name="Nota 132 9" xfId="40175" xr:uid="{2B94611A-664C-4326-888A-3776F98F11B4}"/>
    <cellStyle name="Nota 132 9 2" xfId="40176" xr:uid="{F9EE0479-BB1A-48A7-93C7-B120F532EF04}"/>
    <cellStyle name="Nota 132 9 2 2" xfId="40177" xr:uid="{E6465C71-9BAB-447F-B435-91B029C62569}"/>
    <cellStyle name="Nota 132 9 2 3" xfId="40178" xr:uid="{046FB391-3147-4045-A665-EB85EEB45A17}"/>
    <cellStyle name="Nota 132 9 2 4" xfId="40179" xr:uid="{8EFD838C-62CA-4E9C-8244-A18426D6405D}"/>
    <cellStyle name="Nota 132 9 3" xfId="40180" xr:uid="{23867926-2632-459F-B366-1DACD15634F8}"/>
    <cellStyle name="Nota 132 9 4" xfId="40181" xr:uid="{AFC487A3-590E-4026-8E5F-F8149015EE58}"/>
    <cellStyle name="Nota 132 9 5" xfId="40182" xr:uid="{8AF03DE6-ED4A-48B5-9E0C-8FEFBAD61B25}"/>
    <cellStyle name="Nota 133" xfId="40183" xr:uid="{165A2D96-ACC7-49CA-9A43-1D7DEAF5EA2B}"/>
    <cellStyle name="Nota 133 10" xfId="40184" xr:uid="{67DAD9A2-1314-4A35-B86A-332E31B54F92}"/>
    <cellStyle name="Nota 133 10 2" xfId="40185" xr:uid="{2DAE0012-6265-4C37-8B8C-64628A4345A8}"/>
    <cellStyle name="Nota 133 10 2 2" xfId="40186" xr:uid="{AF590E4B-B8FD-4DB8-A5B6-18F9696B770E}"/>
    <cellStyle name="Nota 133 10 2 3" xfId="40187" xr:uid="{E3AB2132-C5E1-462B-90BE-4FE92BB941E9}"/>
    <cellStyle name="Nota 133 10 2 4" xfId="40188" xr:uid="{27EBBF26-AFE3-40E8-A8E7-0D1F71F4AEF3}"/>
    <cellStyle name="Nota 133 10 3" xfId="40189" xr:uid="{D42C1C91-6A66-4EBB-919E-CBDBCE4C6DFC}"/>
    <cellStyle name="Nota 133 10 4" xfId="40190" xr:uid="{7FA705DD-C598-4817-9DAF-5AA0E17E5B49}"/>
    <cellStyle name="Nota 133 10 5" xfId="40191" xr:uid="{AFC2608F-0458-48A5-90F4-4FBF95796552}"/>
    <cellStyle name="Nota 133 11" xfId="40192" xr:uid="{8473B3EE-198D-4EF1-B40D-F6205911DCFA}"/>
    <cellStyle name="Nota 133 11 2" xfId="40193" xr:uid="{547CD26A-7EF6-4F04-8D17-50772DF587ED}"/>
    <cellStyle name="Nota 133 11 2 2" xfId="40194" xr:uid="{CE262247-02D5-4433-9F91-8964EE1FFCD7}"/>
    <cellStyle name="Nota 133 11 2 3" xfId="40195" xr:uid="{4C263FEB-85C3-4C5D-9233-68677E337895}"/>
    <cellStyle name="Nota 133 11 2 4" xfId="40196" xr:uid="{3C672B97-4610-447E-94E3-C160EE1D26AE}"/>
    <cellStyle name="Nota 133 11 3" xfId="40197" xr:uid="{C05D0F4C-07F6-47F1-AE7B-21B24FB679A3}"/>
    <cellStyle name="Nota 133 11 4" xfId="40198" xr:uid="{9D07992B-1140-4C91-838F-7EFB6288355B}"/>
    <cellStyle name="Nota 133 11 5" xfId="40199" xr:uid="{382541B6-34AC-4247-B3B7-C9850E257C0A}"/>
    <cellStyle name="Nota 133 12" xfId="40200" xr:uid="{6C3280E5-B201-4CDB-84E4-3D9182FBEF20}"/>
    <cellStyle name="Nota 133 12 2" xfId="40201" xr:uid="{9A7E115A-5FEB-4D73-93A9-446D7D62AC0E}"/>
    <cellStyle name="Nota 133 12 3" xfId="40202" xr:uid="{393AEFEA-40EA-4E23-A046-8A5587EF5A3C}"/>
    <cellStyle name="Nota 133 12 4" xfId="40203" xr:uid="{DA8B9464-4969-44F5-AA38-D0CC076A32B7}"/>
    <cellStyle name="Nota 133 13" xfId="40204" xr:uid="{6A28DE0A-E180-4CF4-ADD7-C54C78D0A5C2}"/>
    <cellStyle name="Nota 133 14" xfId="40205" xr:uid="{131C2A88-1132-4BD5-9E2F-40BC82BE8692}"/>
    <cellStyle name="Nota 133 15" xfId="40206" xr:uid="{205C7052-9DD9-4DCD-9399-11C4F5EBFC49}"/>
    <cellStyle name="Nota 133 2" xfId="40207" xr:uid="{CD155B61-5078-4248-8E06-6D705BD4EFCD}"/>
    <cellStyle name="Nota 133 2 2" xfId="40208" xr:uid="{AB2CA170-4D7D-4A0E-81E0-55F72C90C980}"/>
    <cellStyle name="Nota 133 2 2 2" xfId="40209" xr:uid="{462FF83B-1AFC-4E9E-98A5-2E70468770EF}"/>
    <cellStyle name="Nota 133 2 2 3" xfId="40210" xr:uid="{9E4F21AE-E703-4ED9-A8E7-71E60291A2AD}"/>
    <cellStyle name="Nota 133 2 2 4" xfId="40211" xr:uid="{F0A3C28A-DE2E-4EA0-9D81-17E6AF53213D}"/>
    <cellStyle name="Nota 133 2 3" xfId="40212" xr:uid="{0571A37B-2F3C-4F26-BF14-A89E647CDB46}"/>
    <cellStyle name="Nota 133 2 4" xfId="40213" xr:uid="{C724249C-8AD6-451E-AD39-7FCEB0B439E7}"/>
    <cellStyle name="Nota 133 2 5" xfId="40214" xr:uid="{F199F3BD-A245-435E-B7A8-A460FE9EE49F}"/>
    <cellStyle name="Nota 133 3" xfId="40215" xr:uid="{406EFC27-6BB6-43B6-9337-15C3B74B052E}"/>
    <cellStyle name="Nota 133 3 2" xfId="40216" xr:uid="{C7477D7E-FB96-49BB-BAED-B8AFFE74ED95}"/>
    <cellStyle name="Nota 133 3 2 2" xfId="40217" xr:uid="{BFFDF3D2-83ED-4F5E-939D-19FC9E67D222}"/>
    <cellStyle name="Nota 133 3 2 3" xfId="40218" xr:uid="{B0240162-144F-4650-9EC7-AF2B8824966E}"/>
    <cellStyle name="Nota 133 3 2 4" xfId="40219" xr:uid="{52E74B91-95C0-4B58-ABA8-2A8209E001E1}"/>
    <cellStyle name="Nota 133 3 3" xfId="40220" xr:uid="{DC4D5B49-5F66-4A00-920A-C84DB0BAD71B}"/>
    <cellStyle name="Nota 133 3 4" xfId="40221" xr:uid="{9294B3D8-7CE7-42C5-8975-1FEB52EB5B51}"/>
    <cellStyle name="Nota 133 3 5" xfId="40222" xr:uid="{61F3FF74-2D2C-4E1A-9CC7-52A9479511C8}"/>
    <cellStyle name="Nota 133 4" xfId="40223" xr:uid="{AC98A4E0-C8D3-4FED-ABC2-3915525E543F}"/>
    <cellStyle name="Nota 133 4 2" xfId="40224" xr:uid="{48D1B238-34FE-4F9D-A062-CA76CBDB090C}"/>
    <cellStyle name="Nota 133 4 2 2" xfId="40225" xr:uid="{E1CEF8AB-7850-4168-A7BC-BB2B6DD09C0F}"/>
    <cellStyle name="Nota 133 4 2 3" xfId="40226" xr:uid="{ADDF86BC-4F32-4B08-8563-6F3BC18A05FE}"/>
    <cellStyle name="Nota 133 4 2 4" xfId="40227" xr:uid="{E7C9A0C5-9368-4B6D-8080-47725B6AB606}"/>
    <cellStyle name="Nota 133 4 3" xfId="40228" xr:uid="{B3EFC65D-AD17-4A5A-9E4E-68D098821CEA}"/>
    <cellStyle name="Nota 133 4 4" xfId="40229" xr:uid="{D18E9767-D800-483B-BE0E-561CC7B0C2BA}"/>
    <cellStyle name="Nota 133 4 5" xfId="40230" xr:uid="{F7105CEB-72BF-4C18-978C-99669B74B708}"/>
    <cellStyle name="Nota 133 5" xfId="40231" xr:uid="{2A3C0762-5251-4D1B-91A1-8C907BD474BF}"/>
    <cellStyle name="Nota 133 5 2" xfId="40232" xr:uid="{352749DF-8AC8-4FF7-A3AB-6BBD1A64A674}"/>
    <cellStyle name="Nota 133 5 2 2" xfId="40233" xr:uid="{E6A4B064-D4C3-47D9-9A18-0315560A298F}"/>
    <cellStyle name="Nota 133 5 2 3" xfId="40234" xr:uid="{FB905D5F-FA67-4E31-9088-D2FF1962988E}"/>
    <cellStyle name="Nota 133 5 2 4" xfId="40235" xr:uid="{A82253CA-F67C-4893-97AE-01D1429258C3}"/>
    <cellStyle name="Nota 133 5 3" xfId="40236" xr:uid="{DDE64155-5ED0-445D-BBB4-C767B6FA4FCF}"/>
    <cellStyle name="Nota 133 5 4" xfId="40237" xr:uid="{AF1AA577-25E8-4754-8139-8F80BB58F601}"/>
    <cellStyle name="Nota 133 5 5" xfId="40238" xr:uid="{FD188BF8-394C-4909-8775-DEADC6DCDB0E}"/>
    <cellStyle name="Nota 133 6" xfId="40239" xr:uid="{8CB691BC-74BE-457B-897F-7D96DDD72D60}"/>
    <cellStyle name="Nota 133 6 2" xfId="40240" xr:uid="{C5B4BD7A-D751-4BF3-9DC3-CFECD13F1BE1}"/>
    <cellStyle name="Nota 133 6 2 2" xfId="40241" xr:uid="{74361FAD-50B0-4688-AF5A-104C0C58F09A}"/>
    <cellStyle name="Nota 133 6 2 3" xfId="40242" xr:uid="{49DA9414-64A8-4E4A-898F-98ABEBA8203B}"/>
    <cellStyle name="Nota 133 6 2 4" xfId="40243" xr:uid="{B3D9C206-EE57-4509-B418-3A2305B7F381}"/>
    <cellStyle name="Nota 133 6 3" xfId="40244" xr:uid="{70F63EAA-7134-40C7-899C-C9325ED2AF75}"/>
    <cellStyle name="Nota 133 6 4" xfId="40245" xr:uid="{1FDF9577-888C-4C0D-9D53-78201F6597DA}"/>
    <cellStyle name="Nota 133 6 5" xfId="40246" xr:uid="{C0C7DB9D-0BF4-40F2-BE4B-0F5998853781}"/>
    <cellStyle name="Nota 133 7" xfId="40247" xr:uid="{616D5F62-7971-4776-9DCB-C349371BE4E1}"/>
    <cellStyle name="Nota 133 7 2" xfId="40248" xr:uid="{AF667945-6C63-404B-8CF2-FC2168D1A320}"/>
    <cellStyle name="Nota 133 7 2 2" xfId="40249" xr:uid="{626347C0-8114-414C-B3AE-AB66B1AE3633}"/>
    <cellStyle name="Nota 133 7 2 3" xfId="40250" xr:uid="{25768E0D-06EF-4635-A837-C21FE4CCCCF4}"/>
    <cellStyle name="Nota 133 7 2 4" xfId="40251" xr:uid="{0AF6237B-6B54-4A09-89BD-DA59D0EB1D3B}"/>
    <cellStyle name="Nota 133 7 3" xfId="40252" xr:uid="{E6DD5353-4F58-4012-B603-71D7B225CDEC}"/>
    <cellStyle name="Nota 133 7 4" xfId="40253" xr:uid="{352334B5-DFAA-43B5-9ED9-ECAF116561AC}"/>
    <cellStyle name="Nota 133 7 5" xfId="40254" xr:uid="{0B4A0DB7-27C4-4EAD-A105-27C43D0DC237}"/>
    <cellStyle name="Nota 133 8" xfId="40255" xr:uid="{65B8FB13-F93F-491B-ADF9-7A312E233A57}"/>
    <cellStyle name="Nota 133 8 2" xfId="40256" xr:uid="{B272A176-C1E7-451A-8EF7-DE2825C6D887}"/>
    <cellStyle name="Nota 133 8 2 2" xfId="40257" xr:uid="{E555CD37-E0F4-459A-9057-2818CA52AA6E}"/>
    <cellStyle name="Nota 133 8 2 3" xfId="40258" xr:uid="{9DBFF300-06C3-489D-90E7-BD7CF21EF6B4}"/>
    <cellStyle name="Nota 133 8 2 4" xfId="40259" xr:uid="{230FC08D-5C3F-491B-A7C1-52C299285CCB}"/>
    <cellStyle name="Nota 133 8 3" xfId="40260" xr:uid="{4B8BB142-1081-4133-99D9-C27DC6F77923}"/>
    <cellStyle name="Nota 133 8 4" xfId="40261" xr:uid="{431874F2-B21B-4707-8887-2E433F742E84}"/>
    <cellStyle name="Nota 133 8 5" xfId="40262" xr:uid="{2DA123D1-67BE-41ED-9190-2187A1276ED6}"/>
    <cellStyle name="Nota 133 9" xfId="40263" xr:uid="{2D6E3C81-2B78-459E-85F8-C446414503F7}"/>
    <cellStyle name="Nota 133 9 2" xfId="40264" xr:uid="{5343F31E-6787-480F-933F-3FFDB93AFF18}"/>
    <cellStyle name="Nota 133 9 2 2" xfId="40265" xr:uid="{841D3F93-74EA-4D1D-8140-D06E11CAB3E3}"/>
    <cellStyle name="Nota 133 9 2 3" xfId="40266" xr:uid="{CE117478-C9E6-4B45-A230-E41F3B235734}"/>
    <cellStyle name="Nota 133 9 2 4" xfId="40267" xr:uid="{E2E95D64-511B-4620-8328-F357B71E515A}"/>
    <cellStyle name="Nota 133 9 3" xfId="40268" xr:uid="{9338ACB5-690A-411D-9CC3-44DE1A6D10FE}"/>
    <cellStyle name="Nota 133 9 4" xfId="40269" xr:uid="{A810D541-D2EF-4BF7-89C9-2F2C68009490}"/>
    <cellStyle name="Nota 133 9 5" xfId="40270" xr:uid="{62FF97C6-96BA-4C92-A999-7C31CC4B556C}"/>
    <cellStyle name="Nota 134" xfId="40271" xr:uid="{189A52B5-0B41-45C3-A190-327DB2CA47BB}"/>
    <cellStyle name="Nota 134 10" xfId="40272" xr:uid="{116D3ACF-D23D-46FE-A727-1E03D3A68565}"/>
    <cellStyle name="Nota 134 10 2" xfId="40273" xr:uid="{9D95FEB2-FA70-49E5-A6BA-7792255285AC}"/>
    <cellStyle name="Nota 134 10 2 2" xfId="40274" xr:uid="{179899A8-0780-48AC-ABED-1534CCF9DF7F}"/>
    <cellStyle name="Nota 134 10 2 3" xfId="40275" xr:uid="{2764556D-B157-4F98-BD84-3137C671E829}"/>
    <cellStyle name="Nota 134 10 2 4" xfId="40276" xr:uid="{D647168B-52AF-4493-91F5-2A3D53E71EC6}"/>
    <cellStyle name="Nota 134 10 3" xfId="40277" xr:uid="{7E4018EB-8C41-4EC4-A77D-F89A1FD607EB}"/>
    <cellStyle name="Nota 134 10 4" xfId="40278" xr:uid="{8C2D64BF-3DD8-4EB7-B2CF-E1BA8925A7E9}"/>
    <cellStyle name="Nota 134 10 5" xfId="40279" xr:uid="{9E79C439-0F96-4727-985F-A8B898B1AE30}"/>
    <cellStyle name="Nota 134 11" xfId="40280" xr:uid="{E9C265BE-90D1-4A9D-8005-2A47225C6441}"/>
    <cellStyle name="Nota 134 11 2" xfId="40281" xr:uid="{5B070A61-941D-41DE-9634-86256C0DE971}"/>
    <cellStyle name="Nota 134 11 2 2" xfId="40282" xr:uid="{8941B260-6520-4144-85BE-4D2943DC9529}"/>
    <cellStyle name="Nota 134 11 2 3" xfId="40283" xr:uid="{8D3F7D3D-BDA3-4ED9-8C4D-4BF5BC982571}"/>
    <cellStyle name="Nota 134 11 2 4" xfId="40284" xr:uid="{021FFE35-65A1-43BA-A456-FE283D590C71}"/>
    <cellStyle name="Nota 134 11 3" xfId="40285" xr:uid="{AC4C0E86-2D2F-4A42-9722-FB983B04840A}"/>
    <cellStyle name="Nota 134 11 4" xfId="40286" xr:uid="{EBEC1451-A2D7-4837-821B-F2DF956DBED3}"/>
    <cellStyle name="Nota 134 11 5" xfId="40287" xr:uid="{05FE54E6-E68B-4435-98B8-8D49289B5167}"/>
    <cellStyle name="Nota 134 12" xfId="40288" xr:uid="{D26F1648-8E0F-41AB-AD41-B04501AE84EC}"/>
    <cellStyle name="Nota 134 12 2" xfId="40289" xr:uid="{07C6CD17-8F31-4428-A77E-AB49BF93FA8F}"/>
    <cellStyle name="Nota 134 12 3" xfId="40290" xr:uid="{379835CD-A584-4C78-AEF9-0CF54268D465}"/>
    <cellStyle name="Nota 134 12 4" xfId="40291" xr:uid="{D1BB4F17-C624-41E8-BB47-62AFC1DB66AB}"/>
    <cellStyle name="Nota 134 13" xfId="40292" xr:uid="{C570CB5F-4D1D-47A0-9AFD-33745279046D}"/>
    <cellStyle name="Nota 134 14" xfId="40293" xr:uid="{7AE04748-031D-44DE-9109-0CD33B82D352}"/>
    <cellStyle name="Nota 134 15" xfId="40294" xr:uid="{22D4F5E5-28AB-448B-8722-03D17D5D1089}"/>
    <cellStyle name="Nota 134 2" xfId="40295" xr:uid="{246A2721-B7AF-4A74-83DF-6FA6832E712D}"/>
    <cellStyle name="Nota 134 2 2" xfId="40296" xr:uid="{E822B703-09FB-4E3C-A029-2B21AEF93640}"/>
    <cellStyle name="Nota 134 2 2 2" xfId="40297" xr:uid="{CA6B196F-DF67-4474-AD10-65384F86D839}"/>
    <cellStyle name="Nota 134 2 2 3" xfId="40298" xr:uid="{E61C07E1-9EF9-48EF-A1D1-76AB9427F458}"/>
    <cellStyle name="Nota 134 2 2 4" xfId="40299" xr:uid="{7FED5F8C-E528-443B-BD53-A3F78FC1248D}"/>
    <cellStyle name="Nota 134 2 3" xfId="40300" xr:uid="{844860A8-B33F-42F7-90B2-E103C6EFD6CA}"/>
    <cellStyle name="Nota 134 2 4" xfId="40301" xr:uid="{01FA73F6-A9D6-4605-B546-F8DE623177F1}"/>
    <cellStyle name="Nota 134 2 5" xfId="40302" xr:uid="{17B3E011-E0A9-457F-A440-7FD0EA8C2DE9}"/>
    <cellStyle name="Nota 134 3" xfId="40303" xr:uid="{233B775F-1EA4-4901-97D9-5DF660B497BD}"/>
    <cellStyle name="Nota 134 3 2" xfId="40304" xr:uid="{E44C088B-BE6B-41F3-866E-D1D0C23ED559}"/>
    <cellStyle name="Nota 134 3 2 2" xfId="40305" xr:uid="{1704B302-BC05-4504-9CEF-429D229201C4}"/>
    <cellStyle name="Nota 134 3 2 3" xfId="40306" xr:uid="{F468CB90-06C7-4CD7-ADBD-C3DCE619FC2A}"/>
    <cellStyle name="Nota 134 3 2 4" xfId="40307" xr:uid="{D2899752-8082-4E62-8D67-8359623EF5F5}"/>
    <cellStyle name="Nota 134 3 3" xfId="40308" xr:uid="{87731A03-FA58-422B-8FAF-C045046D9AF6}"/>
    <cellStyle name="Nota 134 3 4" xfId="40309" xr:uid="{A33E5741-D254-46AC-8DA6-831B91DC9225}"/>
    <cellStyle name="Nota 134 3 5" xfId="40310" xr:uid="{E4F6BF75-B03D-41CA-889D-6CCD48A6646F}"/>
    <cellStyle name="Nota 134 4" xfId="40311" xr:uid="{8270C7D5-F408-4F17-BEB2-5019CE223DBF}"/>
    <cellStyle name="Nota 134 4 2" xfId="40312" xr:uid="{D8A0DD72-BC89-4851-81BE-402C28114F06}"/>
    <cellStyle name="Nota 134 4 2 2" xfId="40313" xr:uid="{50C71D77-8AAF-43E7-B5A0-224DD406F39A}"/>
    <cellStyle name="Nota 134 4 2 3" xfId="40314" xr:uid="{8C4F0D1B-114F-4F3A-9115-E95D4D52616B}"/>
    <cellStyle name="Nota 134 4 2 4" xfId="40315" xr:uid="{1F02B415-57D7-4582-A7C1-56F4084A6D26}"/>
    <cellStyle name="Nota 134 4 3" xfId="40316" xr:uid="{553C0797-CD6D-418B-B130-3BCB2AB81DF5}"/>
    <cellStyle name="Nota 134 4 4" xfId="40317" xr:uid="{8A9E91EF-314C-48C2-A068-EC07846D8A75}"/>
    <cellStyle name="Nota 134 4 5" xfId="40318" xr:uid="{A33BB1D5-AD67-4DDC-B088-C000331C4475}"/>
    <cellStyle name="Nota 134 5" xfId="40319" xr:uid="{A6BA08E2-F564-4E59-8655-0FE8A2756D0B}"/>
    <cellStyle name="Nota 134 5 2" xfId="40320" xr:uid="{E70A1BC5-A448-4A57-9868-7A423D0FD637}"/>
    <cellStyle name="Nota 134 5 2 2" xfId="40321" xr:uid="{FE0E1CFF-4335-4213-AF5B-F78F1FAB5C01}"/>
    <cellStyle name="Nota 134 5 2 3" xfId="40322" xr:uid="{17C15A6C-AAF1-4307-8F3B-9A5EDFC40EF0}"/>
    <cellStyle name="Nota 134 5 2 4" xfId="40323" xr:uid="{91BDE31B-E153-46D8-9A02-556B35E50CA4}"/>
    <cellStyle name="Nota 134 5 3" xfId="40324" xr:uid="{9789A413-077F-4F11-B402-532FE9E52CB0}"/>
    <cellStyle name="Nota 134 5 4" xfId="40325" xr:uid="{79249120-3FDA-405A-88B1-AAF0EAB65DE2}"/>
    <cellStyle name="Nota 134 5 5" xfId="40326" xr:uid="{B1F47A4E-D332-4E06-8B5D-BB941601E09F}"/>
    <cellStyle name="Nota 134 6" xfId="40327" xr:uid="{70E598C4-3EA6-49B5-A618-EE57E430871E}"/>
    <cellStyle name="Nota 134 6 2" xfId="40328" xr:uid="{F6D11272-17CA-414B-980C-C06B80CD5B57}"/>
    <cellStyle name="Nota 134 6 2 2" xfId="40329" xr:uid="{36F5E7BD-BD7A-4C48-9FCE-B0527BAA3351}"/>
    <cellStyle name="Nota 134 6 2 3" xfId="40330" xr:uid="{B6B5D9E8-4244-4F55-A5C5-6F34BEBA8160}"/>
    <cellStyle name="Nota 134 6 2 4" xfId="40331" xr:uid="{5B7D985C-4C65-4FA8-94E9-74A26D2F9049}"/>
    <cellStyle name="Nota 134 6 3" xfId="40332" xr:uid="{B1C3C39C-A547-45EB-A2EA-4477626BD166}"/>
    <cellStyle name="Nota 134 6 4" xfId="40333" xr:uid="{0AF60DD2-3BC5-4EF6-AB2D-9A2BDB6EBC52}"/>
    <cellStyle name="Nota 134 6 5" xfId="40334" xr:uid="{1D33F971-AC5F-440E-BB7E-6A4A45185C76}"/>
    <cellStyle name="Nota 134 7" xfId="40335" xr:uid="{1560C8CF-2F51-4187-824C-16FA751F2C32}"/>
    <cellStyle name="Nota 134 7 2" xfId="40336" xr:uid="{0119C4FB-9014-4730-8FF5-7735428113B6}"/>
    <cellStyle name="Nota 134 7 2 2" xfId="40337" xr:uid="{10D369BB-3A00-4FFC-91D4-7D9777B2E91F}"/>
    <cellStyle name="Nota 134 7 2 3" xfId="40338" xr:uid="{3D64E2D7-A9AA-42D9-8743-790DE2EE0A4A}"/>
    <cellStyle name="Nota 134 7 2 4" xfId="40339" xr:uid="{0862243A-400C-459A-A230-EFB292373DCD}"/>
    <cellStyle name="Nota 134 7 3" xfId="40340" xr:uid="{7F1D26A8-146F-4BC1-A5AC-D38DEC822CBF}"/>
    <cellStyle name="Nota 134 7 4" xfId="40341" xr:uid="{C8A20001-9240-44FE-A88D-CEBE8F3EDE9B}"/>
    <cellStyle name="Nota 134 7 5" xfId="40342" xr:uid="{376A8C13-E4B1-4A84-AB41-6A41D4E3BE6B}"/>
    <cellStyle name="Nota 134 8" xfId="40343" xr:uid="{D2F4E477-F2DC-42CC-A1AD-111CF5336599}"/>
    <cellStyle name="Nota 134 8 2" xfId="40344" xr:uid="{EADE0352-5169-472D-A1F5-01C54EB67864}"/>
    <cellStyle name="Nota 134 8 2 2" xfId="40345" xr:uid="{F8789FFD-7EA9-46AE-8FA6-1BE6CF1997D8}"/>
    <cellStyle name="Nota 134 8 2 3" xfId="40346" xr:uid="{64F4550C-2A2B-47CA-821C-849C5ADAB542}"/>
    <cellStyle name="Nota 134 8 2 4" xfId="40347" xr:uid="{C829A35C-4465-4A14-810A-D9A9E48AF8D5}"/>
    <cellStyle name="Nota 134 8 3" xfId="40348" xr:uid="{F9524A80-29A5-4D69-92D3-E73A8018AF2E}"/>
    <cellStyle name="Nota 134 8 4" xfId="40349" xr:uid="{E45E81D8-D0CC-4DB9-844D-BA7769D7A884}"/>
    <cellStyle name="Nota 134 8 5" xfId="40350" xr:uid="{BF0D196C-E5CF-48AE-802A-DD6DE6719F61}"/>
    <cellStyle name="Nota 134 9" xfId="40351" xr:uid="{9A049569-3FA6-4A81-A075-2D3B00998B00}"/>
    <cellStyle name="Nota 134 9 2" xfId="40352" xr:uid="{F0FC0AD3-3867-46D3-A731-84DE4D587DB9}"/>
    <cellStyle name="Nota 134 9 2 2" xfId="40353" xr:uid="{95486DC3-F91B-4566-916A-B0AC05BD2CE6}"/>
    <cellStyle name="Nota 134 9 2 3" xfId="40354" xr:uid="{78E9E3BB-3534-413D-9DC6-94843B62C299}"/>
    <cellStyle name="Nota 134 9 2 4" xfId="40355" xr:uid="{173ADE4E-7318-42C0-8DCE-EB8C93A57DB8}"/>
    <cellStyle name="Nota 134 9 3" xfId="40356" xr:uid="{74EF05D4-BF5B-461C-AF42-BBD59FC97440}"/>
    <cellStyle name="Nota 134 9 4" xfId="40357" xr:uid="{E317FFA5-CAB8-4066-8E69-C2A9BCB676A7}"/>
    <cellStyle name="Nota 134 9 5" xfId="40358" xr:uid="{E2C39C18-AE71-48E7-8E1E-7C86A1303B86}"/>
    <cellStyle name="Nota 135" xfId="40359" xr:uid="{91B42225-549E-46A2-A935-46822D4CB14D}"/>
    <cellStyle name="Nota 135 10" xfId="40360" xr:uid="{28D741B2-60F9-408C-8D84-2B2469201DA9}"/>
    <cellStyle name="Nota 135 10 2" xfId="40361" xr:uid="{B25EA996-9988-4F07-BD4E-58C6B0308E0B}"/>
    <cellStyle name="Nota 135 10 2 2" xfId="40362" xr:uid="{8A6767F2-297F-4EED-B839-B4303E20963D}"/>
    <cellStyle name="Nota 135 10 2 3" xfId="40363" xr:uid="{2C63919A-B487-40E9-B122-0701D25C1AEB}"/>
    <cellStyle name="Nota 135 10 2 4" xfId="40364" xr:uid="{7D34B13B-67CC-4F77-8D9B-DED3A8F773ED}"/>
    <cellStyle name="Nota 135 10 3" xfId="40365" xr:uid="{DAEA8CD6-30A6-4637-8B39-D389E6C2CEB0}"/>
    <cellStyle name="Nota 135 10 4" xfId="40366" xr:uid="{BE3E431B-F716-4950-B3BB-5382E3EBB1EF}"/>
    <cellStyle name="Nota 135 10 5" xfId="40367" xr:uid="{D4CB0B5D-63D3-41D5-97FC-7F507B1B8415}"/>
    <cellStyle name="Nota 135 11" xfId="40368" xr:uid="{CB010729-C7BE-421D-818A-C901024BF58B}"/>
    <cellStyle name="Nota 135 11 2" xfId="40369" xr:uid="{1F24422F-673A-4166-ADA3-27C68C46EFA7}"/>
    <cellStyle name="Nota 135 11 2 2" xfId="40370" xr:uid="{0461BF78-30BD-48A2-9750-97FF87D24DE3}"/>
    <cellStyle name="Nota 135 11 2 3" xfId="40371" xr:uid="{4E90EBCB-EAF7-4EAB-854A-7DC2D6131CE6}"/>
    <cellStyle name="Nota 135 11 2 4" xfId="40372" xr:uid="{4218C23B-6258-4230-8DF7-9E4888518A37}"/>
    <cellStyle name="Nota 135 11 3" xfId="40373" xr:uid="{F9F4D6AB-E5A8-4EB9-8D7C-0398DADAC867}"/>
    <cellStyle name="Nota 135 11 4" xfId="40374" xr:uid="{4CE38D83-D512-42CB-BB83-3CAA826EE290}"/>
    <cellStyle name="Nota 135 11 5" xfId="40375" xr:uid="{B33862A9-1433-4B65-A622-7F38497589A3}"/>
    <cellStyle name="Nota 135 12" xfId="40376" xr:uid="{ACD83E0C-D30C-41C8-90BD-8A4F3052CE65}"/>
    <cellStyle name="Nota 135 12 2" xfId="40377" xr:uid="{CA991705-5F6D-4588-9E45-C4D821EB2E2B}"/>
    <cellStyle name="Nota 135 12 3" xfId="40378" xr:uid="{4D19D923-E41D-4DC4-97F7-2118EBFFDB0C}"/>
    <cellStyle name="Nota 135 12 4" xfId="40379" xr:uid="{CBA0DDB8-2105-450A-8A49-0C195A13015E}"/>
    <cellStyle name="Nota 135 13" xfId="40380" xr:uid="{439EADEF-30A8-4BA1-A368-7190F38D0A16}"/>
    <cellStyle name="Nota 135 14" xfId="40381" xr:uid="{7FEDD3E9-8EBB-49C0-8B23-A8B92E3A8829}"/>
    <cellStyle name="Nota 135 15" xfId="40382" xr:uid="{C0254E12-A3F4-4EAE-B9F1-6C3F2C9FAF29}"/>
    <cellStyle name="Nota 135 2" xfId="40383" xr:uid="{DCB776DE-7F88-4B25-9738-AE0951571F55}"/>
    <cellStyle name="Nota 135 2 2" xfId="40384" xr:uid="{22E2032B-979B-4E51-B5EA-DA7469FDECA2}"/>
    <cellStyle name="Nota 135 2 2 2" xfId="40385" xr:uid="{A84331A3-9B75-4656-B4C8-E07D65BA4860}"/>
    <cellStyle name="Nota 135 2 2 3" xfId="40386" xr:uid="{855C33BB-C861-4598-BB64-7B64DC116772}"/>
    <cellStyle name="Nota 135 2 2 4" xfId="40387" xr:uid="{87A0EC56-513A-4FE9-8CE3-87AD68014AF1}"/>
    <cellStyle name="Nota 135 2 3" xfId="40388" xr:uid="{372BD369-939A-44B3-8AF0-E4701C3CF62C}"/>
    <cellStyle name="Nota 135 2 4" xfId="40389" xr:uid="{80D689D3-AE14-49B2-9A24-E3238E9BC449}"/>
    <cellStyle name="Nota 135 2 5" xfId="40390" xr:uid="{6721352A-8A8F-44B7-BAF6-C39C8F3D8F54}"/>
    <cellStyle name="Nota 135 3" xfId="40391" xr:uid="{59119774-9FE5-43F0-8370-99BCB93646CB}"/>
    <cellStyle name="Nota 135 3 2" xfId="40392" xr:uid="{E39F6CE7-E3FD-4827-BDF6-0DD22D09D46B}"/>
    <cellStyle name="Nota 135 3 2 2" xfId="40393" xr:uid="{88229B07-5E35-4A27-B925-0B63682405B6}"/>
    <cellStyle name="Nota 135 3 2 3" xfId="40394" xr:uid="{5EDA0A62-3D6E-4768-B990-58B2AA65C81F}"/>
    <cellStyle name="Nota 135 3 2 4" xfId="40395" xr:uid="{468BD913-6A48-472A-A95E-473B29201E4D}"/>
    <cellStyle name="Nota 135 3 3" xfId="40396" xr:uid="{82F05FD0-4018-4FC5-B41D-06C6BA226F3D}"/>
    <cellStyle name="Nota 135 3 4" xfId="40397" xr:uid="{73D4E174-4C4F-4A5A-8592-581B6CAE582C}"/>
    <cellStyle name="Nota 135 3 5" xfId="40398" xr:uid="{37C1C76F-0093-41FF-82C7-6FD33D10C6F7}"/>
    <cellStyle name="Nota 135 4" xfId="40399" xr:uid="{558C656D-E34A-45E4-AE99-E021D8747C58}"/>
    <cellStyle name="Nota 135 4 2" xfId="40400" xr:uid="{3B2EDB93-6F36-4026-87E1-C7944C0648F3}"/>
    <cellStyle name="Nota 135 4 2 2" xfId="40401" xr:uid="{6CDFE67D-E070-43E9-92DF-B3EC7EC91760}"/>
    <cellStyle name="Nota 135 4 2 3" xfId="40402" xr:uid="{40B15593-35F1-4758-840C-8FEA1451FC24}"/>
    <cellStyle name="Nota 135 4 2 4" xfId="40403" xr:uid="{23A27376-D7DA-4809-BDE6-F1659CE21E04}"/>
    <cellStyle name="Nota 135 4 3" xfId="40404" xr:uid="{6D3C8FBD-5EA4-44D2-BAC6-673E4292255E}"/>
    <cellStyle name="Nota 135 4 4" xfId="40405" xr:uid="{0F0F155C-65EC-418A-B4AE-8BFC603948EF}"/>
    <cellStyle name="Nota 135 4 5" xfId="40406" xr:uid="{A958251C-5E25-4E15-AA93-30EAB910BC96}"/>
    <cellStyle name="Nota 135 5" xfId="40407" xr:uid="{C984E75B-DADC-48EB-9098-509A561DB028}"/>
    <cellStyle name="Nota 135 5 2" xfId="40408" xr:uid="{D6C8263A-5AE9-4301-8127-40DEAFEB9999}"/>
    <cellStyle name="Nota 135 5 2 2" xfId="40409" xr:uid="{115FB975-4104-4CFA-BCE1-A18E9F7D38F7}"/>
    <cellStyle name="Nota 135 5 2 3" xfId="40410" xr:uid="{9A08E24B-C446-4A7E-9C34-E1CFFB326B85}"/>
    <cellStyle name="Nota 135 5 2 4" xfId="40411" xr:uid="{AAAE4EA7-4B32-40B3-A2F6-222FDA035861}"/>
    <cellStyle name="Nota 135 5 3" xfId="40412" xr:uid="{F181A63C-DC80-4725-9D2D-77E08F4C5EBD}"/>
    <cellStyle name="Nota 135 5 4" xfId="40413" xr:uid="{58C08DB5-3116-4D68-83D8-57BCF394F386}"/>
    <cellStyle name="Nota 135 5 5" xfId="40414" xr:uid="{26B83765-7339-4755-BE35-F252FD71980A}"/>
    <cellStyle name="Nota 135 6" xfId="40415" xr:uid="{CBEE44F8-9478-443C-A918-D88CF035BDFC}"/>
    <cellStyle name="Nota 135 6 2" xfId="40416" xr:uid="{34FA0735-52A3-4E37-82A5-C41F057ABAAF}"/>
    <cellStyle name="Nota 135 6 2 2" xfId="40417" xr:uid="{2627CF55-EC9D-4F94-B3B9-FAE837A94713}"/>
    <cellStyle name="Nota 135 6 2 3" xfId="40418" xr:uid="{6A4C8135-6BD4-4F24-AF25-855E8305D7CB}"/>
    <cellStyle name="Nota 135 6 2 4" xfId="40419" xr:uid="{689D7BD6-0C02-4DBD-BF13-8F7DF1F4D4B2}"/>
    <cellStyle name="Nota 135 6 3" xfId="40420" xr:uid="{624C6E24-0603-4E8D-A1C4-2B0719CB01D2}"/>
    <cellStyle name="Nota 135 6 4" xfId="40421" xr:uid="{089F75B6-4FB3-4E51-A395-62005FEB2EAD}"/>
    <cellStyle name="Nota 135 6 5" xfId="40422" xr:uid="{BBF4897A-0564-4D51-A745-50A875701BBB}"/>
    <cellStyle name="Nota 135 7" xfId="40423" xr:uid="{CB5466A2-7BF0-4B94-A785-2949AB5A5976}"/>
    <cellStyle name="Nota 135 7 2" xfId="40424" xr:uid="{3C8EBD3D-96F8-459F-B377-76A4E6101005}"/>
    <cellStyle name="Nota 135 7 2 2" xfId="40425" xr:uid="{4C989C4A-ABA7-4EAC-A99F-C81F3F615F04}"/>
    <cellStyle name="Nota 135 7 2 3" xfId="40426" xr:uid="{19845D77-E80E-4717-82C4-748D6639986E}"/>
    <cellStyle name="Nota 135 7 2 4" xfId="40427" xr:uid="{F5B6F120-D83C-46A7-B1C4-CF31957EE8BF}"/>
    <cellStyle name="Nota 135 7 3" xfId="40428" xr:uid="{F24E4426-7852-4A9C-9C75-6475DCC4492E}"/>
    <cellStyle name="Nota 135 7 4" xfId="40429" xr:uid="{AAED1CF0-38BF-4BF2-AE5E-EAE4750D5CBD}"/>
    <cellStyle name="Nota 135 7 5" xfId="40430" xr:uid="{EF2F9F7C-3128-4C79-A9A7-C0060BEDD891}"/>
    <cellStyle name="Nota 135 8" xfId="40431" xr:uid="{76C809E5-6B83-4370-92AD-C5522FAE1AE4}"/>
    <cellStyle name="Nota 135 8 2" xfId="40432" xr:uid="{FC08830D-67D4-4671-AF5B-6AF1B1137F1F}"/>
    <cellStyle name="Nota 135 8 2 2" xfId="40433" xr:uid="{7DA1D6B7-9219-42A3-BE7B-59FCD31B3BFA}"/>
    <cellStyle name="Nota 135 8 2 3" xfId="40434" xr:uid="{B4269932-1856-4C4A-8D57-F94DA7C54740}"/>
    <cellStyle name="Nota 135 8 2 4" xfId="40435" xr:uid="{D2EB762A-D20A-4F52-AE14-0D42BCC99459}"/>
    <cellStyle name="Nota 135 8 3" xfId="40436" xr:uid="{178EB80B-7BFD-4EDE-8B66-D704F35A20BB}"/>
    <cellStyle name="Nota 135 8 4" xfId="40437" xr:uid="{143FE25C-99EE-412B-A196-4EFC1CFA427F}"/>
    <cellStyle name="Nota 135 8 5" xfId="40438" xr:uid="{B1EBF4DC-FF2F-4A7A-9264-17B228C49E3E}"/>
    <cellStyle name="Nota 135 9" xfId="40439" xr:uid="{1A21070B-3CAA-4932-BD22-237CEA457664}"/>
    <cellStyle name="Nota 135 9 2" xfId="40440" xr:uid="{D9336964-D759-4992-A4A7-270C7C6902B5}"/>
    <cellStyle name="Nota 135 9 2 2" xfId="40441" xr:uid="{E936D412-0133-47CC-A8DC-8007D64CA8DE}"/>
    <cellStyle name="Nota 135 9 2 3" xfId="40442" xr:uid="{E2402A52-318E-495E-8BA9-796E7102E027}"/>
    <cellStyle name="Nota 135 9 2 4" xfId="40443" xr:uid="{EA9F96F4-1B0A-4E08-8C6B-1FF89715CF59}"/>
    <cellStyle name="Nota 135 9 3" xfId="40444" xr:uid="{C918941B-561C-403F-810A-FBF7B15C03CE}"/>
    <cellStyle name="Nota 135 9 4" xfId="40445" xr:uid="{B3C023B8-4FBF-42C3-9AC4-33466C843D5F}"/>
    <cellStyle name="Nota 135 9 5" xfId="40446" xr:uid="{E5DF29D7-35B6-421F-83C1-08A70CD48499}"/>
    <cellStyle name="Nota 136" xfId="40447" xr:uid="{B84A2006-955F-404A-A7AD-EC6DDFF92DF9}"/>
    <cellStyle name="Nota 136 10" xfId="40448" xr:uid="{8EC08404-BD7C-457A-B5E0-B5E0E91BD4BC}"/>
    <cellStyle name="Nota 136 10 2" xfId="40449" xr:uid="{8349F7B8-5D18-4775-8B3F-A51F4498EB93}"/>
    <cellStyle name="Nota 136 10 2 2" xfId="40450" xr:uid="{288EC74B-E6E8-4262-B27B-12B8744F2EF5}"/>
    <cellStyle name="Nota 136 10 2 3" xfId="40451" xr:uid="{08ECC738-AB2C-4A75-8992-31EB32C2D561}"/>
    <cellStyle name="Nota 136 10 2 4" xfId="40452" xr:uid="{0B3889FA-AD7E-41F3-B453-2DF382B4D7A8}"/>
    <cellStyle name="Nota 136 10 3" xfId="40453" xr:uid="{CFB9B776-9FD3-4FB1-8F06-1C31DA66D4CF}"/>
    <cellStyle name="Nota 136 10 4" xfId="40454" xr:uid="{11D06F2F-2BBD-415D-969D-57F9003FC693}"/>
    <cellStyle name="Nota 136 10 5" xfId="40455" xr:uid="{A40779E7-28E6-40D2-88B5-979DFDE39F41}"/>
    <cellStyle name="Nota 136 11" xfId="40456" xr:uid="{40EC563A-7083-4D0F-AB6C-3C11B4B135DC}"/>
    <cellStyle name="Nota 136 11 2" xfId="40457" xr:uid="{A3D823B9-13C8-49ED-8950-988ED6A437E3}"/>
    <cellStyle name="Nota 136 11 2 2" xfId="40458" xr:uid="{F0B46606-84E7-4AE1-8CC9-78A11F928E52}"/>
    <cellStyle name="Nota 136 11 2 3" xfId="40459" xr:uid="{DABE8839-878C-4447-B452-5928810CBDDC}"/>
    <cellStyle name="Nota 136 11 2 4" xfId="40460" xr:uid="{ABD2AB42-AE58-4E48-B777-E3EEC01E8A73}"/>
    <cellStyle name="Nota 136 11 3" xfId="40461" xr:uid="{A9AF7FA8-9ED2-461F-B4FB-DD2B05FEA22A}"/>
    <cellStyle name="Nota 136 11 4" xfId="40462" xr:uid="{9BB7DF49-B513-4EB3-99EE-3824CAEB6B72}"/>
    <cellStyle name="Nota 136 11 5" xfId="40463" xr:uid="{E0D78210-1384-47AF-9D3B-AF48D828D4B0}"/>
    <cellStyle name="Nota 136 12" xfId="40464" xr:uid="{8488C373-B4AA-4263-9200-B8B02EEFABBF}"/>
    <cellStyle name="Nota 136 12 2" xfId="40465" xr:uid="{503AE5E0-E1EB-477E-A851-C096181D4669}"/>
    <cellStyle name="Nota 136 12 3" xfId="40466" xr:uid="{B0AC23AD-C3E9-4085-84D9-B3B7F8A58DEC}"/>
    <cellStyle name="Nota 136 12 4" xfId="40467" xr:uid="{78074E99-B493-4629-A7CE-520B7D975801}"/>
    <cellStyle name="Nota 136 13" xfId="40468" xr:uid="{60B1766E-2390-46F2-A48E-9EB6FF47411A}"/>
    <cellStyle name="Nota 136 14" xfId="40469" xr:uid="{7F5EB320-5F74-4B4B-888E-82AC89D71441}"/>
    <cellStyle name="Nota 136 15" xfId="40470" xr:uid="{7B181EBA-6880-41C1-B2F0-D30A8524A402}"/>
    <cellStyle name="Nota 136 2" xfId="40471" xr:uid="{271BCD20-D034-4700-986B-F32C980868CA}"/>
    <cellStyle name="Nota 136 2 2" xfId="40472" xr:uid="{3D8CE3FD-1A0E-426E-AF76-3AFAD4A51B01}"/>
    <cellStyle name="Nota 136 2 2 2" xfId="40473" xr:uid="{F71FA96F-794F-4660-8E2F-F26FA851A698}"/>
    <cellStyle name="Nota 136 2 2 3" xfId="40474" xr:uid="{258A80EA-B178-4A51-AF7F-EA7018BCA638}"/>
    <cellStyle name="Nota 136 2 2 4" xfId="40475" xr:uid="{7A6BDFB9-32BD-4A51-876E-931EDD91E056}"/>
    <cellStyle name="Nota 136 2 3" xfId="40476" xr:uid="{355EEE0B-43AE-4FAB-98C2-10F146367C07}"/>
    <cellStyle name="Nota 136 2 4" xfId="40477" xr:uid="{905DA3D2-C63E-4D66-8E1B-59F5FA4A27FD}"/>
    <cellStyle name="Nota 136 2 5" xfId="40478" xr:uid="{706306CC-4D6E-4741-89D3-8FEC7743B2C8}"/>
    <cellStyle name="Nota 136 3" xfId="40479" xr:uid="{E10C4F2B-BCCD-4F92-83C8-881D44326E67}"/>
    <cellStyle name="Nota 136 3 2" xfId="40480" xr:uid="{49B2C98B-C924-49B6-9F16-BAB7D0DDBE26}"/>
    <cellStyle name="Nota 136 3 2 2" xfId="40481" xr:uid="{BF15E588-52A3-4079-BF62-C64BC75082AE}"/>
    <cellStyle name="Nota 136 3 2 3" xfId="40482" xr:uid="{9BB5EE2F-C4FB-45B0-AD23-8D6D2FA20228}"/>
    <cellStyle name="Nota 136 3 2 4" xfId="40483" xr:uid="{DFE13A1C-FFDD-4C9A-A2BD-62C2DB8D516E}"/>
    <cellStyle name="Nota 136 3 3" xfId="40484" xr:uid="{C24F5707-CFAF-4D50-BA62-4B8274959323}"/>
    <cellStyle name="Nota 136 3 4" xfId="40485" xr:uid="{B1F59DAD-B837-41D2-9D18-2EB6096B4236}"/>
    <cellStyle name="Nota 136 3 5" xfId="40486" xr:uid="{04D80CD8-209C-42C7-B178-7BED7193F40A}"/>
    <cellStyle name="Nota 136 4" xfId="40487" xr:uid="{D1AA3CF1-72EF-47C4-8718-B37557B201EB}"/>
    <cellStyle name="Nota 136 4 2" xfId="40488" xr:uid="{40378380-CF5C-4E5A-A313-929B218F25F4}"/>
    <cellStyle name="Nota 136 4 2 2" xfId="40489" xr:uid="{AEF93EB3-0FF7-4446-B9A6-C91854A083FF}"/>
    <cellStyle name="Nota 136 4 2 3" xfId="40490" xr:uid="{409F1F02-1A7C-4EA7-BD46-08A9F0AF2B7D}"/>
    <cellStyle name="Nota 136 4 2 4" xfId="40491" xr:uid="{BB96FD45-1973-4B06-8044-C4ACB831189D}"/>
    <cellStyle name="Nota 136 4 3" xfId="40492" xr:uid="{7AA177B5-D159-4ECB-805D-C3BE17513945}"/>
    <cellStyle name="Nota 136 4 4" xfId="40493" xr:uid="{A568F7A1-FDEB-4DAA-83EB-40B27F74B01A}"/>
    <cellStyle name="Nota 136 4 5" xfId="40494" xr:uid="{237A6265-504A-4C5F-A43E-1D758DE12172}"/>
    <cellStyle name="Nota 136 5" xfId="40495" xr:uid="{D4D5152C-4FD8-4055-9B9D-BFBA7521458A}"/>
    <cellStyle name="Nota 136 5 2" xfId="40496" xr:uid="{49E948BB-8C3B-43E1-B822-11CE56D48496}"/>
    <cellStyle name="Nota 136 5 2 2" xfId="40497" xr:uid="{932B4A55-F0D6-408D-8568-507CEFD23C8E}"/>
    <cellStyle name="Nota 136 5 2 3" xfId="40498" xr:uid="{35ABA807-7AEF-426F-BB9A-FFF7701A5F08}"/>
    <cellStyle name="Nota 136 5 2 4" xfId="40499" xr:uid="{57C310E5-C897-427E-BF46-AADA53BA1D62}"/>
    <cellStyle name="Nota 136 5 3" xfId="40500" xr:uid="{DABBD2C1-F681-4094-A36F-91760085F792}"/>
    <cellStyle name="Nota 136 5 4" xfId="40501" xr:uid="{2D0E4E81-6079-46A3-B489-232A52E423E9}"/>
    <cellStyle name="Nota 136 5 5" xfId="40502" xr:uid="{93CFA3AF-553C-4C26-9027-39D077965C99}"/>
    <cellStyle name="Nota 136 6" xfId="40503" xr:uid="{7A3A3F40-89E8-4447-82A5-015CD74D1CF5}"/>
    <cellStyle name="Nota 136 6 2" xfId="40504" xr:uid="{3FCEABCA-D057-4A98-A832-0B5C3912FFAD}"/>
    <cellStyle name="Nota 136 6 2 2" xfId="40505" xr:uid="{E2E80819-6554-40D6-A465-621CA4DB1B7F}"/>
    <cellStyle name="Nota 136 6 2 3" xfId="40506" xr:uid="{E0F4203D-15BF-4622-90B3-F85044024822}"/>
    <cellStyle name="Nota 136 6 2 4" xfId="40507" xr:uid="{15C602D9-786B-4E13-8543-BA59E8DACDA4}"/>
    <cellStyle name="Nota 136 6 3" xfId="40508" xr:uid="{36E79708-B05E-4FA7-8144-D0A33584745C}"/>
    <cellStyle name="Nota 136 6 4" xfId="40509" xr:uid="{DCDA44FA-3FAE-49CF-AE34-823C964CAC03}"/>
    <cellStyle name="Nota 136 6 5" xfId="40510" xr:uid="{343EB314-A305-4035-A818-04CDE7E4735A}"/>
    <cellStyle name="Nota 136 7" xfId="40511" xr:uid="{D443A304-8898-4D56-AE86-E55F2B8B079D}"/>
    <cellStyle name="Nota 136 7 2" xfId="40512" xr:uid="{F0CFFCE4-1516-4DE8-9045-DC62D4ABA6AE}"/>
    <cellStyle name="Nota 136 7 2 2" xfId="40513" xr:uid="{FF9EF344-0641-41C0-ABE7-815F3D0AA51B}"/>
    <cellStyle name="Nota 136 7 2 3" xfId="40514" xr:uid="{3085C5E2-C7EB-4C20-9E21-80C110491A8F}"/>
    <cellStyle name="Nota 136 7 2 4" xfId="40515" xr:uid="{F5A20F9F-70FB-40D4-A0D2-3E8600745528}"/>
    <cellStyle name="Nota 136 7 3" xfId="40516" xr:uid="{32C75B40-67C8-4EC4-B02B-2C05E598C157}"/>
    <cellStyle name="Nota 136 7 4" xfId="40517" xr:uid="{4F7590B5-8F46-4CBA-AF84-47889A8C98C8}"/>
    <cellStyle name="Nota 136 7 5" xfId="40518" xr:uid="{290A677F-2B51-41F1-A149-525D752E8678}"/>
    <cellStyle name="Nota 136 8" xfId="40519" xr:uid="{0C01AFE5-C00C-41B0-8F40-2B5EFC066346}"/>
    <cellStyle name="Nota 136 8 2" xfId="40520" xr:uid="{0D806538-F76F-4C7C-818D-4579463DC590}"/>
    <cellStyle name="Nota 136 8 2 2" xfId="40521" xr:uid="{41542446-BF01-478C-A05F-3BD72A01FA41}"/>
    <cellStyle name="Nota 136 8 2 3" xfId="40522" xr:uid="{D7AF0D02-DEF6-4B80-BD76-DCF4B8047BEC}"/>
    <cellStyle name="Nota 136 8 2 4" xfId="40523" xr:uid="{D33DD1BF-393C-4715-A4CC-AC0C1D760573}"/>
    <cellStyle name="Nota 136 8 3" xfId="40524" xr:uid="{8E408BD0-E679-4856-8B34-9073C04D8FEB}"/>
    <cellStyle name="Nota 136 8 4" xfId="40525" xr:uid="{9346A0DD-0F16-4550-8890-AB3A6A8F5D98}"/>
    <cellStyle name="Nota 136 8 5" xfId="40526" xr:uid="{FE4B6213-96E2-4BA6-AE10-A7AFD9AD92EA}"/>
    <cellStyle name="Nota 136 9" xfId="40527" xr:uid="{E1DD0318-AB9B-4E55-8906-C0D881D63405}"/>
    <cellStyle name="Nota 136 9 2" xfId="40528" xr:uid="{5BAB8DD3-2606-48E4-8464-AF9D9E5E1926}"/>
    <cellStyle name="Nota 136 9 2 2" xfId="40529" xr:uid="{D385BDC0-6356-44E6-98BF-99C022B0E9B5}"/>
    <cellStyle name="Nota 136 9 2 3" xfId="40530" xr:uid="{D70260EE-118F-40FD-A921-0E69FE50CFC8}"/>
    <cellStyle name="Nota 136 9 2 4" xfId="40531" xr:uid="{871BF72F-0D69-4B55-972E-AEAB1828E4B3}"/>
    <cellStyle name="Nota 136 9 3" xfId="40532" xr:uid="{B8BE30E3-1AA9-489C-BB14-4F18E8B852A7}"/>
    <cellStyle name="Nota 136 9 4" xfId="40533" xr:uid="{4F14EF20-CA80-4014-8CE7-5A1DB2E5BBCD}"/>
    <cellStyle name="Nota 136 9 5" xfId="40534" xr:uid="{D00817D8-6658-49C3-9449-495FD8A2EEFC}"/>
    <cellStyle name="Nota 137" xfId="40535" xr:uid="{C87F363D-F819-4526-94F7-76E5199BF846}"/>
    <cellStyle name="Nota 137 10" xfId="40536" xr:uid="{9D33EB59-5609-4BB5-B45E-187D20AEBF8F}"/>
    <cellStyle name="Nota 137 10 2" xfId="40537" xr:uid="{77F0D097-DC9E-4D51-9F8B-1FECCCD9BDB2}"/>
    <cellStyle name="Nota 137 10 2 2" xfId="40538" xr:uid="{399F9F64-E395-4A0C-A121-63780500B16E}"/>
    <cellStyle name="Nota 137 10 2 3" xfId="40539" xr:uid="{A65A2AB7-DAB2-4E2E-8C67-2DD4D64E8DC9}"/>
    <cellStyle name="Nota 137 10 2 4" xfId="40540" xr:uid="{A4DB6A65-3FE6-4953-BE0F-916140AD1DC4}"/>
    <cellStyle name="Nota 137 10 3" xfId="40541" xr:uid="{67A4A82C-5B22-41A5-B6BA-E1A6B46E9D19}"/>
    <cellStyle name="Nota 137 10 4" xfId="40542" xr:uid="{273CC153-3BE9-4C67-A98C-30601AAD643D}"/>
    <cellStyle name="Nota 137 10 5" xfId="40543" xr:uid="{E386D0E1-177C-4F7D-B1EF-29C3F85C4F94}"/>
    <cellStyle name="Nota 137 11" xfId="40544" xr:uid="{DD409243-7705-42E0-BFB3-7A28AB5C7340}"/>
    <cellStyle name="Nota 137 11 2" xfId="40545" xr:uid="{FEEC9985-4406-490D-8FF2-86E59979521C}"/>
    <cellStyle name="Nota 137 11 2 2" xfId="40546" xr:uid="{3F0DC27C-030B-4515-86B3-AEDAAC32D8DD}"/>
    <cellStyle name="Nota 137 11 2 3" xfId="40547" xr:uid="{D5F8D37C-5E8A-4C75-9DC8-22EFAABC0BD8}"/>
    <cellStyle name="Nota 137 11 2 4" xfId="40548" xr:uid="{7813E5B6-6546-48D6-9775-95BD50815207}"/>
    <cellStyle name="Nota 137 11 3" xfId="40549" xr:uid="{523565A9-F734-40F4-A944-A98E3613CE95}"/>
    <cellStyle name="Nota 137 11 4" xfId="40550" xr:uid="{BBFBDA81-EE2D-478A-80C2-E9B268980498}"/>
    <cellStyle name="Nota 137 11 5" xfId="40551" xr:uid="{9A7C50B4-0736-4D7A-9EC4-963CEE3A34D0}"/>
    <cellStyle name="Nota 137 12" xfId="40552" xr:uid="{CD7B3E3B-F0BC-479A-B0D1-B3311B49310A}"/>
    <cellStyle name="Nota 137 12 2" xfId="40553" xr:uid="{F305362A-EAA0-4333-BF5F-09D3DDE011C9}"/>
    <cellStyle name="Nota 137 12 3" xfId="40554" xr:uid="{34DF5A4B-F33F-4125-BB04-B2EF90877BCF}"/>
    <cellStyle name="Nota 137 12 4" xfId="40555" xr:uid="{9BBEA065-6E15-4FA8-9CF7-AF3F2719C57D}"/>
    <cellStyle name="Nota 137 13" xfId="40556" xr:uid="{427975A9-FFE0-4C52-84C3-80CFC9125C9F}"/>
    <cellStyle name="Nota 137 14" xfId="40557" xr:uid="{18BAB02E-DC2A-4E4D-A28A-8B556636E7B3}"/>
    <cellStyle name="Nota 137 15" xfId="40558" xr:uid="{9A3E120F-2F04-4906-B6C8-B9CD721125D0}"/>
    <cellStyle name="Nota 137 2" xfId="40559" xr:uid="{4C82AB67-BD69-4069-87BB-4355C1DCB2F9}"/>
    <cellStyle name="Nota 137 2 2" xfId="40560" xr:uid="{EC67A048-0E35-44B3-B5D9-AADEF5328FD8}"/>
    <cellStyle name="Nota 137 2 2 2" xfId="40561" xr:uid="{CAA7708F-B9D1-4185-8EBA-33856E009957}"/>
    <cellStyle name="Nota 137 2 2 3" xfId="40562" xr:uid="{75B3FBA5-BAA6-4C1E-84B3-5A85681122F9}"/>
    <cellStyle name="Nota 137 2 2 4" xfId="40563" xr:uid="{3A32C276-C975-4D73-B75F-2E7A69C4B953}"/>
    <cellStyle name="Nota 137 2 3" xfId="40564" xr:uid="{3DFF1D0C-D36D-4BF2-B5B4-2C5EBB7C6137}"/>
    <cellStyle name="Nota 137 2 4" xfId="40565" xr:uid="{6C4A3333-D82D-4095-AF55-CD90FCBE152F}"/>
    <cellStyle name="Nota 137 2 5" xfId="40566" xr:uid="{D95DAE96-01D3-4142-B437-D39398D83F7E}"/>
    <cellStyle name="Nota 137 3" xfId="40567" xr:uid="{5F7969D7-D8AF-49BB-A1CF-C155D7B41512}"/>
    <cellStyle name="Nota 137 3 2" xfId="40568" xr:uid="{90A2A6AC-4249-4FAB-875B-2B22FBE7DF3E}"/>
    <cellStyle name="Nota 137 3 2 2" xfId="40569" xr:uid="{CE09F0D9-ECAB-4617-88C8-A1301E3BCD67}"/>
    <cellStyle name="Nota 137 3 2 3" xfId="40570" xr:uid="{83C8732A-1DA4-41DB-93DF-C5DC86331ABD}"/>
    <cellStyle name="Nota 137 3 2 4" xfId="40571" xr:uid="{6A968197-2F16-451B-9712-252AA809405A}"/>
    <cellStyle name="Nota 137 3 3" xfId="40572" xr:uid="{E7B5345F-DB92-4F53-8B17-EE75691EAC9A}"/>
    <cellStyle name="Nota 137 3 4" xfId="40573" xr:uid="{F9205A16-1ED0-46A1-A060-1E505B1B67AA}"/>
    <cellStyle name="Nota 137 3 5" xfId="40574" xr:uid="{C88B2D6B-F81D-4AAB-B963-8D8069CF4C43}"/>
    <cellStyle name="Nota 137 4" xfId="40575" xr:uid="{EE9EDBE5-8C19-4418-A773-024B11A1B903}"/>
    <cellStyle name="Nota 137 4 2" xfId="40576" xr:uid="{46F253C7-A07F-467E-A22A-54C7709472A1}"/>
    <cellStyle name="Nota 137 4 2 2" xfId="40577" xr:uid="{E24B32B7-A751-404B-A71E-5C44F96A05F1}"/>
    <cellStyle name="Nota 137 4 2 3" xfId="40578" xr:uid="{2DC0B2EE-6FDF-47B1-9706-40F1ECA9C30A}"/>
    <cellStyle name="Nota 137 4 2 4" xfId="40579" xr:uid="{2F3B29A8-EEC8-44C4-BEE4-10749B27E6FF}"/>
    <cellStyle name="Nota 137 4 3" xfId="40580" xr:uid="{FEDA8BC8-02F3-4B7C-8EAD-455E278339EA}"/>
    <cellStyle name="Nota 137 4 4" xfId="40581" xr:uid="{DEF97BBC-ADC9-4A31-AAC5-8C7403025BE0}"/>
    <cellStyle name="Nota 137 4 5" xfId="40582" xr:uid="{06A9A140-A862-4295-B18E-A4A88A71FBF2}"/>
    <cellStyle name="Nota 137 5" xfId="40583" xr:uid="{4F50C967-4A2F-4665-BC91-C2D2D7D2B23B}"/>
    <cellStyle name="Nota 137 5 2" xfId="40584" xr:uid="{695025F1-B9CB-4AEA-94E8-0751942CED81}"/>
    <cellStyle name="Nota 137 5 2 2" xfId="40585" xr:uid="{9EE87EF7-EDB4-4018-89F1-EE1E460CE1AC}"/>
    <cellStyle name="Nota 137 5 2 3" xfId="40586" xr:uid="{5DC24F13-39E2-4329-9103-2D50ABCAC5E0}"/>
    <cellStyle name="Nota 137 5 2 4" xfId="40587" xr:uid="{70F090EF-5C63-44F5-A40F-D59E26113A84}"/>
    <cellStyle name="Nota 137 5 3" xfId="40588" xr:uid="{203C2DB5-4ECF-41E7-B38C-89B39296C73B}"/>
    <cellStyle name="Nota 137 5 4" xfId="40589" xr:uid="{817F1A10-03FF-423F-AC23-754B99A063EC}"/>
    <cellStyle name="Nota 137 5 5" xfId="40590" xr:uid="{264306C3-D160-4FA3-A2C3-CEC77261922D}"/>
    <cellStyle name="Nota 137 6" xfId="40591" xr:uid="{E7525A72-ACE0-4824-B16B-BD22EF5BC44A}"/>
    <cellStyle name="Nota 137 6 2" xfId="40592" xr:uid="{397805F0-FB07-4BCD-BE6E-D5E282462788}"/>
    <cellStyle name="Nota 137 6 2 2" xfId="40593" xr:uid="{6B402E1A-165F-46BB-8561-98ECB383E7CB}"/>
    <cellStyle name="Nota 137 6 2 3" xfId="40594" xr:uid="{848CDF9B-9E4C-438B-B9D2-52BD6F1FE334}"/>
    <cellStyle name="Nota 137 6 2 4" xfId="40595" xr:uid="{23021215-3085-4351-960C-3DBAF482A95D}"/>
    <cellStyle name="Nota 137 6 3" xfId="40596" xr:uid="{14CC4B8B-1D2A-4CBD-BD42-E7350B3D80DF}"/>
    <cellStyle name="Nota 137 6 4" xfId="40597" xr:uid="{066E831A-B0DB-47EF-9C1E-2A5F33310826}"/>
    <cellStyle name="Nota 137 6 5" xfId="40598" xr:uid="{36BE37DD-1EA1-4FB1-8F4B-8A6D89E24829}"/>
    <cellStyle name="Nota 137 7" xfId="40599" xr:uid="{C57A9140-F0DF-4613-B3F6-DAFCA039C88A}"/>
    <cellStyle name="Nota 137 7 2" xfId="40600" xr:uid="{21CDE645-8F1E-45A1-A3ED-2859BC6870CC}"/>
    <cellStyle name="Nota 137 7 2 2" xfId="40601" xr:uid="{F0B45BC1-6B49-4744-BBF2-00960E6B9E93}"/>
    <cellStyle name="Nota 137 7 2 3" xfId="40602" xr:uid="{AAC8FD2B-F730-4FB0-957D-E94B589BD376}"/>
    <cellStyle name="Nota 137 7 2 4" xfId="40603" xr:uid="{6F93E251-7820-49D0-9315-F34A4DADC81F}"/>
    <cellStyle name="Nota 137 7 3" xfId="40604" xr:uid="{344B1A61-5F5D-4394-93D8-9052248C36DB}"/>
    <cellStyle name="Nota 137 7 4" xfId="40605" xr:uid="{30DB9C15-76AD-494A-9FD0-D21885FAB6B1}"/>
    <cellStyle name="Nota 137 7 5" xfId="40606" xr:uid="{67216B7B-324C-48E8-94C9-2C9161CF749B}"/>
    <cellStyle name="Nota 137 8" xfId="40607" xr:uid="{AB29CB8C-86FC-49E8-8B2F-90918CE85071}"/>
    <cellStyle name="Nota 137 8 2" xfId="40608" xr:uid="{06EEE4CD-F1CF-48CF-A6E5-DF31A6170D55}"/>
    <cellStyle name="Nota 137 8 2 2" xfId="40609" xr:uid="{0DDC7779-8D88-4478-8377-0652E8D60C2C}"/>
    <cellStyle name="Nota 137 8 2 3" xfId="40610" xr:uid="{1CE7A747-A57F-4741-8982-D136696AC44C}"/>
    <cellStyle name="Nota 137 8 2 4" xfId="40611" xr:uid="{A6BAEFF9-85FA-4F10-A0FE-7E2AE37979C2}"/>
    <cellStyle name="Nota 137 8 3" xfId="40612" xr:uid="{15867D41-41E3-4A38-B58D-B4BC1BBE3DCD}"/>
    <cellStyle name="Nota 137 8 4" xfId="40613" xr:uid="{B480933A-D09B-4277-A6BE-EF0AD0F998F6}"/>
    <cellStyle name="Nota 137 8 5" xfId="40614" xr:uid="{30A0E6AB-F133-4C3D-85CF-A201B87B49B9}"/>
    <cellStyle name="Nota 137 9" xfId="40615" xr:uid="{B1DD27C3-67F5-4F0C-AE51-2B959C2E2D39}"/>
    <cellStyle name="Nota 137 9 2" xfId="40616" xr:uid="{33D26511-E774-4F5C-AB67-67783A88DEDC}"/>
    <cellStyle name="Nota 137 9 2 2" xfId="40617" xr:uid="{9E534EF8-4F63-434D-9888-E0AF0F36280A}"/>
    <cellStyle name="Nota 137 9 2 3" xfId="40618" xr:uid="{0DBFE2C1-8B10-482C-995C-0902644FCC08}"/>
    <cellStyle name="Nota 137 9 2 4" xfId="40619" xr:uid="{47C6FCA9-EC4D-4C52-9176-8089974BFDCE}"/>
    <cellStyle name="Nota 137 9 3" xfId="40620" xr:uid="{4987420A-3225-4E5F-8108-77C171817EB7}"/>
    <cellStyle name="Nota 137 9 4" xfId="40621" xr:uid="{3AC043FA-25A3-4BFA-9435-0C1A973071C7}"/>
    <cellStyle name="Nota 137 9 5" xfId="40622" xr:uid="{8C7A52F5-44C3-450E-9569-23D93BA38ADD}"/>
    <cellStyle name="Nota 138" xfId="40623" xr:uid="{39E45D7A-5EFF-432B-A7CC-8810E0928C34}"/>
    <cellStyle name="Nota 138 10" xfId="40624" xr:uid="{38E9FEC7-0918-46AC-B503-29DF51C5CFFE}"/>
    <cellStyle name="Nota 138 10 2" xfId="40625" xr:uid="{E16524EE-BEC1-4B7B-90FE-40C8DABD51A8}"/>
    <cellStyle name="Nota 138 10 2 2" xfId="40626" xr:uid="{E564D940-DCFB-48FF-89D3-3C2610104326}"/>
    <cellStyle name="Nota 138 10 2 3" xfId="40627" xr:uid="{B36B99D9-2DF1-4D37-B056-449BFA156F25}"/>
    <cellStyle name="Nota 138 10 2 4" xfId="40628" xr:uid="{E53A6B62-7EA1-4B84-B403-4E076E6655EB}"/>
    <cellStyle name="Nota 138 10 3" xfId="40629" xr:uid="{A4220C57-D672-465F-A8A0-E55510059545}"/>
    <cellStyle name="Nota 138 10 4" xfId="40630" xr:uid="{A5A36C8B-CC33-403F-AECF-D20CA9684BA1}"/>
    <cellStyle name="Nota 138 10 5" xfId="40631" xr:uid="{847F8729-32C3-48BE-9F80-309F3A04F9E7}"/>
    <cellStyle name="Nota 138 11" xfId="40632" xr:uid="{853BAD3E-673A-4C54-B945-F1F979B9F726}"/>
    <cellStyle name="Nota 138 11 2" xfId="40633" xr:uid="{3312F7B9-B784-45FD-92E9-2B358E97090B}"/>
    <cellStyle name="Nota 138 11 2 2" xfId="40634" xr:uid="{79874E98-629C-4100-9F4E-85C8C866B19F}"/>
    <cellStyle name="Nota 138 11 2 3" xfId="40635" xr:uid="{332D90A7-2728-4C28-9D01-0B1A76980A40}"/>
    <cellStyle name="Nota 138 11 2 4" xfId="40636" xr:uid="{664465E7-C2EB-45F2-AB00-32EAB78443F6}"/>
    <cellStyle name="Nota 138 11 3" xfId="40637" xr:uid="{7068ADE8-C6AC-4BC5-B362-30C121D189B3}"/>
    <cellStyle name="Nota 138 11 4" xfId="40638" xr:uid="{9E9C62FA-07D5-43E3-973C-7266B9A1515C}"/>
    <cellStyle name="Nota 138 11 5" xfId="40639" xr:uid="{A8C63F34-1763-4227-ABAE-9060BF73A120}"/>
    <cellStyle name="Nota 138 12" xfId="40640" xr:uid="{17CE17BB-D2F5-4010-B948-34828260E8DB}"/>
    <cellStyle name="Nota 138 12 2" xfId="40641" xr:uid="{B28EE5DD-E0B1-4ED4-8AF6-A464AD05B0F9}"/>
    <cellStyle name="Nota 138 12 3" xfId="40642" xr:uid="{6D5E8F03-D8B3-467E-8D07-2CD7089C9B58}"/>
    <cellStyle name="Nota 138 12 4" xfId="40643" xr:uid="{98965884-05B5-4364-AFF3-F6947BBEBD89}"/>
    <cellStyle name="Nota 138 13" xfId="40644" xr:uid="{05971CCE-89D8-4FE7-B0B1-A1C1BB8161AD}"/>
    <cellStyle name="Nota 138 14" xfId="40645" xr:uid="{4866C77A-BA36-440B-8B1E-7D8E2DF269D9}"/>
    <cellStyle name="Nota 138 15" xfId="40646" xr:uid="{D69ABEA0-59A1-4C22-AEB5-14C61CDA9CCA}"/>
    <cellStyle name="Nota 138 2" xfId="40647" xr:uid="{BB0EED06-F3BB-4D88-A9F0-E9D71AA3AAFA}"/>
    <cellStyle name="Nota 138 2 2" xfId="40648" xr:uid="{F8522E5D-A46B-4AB6-805A-E2F3AA494D4D}"/>
    <cellStyle name="Nota 138 2 2 2" xfId="40649" xr:uid="{F46E729D-1055-48FF-B4DD-E76A5F1D7642}"/>
    <cellStyle name="Nota 138 2 2 3" xfId="40650" xr:uid="{73FCB80A-441D-499C-A21A-9F98667B69AE}"/>
    <cellStyle name="Nota 138 2 2 4" xfId="40651" xr:uid="{B1BA67AD-DACB-48B1-9738-499AC9B98AC8}"/>
    <cellStyle name="Nota 138 2 3" xfId="40652" xr:uid="{7C580DAA-E202-4AC3-95E2-D64CC1DD0804}"/>
    <cellStyle name="Nota 138 2 4" xfId="40653" xr:uid="{A2A3303F-FF07-4B6C-A5D6-C7C4EE0C64C0}"/>
    <cellStyle name="Nota 138 2 5" xfId="40654" xr:uid="{B0C9C728-EB54-40ED-BF7C-0B48DF7C93CE}"/>
    <cellStyle name="Nota 138 3" xfId="40655" xr:uid="{837AECBA-88E8-40F6-A84D-2C1B5810BB3D}"/>
    <cellStyle name="Nota 138 3 2" xfId="40656" xr:uid="{3E49D723-D88B-427F-AEB7-413ACC7DE241}"/>
    <cellStyle name="Nota 138 3 2 2" xfId="40657" xr:uid="{6BAC12DA-A7BB-41E7-A0E1-ED9136AD9F1E}"/>
    <cellStyle name="Nota 138 3 2 3" xfId="40658" xr:uid="{19AE567E-4D35-4A33-9B0B-DD1423A20FB5}"/>
    <cellStyle name="Nota 138 3 2 4" xfId="40659" xr:uid="{60E6B66E-A6B3-4322-8BBE-C7F2831BEA7A}"/>
    <cellStyle name="Nota 138 3 3" xfId="40660" xr:uid="{2CF2DEE4-7DEB-4317-8E72-A5ADD738D506}"/>
    <cellStyle name="Nota 138 3 4" xfId="40661" xr:uid="{46182C6A-9CC3-415C-94C2-5FE1DA99FE2B}"/>
    <cellStyle name="Nota 138 3 5" xfId="40662" xr:uid="{95660108-055A-4CEA-BC76-D349CF2E299A}"/>
    <cellStyle name="Nota 138 4" xfId="40663" xr:uid="{B2202C5A-6044-4AC6-A285-57248BB387DB}"/>
    <cellStyle name="Nota 138 4 2" xfId="40664" xr:uid="{9D4E00E0-5CF2-4858-8162-2AD2B6F381DA}"/>
    <cellStyle name="Nota 138 4 2 2" xfId="40665" xr:uid="{4C951598-82D7-40F6-8B69-9A5D1CAEA17E}"/>
    <cellStyle name="Nota 138 4 2 3" xfId="40666" xr:uid="{450592E5-E988-4071-A630-C486DB84A538}"/>
    <cellStyle name="Nota 138 4 2 4" xfId="40667" xr:uid="{075DC609-6D63-4723-80C7-DA482692EA7E}"/>
    <cellStyle name="Nota 138 4 3" xfId="40668" xr:uid="{0E9793AF-02AF-4C36-8D21-8133FC2DB5C3}"/>
    <cellStyle name="Nota 138 4 4" xfId="40669" xr:uid="{229957CB-9220-43A7-AE67-B7F27242BD84}"/>
    <cellStyle name="Nota 138 4 5" xfId="40670" xr:uid="{CDA74F0D-B731-4C6B-85EA-D263CDDE9825}"/>
    <cellStyle name="Nota 138 5" xfId="40671" xr:uid="{8D32D7F9-7393-4455-8E8C-4A87BC9F7AFE}"/>
    <cellStyle name="Nota 138 5 2" xfId="40672" xr:uid="{93452AE8-3D49-4902-B674-6898935F0C22}"/>
    <cellStyle name="Nota 138 5 2 2" xfId="40673" xr:uid="{4BBD5796-6716-4A4A-89EA-18A27D2280B0}"/>
    <cellStyle name="Nota 138 5 2 3" xfId="40674" xr:uid="{B6A350AE-DC30-4C1D-B19C-8CBD026B25D3}"/>
    <cellStyle name="Nota 138 5 2 4" xfId="40675" xr:uid="{A238F212-BCF9-4EC2-A6A0-4FC088A86178}"/>
    <cellStyle name="Nota 138 5 3" xfId="40676" xr:uid="{CA8C06C6-347A-4C2A-9B7A-FE752399EE91}"/>
    <cellStyle name="Nota 138 5 4" xfId="40677" xr:uid="{6BCF4982-D4D8-4447-80D4-F62B3D28E703}"/>
    <cellStyle name="Nota 138 5 5" xfId="40678" xr:uid="{B72CD622-4317-4298-A85B-638457F7FEA0}"/>
    <cellStyle name="Nota 138 6" xfId="40679" xr:uid="{6E93B265-16FA-4187-BC7A-8B5BC020ADAD}"/>
    <cellStyle name="Nota 138 6 2" xfId="40680" xr:uid="{5F7CA665-8E92-4C8F-A41B-D28C226AE6FB}"/>
    <cellStyle name="Nota 138 6 2 2" xfId="40681" xr:uid="{5A192833-D060-4109-A5C2-635411B53BBD}"/>
    <cellStyle name="Nota 138 6 2 3" xfId="40682" xr:uid="{20DD0F0F-A8B9-4644-A8D2-F0F12409C7B0}"/>
    <cellStyle name="Nota 138 6 2 4" xfId="40683" xr:uid="{8D6BC10B-4276-4A0F-9919-FE328AD472B8}"/>
    <cellStyle name="Nota 138 6 3" xfId="40684" xr:uid="{76C82DAF-9498-4244-9242-E8E5502EC240}"/>
    <cellStyle name="Nota 138 6 4" xfId="40685" xr:uid="{775818BD-4ECD-4EB6-AFE4-557B7B5F99A0}"/>
    <cellStyle name="Nota 138 6 5" xfId="40686" xr:uid="{FD70C451-C7E8-4B3F-B7E4-3330E4B76AAC}"/>
    <cellStyle name="Nota 138 7" xfId="40687" xr:uid="{0D230AE0-195E-4F1F-B172-F3734651B8F1}"/>
    <cellStyle name="Nota 138 7 2" xfId="40688" xr:uid="{EAD73E9F-8E47-4E4E-AFF3-E9540867AE73}"/>
    <cellStyle name="Nota 138 7 2 2" xfId="40689" xr:uid="{4F4D9203-F9BA-4E76-9092-56863452AE13}"/>
    <cellStyle name="Nota 138 7 2 3" xfId="40690" xr:uid="{1FDF639E-17E7-4B6C-BA8D-6DDD6CD2F48A}"/>
    <cellStyle name="Nota 138 7 2 4" xfId="40691" xr:uid="{F3F7C28D-A922-442B-87F2-F01253953B2F}"/>
    <cellStyle name="Nota 138 7 3" xfId="40692" xr:uid="{DDFBE637-86E0-4EAA-9C82-24E0A8DCBE30}"/>
    <cellStyle name="Nota 138 7 4" xfId="40693" xr:uid="{2407E96E-1663-4F36-B448-9986CAD466FD}"/>
    <cellStyle name="Nota 138 7 5" xfId="40694" xr:uid="{3C122110-9960-41B4-BEB6-6BDDACAAFBAA}"/>
    <cellStyle name="Nota 138 8" xfId="40695" xr:uid="{C2A94D80-A7FB-49EB-9005-0C5BC1248091}"/>
    <cellStyle name="Nota 138 8 2" xfId="40696" xr:uid="{9529E5A5-23F9-4718-BEC9-2DE7D775928A}"/>
    <cellStyle name="Nota 138 8 2 2" xfId="40697" xr:uid="{A296444B-D59A-4AD0-BF2F-E2534821589C}"/>
    <cellStyle name="Nota 138 8 2 3" xfId="40698" xr:uid="{9D0A348B-AAD6-4BC6-8C7F-160C9AEB80D6}"/>
    <cellStyle name="Nota 138 8 2 4" xfId="40699" xr:uid="{F54232A0-1B28-493C-9325-61A316C68B9F}"/>
    <cellStyle name="Nota 138 8 3" xfId="40700" xr:uid="{C3418B6B-32B4-4114-95ED-08E3202A1361}"/>
    <cellStyle name="Nota 138 8 4" xfId="40701" xr:uid="{AF361486-BD59-402A-8313-D34D7628F02A}"/>
    <cellStyle name="Nota 138 8 5" xfId="40702" xr:uid="{51EE55AB-577D-4D5D-9C84-2FBE66E9E752}"/>
    <cellStyle name="Nota 138 9" xfId="40703" xr:uid="{DEE3CD64-A059-4E21-8641-CF2E15B89F2A}"/>
    <cellStyle name="Nota 138 9 2" xfId="40704" xr:uid="{BF91333A-77FB-46CA-AA02-80B72D82349A}"/>
    <cellStyle name="Nota 138 9 2 2" xfId="40705" xr:uid="{62017E54-3081-4879-A56E-72DE5A1AAB55}"/>
    <cellStyle name="Nota 138 9 2 3" xfId="40706" xr:uid="{C37DDB1C-B247-48BA-8909-FEAA71D23DE5}"/>
    <cellStyle name="Nota 138 9 2 4" xfId="40707" xr:uid="{D10093E9-1651-4A93-ACCC-56F724F9D857}"/>
    <cellStyle name="Nota 138 9 3" xfId="40708" xr:uid="{6A4F50D0-BE9F-4BA3-BBF4-C99F4156D832}"/>
    <cellStyle name="Nota 138 9 4" xfId="40709" xr:uid="{725052C0-3037-4EC9-967E-482E78C97585}"/>
    <cellStyle name="Nota 138 9 5" xfId="40710" xr:uid="{07DE4027-6754-4DF4-B71B-DB431B9C70B9}"/>
    <cellStyle name="Nota 139" xfId="40711" xr:uid="{B9C4C889-5067-4F90-92C8-C73880151531}"/>
    <cellStyle name="Nota 139 10" xfId="40712" xr:uid="{084834A2-E215-421A-9185-3FF97E0980C0}"/>
    <cellStyle name="Nota 139 10 2" xfId="40713" xr:uid="{2541125C-5145-4188-887D-2FD89B750401}"/>
    <cellStyle name="Nota 139 10 2 2" xfId="40714" xr:uid="{19735BE3-8E8B-4BCD-8A53-9556E320425F}"/>
    <cellStyle name="Nota 139 10 2 3" xfId="40715" xr:uid="{4038239D-FBDA-4320-826A-B490B10CFE79}"/>
    <cellStyle name="Nota 139 10 2 4" xfId="40716" xr:uid="{1B250E75-B701-4E88-A9C8-40740161FA9E}"/>
    <cellStyle name="Nota 139 10 3" xfId="40717" xr:uid="{498E5C9C-5658-421B-B2E5-198042E3A89B}"/>
    <cellStyle name="Nota 139 10 4" xfId="40718" xr:uid="{939117C0-9D53-4AAB-A2AE-59F38560AF48}"/>
    <cellStyle name="Nota 139 10 5" xfId="40719" xr:uid="{F8791FD4-2D28-41F1-AF77-358AA5115E58}"/>
    <cellStyle name="Nota 139 11" xfId="40720" xr:uid="{BD4310D5-570C-491A-B960-7A539F7759EF}"/>
    <cellStyle name="Nota 139 11 2" xfId="40721" xr:uid="{3AAC9C9C-5006-47BF-84F1-B4C672C3067C}"/>
    <cellStyle name="Nota 139 11 2 2" xfId="40722" xr:uid="{0B26010F-5C52-4EE3-BB8F-F4BA37B71B02}"/>
    <cellStyle name="Nota 139 11 2 3" xfId="40723" xr:uid="{E6405988-4855-439E-8ACA-6016C38EC8BD}"/>
    <cellStyle name="Nota 139 11 2 4" xfId="40724" xr:uid="{01C56C68-E59B-4D10-BE58-DD1CB63468D3}"/>
    <cellStyle name="Nota 139 11 3" xfId="40725" xr:uid="{2DEEC75E-5376-4C45-BA81-9F5FB3E40DD2}"/>
    <cellStyle name="Nota 139 11 4" xfId="40726" xr:uid="{EF6B1151-E62E-45A4-88DC-1AF0F650C623}"/>
    <cellStyle name="Nota 139 11 5" xfId="40727" xr:uid="{E2453242-F5E1-49B9-A14B-21E23C977EA0}"/>
    <cellStyle name="Nota 139 12" xfId="40728" xr:uid="{9C0F7863-25AF-4D54-850F-6FC570AB11E3}"/>
    <cellStyle name="Nota 139 12 2" xfId="40729" xr:uid="{397FA83F-7076-429B-81F9-3CF74DD66012}"/>
    <cellStyle name="Nota 139 12 3" xfId="40730" xr:uid="{193B4E5F-524D-4561-ABF2-DDE9B727F859}"/>
    <cellStyle name="Nota 139 12 4" xfId="40731" xr:uid="{6CF1DC13-FC83-4C57-8543-E29FF21C4F11}"/>
    <cellStyle name="Nota 139 13" xfId="40732" xr:uid="{B43FE765-7AE3-4E4E-9DF1-275765F33CDE}"/>
    <cellStyle name="Nota 139 14" xfId="40733" xr:uid="{A9B03C4B-30C4-45A9-9B5E-02AA02AB567D}"/>
    <cellStyle name="Nota 139 15" xfId="40734" xr:uid="{F0B7D933-ABBD-429C-BDD8-02D6BDEF1C7E}"/>
    <cellStyle name="Nota 139 2" xfId="40735" xr:uid="{EACC3090-572D-42F9-9C87-6986AF8E88C9}"/>
    <cellStyle name="Nota 139 2 2" xfId="40736" xr:uid="{4CD17479-4B60-4791-BABA-AF8460D5A204}"/>
    <cellStyle name="Nota 139 2 2 2" xfId="40737" xr:uid="{AB931393-2E67-42E5-A1DB-1491080C771D}"/>
    <cellStyle name="Nota 139 2 2 3" xfId="40738" xr:uid="{1438FA22-E892-48A2-8A05-26542701D73F}"/>
    <cellStyle name="Nota 139 2 2 4" xfId="40739" xr:uid="{79159B1D-0347-4D34-8F2F-AFC162775D9F}"/>
    <cellStyle name="Nota 139 2 3" xfId="40740" xr:uid="{94CD8C19-7E64-4AB0-94AC-32DE27D54804}"/>
    <cellStyle name="Nota 139 2 4" xfId="40741" xr:uid="{CE3AD6D5-776C-4A3E-B38C-A35C5E2EC4D0}"/>
    <cellStyle name="Nota 139 2 5" xfId="40742" xr:uid="{F0B5BEE9-0142-4161-BA14-EA9AC2816A38}"/>
    <cellStyle name="Nota 139 3" xfId="40743" xr:uid="{8FB242F1-3C50-4FDC-B4DC-44A96D22361E}"/>
    <cellStyle name="Nota 139 3 2" xfId="40744" xr:uid="{A17A5617-7B95-44B4-AABB-BBE3EBFDCA2C}"/>
    <cellStyle name="Nota 139 3 2 2" xfId="40745" xr:uid="{AF33020A-D4A1-4A00-B505-6F5BB46297E6}"/>
    <cellStyle name="Nota 139 3 2 3" xfId="40746" xr:uid="{4C9036A4-8077-44CE-80D2-CA2FBBDBC282}"/>
    <cellStyle name="Nota 139 3 2 4" xfId="40747" xr:uid="{21689DE6-5801-4A69-BB30-7576388782FD}"/>
    <cellStyle name="Nota 139 3 3" xfId="40748" xr:uid="{13F7542E-BA49-401F-B2F6-C371BCEAC9F8}"/>
    <cellStyle name="Nota 139 3 4" xfId="40749" xr:uid="{03D60DC8-1514-49AD-AE74-247C33E9DA0D}"/>
    <cellStyle name="Nota 139 3 5" xfId="40750" xr:uid="{4E613623-35C4-4BCF-B20A-276709683B1C}"/>
    <cellStyle name="Nota 139 4" xfId="40751" xr:uid="{CF6CEBD7-27AD-462C-8BD2-CCA28F2FFBEF}"/>
    <cellStyle name="Nota 139 4 2" xfId="40752" xr:uid="{53549A88-FE92-441B-A228-62B48EFC0598}"/>
    <cellStyle name="Nota 139 4 2 2" xfId="40753" xr:uid="{06622938-94DA-448C-B4B2-0AF4C9AEEB79}"/>
    <cellStyle name="Nota 139 4 2 3" xfId="40754" xr:uid="{36A2C4A9-9D4B-4054-A660-8DCD6CCFBF77}"/>
    <cellStyle name="Nota 139 4 2 4" xfId="40755" xr:uid="{BFF40D6B-2578-405E-8B53-670EE22301D6}"/>
    <cellStyle name="Nota 139 4 3" xfId="40756" xr:uid="{8E431751-B026-46D8-ADDB-797EBD7BFDDC}"/>
    <cellStyle name="Nota 139 4 4" xfId="40757" xr:uid="{38FB3517-91FD-4D1F-8E6E-A1321761EDE9}"/>
    <cellStyle name="Nota 139 4 5" xfId="40758" xr:uid="{B3F6493E-DEAD-49B3-9C0E-9126D873DA31}"/>
    <cellStyle name="Nota 139 5" xfId="40759" xr:uid="{6668E736-DB07-4C73-97E6-6D6D806EB5C3}"/>
    <cellStyle name="Nota 139 5 2" xfId="40760" xr:uid="{F14555E6-FA17-4BC3-B3EB-B6FC9A51143A}"/>
    <cellStyle name="Nota 139 5 2 2" xfId="40761" xr:uid="{8642EC97-AD6B-4C12-A8F9-22858B5901FA}"/>
    <cellStyle name="Nota 139 5 2 3" xfId="40762" xr:uid="{5BCD44EB-6615-4639-8492-AB6EF40E402F}"/>
    <cellStyle name="Nota 139 5 2 4" xfId="40763" xr:uid="{B505E998-805D-40F1-87B4-1CD3D54CC1FA}"/>
    <cellStyle name="Nota 139 5 3" xfId="40764" xr:uid="{4FBE42B6-1A99-4DE3-860B-B59246700B93}"/>
    <cellStyle name="Nota 139 5 4" xfId="40765" xr:uid="{8CA88495-669C-4231-9DA9-3561E9AE3A4E}"/>
    <cellStyle name="Nota 139 5 5" xfId="40766" xr:uid="{70E95C78-E79C-49CD-9EED-5D6B80D42372}"/>
    <cellStyle name="Nota 139 6" xfId="40767" xr:uid="{C75D8CCA-FF88-4703-8536-FF644A7EF6F4}"/>
    <cellStyle name="Nota 139 6 2" xfId="40768" xr:uid="{02586489-4003-4DD6-9921-DFF9AFAACFFA}"/>
    <cellStyle name="Nota 139 6 2 2" xfId="40769" xr:uid="{FEC19742-1F12-4904-BFB7-42DB7AD164AC}"/>
    <cellStyle name="Nota 139 6 2 3" xfId="40770" xr:uid="{185D0F90-9BBA-4848-A55A-ED40EDFB9920}"/>
    <cellStyle name="Nota 139 6 2 4" xfId="40771" xr:uid="{908644FF-8AD6-4881-A2AC-EF6CAAF51EB1}"/>
    <cellStyle name="Nota 139 6 3" xfId="40772" xr:uid="{FF65AE5D-9CB6-4588-B6B6-889A52F3388A}"/>
    <cellStyle name="Nota 139 6 4" xfId="40773" xr:uid="{DA4D317E-83BE-4FBF-B240-5561CB9222D6}"/>
    <cellStyle name="Nota 139 6 5" xfId="40774" xr:uid="{6C29D678-9D11-4F8A-AB41-F307FEA2AAEA}"/>
    <cellStyle name="Nota 139 7" xfId="40775" xr:uid="{5B32134E-CF52-4454-A3A5-F71E19E5CF4F}"/>
    <cellStyle name="Nota 139 7 2" xfId="40776" xr:uid="{57A60EF6-81AA-4C76-8664-FD8154724545}"/>
    <cellStyle name="Nota 139 7 2 2" xfId="40777" xr:uid="{AEF9CA4F-8444-4F78-BA86-FD4AA7057774}"/>
    <cellStyle name="Nota 139 7 2 3" xfId="40778" xr:uid="{A171EAED-1A34-49A5-AB9F-8E7D4FD424A3}"/>
    <cellStyle name="Nota 139 7 2 4" xfId="40779" xr:uid="{F4A1BDAB-DE1C-4012-9645-ABCF09B06735}"/>
    <cellStyle name="Nota 139 7 3" xfId="40780" xr:uid="{092A1028-51A3-4DD0-BB2D-11C8A54BB4DD}"/>
    <cellStyle name="Nota 139 7 4" xfId="40781" xr:uid="{033504CD-14A0-4D1B-8597-A37641EE2E26}"/>
    <cellStyle name="Nota 139 7 5" xfId="40782" xr:uid="{D3BC42D9-03AC-4BC8-9830-CAB395A06213}"/>
    <cellStyle name="Nota 139 8" xfId="40783" xr:uid="{C76063F5-14D4-4B9D-92EF-BA9A94487884}"/>
    <cellStyle name="Nota 139 8 2" xfId="40784" xr:uid="{3A270CAD-0290-4C1A-B3D3-2C410E049646}"/>
    <cellStyle name="Nota 139 8 2 2" xfId="40785" xr:uid="{3D54383D-770C-4C39-BDBC-A99932167577}"/>
    <cellStyle name="Nota 139 8 2 3" xfId="40786" xr:uid="{4623EDA8-939F-4DEE-A7A3-53CA703DDD26}"/>
    <cellStyle name="Nota 139 8 2 4" xfId="40787" xr:uid="{02F83299-5EE2-406A-A5CF-2BE160C815F1}"/>
    <cellStyle name="Nota 139 8 3" xfId="40788" xr:uid="{385814D1-5C48-4545-9E6B-49D58D00CC1F}"/>
    <cellStyle name="Nota 139 8 4" xfId="40789" xr:uid="{5B84B379-2A28-4391-BE26-A95103C7237D}"/>
    <cellStyle name="Nota 139 8 5" xfId="40790" xr:uid="{493EDB21-ADED-4AD6-97B2-F9543288F4E8}"/>
    <cellStyle name="Nota 139 9" xfId="40791" xr:uid="{EA565B89-0550-48F9-8D32-67D4FF27D534}"/>
    <cellStyle name="Nota 139 9 2" xfId="40792" xr:uid="{F10C53FC-7F81-44FF-96EC-DA0D8CD0B64A}"/>
    <cellStyle name="Nota 139 9 2 2" xfId="40793" xr:uid="{9A461D83-3866-4049-A6E2-20D9FFEA8F10}"/>
    <cellStyle name="Nota 139 9 2 3" xfId="40794" xr:uid="{AFBC1A1A-284C-420B-BCFC-C415A964CF6F}"/>
    <cellStyle name="Nota 139 9 2 4" xfId="40795" xr:uid="{8938BF11-18C9-4FD5-9A00-1E6A061D3CA3}"/>
    <cellStyle name="Nota 139 9 3" xfId="40796" xr:uid="{745196BA-CA8F-4251-A62A-1B434248A7F0}"/>
    <cellStyle name="Nota 139 9 4" xfId="40797" xr:uid="{066A8703-36A8-4F6E-9CCB-C83AB582C5AF}"/>
    <cellStyle name="Nota 139 9 5" xfId="40798" xr:uid="{D87D3BBF-7B2E-46DF-8475-BAFEE12E34E4}"/>
    <cellStyle name="Nota 14" xfId="2669" xr:uid="{1C21D4E5-B1D7-471C-8DA5-E080EDF75656}"/>
    <cellStyle name="Nota 14 10" xfId="40799" xr:uid="{4B0214C4-6511-4F97-A1B3-CA4D13CCAE2A}"/>
    <cellStyle name="Nota 14 10 2" xfId="47686" xr:uid="{3447D241-8E60-4E2F-A8CF-B6520624EE1C}"/>
    <cellStyle name="Nota 14 11" xfId="40800" xr:uid="{528845C8-0926-41B0-8645-56CE20284F31}"/>
    <cellStyle name="Nota 14 12" xfId="40801" xr:uid="{C45BE5CC-1906-4FEB-89E6-10F6FDB9A616}"/>
    <cellStyle name="Nota 14 13" xfId="40802" xr:uid="{DA46A0B8-82B0-4FA8-92DD-6CCB9B30BA14}"/>
    <cellStyle name="Nota 14 14" xfId="40803" xr:uid="{CAD21AC8-8E77-42B6-9EA4-DEFA676EAB29}"/>
    <cellStyle name="Nota 14 15" xfId="40804" xr:uid="{7AF96ADF-75E6-4B22-AE89-C153EFCD5FAF}"/>
    <cellStyle name="Nota 14 16" xfId="40805" xr:uid="{372CDF88-0AEE-48EF-8896-FCC6E7D93B35}"/>
    <cellStyle name="Nota 14 17" xfId="46082" xr:uid="{E61EF3AE-CF17-429F-A6D2-FF71928C5B4B}"/>
    <cellStyle name="Nota 14 2" xfId="2670" xr:uid="{30055435-3803-49B0-95D5-1D21895855CC}"/>
    <cellStyle name="Nota 14 2 2" xfId="40806" xr:uid="{1540FFCD-56FF-40E5-A837-BC65BF7F3881}"/>
    <cellStyle name="Nota 14 2 2 2" xfId="49779" xr:uid="{2B0979A9-8BFD-4E4C-A882-3559222096CE}"/>
    <cellStyle name="Nota 14 2 3" xfId="40807" xr:uid="{DA79B5E9-59C6-4B60-A5D6-FCDF2DA81FE2}"/>
    <cellStyle name="Nota 14 2 3 2" xfId="48327" xr:uid="{50C2D455-5A4C-48DA-AA7A-1C9D87F5DA75}"/>
    <cellStyle name="Nota 14 2 4" xfId="46945" xr:uid="{981915E7-FA67-4A77-A757-C108B16AB0CA}"/>
    <cellStyle name="Nota 14 3" xfId="40808" xr:uid="{3EC572F2-7821-4A24-BABC-BA11D84E6AFA}"/>
    <cellStyle name="Nota 14 3 2" xfId="51179" xr:uid="{040AACDB-C904-44CE-9E8A-3B9B58DAF2F3}"/>
    <cellStyle name="Nota 14 4" xfId="40809" xr:uid="{F3072E5E-DA6D-43E7-9CB2-42BF0E19B384}"/>
    <cellStyle name="Nota 14 4 2" xfId="52061" xr:uid="{20C06FD9-0D75-4FA7-A38B-4A0F78B40844}"/>
    <cellStyle name="Nota 14 5" xfId="40810" xr:uid="{832ADD31-F16F-4C7E-9077-D91B6F97C0D2}"/>
    <cellStyle name="Nota 14 5 2" xfId="52930" xr:uid="{1DD38F49-A1D9-4842-BA95-F6F4164AFDBE}"/>
    <cellStyle name="Nota 14 6" xfId="40811" xr:uid="{70CEA3A1-C991-4297-A7C9-F89BDFAA3DA6}"/>
    <cellStyle name="Nota 14 6 2" xfId="53785" xr:uid="{D5CC9593-F662-4B7E-B888-9DA897E6A23F}"/>
    <cellStyle name="Nota 14 7" xfId="40812" xr:uid="{927F735F-A96B-4C0B-B90F-0AE8BA12380C}"/>
    <cellStyle name="Nota 14 7 2" xfId="54608" xr:uid="{C0255687-B270-465B-B4CF-68D5FE71AD8B}"/>
    <cellStyle name="Nota 14 8" xfId="40813" xr:uid="{90732A0C-D523-4C63-93DF-AF2A24DC924C}"/>
    <cellStyle name="Nota 14 8 2" xfId="55354" xr:uid="{D1BFF609-08CB-48B8-92CC-84D4128844A3}"/>
    <cellStyle name="Nota 14 9" xfId="40814" xr:uid="{9B606341-1FA1-43D5-89C2-B5A37C5FD3A1}"/>
    <cellStyle name="Nota 14 9 2" xfId="55961" xr:uid="{40698CCD-AEA3-44BF-A1BB-6DEC8975A428}"/>
    <cellStyle name="Nota 140" xfId="40815" xr:uid="{07B6107A-CF9A-4384-8349-9B0AFC306EC7}"/>
    <cellStyle name="Nota 140 10" xfId="40816" xr:uid="{DFEEA3C3-4929-4E31-9012-04A0D59805B7}"/>
    <cellStyle name="Nota 140 10 2" xfId="40817" xr:uid="{7A9B7548-8FCF-4946-A3A4-D821139529D1}"/>
    <cellStyle name="Nota 140 10 2 2" xfId="40818" xr:uid="{AB887AB6-F6EE-437B-8DF2-1A896C5B0C75}"/>
    <cellStyle name="Nota 140 10 2 3" xfId="40819" xr:uid="{CD6F4338-6A28-4900-81C4-0A144A676320}"/>
    <cellStyle name="Nota 140 10 2 4" xfId="40820" xr:uid="{28C350FC-8207-4076-93AD-20EC712CBEF0}"/>
    <cellStyle name="Nota 140 10 3" xfId="40821" xr:uid="{4EC193DA-1754-4D39-8B68-DCA39CF7EDD1}"/>
    <cellStyle name="Nota 140 10 4" xfId="40822" xr:uid="{902AA1F1-2534-436F-B421-F43AF08EEB99}"/>
    <cellStyle name="Nota 140 10 5" xfId="40823" xr:uid="{CBB63218-DB49-4871-9C54-59C2E40A16E6}"/>
    <cellStyle name="Nota 140 11" xfId="40824" xr:uid="{2E947140-97F3-46B5-A560-92E83CD81A62}"/>
    <cellStyle name="Nota 140 11 2" xfId="40825" xr:uid="{D4E61FCF-77E3-460F-B767-95D0E1FDF4E3}"/>
    <cellStyle name="Nota 140 11 2 2" xfId="40826" xr:uid="{219D69F1-36A0-4139-BAF9-5EAE18AEE1EE}"/>
    <cellStyle name="Nota 140 11 2 3" xfId="40827" xr:uid="{D4A1437C-00D2-4E16-ABE9-A256DCE71040}"/>
    <cellStyle name="Nota 140 11 2 4" xfId="40828" xr:uid="{909164BA-CD34-49C0-9F69-CA58DACCCC09}"/>
    <cellStyle name="Nota 140 11 3" xfId="40829" xr:uid="{0D90BD9F-EC6A-4296-AF84-F260B99B0374}"/>
    <cellStyle name="Nota 140 11 4" xfId="40830" xr:uid="{0D1C56EB-A2C7-4377-B2D2-256DD70C3325}"/>
    <cellStyle name="Nota 140 11 5" xfId="40831" xr:uid="{3C28EC24-7600-4906-8C46-C5633622A55D}"/>
    <cellStyle name="Nota 140 12" xfId="40832" xr:uid="{1336B757-7D69-4376-B9BF-97D1D9A6B525}"/>
    <cellStyle name="Nota 140 12 2" xfId="40833" xr:uid="{F4B3E865-C6E8-4F16-97F5-CA753BC7BFA7}"/>
    <cellStyle name="Nota 140 12 3" xfId="40834" xr:uid="{480AD66B-2400-42F0-A1E9-6788F12DAE4B}"/>
    <cellStyle name="Nota 140 12 4" xfId="40835" xr:uid="{42D92E9D-2CE1-44EA-9D95-B84052A01AD5}"/>
    <cellStyle name="Nota 140 13" xfId="40836" xr:uid="{FC41599A-0F2F-48B2-9186-B7D3C2B82D2B}"/>
    <cellStyle name="Nota 140 14" xfId="40837" xr:uid="{6AF81993-D002-4A5D-887A-B8AD00768131}"/>
    <cellStyle name="Nota 140 15" xfId="40838" xr:uid="{971884B6-CBA9-462A-B832-658486EC71BA}"/>
    <cellStyle name="Nota 140 2" xfId="40839" xr:uid="{0FA42E83-A4BE-4A4E-9BF8-72F47F1D00EA}"/>
    <cellStyle name="Nota 140 2 2" xfId="40840" xr:uid="{A640CDA1-26FE-4AB2-ADF7-071C57FAF1B9}"/>
    <cellStyle name="Nota 140 2 2 2" xfId="40841" xr:uid="{E63E2AA5-CB58-4A5E-B66E-FF0F013FEA61}"/>
    <cellStyle name="Nota 140 2 2 3" xfId="40842" xr:uid="{2ABFADB7-35B0-4BC3-83BF-2FEAAF544020}"/>
    <cellStyle name="Nota 140 2 2 4" xfId="40843" xr:uid="{E0A19536-1D30-4609-BF1B-63CC8FCBE66E}"/>
    <cellStyle name="Nota 140 2 3" xfId="40844" xr:uid="{8D70822E-C360-4B06-A212-425D3A9C5EB5}"/>
    <cellStyle name="Nota 140 2 4" xfId="40845" xr:uid="{D8E0DDCB-81B9-4003-8CB7-9ADB88B06165}"/>
    <cellStyle name="Nota 140 2 5" xfId="40846" xr:uid="{587D9C7C-0ABF-49AF-978A-BBD78311A64E}"/>
    <cellStyle name="Nota 140 3" xfId="40847" xr:uid="{84B27E31-F37C-4A43-B0A1-506FE38EFF29}"/>
    <cellStyle name="Nota 140 3 2" xfId="40848" xr:uid="{70FB3E39-B705-402E-8E10-7F026BEA320E}"/>
    <cellStyle name="Nota 140 3 2 2" xfId="40849" xr:uid="{3277E394-1948-4A95-BF8C-CD41250C84CB}"/>
    <cellStyle name="Nota 140 3 2 3" xfId="40850" xr:uid="{3333FD07-81F1-4E6D-AE3A-7901EC8343AC}"/>
    <cellStyle name="Nota 140 3 2 4" xfId="40851" xr:uid="{8C7881C2-ED49-407B-B0AB-77543F2159C7}"/>
    <cellStyle name="Nota 140 3 3" xfId="40852" xr:uid="{9A986A85-8003-4F9A-A086-455A71811B48}"/>
    <cellStyle name="Nota 140 3 4" xfId="40853" xr:uid="{4A817B30-6BBE-45A4-B253-D975A35AF2C7}"/>
    <cellStyle name="Nota 140 3 5" xfId="40854" xr:uid="{3DD3654F-4C29-4B96-9D6D-DD5CB8914C59}"/>
    <cellStyle name="Nota 140 4" xfId="40855" xr:uid="{2B87A010-C615-4719-88B2-9A756EED5A6E}"/>
    <cellStyle name="Nota 140 4 2" xfId="40856" xr:uid="{8498B502-4420-4FEE-8C70-F1D9E791B5E8}"/>
    <cellStyle name="Nota 140 4 2 2" xfId="40857" xr:uid="{FBC2589D-B395-48AC-8768-8E1EC7ED7EF1}"/>
    <cellStyle name="Nota 140 4 2 3" xfId="40858" xr:uid="{61F1476E-795B-4798-8DB8-B051C581EF3A}"/>
    <cellStyle name="Nota 140 4 2 4" xfId="40859" xr:uid="{FE39D401-6D04-4556-A346-626B4313BC8D}"/>
    <cellStyle name="Nota 140 4 3" xfId="40860" xr:uid="{48525D66-F122-43EB-B7B0-2BD6CF595AB2}"/>
    <cellStyle name="Nota 140 4 4" xfId="40861" xr:uid="{4B025929-FD3F-40E0-8139-DD0B0DCDFCB3}"/>
    <cellStyle name="Nota 140 4 5" xfId="40862" xr:uid="{9C5EAB82-C562-401E-B6AA-31E463603D20}"/>
    <cellStyle name="Nota 140 5" xfId="40863" xr:uid="{59A3D26F-2D30-416A-AAC6-C04A325262EA}"/>
    <cellStyle name="Nota 140 5 2" xfId="40864" xr:uid="{549E30D9-79BE-4CBD-9980-01A0ADD153CE}"/>
    <cellStyle name="Nota 140 5 2 2" xfId="40865" xr:uid="{5D970E45-9FD6-4AD3-8C88-2261F4E748FE}"/>
    <cellStyle name="Nota 140 5 2 3" xfId="40866" xr:uid="{63F7F435-B8A4-4A19-AF4F-ED6ECE4A39AB}"/>
    <cellStyle name="Nota 140 5 2 4" xfId="40867" xr:uid="{69390AD3-A1E3-459A-96BE-6B6355190047}"/>
    <cellStyle name="Nota 140 5 3" xfId="40868" xr:uid="{8AA65543-C6D3-441A-BD77-69DE1AFAB2E6}"/>
    <cellStyle name="Nota 140 5 4" xfId="40869" xr:uid="{475BDD0B-AA5A-43ED-AB50-00A48CFBDEEB}"/>
    <cellStyle name="Nota 140 5 5" xfId="40870" xr:uid="{70E05503-1FC4-47DE-B503-0AEA083CA0E1}"/>
    <cellStyle name="Nota 140 6" xfId="40871" xr:uid="{21E64B82-79E7-4FD3-933D-43147A4A1B43}"/>
    <cellStyle name="Nota 140 6 2" xfId="40872" xr:uid="{5A580ACE-B0CB-4430-8BB3-23D264E7D983}"/>
    <cellStyle name="Nota 140 6 2 2" xfId="40873" xr:uid="{032D7F16-6D6B-4979-9DB9-5E79C9931512}"/>
    <cellStyle name="Nota 140 6 2 3" xfId="40874" xr:uid="{69CC9A6C-AD0F-4721-88BE-351A021E20B7}"/>
    <cellStyle name="Nota 140 6 2 4" xfId="40875" xr:uid="{71F99B38-D354-4615-A194-4ADE40D3B670}"/>
    <cellStyle name="Nota 140 6 3" xfId="40876" xr:uid="{57459A51-4004-4A19-822A-4479FEB68832}"/>
    <cellStyle name="Nota 140 6 4" xfId="40877" xr:uid="{014CF435-4D73-4B5D-AE77-1AFD4EF2F86C}"/>
    <cellStyle name="Nota 140 6 5" xfId="40878" xr:uid="{69B2CC41-1561-48A8-8D87-DD052A4B58A0}"/>
    <cellStyle name="Nota 140 7" xfId="40879" xr:uid="{0AB50EE5-F5BB-4B34-97BE-6E0E646904D0}"/>
    <cellStyle name="Nota 140 7 2" xfId="40880" xr:uid="{C40364E4-6222-478D-BB85-34BFCA822471}"/>
    <cellStyle name="Nota 140 7 2 2" xfId="40881" xr:uid="{F917868F-386D-42A1-AAB9-FC779442A5CB}"/>
    <cellStyle name="Nota 140 7 2 3" xfId="40882" xr:uid="{E357BA5E-82E4-4B9A-99E5-B95259F2F8DE}"/>
    <cellStyle name="Nota 140 7 2 4" xfId="40883" xr:uid="{AFCE1C08-9B99-4DA3-8A0E-422EB321A75A}"/>
    <cellStyle name="Nota 140 7 3" xfId="40884" xr:uid="{F69C58FC-4038-46B3-BE9E-984A5D7ED1AC}"/>
    <cellStyle name="Nota 140 7 4" xfId="40885" xr:uid="{4B4F2814-DD85-4D2C-AD0C-2B7B0D029F26}"/>
    <cellStyle name="Nota 140 7 5" xfId="40886" xr:uid="{5C9326D5-C280-4797-A356-F2CEE0A3F9A3}"/>
    <cellStyle name="Nota 140 8" xfId="40887" xr:uid="{5BECD188-6D02-4357-B2B0-CCDD217E3244}"/>
    <cellStyle name="Nota 140 8 2" xfId="40888" xr:uid="{84AA976A-84CA-461B-9CFF-04BCA7BD9AD7}"/>
    <cellStyle name="Nota 140 8 2 2" xfId="40889" xr:uid="{5E812E5B-092F-4ACB-8570-D90B9A86A888}"/>
    <cellStyle name="Nota 140 8 2 3" xfId="40890" xr:uid="{A518529E-B460-40BB-96D7-A950E71AA87B}"/>
    <cellStyle name="Nota 140 8 2 4" xfId="40891" xr:uid="{93EC2FD8-DFC6-4673-8F37-53F671FFB464}"/>
    <cellStyle name="Nota 140 8 3" xfId="40892" xr:uid="{26701A1D-957E-40F7-B013-87A636BC4028}"/>
    <cellStyle name="Nota 140 8 4" xfId="40893" xr:uid="{4FAE0D52-124F-4076-8B78-9B039370ED44}"/>
    <cellStyle name="Nota 140 8 5" xfId="40894" xr:uid="{2968C35E-355C-4CE6-AA26-EB6381CF650F}"/>
    <cellStyle name="Nota 140 9" xfId="40895" xr:uid="{92AE6BD2-1AAE-4376-A559-6522BECF93D3}"/>
    <cellStyle name="Nota 140 9 2" xfId="40896" xr:uid="{935496AB-F9AB-4E46-8103-3B9FB8DAC187}"/>
    <cellStyle name="Nota 140 9 2 2" xfId="40897" xr:uid="{43A85C82-E706-46E3-B94F-C0E1598F5C9C}"/>
    <cellStyle name="Nota 140 9 2 3" xfId="40898" xr:uid="{371CF074-A0DA-4557-B5EA-97B9AFF04688}"/>
    <cellStyle name="Nota 140 9 2 4" xfId="40899" xr:uid="{73CC0320-9827-4804-8802-9A3C6409A511}"/>
    <cellStyle name="Nota 140 9 3" xfId="40900" xr:uid="{13E33AAA-DF9D-4FC5-A4C6-CDD2191DDAA2}"/>
    <cellStyle name="Nota 140 9 4" xfId="40901" xr:uid="{5524CE15-AC8E-449A-A879-E7F83EE4D427}"/>
    <cellStyle name="Nota 140 9 5" xfId="40902" xr:uid="{D8AA2DFB-D72E-443D-A70B-910F5EF451B5}"/>
    <cellStyle name="Nota 141" xfId="40903" xr:uid="{1464B874-AA81-49C5-83EF-07C2BA9FA46E}"/>
    <cellStyle name="Nota 141 10" xfId="40904" xr:uid="{90040887-EC3C-4806-962A-C5349A40106F}"/>
    <cellStyle name="Nota 141 10 2" xfId="40905" xr:uid="{29B89D88-46C3-4F5D-BD15-B303C97B09F8}"/>
    <cellStyle name="Nota 141 10 2 2" xfId="40906" xr:uid="{C732614B-DB4E-4A23-B2F8-570618B5846F}"/>
    <cellStyle name="Nota 141 10 2 3" xfId="40907" xr:uid="{790D7122-8FA0-4A15-9DCD-6C4BEA2FAAF8}"/>
    <cellStyle name="Nota 141 10 2 4" xfId="40908" xr:uid="{D61EF180-9F2E-49EC-887F-BDC996825EE3}"/>
    <cellStyle name="Nota 141 10 3" xfId="40909" xr:uid="{4754A864-741D-492C-BD02-F101889768E5}"/>
    <cellStyle name="Nota 141 10 4" xfId="40910" xr:uid="{027BFA78-81DD-4036-A10B-661C83DED4FB}"/>
    <cellStyle name="Nota 141 10 5" xfId="40911" xr:uid="{52A0029A-35F3-4031-872F-1949400397F7}"/>
    <cellStyle name="Nota 141 11" xfId="40912" xr:uid="{E7238CC0-EC7E-4E67-8B0D-6423B98948C2}"/>
    <cellStyle name="Nota 141 11 2" xfId="40913" xr:uid="{8712B33E-9BA7-4DC7-B800-FABD9C525CAF}"/>
    <cellStyle name="Nota 141 11 2 2" xfId="40914" xr:uid="{1166216C-BD4F-4242-86E5-F9D582C0C701}"/>
    <cellStyle name="Nota 141 11 2 3" xfId="40915" xr:uid="{0E4CB0CC-6601-4555-BD64-FD446B054E37}"/>
    <cellStyle name="Nota 141 11 2 4" xfId="40916" xr:uid="{4E3F1F6D-D66B-4131-AB87-06E61B24C0BE}"/>
    <cellStyle name="Nota 141 11 3" xfId="40917" xr:uid="{1FCD578B-B21D-47D8-9CAA-CE75DC57FA1F}"/>
    <cellStyle name="Nota 141 11 4" xfId="40918" xr:uid="{8D371193-EB37-45A6-A8D7-A80FE663C435}"/>
    <cellStyle name="Nota 141 11 5" xfId="40919" xr:uid="{67E8DFA5-1D02-42F8-A682-5F7BE2D489CA}"/>
    <cellStyle name="Nota 141 12" xfId="40920" xr:uid="{BAE0FFE4-E6DE-4728-A2A4-9BC25F304C28}"/>
    <cellStyle name="Nota 141 12 2" xfId="40921" xr:uid="{E4F13628-EB53-4E12-8884-CA0A5349ABEA}"/>
    <cellStyle name="Nota 141 12 3" xfId="40922" xr:uid="{8A741AB0-FE0B-4BA1-ABEA-CC4FF3141495}"/>
    <cellStyle name="Nota 141 12 4" xfId="40923" xr:uid="{665D7D0F-C4DF-44DC-98D1-AB2CBEB5C98C}"/>
    <cellStyle name="Nota 141 13" xfId="40924" xr:uid="{D5569235-AD7E-46D8-80C6-C17A19941716}"/>
    <cellStyle name="Nota 141 14" xfId="40925" xr:uid="{626752C7-CAD2-42A4-947C-D851FD4DE949}"/>
    <cellStyle name="Nota 141 15" xfId="40926" xr:uid="{FAECA5E7-8479-422B-B979-DBDA7339FBCB}"/>
    <cellStyle name="Nota 141 2" xfId="40927" xr:uid="{DB58ADF1-916A-46F2-91DE-04B1A83A6CF0}"/>
    <cellStyle name="Nota 141 2 2" xfId="40928" xr:uid="{D67F0A7C-44B7-4D3C-A733-0A9CAE6D6404}"/>
    <cellStyle name="Nota 141 2 2 2" xfId="40929" xr:uid="{A5C48511-7A13-4F2C-B289-7FE2A4430F79}"/>
    <cellStyle name="Nota 141 2 2 3" xfId="40930" xr:uid="{C5D2D8BD-93BD-473F-A71F-FFA74FBAB229}"/>
    <cellStyle name="Nota 141 2 2 4" xfId="40931" xr:uid="{CAB4B6E5-3F84-4DE9-8E83-2CE128943B4C}"/>
    <cellStyle name="Nota 141 2 3" xfId="40932" xr:uid="{BC251E12-409C-4A65-9C1F-9ACBF01C2EBF}"/>
    <cellStyle name="Nota 141 2 4" xfId="40933" xr:uid="{28866E39-33AC-4591-A2DC-46E107C8F799}"/>
    <cellStyle name="Nota 141 2 5" xfId="40934" xr:uid="{C974A112-5416-4B8E-A71D-058BA11F2384}"/>
    <cellStyle name="Nota 141 3" xfId="40935" xr:uid="{3001BBFB-5BF0-4056-B227-EE6327872C70}"/>
    <cellStyle name="Nota 141 3 2" xfId="40936" xr:uid="{8A8D5346-9243-43A9-A159-19220E270464}"/>
    <cellStyle name="Nota 141 3 2 2" xfId="40937" xr:uid="{4FA25702-6655-407E-AE1C-AF956C850764}"/>
    <cellStyle name="Nota 141 3 2 3" xfId="40938" xr:uid="{0BD44400-7107-4022-9B22-5B03CA8BDA0B}"/>
    <cellStyle name="Nota 141 3 2 4" xfId="40939" xr:uid="{D631CBB8-09C9-4B2C-BE21-CECF8B78DBCC}"/>
    <cellStyle name="Nota 141 3 3" xfId="40940" xr:uid="{9ECBBCB4-C4EA-421B-BD28-42351C8F98BE}"/>
    <cellStyle name="Nota 141 3 4" xfId="40941" xr:uid="{18A1D71B-CB3E-49CB-8EC8-2D92768A7611}"/>
    <cellStyle name="Nota 141 3 5" xfId="40942" xr:uid="{05801897-EFF4-4035-B1C8-0146AF3FAECB}"/>
    <cellStyle name="Nota 141 4" xfId="40943" xr:uid="{EAB84E4B-ACAE-4957-A8B8-FDA1AB968781}"/>
    <cellStyle name="Nota 141 4 2" xfId="40944" xr:uid="{5EAD9DEF-E2F6-4ACF-AD79-A0D84CB2FD8F}"/>
    <cellStyle name="Nota 141 4 2 2" xfId="40945" xr:uid="{B49FB6BB-2866-41B7-9295-2E433949061A}"/>
    <cellStyle name="Nota 141 4 2 3" xfId="40946" xr:uid="{25825280-0BA3-49B7-9351-732238E727F2}"/>
    <cellStyle name="Nota 141 4 2 4" xfId="40947" xr:uid="{054FCC48-A90A-4D8C-802D-BAF6F59C508C}"/>
    <cellStyle name="Nota 141 4 3" xfId="40948" xr:uid="{8AFF027B-3E1E-47C8-A172-BAEA8861C807}"/>
    <cellStyle name="Nota 141 4 4" xfId="40949" xr:uid="{6F913463-AC57-4C4C-8970-8782EDEFDD60}"/>
    <cellStyle name="Nota 141 4 5" xfId="40950" xr:uid="{4AAD0670-FF60-4403-9E1D-05F528C27120}"/>
    <cellStyle name="Nota 141 5" xfId="40951" xr:uid="{391895D1-EF50-4363-AA41-522BC50AC16C}"/>
    <cellStyle name="Nota 141 5 2" xfId="40952" xr:uid="{F7DC601F-3210-4A55-803A-9717E2CE99ED}"/>
    <cellStyle name="Nota 141 5 2 2" xfId="40953" xr:uid="{0FC6A553-4718-47B7-8A0E-DCA6DF0AEF3F}"/>
    <cellStyle name="Nota 141 5 2 3" xfId="40954" xr:uid="{23B5D603-DC71-42AE-AADB-C5C0ED2ED6AD}"/>
    <cellStyle name="Nota 141 5 2 4" xfId="40955" xr:uid="{03A88101-0E43-4538-AD06-7B8CC13D2746}"/>
    <cellStyle name="Nota 141 5 3" xfId="40956" xr:uid="{7F5DA93E-44FD-4051-B2A8-F7F58F28E02A}"/>
    <cellStyle name="Nota 141 5 4" xfId="40957" xr:uid="{9628E528-4FEF-4672-A4C6-B9C622BC0280}"/>
    <cellStyle name="Nota 141 5 5" xfId="40958" xr:uid="{A81D1E4E-8E66-419B-BAF2-2B0FAD181190}"/>
    <cellStyle name="Nota 141 6" xfId="40959" xr:uid="{36B47D42-C41F-4504-8B23-09FF6B4E6541}"/>
    <cellStyle name="Nota 141 6 2" xfId="40960" xr:uid="{FD973633-671B-4ACE-8B58-F38216C54BE5}"/>
    <cellStyle name="Nota 141 6 2 2" xfId="40961" xr:uid="{888BC872-76EB-4D9F-92EA-1EF181244D14}"/>
    <cellStyle name="Nota 141 6 2 3" xfId="40962" xr:uid="{F18B3D86-02F3-42BB-92CA-E3E029C84AEB}"/>
    <cellStyle name="Nota 141 6 2 4" xfId="40963" xr:uid="{7AE1B6EA-8B46-4346-934B-AEDFB7245D9B}"/>
    <cellStyle name="Nota 141 6 3" xfId="40964" xr:uid="{CBE9849D-437E-42E2-9843-37B6CC86DD0B}"/>
    <cellStyle name="Nota 141 6 4" xfId="40965" xr:uid="{4B93D99E-3FA9-4042-8AB5-4E049671F1A8}"/>
    <cellStyle name="Nota 141 6 5" xfId="40966" xr:uid="{D150AEBE-A0EC-49B4-8193-C5331FFCB637}"/>
    <cellStyle name="Nota 141 7" xfId="40967" xr:uid="{D7A3DC26-28D5-4590-8A59-5B049FC1A1EA}"/>
    <cellStyle name="Nota 141 7 2" xfId="40968" xr:uid="{D9C3A5D4-BE69-4A49-9D26-E3411E27F933}"/>
    <cellStyle name="Nota 141 7 2 2" xfId="40969" xr:uid="{8650BD9C-260B-44CF-B285-130670E7B580}"/>
    <cellStyle name="Nota 141 7 2 3" xfId="40970" xr:uid="{EBCECD8B-A944-488A-982C-3256DB033A69}"/>
    <cellStyle name="Nota 141 7 2 4" xfId="40971" xr:uid="{C071DFE1-C1AB-4294-A28E-8836D43FD8AB}"/>
    <cellStyle name="Nota 141 7 3" xfId="40972" xr:uid="{F74D958B-2117-401A-8C2F-6C3FA2A6789E}"/>
    <cellStyle name="Nota 141 7 4" xfId="40973" xr:uid="{2FB59E26-A8CB-4601-9046-10620E8BB05D}"/>
    <cellStyle name="Nota 141 7 5" xfId="40974" xr:uid="{BBFB0C95-5ADD-45EB-B3DD-0D11629E124B}"/>
    <cellStyle name="Nota 141 8" xfId="40975" xr:uid="{24D4F3BA-F6B8-4C6D-96BA-AE150C6FCA65}"/>
    <cellStyle name="Nota 141 8 2" xfId="40976" xr:uid="{3765EAEB-0FC4-405B-8E8E-AF00AF91055E}"/>
    <cellStyle name="Nota 141 8 2 2" xfId="40977" xr:uid="{4839DE36-CD76-435B-A9E8-BC441DC2F236}"/>
    <cellStyle name="Nota 141 8 2 3" xfId="40978" xr:uid="{4EAC834C-9248-4E3B-8D8A-7DCD51F2F6DC}"/>
    <cellStyle name="Nota 141 8 2 4" xfId="40979" xr:uid="{F0AA6292-4653-4144-B95A-EAAC7B90B437}"/>
    <cellStyle name="Nota 141 8 3" xfId="40980" xr:uid="{71FB572F-B573-4020-AEAF-76A10110AD78}"/>
    <cellStyle name="Nota 141 8 4" xfId="40981" xr:uid="{BD4F679F-C738-4DAC-B371-F0D98E7B708D}"/>
    <cellStyle name="Nota 141 8 5" xfId="40982" xr:uid="{47D85468-4E89-4B8B-816F-B66EB6329FCD}"/>
    <cellStyle name="Nota 141 9" xfId="40983" xr:uid="{93EC38DE-7FCB-43A0-BC37-00BE880BF287}"/>
    <cellStyle name="Nota 141 9 2" xfId="40984" xr:uid="{0195E412-DC56-43C9-BD91-D74BA2E2FCF8}"/>
    <cellStyle name="Nota 141 9 2 2" xfId="40985" xr:uid="{98D72260-84FF-4EBB-9579-C1D19176C6E3}"/>
    <cellStyle name="Nota 141 9 2 3" xfId="40986" xr:uid="{01F4216C-7D35-4F60-BC06-05BAABD49211}"/>
    <cellStyle name="Nota 141 9 2 4" xfId="40987" xr:uid="{207AD9BD-2397-4139-937E-FF1DB3C4F83A}"/>
    <cellStyle name="Nota 141 9 3" xfId="40988" xr:uid="{C8C6FCB8-75EE-40E1-AB54-CA0AFED57ED6}"/>
    <cellStyle name="Nota 141 9 4" xfId="40989" xr:uid="{7D87AC87-82AD-44EE-A290-98325BF3A7DA}"/>
    <cellStyle name="Nota 141 9 5" xfId="40990" xr:uid="{179D5FC3-09D0-4408-8EC2-FE120E89D58A}"/>
    <cellStyle name="Nota 142" xfId="40991" xr:uid="{3713E376-40B0-411E-970F-6C7CFE5B80E1}"/>
    <cellStyle name="Nota 142 10" xfId="40992" xr:uid="{45C9E6AC-2D14-4FB9-8A7B-8CA042ACCA25}"/>
    <cellStyle name="Nota 142 10 2" xfId="40993" xr:uid="{6C6CEA11-EBAC-40D7-8F22-565357958E81}"/>
    <cellStyle name="Nota 142 10 2 2" xfId="40994" xr:uid="{1E81013C-DC2B-4B4A-90C0-BAD620D002BA}"/>
    <cellStyle name="Nota 142 10 2 3" xfId="40995" xr:uid="{24A7860E-8E84-49EB-91B5-69ADEC7C1711}"/>
    <cellStyle name="Nota 142 10 2 4" xfId="40996" xr:uid="{9F8680C7-EEF5-48CC-97F4-5480A27A25D3}"/>
    <cellStyle name="Nota 142 10 3" xfId="40997" xr:uid="{B45AF50F-3768-4EE3-82AF-8D54D582E8FE}"/>
    <cellStyle name="Nota 142 10 4" xfId="40998" xr:uid="{025C4FBF-0B9A-422B-B7F7-E17867539294}"/>
    <cellStyle name="Nota 142 10 5" xfId="40999" xr:uid="{CD189AD3-87C0-43F9-9FE4-A5AECC6EFAC5}"/>
    <cellStyle name="Nota 142 11" xfId="41000" xr:uid="{903419F1-722A-4BAA-BB64-6250D11B179F}"/>
    <cellStyle name="Nota 142 11 2" xfId="41001" xr:uid="{35B133A8-96A8-4C5D-9A24-B062688A6E0A}"/>
    <cellStyle name="Nota 142 11 2 2" xfId="41002" xr:uid="{CAE5EE5F-FB56-46CC-866F-42F88557884F}"/>
    <cellStyle name="Nota 142 11 2 3" xfId="41003" xr:uid="{EBE0B049-84D2-4D0E-A55B-CF0BC4D7C3B0}"/>
    <cellStyle name="Nota 142 11 2 4" xfId="41004" xr:uid="{ACF6A173-C2AC-4A17-A17C-9950CCA04CF4}"/>
    <cellStyle name="Nota 142 11 3" xfId="41005" xr:uid="{6EB5CC81-C978-4426-A9D7-5B8DC0E48EB3}"/>
    <cellStyle name="Nota 142 11 4" xfId="41006" xr:uid="{B994EF86-4755-428C-B600-2E5CA0F44FD7}"/>
    <cellStyle name="Nota 142 11 5" xfId="41007" xr:uid="{59FBCBB2-A212-4055-B407-F02EAE3A8A7A}"/>
    <cellStyle name="Nota 142 12" xfId="41008" xr:uid="{9A737418-3EB1-41EA-871F-928B2B099FC2}"/>
    <cellStyle name="Nota 142 12 2" xfId="41009" xr:uid="{98692139-BC5C-4063-A830-EB87772E9F08}"/>
    <cellStyle name="Nota 142 12 3" xfId="41010" xr:uid="{BC2A891C-11AF-4341-82E5-8ACCE9ADC5E3}"/>
    <cellStyle name="Nota 142 12 4" xfId="41011" xr:uid="{0A7B3D6B-6C9B-4C7C-9EA1-44A8E59B5896}"/>
    <cellStyle name="Nota 142 13" xfId="41012" xr:uid="{88D9815D-B2F8-4175-B2A1-E86A24618DDC}"/>
    <cellStyle name="Nota 142 14" xfId="41013" xr:uid="{7C1E330D-F0D2-4BD0-A419-EEC2CBEDD036}"/>
    <cellStyle name="Nota 142 15" xfId="41014" xr:uid="{B1A391F4-FFD5-4528-99FB-E617EABFEAC0}"/>
    <cellStyle name="Nota 142 2" xfId="41015" xr:uid="{66112DCB-C3CF-4187-8C0C-B997B78E96E2}"/>
    <cellStyle name="Nota 142 2 2" xfId="41016" xr:uid="{C9465BF9-83D3-4B24-B822-F804E696E61E}"/>
    <cellStyle name="Nota 142 2 2 2" xfId="41017" xr:uid="{A0D61AEB-614F-4BA6-87FC-34575D9BF021}"/>
    <cellStyle name="Nota 142 2 2 3" xfId="41018" xr:uid="{5CB687F6-2617-4CA7-9977-C84E11FC5DC9}"/>
    <cellStyle name="Nota 142 2 2 4" xfId="41019" xr:uid="{33878A80-5609-48EE-B123-A408AE34A0BD}"/>
    <cellStyle name="Nota 142 2 3" xfId="41020" xr:uid="{541778EC-1BE6-4DFB-B5C3-8CB5148F6A5A}"/>
    <cellStyle name="Nota 142 2 4" xfId="41021" xr:uid="{3851300E-59A2-4DDB-B242-2057B1F39D29}"/>
    <cellStyle name="Nota 142 2 5" xfId="41022" xr:uid="{7F1DED3A-5F50-49F7-93F1-39AE853C6A1E}"/>
    <cellStyle name="Nota 142 3" xfId="41023" xr:uid="{71A16EAD-B1B7-42CA-9354-698D09724182}"/>
    <cellStyle name="Nota 142 3 2" xfId="41024" xr:uid="{41EF1071-EDAF-40E7-B066-3369B451379B}"/>
    <cellStyle name="Nota 142 3 2 2" xfId="41025" xr:uid="{BCD09E6C-53C1-457A-B68E-B6523B915168}"/>
    <cellStyle name="Nota 142 3 2 3" xfId="41026" xr:uid="{8F304387-8BED-483A-9955-6D7D2D0F6674}"/>
    <cellStyle name="Nota 142 3 2 4" xfId="41027" xr:uid="{73F2CC31-75C7-4594-8E78-4413A4B277A0}"/>
    <cellStyle name="Nota 142 3 3" xfId="41028" xr:uid="{DC46841F-50A1-48FD-8188-F96F412E8F87}"/>
    <cellStyle name="Nota 142 3 4" xfId="41029" xr:uid="{7F4B8CE4-221E-4B8C-8183-8C978BDBA43C}"/>
    <cellStyle name="Nota 142 3 5" xfId="41030" xr:uid="{6FBE7796-97E9-46D1-86B0-9FE56695E74C}"/>
    <cellStyle name="Nota 142 4" xfId="41031" xr:uid="{0FD90D52-26FF-41F6-887A-1298CC9B2135}"/>
    <cellStyle name="Nota 142 4 2" xfId="41032" xr:uid="{44CA495B-200C-4AF9-9441-703535449E22}"/>
    <cellStyle name="Nota 142 4 2 2" xfId="41033" xr:uid="{F3355429-2AAC-4B46-AE57-E80BD5B65231}"/>
    <cellStyle name="Nota 142 4 2 3" xfId="41034" xr:uid="{533077C6-301D-496A-AC0E-DBC2DA157FDB}"/>
    <cellStyle name="Nota 142 4 2 4" xfId="41035" xr:uid="{908F6932-92FB-4BEC-831E-FEBB1653CD73}"/>
    <cellStyle name="Nota 142 4 3" xfId="41036" xr:uid="{833CFFF3-4652-4460-B430-94EA49F3FCDD}"/>
    <cellStyle name="Nota 142 4 4" xfId="41037" xr:uid="{C3505524-0D0C-4207-8D57-E1EF2BC5A694}"/>
    <cellStyle name="Nota 142 4 5" xfId="41038" xr:uid="{6FEDCCBE-30E7-4D41-8B53-2B2948622DD6}"/>
    <cellStyle name="Nota 142 5" xfId="41039" xr:uid="{F8B9D204-5277-4640-AF30-43BBA2D87B69}"/>
    <cellStyle name="Nota 142 5 2" xfId="41040" xr:uid="{34E90AC6-24C7-4483-8A26-DC8CAD38262E}"/>
    <cellStyle name="Nota 142 5 2 2" xfId="41041" xr:uid="{27436EBB-6878-4C33-9583-BAEF2EC93A94}"/>
    <cellStyle name="Nota 142 5 2 3" xfId="41042" xr:uid="{C785D91B-5C66-406E-84FF-94B307E8FA3C}"/>
    <cellStyle name="Nota 142 5 2 4" xfId="41043" xr:uid="{D2AFAA6C-54A1-4D15-9821-7F07FFD21556}"/>
    <cellStyle name="Nota 142 5 3" xfId="41044" xr:uid="{05C712CC-1E47-4887-B14B-E73140EC9134}"/>
    <cellStyle name="Nota 142 5 4" xfId="41045" xr:uid="{79862C4F-80E3-4383-93FB-FCB2B66F00A5}"/>
    <cellStyle name="Nota 142 5 5" xfId="41046" xr:uid="{01703561-3726-4E17-A64D-232F21BAA351}"/>
    <cellStyle name="Nota 142 6" xfId="41047" xr:uid="{F98E7A0E-9A2E-4155-8797-7921189C87EE}"/>
    <cellStyle name="Nota 142 6 2" xfId="41048" xr:uid="{D7A61C54-1165-4B13-ADB5-5AC7854B0E5D}"/>
    <cellStyle name="Nota 142 6 2 2" xfId="41049" xr:uid="{22645022-B9A9-4567-A0E0-CBF76E7A3151}"/>
    <cellStyle name="Nota 142 6 2 3" xfId="41050" xr:uid="{57D4C24E-783D-4E36-AD69-96298A807978}"/>
    <cellStyle name="Nota 142 6 2 4" xfId="41051" xr:uid="{BE8F5D43-2824-4B1B-B4CA-111C9D32597C}"/>
    <cellStyle name="Nota 142 6 3" xfId="41052" xr:uid="{9E4C3D59-C9B7-481C-9DE5-F67548A11C86}"/>
    <cellStyle name="Nota 142 6 4" xfId="41053" xr:uid="{3C495E17-6DB9-4584-8325-4E8AECF16B59}"/>
    <cellStyle name="Nota 142 6 5" xfId="41054" xr:uid="{4EAC5CF1-0664-4FDC-BB72-89BAD97CFF82}"/>
    <cellStyle name="Nota 142 7" xfId="41055" xr:uid="{665BE704-CD22-47D7-A391-E83DC0F549E4}"/>
    <cellStyle name="Nota 142 7 2" xfId="41056" xr:uid="{E59ADBEF-6140-46DF-994E-24007B5BCD50}"/>
    <cellStyle name="Nota 142 7 2 2" xfId="41057" xr:uid="{45CCB4ED-02D0-4260-A8A1-93818CA3A830}"/>
    <cellStyle name="Nota 142 7 2 3" xfId="41058" xr:uid="{0420B5CB-7FC4-4F72-AF7E-8A60F100328B}"/>
    <cellStyle name="Nota 142 7 2 4" xfId="41059" xr:uid="{1F4DEC89-1BCA-496A-BBB3-A9F98541C92B}"/>
    <cellStyle name="Nota 142 7 3" xfId="41060" xr:uid="{3B99DE1B-38C7-477E-8CA0-25C8E589F5A8}"/>
    <cellStyle name="Nota 142 7 4" xfId="41061" xr:uid="{7E8BB99A-48E5-45CF-A98B-1A8C2C99A18A}"/>
    <cellStyle name="Nota 142 7 5" xfId="41062" xr:uid="{FF21D800-99D4-426E-91EF-1D50B8031CC3}"/>
    <cellStyle name="Nota 142 8" xfId="41063" xr:uid="{D644B1FD-254D-4BAD-88D9-2450AFF5AEC7}"/>
    <cellStyle name="Nota 142 8 2" xfId="41064" xr:uid="{C2CF7DF4-DE9C-4CB4-B1F7-6D1215D25E34}"/>
    <cellStyle name="Nota 142 8 2 2" xfId="41065" xr:uid="{BA601D9C-5667-430A-9A71-C5985BD675E5}"/>
    <cellStyle name="Nota 142 8 2 3" xfId="41066" xr:uid="{E8B34723-7657-4B90-A0B1-A41D585D900B}"/>
    <cellStyle name="Nota 142 8 2 4" xfId="41067" xr:uid="{47B29329-9D46-42A9-A366-1489C72E17D1}"/>
    <cellStyle name="Nota 142 8 3" xfId="41068" xr:uid="{A3FF4D33-5B8D-472C-81FE-66CBA3E8498D}"/>
    <cellStyle name="Nota 142 8 4" xfId="41069" xr:uid="{88EFFD91-4352-47BD-8714-E6C2003F6F75}"/>
    <cellStyle name="Nota 142 8 5" xfId="41070" xr:uid="{EEA2DE60-3490-4625-A4B9-86D31929C52B}"/>
    <cellStyle name="Nota 142 9" xfId="41071" xr:uid="{486C48B0-BD2E-4C30-95C2-745003506898}"/>
    <cellStyle name="Nota 142 9 2" xfId="41072" xr:uid="{4D63DF3A-56B2-4BC3-B2C2-0756C48A31D8}"/>
    <cellStyle name="Nota 142 9 2 2" xfId="41073" xr:uid="{E02717EF-9D70-4C84-8E4C-2E6BED7AA139}"/>
    <cellStyle name="Nota 142 9 2 3" xfId="41074" xr:uid="{7B98AD9D-9AD4-4961-8E4B-9ED3A914448B}"/>
    <cellStyle name="Nota 142 9 2 4" xfId="41075" xr:uid="{299377A7-4F02-4027-B1B5-EA379798A3C6}"/>
    <cellStyle name="Nota 142 9 3" xfId="41076" xr:uid="{7D009019-F6EC-4AE3-AED8-F757AF839A22}"/>
    <cellStyle name="Nota 142 9 4" xfId="41077" xr:uid="{BF5D45C2-6D5D-4DC2-8C46-A1FFD7749A0D}"/>
    <cellStyle name="Nota 142 9 5" xfId="41078" xr:uid="{691057F2-1CC4-40DF-989C-C13E04F305B1}"/>
    <cellStyle name="Nota 143" xfId="41079" xr:uid="{ADF21458-9015-4742-814B-E13E4DCE97CD}"/>
    <cellStyle name="Nota 143 10" xfId="41080" xr:uid="{CD26B35C-9A9A-426D-9229-D6CE6707E005}"/>
    <cellStyle name="Nota 143 10 2" xfId="41081" xr:uid="{52434212-2C26-4836-AFE4-F14C9012777A}"/>
    <cellStyle name="Nota 143 10 2 2" xfId="41082" xr:uid="{CE990DF6-F115-4164-B98F-BE24A520EBAF}"/>
    <cellStyle name="Nota 143 10 2 3" xfId="41083" xr:uid="{A72798C4-B946-441C-B65B-CC7D23866078}"/>
    <cellStyle name="Nota 143 10 2 4" xfId="41084" xr:uid="{1A6E8D2C-118B-4900-8CF6-D502FE3ACA3E}"/>
    <cellStyle name="Nota 143 10 3" xfId="41085" xr:uid="{1F740A8E-B6D6-493D-B376-01BA279F0D0B}"/>
    <cellStyle name="Nota 143 10 4" xfId="41086" xr:uid="{054FB818-A6A8-4B80-AAF3-CE2A4FFB8C6B}"/>
    <cellStyle name="Nota 143 10 5" xfId="41087" xr:uid="{2D15FE1B-D779-4539-94DB-227543D03E29}"/>
    <cellStyle name="Nota 143 11" xfId="41088" xr:uid="{63E1BBEF-D0C0-436D-A1B6-6CA1341F8752}"/>
    <cellStyle name="Nota 143 11 2" xfId="41089" xr:uid="{975F1C6C-0D61-40CB-950F-62F96DD70126}"/>
    <cellStyle name="Nota 143 11 2 2" xfId="41090" xr:uid="{6F72E92C-BC16-45A4-8064-EFE295564EF6}"/>
    <cellStyle name="Nota 143 11 2 3" xfId="41091" xr:uid="{8B2134B4-E1CF-4034-8EBB-5CBF8849E924}"/>
    <cellStyle name="Nota 143 11 2 4" xfId="41092" xr:uid="{D831E480-BADB-4F1C-9AB2-CC9E04738575}"/>
    <cellStyle name="Nota 143 11 3" xfId="41093" xr:uid="{50F37A51-F86F-4CBE-9437-CE7A89895A37}"/>
    <cellStyle name="Nota 143 11 4" xfId="41094" xr:uid="{B6293D0D-F417-4480-BA72-F94D15BA1DC7}"/>
    <cellStyle name="Nota 143 11 5" xfId="41095" xr:uid="{1728E236-0B48-43C3-8021-2889F2283D5A}"/>
    <cellStyle name="Nota 143 12" xfId="41096" xr:uid="{2C97C715-01DE-46E5-B013-F1B7C0CC4300}"/>
    <cellStyle name="Nota 143 12 2" xfId="41097" xr:uid="{E4918FE6-EE59-4F10-AF1A-E4FD363BE182}"/>
    <cellStyle name="Nota 143 12 3" xfId="41098" xr:uid="{1E3AA865-A30E-49B7-9423-FBAF5274959E}"/>
    <cellStyle name="Nota 143 12 4" xfId="41099" xr:uid="{E5D82859-769C-4AAB-A80A-00C12468E41F}"/>
    <cellStyle name="Nota 143 13" xfId="41100" xr:uid="{97CFEEDA-7F3D-449C-91A5-023791A84B73}"/>
    <cellStyle name="Nota 143 14" xfId="41101" xr:uid="{4A7586F4-CB39-4F29-957A-EDC025FC023C}"/>
    <cellStyle name="Nota 143 15" xfId="41102" xr:uid="{5C947598-7951-4325-B7E2-D3B708169C0C}"/>
    <cellStyle name="Nota 143 2" xfId="41103" xr:uid="{4C4E5C5C-3BE8-455D-9420-607A8B891513}"/>
    <cellStyle name="Nota 143 2 2" xfId="41104" xr:uid="{EA232A06-6F24-4425-B2CC-4FCEECF642A7}"/>
    <cellStyle name="Nota 143 2 2 2" xfId="41105" xr:uid="{B6643425-AB58-4F9A-BD40-5B245585A3A2}"/>
    <cellStyle name="Nota 143 2 2 3" xfId="41106" xr:uid="{6BCF2C60-DA71-4C55-A027-54D592FEF6AB}"/>
    <cellStyle name="Nota 143 2 2 4" xfId="41107" xr:uid="{06335C3F-4B78-4BE3-AB28-F2436E9F47F3}"/>
    <cellStyle name="Nota 143 2 3" xfId="41108" xr:uid="{369D25A8-9E6C-4B22-814E-E5DFE13AC809}"/>
    <cellStyle name="Nota 143 2 4" xfId="41109" xr:uid="{B405DCC1-6C6E-4CE9-B786-4EB336650184}"/>
    <cellStyle name="Nota 143 2 5" xfId="41110" xr:uid="{32A4E53F-A55A-4879-9404-2AE7F5A21901}"/>
    <cellStyle name="Nota 143 3" xfId="41111" xr:uid="{568B65C0-10EF-430E-806D-ECB89FC47C74}"/>
    <cellStyle name="Nota 143 3 2" xfId="41112" xr:uid="{EEDF02B8-C6BA-4591-AABF-3ECC207F6B68}"/>
    <cellStyle name="Nota 143 3 2 2" xfId="41113" xr:uid="{746C017F-1303-4891-A2B7-1BB0812A91AC}"/>
    <cellStyle name="Nota 143 3 2 3" xfId="41114" xr:uid="{6ED46B0F-18D2-4272-BEB0-DE1A168EED06}"/>
    <cellStyle name="Nota 143 3 2 4" xfId="41115" xr:uid="{791C7508-9923-4FC2-A730-E47E7001A8C0}"/>
    <cellStyle name="Nota 143 3 3" xfId="41116" xr:uid="{4FE14080-297D-46C2-AD3D-34A61470078C}"/>
    <cellStyle name="Nota 143 3 4" xfId="41117" xr:uid="{2137FD94-44CD-415B-A2A6-CAA057B2F7A8}"/>
    <cellStyle name="Nota 143 3 5" xfId="41118" xr:uid="{626445EB-4D27-4133-A3AB-10148F4B00D9}"/>
    <cellStyle name="Nota 143 4" xfId="41119" xr:uid="{7C2E6608-2EBC-4F78-8688-CB48BD08DE7A}"/>
    <cellStyle name="Nota 143 4 2" xfId="41120" xr:uid="{57CD21FD-E011-4894-8E4D-D4A7E50E3190}"/>
    <cellStyle name="Nota 143 4 2 2" xfId="41121" xr:uid="{9D1B8D45-866F-4134-A05A-6A5F812404B8}"/>
    <cellStyle name="Nota 143 4 2 3" xfId="41122" xr:uid="{72702F23-E4D1-4017-B5EB-F8345EDCE217}"/>
    <cellStyle name="Nota 143 4 2 4" xfId="41123" xr:uid="{F3E6D7BD-0D02-47AB-B4E2-9798E420B6CB}"/>
    <cellStyle name="Nota 143 4 3" xfId="41124" xr:uid="{BB4F6A80-57BB-452E-816E-2A4A21560177}"/>
    <cellStyle name="Nota 143 4 4" xfId="41125" xr:uid="{80641C9A-9FF7-4A08-B4CB-F9D10703F37C}"/>
    <cellStyle name="Nota 143 4 5" xfId="41126" xr:uid="{D64D3764-31F6-463B-83E5-67CD319DBAAD}"/>
    <cellStyle name="Nota 143 5" xfId="41127" xr:uid="{123E56D1-3DE4-46B4-95BB-32CD4B90F4AF}"/>
    <cellStyle name="Nota 143 5 2" xfId="41128" xr:uid="{F44111C3-258D-42FD-96FE-12FBCAAC9456}"/>
    <cellStyle name="Nota 143 5 2 2" xfId="41129" xr:uid="{EFF9399A-E6B1-4B56-BEAC-DABB18BF71DB}"/>
    <cellStyle name="Nota 143 5 2 3" xfId="41130" xr:uid="{2A1BE206-4768-4169-ADE3-084792FFA3CD}"/>
    <cellStyle name="Nota 143 5 2 4" xfId="41131" xr:uid="{626A28DD-B6A5-4C25-ACD7-B333AB1A54F7}"/>
    <cellStyle name="Nota 143 5 3" xfId="41132" xr:uid="{F02C440F-4866-48DF-B8FF-400991A4EF8C}"/>
    <cellStyle name="Nota 143 5 4" xfId="41133" xr:uid="{FFA15B41-9025-46C4-921C-72AF3B969476}"/>
    <cellStyle name="Nota 143 5 5" xfId="41134" xr:uid="{4F345705-B827-49E5-90F1-2CA254632A53}"/>
    <cellStyle name="Nota 143 6" xfId="41135" xr:uid="{31B8D6B8-E3C8-4403-8C39-7AFF83B19A27}"/>
    <cellStyle name="Nota 143 6 2" xfId="41136" xr:uid="{19AAC63B-5135-4EDD-97B7-F5E63D0286E8}"/>
    <cellStyle name="Nota 143 6 2 2" xfId="41137" xr:uid="{AD97AB39-3EA8-4AAB-A4AD-87770363E565}"/>
    <cellStyle name="Nota 143 6 2 3" xfId="41138" xr:uid="{D93E7784-4676-4245-BD96-514B8F1638DF}"/>
    <cellStyle name="Nota 143 6 2 4" xfId="41139" xr:uid="{756E528D-C714-410C-A013-2D6A268EB317}"/>
    <cellStyle name="Nota 143 6 3" xfId="41140" xr:uid="{3642F1A2-651F-4F07-8A2C-3C6A69EF3BF7}"/>
    <cellStyle name="Nota 143 6 4" xfId="41141" xr:uid="{4D6B7B9B-B622-4A76-ACE7-A78E6BA4D845}"/>
    <cellStyle name="Nota 143 6 5" xfId="41142" xr:uid="{D45D5F59-0AB1-456F-8752-6D3BF531B446}"/>
    <cellStyle name="Nota 143 7" xfId="41143" xr:uid="{A055CA57-7572-4021-AD0B-D36C7CDC3C14}"/>
    <cellStyle name="Nota 143 7 2" xfId="41144" xr:uid="{4250B147-6325-4DFD-8342-7E3960DB40DD}"/>
    <cellStyle name="Nota 143 7 2 2" xfId="41145" xr:uid="{A3A49F9C-D7BB-4315-B050-A9DCA8B5903D}"/>
    <cellStyle name="Nota 143 7 2 3" xfId="41146" xr:uid="{73DEBC7A-89B8-4CB9-B5FE-6A30A7081D76}"/>
    <cellStyle name="Nota 143 7 2 4" xfId="41147" xr:uid="{1E865425-73D7-4531-ADAC-87DF4E29C7EF}"/>
    <cellStyle name="Nota 143 7 3" xfId="41148" xr:uid="{9BA55D66-8DB7-4DBB-9C19-F2528A3EEFC1}"/>
    <cellStyle name="Nota 143 7 4" xfId="41149" xr:uid="{D4DF08BC-F451-4FE6-8DD3-87C87BAC511D}"/>
    <cellStyle name="Nota 143 7 5" xfId="41150" xr:uid="{7ECFC1EF-6ACB-4E91-8026-59C1D7009462}"/>
    <cellStyle name="Nota 143 8" xfId="41151" xr:uid="{09AE633A-B460-407A-A95C-C4427239B045}"/>
    <cellStyle name="Nota 143 8 2" xfId="41152" xr:uid="{1070E5F1-C5C5-4D09-8122-ABC184532A95}"/>
    <cellStyle name="Nota 143 8 2 2" xfId="41153" xr:uid="{AE562E77-3D28-4619-A164-8EE8A5AF7678}"/>
    <cellStyle name="Nota 143 8 2 3" xfId="41154" xr:uid="{B0A302D8-4CDC-4F70-AC8D-EDAE2604B89F}"/>
    <cellStyle name="Nota 143 8 2 4" xfId="41155" xr:uid="{A1660902-11DE-4AE8-A4C0-BD5FCBD07BB6}"/>
    <cellStyle name="Nota 143 8 3" xfId="41156" xr:uid="{E7B0942C-6FD6-47BF-9CCD-61530DC32BAC}"/>
    <cellStyle name="Nota 143 8 4" xfId="41157" xr:uid="{FA42517B-B361-48A6-847B-3A4504CD6E8A}"/>
    <cellStyle name="Nota 143 8 5" xfId="41158" xr:uid="{CA63579E-FCE4-4199-B6AF-897A0AD4F759}"/>
    <cellStyle name="Nota 143 9" xfId="41159" xr:uid="{78280948-AFCD-42C9-B364-8D15CAED15E2}"/>
    <cellStyle name="Nota 143 9 2" xfId="41160" xr:uid="{8072AB33-87B1-40A6-951C-3BC5B932CD4F}"/>
    <cellStyle name="Nota 143 9 2 2" xfId="41161" xr:uid="{ED1C8D34-0B9C-41DE-860F-39BE12EA1074}"/>
    <cellStyle name="Nota 143 9 2 3" xfId="41162" xr:uid="{0115E9E8-07F3-4317-A723-84D0BDD46EED}"/>
    <cellStyle name="Nota 143 9 2 4" xfId="41163" xr:uid="{687FCA0E-9DF6-4B8E-B1EA-0028FE88B01C}"/>
    <cellStyle name="Nota 143 9 3" xfId="41164" xr:uid="{B5BE072C-48C4-4EAB-9DF7-D82E8F4A622C}"/>
    <cellStyle name="Nota 143 9 4" xfId="41165" xr:uid="{705D8C75-119B-4080-B4A7-398D5714B8FA}"/>
    <cellStyle name="Nota 143 9 5" xfId="41166" xr:uid="{5AD6DFB2-A975-49D6-B63A-0FB721305969}"/>
    <cellStyle name="Nota 144" xfId="41167" xr:uid="{48B75013-1C7B-411A-A4BC-BEEF0689CAE8}"/>
    <cellStyle name="Nota 144 10" xfId="41168" xr:uid="{2771CBA9-8FBF-4596-9CC3-4CA494770053}"/>
    <cellStyle name="Nota 144 10 2" xfId="41169" xr:uid="{D5CFF00E-9F56-4A22-AA2C-8326079D74FE}"/>
    <cellStyle name="Nota 144 10 2 2" xfId="41170" xr:uid="{1AA3733C-55D4-4788-B211-D6DB9E9F0454}"/>
    <cellStyle name="Nota 144 10 2 3" xfId="41171" xr:uid="{65004A85-8749-4FD1-AD94-EE5FB44CAE3C}"/>
    <cellStyle name="Nota 144 10 2 4" xfId="41172" xr:uid="{19900CAE-8F4F-4296-A0D9-0073AF1707E8}"/>
    <cellStyle name="Nota 144 10 3" xfId="41173" xr:uid="{5947D129-C725-460A-883F-6270A5517256}"/>
    <cellStyle name="Nota 144 10 4" xfId="41174" xr:uid="{C7DCC5E5-5E6B-4037-9DB9-CF78EB0F097B}"/>
    <cellStyle name="Nota 144 10 5" xfId="41175" xr:uid="{D36D83CB-94CB-43B5-B739-8AFF28E116DD}"/>
    <cellStyle name="Nota 144 11" xfId="41176" xr:uid="{1EA91145-C34E-4733-971A-CBFE82AC041D}"/>
    <cellStyle name="Nota 144 11 2" xfId="41177" xr:uid="{39B0E672-93D1-466B-8D2E-5D125CCBFB9F}"/>
    <cellStyle name="Nota 144 11 2 2" xfId="41178" xr:uid="{183173BD-EFFB-4A9B-AE5F-CE0110035D35}"/>
    <cellStyle name="Nota 144 11 2 3" xfId="41179" xr:uid="{78D38446-3E83-4079-8172-D65980AD913A}"/>
    <cellStyle name="Nota 144 11 2 4" xfId="41180" xr:uid="{7CC25101-D64F-4F5D-9BE8-6578075F6A1E}"/>
    <cellStyle name="Nota 144 11 3" xfId="41181" xr:uid="{48EBAE6B-45AE-49D1-AB48-03EF30FD4D97}"/>
    <cellStyle name="Nota 144 11 4" xfId="41182" xr:uid="{6443E5C5-C40A-49C0-B319-B023DCAFE196}"/>
    <cellStyle name="Nota 144 11 5" xfId="41183" xr:uid="{42D04AC8-F9D1-47DD-ACFD-887EC2E76454}"/>
    <cellStyle name="Nota 144 12" xfId="41184" xr:uid="{198F2B68-2A7A-4A9A-981C-7936B9348DBA}"/>
    <cellStyle name="Nota 144 12 2" xfId="41185" xr:uid="{ECC8444A-8717-4AF0-A069-ACF75BA1B0E4}"/>
    <cellStyle name="Nota 144 12 3" xfId="41186" xr:uid="{23D1FB13-B102-4203-9ED1-3155EB7B4CB2}"/>
    <cellStyle name="Nota 144 12 4" xfId="41187" xr:uid="{77478B9D-5675-4329-87E7-F38984F1174D}"/>
    <cellStyle name="Nota 144 13" xfId="41188" xr:uid="{BAA6CDBD-5487-4664-AF0A-E4CD82B34305}"/>
    <cellStyle name="Nota 144 14" xfId="41189" xr:uid="{F7B343E1-EDFE-471D-A168-ECB062BD8C1C}"/>
    <cellStyle name="Nota 144 15" xfId="41190" xr:uid="{CE8398A6-C3DD-4ACB-9FC7-11C8FF792B1F}"/>
    <cellStyle name="Nota 144 2" xfId="41191" xr:uid="{71515D15-656E-4531-B6D2-0FDED618FB79}"/>
    <cellStyle name="Nota 144 2 2" xfId="41192" xr:uid="{4023D44D-6272-46A5-BF3A-8BCA511DF239}"/>
    <cellStyle name="Nota 144 2 2 2" xfId="41193" xr:uid="{1E4931F9-B8AA-454D-AC7E-F12A11B37552}"/>
    <cellStyle name="Nota 144 2 2 3" xfId="41194" xr:uid="{E2649C2B-0C72-44DD-A9C5-DE3B3F8F656A}"/>
    <cellStyle name="Nota 144 2 2 4" xfId="41195" xr:uid="{84A6A87B-2472-4C06-9A3E-B0CF132A5ECF}"/>
    <cellStyle name="Nota 144 2 3" xfId="41196" xr:uid="{2D74CFA8-E3E9-4B63-BE8E-265E2DCF7904}"/>
    <cellStyle name="Nota 144 2 4" xfId="41197" xr:uid="{E217C3B1-B197-464B-BFC2-7406ED3EF78E}"/>
    <cellStyle name="Nota 144 2 5" xfId="41198" xr:uid="{4D8F12BC-D097-46A9-96F7-F231F584DBB1}"/>
    <cellStyle name="Nota 144 3" xfId="41199" xr:uid="{2A79B618-E516-430E-A64E-F88B82D768BC}"/>
    <cellStyle name="Nota 144 3 2" xfId="41200" xr:uid="{B9AB4784-6290-463F-8F43-CC48BB1CB811}"/>
    <cellStyle name="Nota 144 3 2 2" xfId="41201" xr:uid="{3003DE24-838F-4396-AE29-0DF3783F8A90}"/>
    <cellStyle name="Nota 144 3 2 3" xfId="41202" xr:uid="{24B5783E-75E3-4281-A612-FFD5E89109F6}"/>
    <cellStyle name="Nota 144 3 2 4" xfId="41203" xr:uid="{B8E24D4D-A780-4C99-845B-FC7E028DA6D1}"/>
    <cellStyle name="Nota 144 3 3" xfId="41204" xr:uid="{6AB3AF37-3AE7-4439-BCE2-3514D66E16D9}"/>
    <cellStyle name="Nota 144 3 4" xfId="41205" xr:uid="{3883565C-1C5A-4F4E-AB9F-74394F3243C5}"/>
    <cellStyle name="Nota 144 3 5" xfId="41206" xr:uid="{1643A60F-6076-4B48-99C6-173AC570DFEE}"/>
    <cellStyle name="Nota 144 4" xfId="41207" xr:uid="{1C535DE6-9243-4293-BAEA-713AFAC745B0}"/>
    <cellStyle name="Nota 144 4 2" xfId="41208" xr:uid="{FAD356CB-DE2A-48BE-AB80-D1A46FC14CAF}"/>
    <cellStyle name="Nota 144 4 2 2" xfId="41209" xr:uid="{D5197168-AC32-4189-B216-10C56241A074}"/>
    <cellStyle name="Nota 144 4 2 3" xfId="41210" xr:uid="{73AABF52-B7F8-4D2B-963A-2B15F57C1AE4}"/>
    <cellStyle name="Nota 144 4 2 4" xfId="41211" xr:uid="{976D0A02-BB5E-4052-8ED4-6B571B3C1CFE}"/>
    <cellStyle name="Nota 144 4 3" xfId="41212" xr:uid="{75185D96-3130-447F-8246-B21D9F84880D}"/>
    <cellStyle name="Nota 144 4 4" xfId="41213" xr:uid="{E1A75DCB-2B3B-4A0D-9EA3-6198FB3966C8}"/>
    <cellStyle name="Nota 144 4 5" xfId="41214" xr:uid="{25B35E69-C773-4F8F-87E0-715B3CA9A92A}"/>
    <cellStyle name="Nota 144 5" xfId="41215" xr:uid="{6364D267-71C6-47DE-A40C-E17EFB909D26}"/>
    <cellStyle name="Nota 144 5 2" xfId="41216" xr:uid="{2F5B2232-E92C-43C7-940E-308756F5FEE5}"/>
    <cellStyle name="Nota 144 5 2 2" xfId="41217" xr:uid="{DF9C1554-5FC3-4F0D-AE77-F0DD972FFAFF}"/>
    <cellStyle name="Nota 144 5 2 3" xfId="41218" xr:uid="{CB580400-F788-48DD-803A-FFEBF65CA406}"/>
    <cellStyle name="Nota 144 5 2 4" xfId="41219" xr:uid="{3786570A-70D5-4AC6-A180-058E4BD4B899}"/>
    <cellStyle name="Nota 144 5 3" xfId="41220" xr:uid="{8D98EB64-7F72-4042-BF45-D97698953C8A}"/>
    <cellStyle name="Nota 144 5 4" xfId="41221" xr:uid="{B2DCFCEE-346E-4096-93A8-2EB53162E585}"/>
    <cellStyle name="Nota 144 5 5" xfId="41222" xr:uid="{A7A6BC1C-F850-43B2-8C43-6FB4693ECE16}"/>
    <cellStyle name="Nota 144 6" xfId="41223" xr:uid="{B0DB906C-4881-4758-840C-3F6B00D7CF5A}"/>
    <cellStyle name="Nota 144 6 2" xfId="41224" xr:uid="{85DC5F78-1891-4B84-82E9-8D2140929132}"/>
    <cellStyle name="Nota 144 6 2 2" xfId="41225" xr:uid="{F63587CD-8F4E-485F-959E-EFF6D2F88809}"/>
    <cellStyle name="Nota 144 6 2 3" xfId="41226" xr:uid="{47786A00-E844-4925-9903-51E161451111}"/>
    <cellStyle name="Nota 144 6 2 4" xfId="41227" xr:uid="{1652A150-9BBA-4E40-82CD-922E0D46200B}"/>
    <cellStyle name="Nota 144 6 3" xfId="41228" xr:uid="{C06B4472-6DB2-4112-A865-1AFC68A8BE00}"/>
    <cellStyle name="Nota 144 6 4" xfId="41229" xr:uid="{6AB2C26E-BC38-4029-9F47-5A18BF33D41F}"/>
    <cellStyle name="Nota 144 6 5" xfId="41230" xr:uid="{FFA342D8-D39B-418B-B2C3-DFD57C14A83B}"/>
    <cellStyle name="Nota 144 7" xfId="41231" xr:uid="{B31978A6-3600-4489-ABA3-4A1D21E65FD3}"/>
    <cellStyle name="Nota 144 7 2" xfId="41232" xr:uid="{4984AF81-48B2-4F4C-AD35-719C0B6DCE29}"/>
    <cellStyle name="Nota 144 7 2 2" xfId="41233" xr:uid="{7DF72B99-E640-4DEC-9507-F8BDB01B5AD4}"/>
    <cellStyle name="Nota 144 7 2 3" xfId="41234" xr:uid="{16D251E5-8C1E-4EF1-9D24-F4EFA480AAAC}"/>
    <cellStyle name="Nota 144 7 2 4" xfId="41235" xr:uid="{51486464-68E2-41F5-B982-0035E6125007}"/>
    <cellStyle name="Nota 144 7 3" xfId="41236" xr:uid="{2EB533DF-1C09-4B43-886E-42270181D5D5}"/>
    <cellStyle name="Nota 144 7 4" xfId="41237" xr:uid="{BA64858E-93A5-4C8E-A3B1-21E04816E428}"/>
    <cellStyle name="Nota 144 7 5" xfId="41238" xr:uid="{F64849D3-4C04-4FEA-A5B0-54C28F67A7C3}"/>
    <cellStyle name="Nota 144 8" xfId="41239" xr:uid="{83F558B3-0C21-447F-924A-53C8FC571399}"/>
    <cellStyle name="Nota 144 8 2" xfId="41240" xr:uid="{DA48B428-5F10-4FD0-B000-7177DF62AE6C}"/>
    <cellStyle name="Nota 144 8 2 2" xfId="41241" xr:uid="{4FD48A15-911D-4974-B925-849943A39B5C}"/>
    <cellStyle name="Nota 144 8 2 3" xfId="41242" xr:uid="{83D20711-6CE0-4F35-85C1-6689E8FDCE2D}"/>
    <cellStyle name="Nota 144 8 2 4" xfId="41243" xr:uid="{0F5C03A8-AAF5-4B51-8EF4-F7E6C4215F05}"/>
    <cellStyle name="Nota 144 8 3" xfId="41244" xr:uid="{6DC5676B-51F8-4028-90BC-7C88753F6514}"/>
    <cellStyle name="Nota 144 8 4" xfId="41245" xr:uid="{03DEE608-CEEA-4AFD-A49E-F07B6CB5AB68}"/>
    <cellStyle name="Nota 144 8 5" xfId="41246" xr:uid="{4F3464BF-AFC2-4135-90F6-8DB103A52A5A}"/>
    <cellStyle name="Nota 144 9" xfId="41247" xr:uid="{1F1A6572-C50D-4941-A631-34E0809302BF}"/>
    <cellStyle name="Nota 144 9 2" xfId="41248" xr:uid="{0BB727B3-33ED-4D41-871B-F237440D3763}"/>
    <cellStyle name="Nota 144 9 2 2" xfId="41249" xr:uid="{2F2B00B6-0972-4CC4-9536-38983A5295D1}"/>
    <cellStyle name="Nota 144 9 2 3" xfId="41250" xr:uid="{74840DA5-3A85-4A2F-9E27-E901AC154327}"/>
    <cellStyle name="Nota 144 9 2 4" xfId="41251" xr:uid="{B7E2E482-671C-4DBE-8358-03F756DC8150}"/>
    <cellStyle name="Nota 144 9 3" xfId="41252" xr:uid="{1E4CEA77-6159-4C6D-85E6-E1D98BCD2D45}"/>
    <cellStyle name="Nota 144 9 4" xfId="41253" xr:uid="{A6FE43FE-6180-491C-ACC5-180683FAD32F}"/>
    <cellStyle name="Nota 144 9 5" xfId="41254" xr:uid="{5DFE35E3-CC1D-4351-B3D1-B47B4EDB55C0}"/>
    <cellStyle name="Nota 145" xfId="41255" xr:uid="{8DDFCD5B-6F70-48EC-B74A-B3BA793135FC}"/>
    <cellStyle name="Nota 145 10" xfId="41256" xr:uid="{AC459069-AE77-44B4-B871-77C6EE17F222}"/>
    <cellStyle name="Nota 145 10 2" xfId="41257" xr:uid="{2A6CABA9-F3E4-4377-A8A8-D89120ECCE6C}"/>
    <cellStyle name="Nota 145 10 2 2" xfId="41258" xr:uid="{085BD43E-E75E-466D-AF61-6B4F529F50C1}"/>
    <cellStyle name="Nota 145 10 2 3" xfId="41259" xr:uid="{8C982FF4-CEB9-4301-85BE-5C37BE2D4202}"/>
    <cellStyle name="Nota 145 10 2 4" xfId="41260" xr:uid="{5472629B-29AF-427B-B8C0-EF0A6D482877}"/>
    <cellStyle name="Nota 145 10 3" xfId="41261" xr:uid="{F5BF6DA4-2A76-47FB-8307-C457C0BAA1BB}"/>
    <cellStyle name="Nota 145 10 4" xfId="41262" xr:uid="{7FB767C0-6012-409C-B88A-D7A305D4F79F}"/>
    <cellStyle name="Nota 145 10 5" xfId="41263" xr:uid="{DBD097E1-1282-4289-A989-5E10A0DC7A00}"/>
    <cellStyle name="Nota 145 11" xfId="41264" xr:uid="{8FAB88F6-8859-468C-9BA7-EBD648C08E05}"/>
    <cellStyle name="Nota 145 11 2" xfId="41265" xr:uid="{0A283F59-1D9F-4CC6-B8F6-B7F7F1971D16}"/>
    <cellStyle name="Nota 145 11 2 2" xfId="41266" xr:uid="{270FB177-1DF2-4E98-9CFA-523EF50399E2}"/>
    <cellStyle name="Nota 145 11 2 3" xfId="41267" xr:uid="{CEFE7A5C-6B8E-4E32-BC16-3DA89EE943FC}"/>
    <cellStyle name="Nota 145 11 2 4" xfId="41268" xr:uid="{B9822042-BE09-47CD-BE50-3F0B1C66993C}"/>
    <cellStyle name="Nota 145 11 3" xfId="41269" xr:uid="{33EF4543-1BA7-4EF0-81E0-952844FB9A8A}"/>
    <cellStyle name="Nota 145 11 4" xfId="41270" xr:uid="{8C9DD5B3-D3CB-45A0-B5D2-12FF7D0FACCA}"/>
    <cellStyle name="Nota 145 11 5" xfId="41271" xr:uid="{FFF8ABAE-7336-4CA4-AF95-13867D186163}"/>
    <cellStyle name="Nota 145 12" xfId="41272" xr:uid="{75D524C2-52AB-4C8C-AD1D-5FB249E61568}"/>
    <cellStyle name="Nota 145 12 2" xfId="41273" xr:uid="{DEBFAA2E-DEE3-450E-9D7C-D74356EE6961}"/>
    <cellStyle name="Nota 145 12 3" xfId="41274" xr:uid="{CE5C1FD0-6E84-4E0C-B622-83ED3C69F7FD}"/>
    <cellStyle name="Nota 145 12 4" xfId="41275" xr:uid="{25589CC8-41D5-4414-BCAA-A78FB4F64FB0}"/>
    <cellStyle name="Nota 145 13" xfId="41276" xr:uid="{B27659A1-99F1-4AFB-97F4-D04B64A49880}"/>
    <cellStyle name="Nota 145 14" xfId="41277" xr:uid="{F049F321-8E9A-4ACD-A90B-FD0556115193}"/>
    <cellStyle name="Nota 145 15" xfId="41278" xr:uid="{51F70A6E-DD73-4A9E-8F5A-D4FA6362545A}"/>
    <cellStyle name="Nota 145 2" xfId="41279" xr:uid="{279842E2-3A39-44B5-BBC3-2BD334149E76}"/>
    <cellStyle name="Nota 145 2 2" xfId="41280" xr:uid="{CD956ECD-0A95-4E72-B7C2-1633B9DA5A57}"/>
    <cellStyle name="Nota 145 2 2 2" xfId="41281" xr:uid="{10BD6251-A61E-4BEC-A73F-9233170907FC}"/>
    <cellStyle name="Nota 145 2 2 3" xfId="41282" xr:uid="{E1E64A70-C1A0-4226-B6F9-6A0D7B2BE31E}"/>
    <cellStyle name="Nota 145 2 2 4" xfId="41283" xr:uid="{D4580117-F532-411A-BF01-B16AE82769FC}"/>
    <cellStyle name="Nota 145 2 3" xfId="41284" xr:uid="{8F5A7D70-4E35-4810-8470-E4F30AA6BAED}"/>
    <cellStyle name="Nota 145 2 4" xfId="41285" xr:uid="{FF398C9F-7CCD-4414-B87C-6C6349899F43}"/>
    <cellStyle name="Nota 145 2 5" xfId="41286" xr:uid="{7CDFFCB9-2487-470F-957C-1065DC7B70C1}"/>
    <cellStyle name="Nota 145 3" xfId="41287" xr:uid="{1988A202-B117-47DB-90E8-2DFC6AC039D8}"/>
    <cellStyle name="Nota 145 3 2" xfId="41288" xr:uid="{C16F8F47-D62E-4C0E-B48F-233CF03ECBF2}"/>
    <cellStyle name="Nota 145 3 2 2" xfId="41289" xr:uid="{91894B6E-AC93-4EFA-8413-D46D1D6BA459}"/>
    <cellStyle name="Nota 145 3 2 3" xfId="41290" xr:uid="{B8B9371C-70A3-4854-B489-FEB515D07775}"/>
    <cellStyle name="Nota 145 3 2 4" xfId="41291" xr:uid="{FBDAB280-1133-4FB5-9655-7A37F422FB4F}"/>
    <cellStyle name="Nota 145 3 3" xfId="41292" xr:uid="{061FD0A9-4BE7-4F3C-A14B-94607AC8E39F}"/>
    <cellStyle name="Nota 145 3 4" xfId="41293" xr:uid="{D564E0EB-9B01-4C3B-8C10-648E566E85DA}"/>
    <cellStyle name="Nota 145 3 5" xfId="41294" xr:uid="{424A5DC6-7867-4719-BA59-91FEDA5B4521}"/>
    <cellStyle name="Nota 145 4" xfId="41295" xr:uid="{B6AED711-CC14-4388-9C29-45C0B0307D93}"/>
    <cellStyle name="Nota 145 4 2" xfId="41296" xr:uid="{EA91067D-871D-4462-BAD4-B1C52E1AD008}"/>
    <cellStyle name="Nota 145 4 2 2" xfId="41297" xr:uid="{72BDB32A-1FB7-4C76-8E4D-DB1DE0311A22}"/>
    <cellStyle name="Nota 145 4 2 3" xfId="41298" xr:uid="{93DD6F55-5B36-4515-B5B8-557183FE62C6}"/>
    <cellStyle name="Nota 145 4 2 4" xfId="41299" xr:uid="{FE576B1D-5C5D-4295-B04B-37B3FF3F0214}"/>
    <cellStyle name="Nota 145 4 3" xfId="41300" xr:uid="{8A6188BF-2FCC-4EB0-8F70-80C741FBFD00}"/>
    <cellStyle name="Nota 145 4 4" xfId="41301" xr:uid="{7B0E4891-6483-4F48-A7D3-2DB19113BC9E}"/>
    <cellStyle name="Nota 145 4 5" xfId="41302" xr:uid="{44CFC823-B737-4231-8E4D-89580F781422}"/>
    <cellStyle name="Nota 145 5" xfId="41303" xr:uid="{F3C4D41F-1D2C-4F91-8B84-F2FA295E0DBF}"/>
    <cellStyle name="Nota 145 5 2" xfId="41304" xr:uid="{CBC042CC-C87E-4F88-9417-47C540645E27}"/>
    <cellStyle name="Nota 145 5 2 2" xfId="41305" xr:uid="{4A35A15C-626E-44C8-B81C-1870E873EE7E}"/>
    <cellStyle name="Nota 145 5 2 3" xfId="41306" xr:uid="{E9E0EC4F-0876-49D8-8FAB-CAFE5F7B89EF}"/>
    <cellStyle name="Nota 145 5 2 4" xfId="41307" xr:uid="{6FFA99CE-5F6C-43E8-8DA4-058F3DFD49D0}"/>
    <cellStyle name="Nota 145 5 3" xfId="41308" xr:uid="{A74BC098-47AE-4D9F-B51B-F68F6BB9E705}"/>
    <cellStyle name="Nota 145 5 4" xfId="41309" xr:uid="{A6D7A3F9-98F0-4F81-A135-19F25EC34E3E}"/>
    <cellStyle name="Nota 145 5 5" xfId="41310" xr:uid="{13A05B75-4F4C-4E25-A322-8A4F947A388C}"/>
    <cellStyle name="Nota 145 6" xfId="41311" xr:uid="{D804FEB3-19C8-457C-B0AA-5322C1487DA6}"/>
    <cellStyle name="Nota 145 6 2" xfId="41312" xr:uid="{412B7204-B05D-4A37-84C4-82E92BE08687}"/>
    <cellStyle name="Nota 145 6 2 2" xfId="41313" xr:uid="{BB8C17FB-7DFC-4E83-A77F-F01D22EEFCE3}"/>
    <cellStyle name="Nota 145 6 2 3" xfId="41314" xr:uid="{E3E5711A-FD9F-4A16-A34F-A881547B6FC9}"/>
    <cellStyle name="Nota 145 6 2 4" xfId="41315" xr:uid="{6DAEC298-07CB-4866-AC0B-EC7551FD5E8C}"/>
    <cellStyle name="Nota 145 6 3" xfId="41316" xr:uid="{0AF1D9AE-5981-4936-AA27-3B19A01FCB87}"/>
    <cellStyle name="Nota 145 6 4" xfId="41317" xr:uid="{403E7147-8C68-4F96-99FF-0E99A6F9384F}"/>
    <cellStyle name="Nota 145 6 5" xfId="41318" xr:uid="{3727F599-12E9-4AEF-8D47-DFB54611A634}"/>
    <cellStyle name="Nota 145 7" xfId="41319" xr:uid="{4EAF50A4-93D6-446E-92AE-D07C14073FD7}"/>
    <cellStyle name="Nota 145 7 2" xfId="41320" xr:uid="{26D3CF10-A11B-4DFA-871D-4431BBEBC947}"/>
    <cellStyle name="Nota 145 7 2 2" xfId="41321" xr:uid="{A46C5057-2054-44FE-BAA6-59730EA4F4F3}"/>
    <cellStyle name="Nota 145 7 2 3" xfId="41322" xr:uid="{0A0CBE76-5478-4FA1-A5F2-2F71A10FB642}"/>
    <cellStyle name="Nota 145 7 2 4" xfId="41323" xr:uid="{9F05223D-F7C0-411E-BCE4-FE3CE9F43AC1}"/>
    <cellStyle name="Nota 145 7 3" xfId="41324" xr:uid="{E15D3E9B-EB8C-4E96-BABB-4B072B7FC62A}"/>
    <cellStyle name="Nota 145 7 4" xfId="41325" xr:uid="{D6EF58EB-EBD2-45A6-BEC2-E1EF9615A85D}"/>
    <cellStyle name="Nota 145 7 5" xfId="41326" xr:uid="{6942C1FB-A220-4680-A11A-7DB1EDC51CE3}"/>
    <cellStyle name="Nota 145 8" xfId="41327" xr:uid="{1ABCD33C-6AE6-44C2-A0E1-860DE34A7D0E}"/>
    <cellStyle name="Nota 145 8 2" xfId="41328" xr:uid="{716ACD90-A60D-4FC4-BF2B-5E1E956BFE6D}"/>
    <cellStyle name="Nota 145 8 2 2" xfId="41329" xr:uid="{0CEF66F2-A859-4E82-B562-D2118A7669CE}"/>
    <cellStyle name="Nota 145 8 2 3" xfId="41330" xr:uid="{FCB6CDE7-8520-44E6-8A6A-3C69063CF35F}"/>
    <cellStyle name="Nota 145 8 2 4" xfId="41331" xr:uid="{D00AA169-C3F6-409A-9A7B-32F68826F899}"/>
    <cellStyle name="Nota 145 8 3" xfId="41332" xr:uid="{278183FE-6EBE-4F13-AAB7-8A547283AE8E}"/>
    <cellStyle name="Nota 145 8 4" xfId="41333" xr:uid="{805E65F6-485F-4F28-B4B8-383D07552D0B}"/>
    <cellStyle name="Nota 145 8 5" xfId="41334" xr:uid="{1E7FBE2E-14F6-478D-A91F-6D0B2D7555A2}"/>
    <cellStyle name="Nota 145 9" xfId="41335" xr:uid="{B5316983-D901-4C1A-B6A9-69AD5D6C1656}"/>
    <cellStyle name="Nota 145 9 2" xfId="41336" xr:uid="{545CE1EA-B88B-4B0C-B97D-C28FA4A53013}"/>
    <cellStyle name="Nota 145 9 2 2" xfId="41337" xr:uid="{7BF129F6-6C5C-4767-B3E9-AC6641BFCF02}"/>
    <cellStyle name="Nota 145 9 2 3" xfId="41338" xr:uid="{46DF3CBB-D6A3-4491-95E3-4537EF47BD5A}"/>
    <cellStyle name="Nota 145 9 2 4" xfId="41339" xr:uid="{D882E612-42CE-4D3E-80BE-DCB1901559C8}"/>
    <cellStyle name="Nota 145 9 3" xfId="41340" xr:uid="{4C7500B5-1E75-4137-A26F-AFF9A11AFCFA}"/>
    <cellStyle name="Nota 145 9 4" xfId="41341" xr:uid="{A68B233A-99A7-428E-84D5-9244CDE960D5}"/>
    <cellStyle name="Nota 145 9 5" xfId="41342" xr:uid="{6B3F517C-91F5-468A-9963-7ABE880F5BCF}"/>
    <cellStyle name="Nota 146" xfId="41343" xr:uid="{5B301710-D981-4AB4-ACAF-51D48A5F910C}"/>
    <cellStyle name="Nota 146 10" xfId="41344" xr:uid="{2EBDF55F-CD4B-4665-B113-9FFC9DDFC1EE}"/>
    <cellStyle name="Nota 146 10 2" xfId="41345" xr:uid="{B3773108-39B1-4EEE-85D8-1B9290525627}"/>
    <cellStyle name="Nota 146 10 2 2" xfId="41346" xr:uid="{2DA87376-810C-4AAD-8D9D-008D858C39AF}"/>
    <cellStyle name="Nota 146 10 2 3" xfId="41347" xr:uid="{44488D1B-49FF-4D2A-B405-0D47F37F61C5}"/>
    <cellStyle name="Nota 146 10 2 4" xfId="41348" xr:uid="{D0A74AD4-4364-44EA-9353-A60097216E30}"/>
    <cellStyle name="Nota 146 10 3" xfId="41349" xr:uid="{70E6F29D-341F-4748-9A0D-D10FE29CB798}"/>
    <cellStyle name="Nota 146 10 4" xfId="41350" xr:uid="{8A4A1FD2-6655-47CF-A52F-AB0069D0BCF2}"/>
    <cellStyle name="Nota 146 10 5" xfId="41351" xr:uid="{1FA9083F-872B-4348-8EF3-2D351209F029}"/>
    <cellStyle name="Nota 146 11" xfId="41352" xr:uid="{71F3E011-DFB3-40E0-B982-DBD6AD157F01}"/>
    <cellStyle name="Nota 146 11 2" xfId="41353" xr:uid="{63E53487-27E6-4E70-BF3E-DABFF792C993}"/>
    <cellStyle name="Nota 146 11 2 2" xfId="41354" xr:uid="{9BC266BC-76CB-4D0A-9A0A-325F9E790A7A}"/>
    <cellStyle name="Nota 146 11 2 3" xfId="41355" xr:uid="{DD8ECF01-BB61-49D9-AEFE-AA4A06712AC8}"/>
    <cellStyle name="Nota 146 11 2 4" xfId="41356" xr:uid="{DD676EB4-48A2-4726-9B44-F358DBA57598}"/>
    <cellStyle name="Nota 146 11 3" xfId="41357" xr:uid="{2CAFB4BE-EBAD-41A7-8F4F-27BCCBAA3A22}"/>
    <cellStyle name="Nota 146 11 4" xfId="41358" xr:uid="{13874E66-F4B7-4ECC-A75D-1E7782D17B76}"/>
    <cellStyle name="Nota 146 11 5" xfId="41359" xr:uid="{31A2ABC2-EDFC-401C-A3F5-D2F3303549F3}"/>
    <cellStyle name="Nota 146 12" xfId="41360" xr:uid="{C8FF74A6-F420-48E3-8610-CB3C945079E5}"/>
    <cellStyle name="Nota 146 12 2" xfId="41361" xr:uid="{9B9A2EF7-4092-4CB1-956C-65E4E77E76A6}"/>
    <cellStyle name="Nota 146 12 3" xfId="41362" xr:uid="{92431537-4F02-4F30-96B4-43C96F9DB32D}"/>
    <cellStyle name="Nota 146 12 4" xfId="41363" xr:uid="{23255500-FFA9-46C0-A40A-1A3BEADC4E0A}"/>
    <cellStyle name="Nota 146 13" xfId="41364" xr:uid="{E5309287-6C15-4FE1-A2A9-5E17F069E6D7}"/>
    <cellStyle name="Nota 146 14" xfId="41365" xr:uid="{D1FD1B98-34F1-4386-991D-EB1D65B1D866}"/>
    <cellStyle name="Nota 146 15" xfId="41366" xr:uid="{5771087A-FCB3-4933-9D2A-0AC1F1849B63}"/>
    <cellStyle name="Nota 146 2" xfId="41367" xr:uid="{B143A12D-0E01-47F0-90C9-26CB86137480}"/>
    <cellStyle name="Nota 146 2 2" xfId="41368" xr:uid="{C83552BB-9AA2-4923-A165-75249EC4F210}"/>
    <cellStyle name="Nota 146 2 2 2" xfId="41369" xr:uid="{A4989A8E-17E8-4609-9FF7-EAC5646104D3}"/>
    <cellStyle name="Nota 146 2 2 3" xfId="41370" xr:uid="{9786E3F3-AFA6-4153-9E16-4CA5B95B3AD9}"/>
    <cellStyle name="Nota 146 2 2 4" xfId="41371" xr:uid="{EDB3887E-751A-4A40-AE34-0C97776CD97D}"/>
    <cellStyle name="Nota 146 2 3" xfId="41372" xr:uid="{00619A9F-ED9E-4DE7-9849-A4D877624D83}"/>
    <cellStyle name="Nota 146 2 4" xfId="41373" xr:uid="{03EBBD59-2157-4A56-9762-D83E97DB17C3}"/>
    <cellStyle name="Nota 146 2 5" xfId="41374" xr:uid="{97A92425-A0E3-4688-9C7A-924C88C255D2}"/>
    <cellStyle name="Nota 146 3" xfId="41375" xr:uid="{EBC32186-C2E7-4ED3-BB2E-E0160517A5D0}"/>
    <cellStyle name="Nota 146 3 2" xfId="41376" xr:uid="{6266DBE6-2337-4F7F-8BCF-689C22F7B11B}"/>
    <cellStyle name="Nota 146 3 2 2" xfId="41377" xr:uid="{B9B0A28B-E385-4593-9131-089D3452DCD5}"/>
    <cellStyle name="Nota 146 3 2 3" xfId="41378" xr:uid="{4F2A194D-DDB6-4FB9-B372-FCF17C26D0F0}"/>
    <cellStyle name="Nota 146 3 2 4" xfId="41379" xr:uid="{24150B61-BCAC-44DD-9223-854C12879135}"/>
    <cellStyle name="Nota 146 3 3" xfId="41380" xr:uid="{A6351B15-1BCD-40F4-9F9A-DEF646F683DD}"/>
    <cellStyle name="Nota 146 3 4" xfId="41381" xr:uid="{F6229D8E-9942-433C-ABF3-D4FC30675B79}"/>
    <cellStyle name="Nota 146 3 5" xfId="41382" xr:uid="{F3236E02-B4D6-4ACA-A961-F9A3798666AA}"/>
    <cellStyle name="Nota 146 4" xfId="41383" xr:uid="{9C10CE7B-BE30-4CC3-999E-84916761B702}"/>
    <cellStyle name="Nota 146 4 2" xfId="41384" xr:uid="{645DF6F3-92B4-4778-9628-C11673C05939}"/>
    <cellStyle name="Nota 146 4 2 2" xfId="41385" xr:uid="{2C681F87-C94D-4D30-A51F-2ED074B726F6}"/>
    <cellStyle name="Nota 146 4 2 3" xfId="41386" xr:uid="{9D4A9552-A245-4E8E-84D0-8FF632C4B3B7}"/>
    <cellStyle name="Nota 146 4 2 4" xfId="41387" xr:uid="{9FDCEBFB-088D-4109-8253-09F085260801}"/>
    <cellStyle name="Nota 146 4 3" xfId="41388" xr:uid="{1B2A44F7-92C0-4DFE-B5EF-462771003297}"/>
    <cellStyle name="Nota 146 4 4" xfId="41389" xr:uid="{082AABF6-2D89-411D-B47D-3509C78D6DC6}"/>
    <cellStyle name="Nota 146 4 5" xfId="41390" xr:uid="{E554A28F-7A66-4A36-8A15-8205B16E7FFD}"/>
    <cellStyle name="Nota 146 5" xfId="41391" xr:uid="{CD35E65C-6A95-4B01-AF61-FE5D39ACA41D}"/>
    <cellStyle name="Nota 146 5 2" xfId="41392" xr:uid="{14294278-2E92-495C-A487-27DE4283F36E}"/>
    <cellStyle name="Nota 146 5 2 2" xfId="41393" xr:uid="{AD1C4D15-6030-4733-A0CF-161BBEA92CBB}"/>
    <cellStyle name="Nota 146 5 2 3" xfId="41394" xr:uid="{04A56A17-4CC4-4DD0-AAB1-CA7152DCBAB9}"/>
    <cellStyle name="Nota 146 5 2 4" xfId="41395" xr:uid="{0A87DED5-2925-4B8F-9AA1-261F7774D76B}"/>
    <cellStyle name="Nota 146 5 3" xfId="41396" xr:uid="{AB6388FD-B813-4865-BEA4-A5C8C1D658DB}"/>
    <cellStyle name="Nota 146 5 4" xfId="41397" xr:uid="{A0D6F4DE-45F7-4912-842E-58AE502770D3}"/>
    <cellStyle name="Nota 146 5 5" xfId="41398" xr:uid="{5987C276-9BA9-4836-BD66-094E6037EAEA}"/>
    <cellStyle name="Nota 146 6" xfId="41399" xr:uid="{37985CC2-1F4C-4E1D-8C52-377CEA12F2B7}"/>
    <cellStyle name="Nota 146 6 2" xfId="41400" xr:uid="{03155825-3F38-4B3E-BA67-8233D5ADAB5B}"/>
    <cellStyle name="Nota 146 6 2 2" xfId="41401" xr:uid="{35E6CBF2-E543-4E89-8EF4-34CB0C672FC6}"/>
    <cellStyle name="Nota 146 6 2 3" xfId="41402" xr:uid="{886544C2-9142-4214-B370-42FDB8DA2194}"/>
    <cellStyle name="Nota 146 6 2 4" xfId="41403" xr:uid="{6BC09B92-341F-4A29-98DF-273FD04C3B87}"/>
    <cellStyle name="Nota 146 6 3" xfId="41404" xr:uid="{FFCAD049-321B-4585-9819-381211C79AE8}"/>
    <cellStyle name="Nota 146 6 4" xfId="41405" xr:uid="{F262E0E3-905F-4A3C-84F9-B3B8C0AEE213}"/>
    <cellStyle name="Nota 146 6 5" xfId="41406" xr:uid="{66825916-B7E4-4C0F-871B-F9AAC6BEC74E}"/>
    <cellStyle name="Nota 146 7" xfId="41407" xr:uid="{46C09C6A-8D4D-4B17-99F4-F502852510CC}"/>
    <cellStyle name="Nota 146 7 2" xfId="41408" xr:uid="{8E62F7A2-B6F7-427B-9EB1-D5427D7F1BAB}"/>
    <cellStyle name="Nota 146 7 2 2" xfId="41409" xr:uid="{E59C00E3-78D7-4FDB-9C86-4AF27692B3F3}"/>
    <cellStyle name="Nota 146 7 2 3" xfId="41410" xr:uid="{05262777-649E-4E16-90D9-AAF94D7EE821}"/>
    <cellStyle name="Nota 146 7 2 4" xfId="41411" xr:uid="{156C8D72-7661-4F8A-A462-59553E9DB961}"/>
    <cellStyle name="Nota 146 7 3" xfId="41412" xr:uid="{1040FC4B-0760-4138-BB95-296DA31A8D38}"/>
    <cellStyle name="Nota 146 7 4" xfId="41413" xr:uid="{8A64120C-AB43-401D-8461-7C3ED14BD469}"/>
    <cellStyle name="Nota 146 7 5" xfId="41414" xr:uid="{60540B02-C741-4755-9D6D-C546668B0EE9}"/>
    <cellStyle name="Nota 146 8" xfId="41415" xr:uid="{F4538918-9375-4A95-942C-87F29202D6C8}"/>
    <cellStyle name="Nota 146 8 2" xfId="41416" xr:uid="{0C102D87-53FF-49F9-A55F-C5DA68230CDD}"/>
    <cellStyle name="Nota 146 8 2 2" xfId="41417" xr:uid="{23D1B3DC-223D-4FBE-96F7-57A2C17CC110}"/>
    <cellStyle name="Nota 146 8 2 3" xfId="41418" xr:uid="{A3A1A0ED-3FD4-49A6-9DF4-F1C53E545C34}"/>
    <cellStyle name="Nota 146 8 2 4" xfId="41419" xr:uid="{18E2FEDD-83E9-414E-95C0-8FB3FFA33D94}"/>
    <cellStyle name="Nota 146 8 3" xfId="41420" xr:uid="{C5EFB8A1-ED26-4813-BC8C-3C256ED0A5FD}"/>
    <cellStyle name="Nota 146 8 4" xfId="41421" xr:uid="{45F2F9EE-79D7-48BC-B38D-5DD8CCC58881}"/>
    <cellStyle name="Nota 146 8 5" xfId="41422" xr:uid="{7466B303-EAEA-44DF-9640-A754C491CC66}"/>
    <cellStyle name="Nota 146 9" xfId="41423" xr:uid="{753D827B-E7D0-44B9-A180-3F2B4F86E758}"/>
    <cellStyle name="Nota 146 9 2" xfId="41424" xr:uid="{11F06B70-757D-4494-A202-10FB02F2A62B}"/>
    <cellStyle name="Nota 146 9 2 2" xfId="41425" xr:uid="{24F4EA3A-80D1-49D4-A807-BD25EB8639BB}"/>
    <cellStyle name="Nota 146 9 2 3" xfId="41426" xr:uid="{576160A7-9E46-4F1E-B427-C37940AC2DB0}"/>
    <cellStyle name="Nota 146 9 2 4" xfId="41427" xr:uid="{8CB937BA-F547-47D5-A472-F260F3E55162}"/>
    <cellStyle name="Nota 146 9 3" xfId="41428" xr:uid="{CBE6020E-47B9-4ACF-94DE-5C004E11329C}"/>
    <cellStyle name="Nota 146 9 4" xfId="41429" xr:uid="{96629A68-C943-4559-8081-A60B7D430A6E}"/>
    <cellStyle name="Nota 146 9 5" xfId="41430" xr:uid="{9B6DEB9B-C5A5-4595-BE67-2FB33C2CD8C5}"/>
    <cellStyle name="Nota 147" xfId="41431" xr:uid="{68D5DF28-BE1F-47C0-BA68-D62CE24B7A3B}"/>
    <cellStyle name="Nota 147 10" xfId="41432" xr:uid="{B686F3A9-64F3-4D81-BE73-57555B26CDEB}"/>
    <cellStyle name="Nota 147 10 2" xfId="41433" xr:uid="{4AB490A0-95C8-4535-98EE-F7BCD109FED6}"/>
    <cellStyle name="Nota 147 10 2 2" xfId="41434" xr:uid="{73CC9009-552B-4A5F-9620-49DD41B63379}"/>
    <cellStyle name="Nota 147 10 2 3" xfId="41435" xr:uid="{0E1302C3-3745-46F2-BC7E-A041B8D1A9ED}"/>
    <cellStyle name="Nota 147 10 2 4" xfId="41436" xr:uid="{D1604488-D7F1-4BD1-AD94-26DA1E5D90BD}"/>
    <cellStyle name="Nota 147 10 3" xfId="41437" xr:uid="{0C2152DF-B9E0-4C70-88A4-E7EC4F4B003A}"/>
    <cellStyle name="Nota 147 10 4" xfId="41438" xr:uid="{AA800D35-10C4-4F24-A8F2-A311B7BF1047}"/>
    <cellStyle name="Nota 147 10 5" xfId="41439" xr:uid="{51F30A48-5CCF-468F-91B9-9128CCA5C231}"/>
    <cellStyle name="Nota 147 11" xfId="41440" xr:uid="{35F82D44-C4EF-4D5E-BA1F-B7FCC9030786}"/>
    <cellStyle name="Nota 147 11 2" xfId="41441" xr:uid="{8DBC291D-528D-474A-AFE3-D71A97578C6E}"/>
    <cellStyle name="Nota 147 11 2 2" xfId="41442" xr:uid="{B6C89D69-D358-4EB8-86F3-7F0DC85E14A9}"/>
    <cellStyle name="Nota 147 11 2 3" xfId="41443" xr:uid="{DD6481B2-4CD1-4C8B-A51F-3373A94094C9}"/>
    <cellStyle name="Nota 147 11 2 4" xfId="41444" xr:uid="{6CBDC20C-3DA0-4B48-9D25-86D9440E52A4}"/>
    <cellStyle name="Nota 147 11 3" xfId="41445" xr:uid="{FA3ECC22-4496-4C51-AFF3-3F638A433513}"/>
    <cellStyle name="Nota 147 11 4" xfId="41446" xr:uid="{BD4304D4-5A90-44AD-816F-4C9C07E8C2A2}"/>
    <cellStyle name="Nota 147 11 5" xfId="41447" xr:uid="{254DFBCD-2394-407B-8900-6B544553BFBE}"/>
    <cellStyle name="Nota 147 12" xfId="41448" xr:uid="{C1265993-1B29-41E1-8513-5E172BE3AEE2}"/>
    <cellStyle name="Nota 147 12 2" xfId="41449" xr:uid="{722CC3B8-2629-4596-A774-5A1F4BCA7F4C}"/>
    <cellStyle name="Nota 147 12 3" xfId="41450" xr:uid="{A279E5F5-4762-4765-BDAE-FC768A975719}"/>
    <cellStyle name="Nota 147 12 4" xfId="41451" xr:uid="{BD415C14-C1B2-4A8F-8042-D0AE148F7F76}"/>
    <cellStyle name="Nota 147 13" xfId="41452" xr:uid="{05D8AC90-E9C7-484E-B981-CB2B7813C325}"/>
    <cellStyle name="Nota 147 14" xfId="41453" xr:uid="{F41943D8-73C7-4DD1-8E7F-DECA75772E43}"/>
    <cellStyle name="Nota 147 15" xfId="41454" xr:uid="{6E19E1D1-1A46-4DA0-AC2B-0FCA20C6095F}"/>
    <cellStyle name="Nota 147 2" xfId="41455" xr:uid="{6ACF1A03-3E72-4356-9B10-758694ABFEC9}"/>
    <cellStyle name="Nota 147 2 2" xfId="41456" xr:uid="{ACCA4594-D1FB-4F92-99DB-603ED96E442B}"/>
    <cellStyle name="Nota 147 2 2 2" xfId="41457" xr:uid="{1FAFBD2F-3C9A-424C-B2B0-D8BF8C2F094A}"/>
    <cellStyle name="Nota 147 2 2 3" xfId="41458" xr:uid="{7283383E-A8F5-4A3F-8522-607A5BEADEA2}"/>
    <cellStyle name="Nota 147 2 2 4" xfId="41459" xr:uid="{93A5FE0D-036B-4C12-9D8A-C7F9A077C4A5}"/>
    <cellStyle name="Nota 147 2 3" xfId="41460" xr:uid="{C370270C-A628-411D-A69B-06C60E8D9C38}"/>
    <cellStyle name="Nota 147 2 4" xfId="41461" xr:uid="{06385D4E-0697-4237-8186-88B684797282}"/>
    <cellStyle name="Nota 147 2 5" xfId="41462" xr:uid="{EF6FB97B-4C02-43C6-8C7D-D582B25A3AD2}"/>
    <cellStyle name="Nota 147 3" xfId="41463" xr:uid="{8EDAC200-CFD2-4DB1-A031-B22547FD6EED}"/>
    <cellStyle name="Nota 147 3 2" xfId="41464" xr:uid="{3DE11E82-87C9-49B6-B503-80E16FD5CBD7}"/>
    <cellStyle name="Nota 147 3 2 2" xfId="41465" xr:uid="{59267E34-D326-4315-8F07-9FB3C8A72885}"/>
    <cellStyle name="Nota 147 3 2 3" xfId="41466" xr:uid="{53F52CD2-16D8-4A16-B729-1156DF429A6D}"/>
    <cellStyle name="Nota 147 3 2 4" xfId="41467" xr:uid="{A4D09AD7-4B51-490A-A474-2103D360E8DE}"/>
    <cellStyle name="Nota 147 3 3" xfId="41468" xr:uid="{0AC3829A-F537-4C6B-A8B7-A544D8051D18}"/>
    <cellStyle name="Nota 147 3 4" xfId="41469" xr:uid="{CD44E613-CD5A-47D2-AF14-487B08BBF610}"/>
    <cellStyle name="Nota 147 3 5" xfId="41470" xr:uid="{90CDC0A3-8A70-456B-909C-47B467BA25B7}"/>
    <cellStyle name="Nota 147 4" xfId="41471" xr:uid="{E9818A11-680F-4EF7-9914-D7A45989DF1C}"/>
    <cellStyle name="Nota 147 4 2" xfId="41472" xr:uid="{752653D6-98A7-4A94-9809-646CFF2A6BB0}"/>
    <cellStyle name="Nota 147 4 2 2" xfId="41473" xr:uid="{8EA144B9-7E36-4586-AE94-7B0A0CB0E4C0}"/>
    <cellStyle name="Nota 147 4 2 3" xfId="41474" xr:uid="{BE2D2A58-9B90-4F1A-943A-7D15D8B70761}"/>
    <cellStyle name="Nota 147 4 2 4" xfId="41475" xr:uid="{9C2D0589-C152-471B-A629-2824E8805238}"/>
    <cellStyle name="Nota 147 4 3" xfId="41476" xr:uid="{317F8875-0157-4406-BAE2-944AABFBC845}"/>
    <cellStyle name="Nota 147 4 4" xfId="41477" xr:uid="{139E3C1C-4668-46A9-990C-9253784B009D}"/>
    <cellStyle name="Nota 147 4 5" xfId="41478" xr:uid="{9F63A3E8-BD1B-4EDA-A40A-51CFD0ECD0EA}"/>
    <cellStyle name="Nota 147 5" xfId="41479" xr:uid="{FB8D2F01-FA85-444D-8B51-A88C7550A23F}"/>
    <cellStyle name="Nota 147 5 2" xfId="41480" xr:uid="{55DD71CC-7EC8-482F-A393-BBA5359C2C7D}"/>
    <cellStyle name="Nota 147 5 2 2" xfId="41481" xr:uid="{990DB7B8-3286-45B3-8640-72BDF86B7D53}"/>
    <cellStyle name="Nota 147 5 2 3" xfId="41482" xr:uid="{680CD165-B8B6-47C2-83E7-055366AB9C3A}"/>
    <cellStyle name="Nota 147 5 2 4" xfId="41483" xr:uid="{A25B3D09-5B96-4C84-96B6-2AEE0F156A86}"/>
    <cellStyle name="Nota 147 5 3" xfId="41484" xr:uid="{0A5676A5-DC57-46A0-B9D3-3B63CC835850}"/>
    <cellStyle name="Nota 147 5 4" xfId="41485" xr:uid="{5EC417DC-DDEA-44B0-9E5D-B2F2AC022307}"/>
    <cellStyle name="Nota 147 5 5" xfId="41486" xr:uid="{E79D96F2-06E4-4361-8F62-CFAB158E3740}"/>
    <cellStyle name="Nota 147 6" xfId="41487" xr:uid="{732AA92D-98CE-40D8-9E52-E7F4FE879E1D}"/>
    <cellStyle name="Nota 147 6 2" xfId="41488" xr:uid="{A57CC132-A802-45CC-A578-9DB62CC53671}"/>
    <cellStyle name="Nota 147 6 2 2" xfId="41489" xr:uid="{28E3569F-F732-460B-997F-1DCC6EDD2E37}"/>
    <cellStyle name="Nota 147 6 2 3" xfId="41490" xr:uid="{FC377D76-42E0-4027-A84D-26AD7D7EB529}"/>
    <cellStyle name="Nota 147 6 2 4" xfId="41491" xr:uid="{0B23AD07-43F7-4488-9C21-AD0B178AD36B}"/>
    <cellStyle name="Nota 147 6 3" xfId="41492" xr:uid="{783AA467-84EA-443D-B56E-4A70F235E8DA}"/>
    <cellStyle name="Nota 147 6 4" xfId="41493" xr:uid="{DD374E55-0AB9-4288-98C0-FA6F5EDABA88}"/>
    <cellStyle name="Nota 147 6 5" xfId="41494" xr:uid="{E0B1B1EB-3A57-4AB2-83DC-07D539EACBC8}"/>
    <cellStyle name="Nota 147 7" xfId="41495" xr:uid="{9082C72A-6777-441B-904F-B6D9ED887BC0}"/>
    <cellStyle name="Nota 147 7 2" xfId="41496" xr:uid="{4820FDF1-88C9-494B-B356-FD0068955B3B}"/>
    <cellStyle name="Nota 147 7 2 2" xfId="41497" xr:uid="{5A3D089D-7DBD-4A12-8A7F-5EF46DB3E4B1}"/>
    <cellStyle name="Nota 147 7 2 3" xfId="41498" xr:uid="{00995571-8F5E-4E62-9A05-94BBECA1CA64}"/>
    <cellStyle name="Nota 147 7 2 4" xfId="41499" xr:uid="{07EC734C-139F-4AF6-99C6-89BA2F3A223D}"/>
    <cellStyle name="Nota 147 7 3" xfId="41500" xr:uid="{849C18B5-750A-41B5-9148-8BB14A5ED24C}"/>
    <cellStyle name="Nota 147 7 4" xfId="41501" xr:uid="{4945EBF0-C347-49C0-9FD0-9FFF578A0998}"/>
    <cellStyle name="Nota 147 7 5" xfId="41502" xr:uid="{40050EF5-384A-4263-A029-441801F84D77}"/>
    <cellStyle name="Nota 147 8" xfId="41503" xr:uid="{2E5BB080-84EA-4F29-BBA8-632D1FD95994}"/>
    <cellStyle name="Nota 147 8 2" xfId="41504" xr:uid="{37C348CB-0806-4976-A50D-0F9B568662C6}"/>
    <cellStyle name="Nota 147 8 2 2" xfId="41505" xr:uid="{64182BF0-CC83-43D9-B3D7-E5020B640279}"/>
    <cellStyle name="Nota 147 8 2 3" xfId="41506" xr:uid="{38A8CD1D-05F2-4315-ADEA-8A6B858EE728}"/>
    <cellStyle name="Nota 147 8 2 4" xfId="41507" xr:uid="{F92884AF-DC36-44D5-911B-D60475FDE0B7}"/>
    <cellStyle name="Nota 147 8 3" xfId="41508" xr:uid="{D311332D-FB8D-4B3E-9B20-D2199A23DC21}"/>
    <cellStyle name="Nota 147 8 4" xfId="41509" xr:uid="{F32683C7-7181-4874-8608-0AC0E666EB6E}"/>
    <cellStyle name="Nota 147 8 5" xfId="41510" xr:uid="{0B4E2E83-9339-4DC9-B2F6-1BE3545A0AFB}"/>
    <cellStyle name="Nota 147 9" xfId="41511" xr:uid="{DF08BFFF-B7B4-4B42-9CCD-E384B1EFC25A}"/>
    <cellStyle name="Nota 147 9 2" xfId="41512" xr:uid="{199FF8E4-1AE5-4959-A752-151D54F64BFD}"/>
    <cellStyle name="Nota 147 9 2 2" xfId="41513" xr:uid="{F385B876-20E2-4403-8435-2D91E1920033}"/>
    <cellStyle name="Nota 147 9 2 3" xfId="41514" xr:uid="{D0F9291B-DD6A-4BA9-873E-9886A95022A6}"/>
    <cellStyle name="Nota 147 9 2 4" xfId="41515" xr:uid="{CE6E1789-6F0A-49E4-80C2-5F39264DD055}"/>
    <cellStyle name="Nota 147 9 3" xfId="41516" xr:uid="{C48AEB15-5549-439C-80CE-257661D4D009}"/>
    <cellStyle name="Nota 147 9 4" xfId="41517" xr:uid="{65934D8D-ED85-46FE-8A79-A991281602BF}"/>
    <cellStyle name="Nota 147 9 5" xfId="41518" xr:uid="{6A2C5ABE-8F4C-4493-810E-5608220DBE69}"/>
    <cellStyle name="Nota 148" xfId="41519" xr:uid="{75DB8CE9-1DF6-44C9-B9AF-5894AE356C27}"/>
    <cellStyle name="Nota 148 10" xfId="41520" xr:uid="{90DFD474-8FAB-44A3-BACA-BD471CBFEB6B}"/>
    <cellStyle name="Nota 148 10 2" xfId="41521" xr:uid="{2170828B-71D4-4072-9190-7581CE948E0F}"/>
    <cellStyle name="Nota 148 10 2 2" xfId="41522" xr:uid="{DFE57122-2B8E-4DD4-8100-C539B1E21F55}"/>
    <cellStyle name="Nota 148 10 2 3" xfId="41523" xr:uid="{EBD382B3-6162-41F8-8EEA-9F002B7D2A3D}"/>
    <cellStyle name="Nota 148 10 2 4" xfId="41524" xr:uid="{D864A436-07BE-4B73-BE6F-E5E9B6E7AF05}"/>
    <cellStyle name="Nota 148 10 3" xfId="41525" xr:uid="{598ED149-BB96-4F0F-8BE3-D3B4C28C842B}"/>
    <cellStyle name="Nota 148 10 4" xfId="41526" xr:uid="{CBA343C4-520E-4DB8-B30F-CC3D45E2D4EE}"/>
    <cellStyle name="Nota 148 10 5" xfId="41527" xr:uid="{01898ACD-66C1-42DC-B52B-277F3A5260D6}"/>
    <cellStyle name="Nota 148 11" xfId="41528" xr:uid="{EC0D63B5-F97E-467F-88E6-ADDE47F5140F}"/>
    <cellStyle name="Nota 148 11 2" xfId="41529" xr:uid="{2D51FE1A-DD51-4404-B82C-B033F1E2E6C3}"/>
    <cellStyle name="Nota 148 11 2 2" xfId="41530" xr:uid="{E4DE717D-414B-41A2-9357-03F96F8239FA}"/>
    <cellStyle name="Nota 148 11 2 3" xfId="41531" xr:uid="{741FC0C5-559F-4940-B4EB-7F62347956C5}"/>
    <cellStyle name="Nota 148 11 2 4" xfId="41532" xr:uid="{75AC1A59-3AB2-4767-9F57-3A4977DE4666}"/>
    <cellStyle name="Nota 148 11 3" xfId="41533" xr:uid="{EA9EFAA8-27AF-414A-A91B-3E504A529130}"/>
    <cellStyle name="Nota 148 11 4" xfId="41534" xr:uid="{BDA1AB6E-F000-482B-B546-34A4D2BBCA23}"/>
    <cellStyle name="Nota 148 11 5" xfId="41535" xr:uid="{42118991-4A0E-4B29-B94B-C269AA85CD98}"/>
    <cellStyle name="Nota 148 12" xfId="41536" xr:uid="{C22D2F31-D0E4-42ED-8D59-2CF83872372B}"/>
    <cellStyle name="Nota 148 12 2" xfId="41537" xr:uid="{9DD4348B-C127-495B-AD5C-16CBC582A03F}"/>
    <cellStyle name="Nota 148 12 3" xfId="41538" xr:uid="{F911E17D-7115-4BA6-A1DA-F6CA0F5DFB0F}"/>
    <cellStyle name="Nota 148 12 4" xfId="41539" xr:uid="{2A6839B3-4CDB-435D-AC8D-D4BBA94A18AA}"/>
    <cellStyle name="Nota 148 13" xfId="41540" xr:uid="{8B00B980-9778-4B90-81AB-82E4A016E2D0}"/>
    <cellStyle name="Nota 148 14" xfId="41541" xr:uid="{DA130AC3-0E03-489F-980E-416C913120F5}"/>
    <cellStyle name="Nota 148 15" xfId="41542" xr:uid="{5A934695-FF97-4E0E-B962-6CC81ACA6B9E}"/>
    <cellStyle name="Nota 148 2" xfId="41543" xr:uid="{008821F7-7618-4155-94DC-A92C19F537B0}"/>
    <cellStyle name="Nota 148 2 2" xfId="41544" xr:uid="{AD723518-483C-4293-84B5-D951871D9A73}"/>
    <cellStyle name="Nota 148 2 2 2" xfId="41545" xr:uid="{B4BA7510-8429-44F9-A473-C2A98F6ECE88}"/>
    <cellStyle name="Nota 148 2 2 3" xfId="41546" xr:uid="{AFA65677-F466-42D3-B054-539498DD52B5}"/>
    <cellStyle name="Nota 148 2 2 4" xfId="41547" xr:uid="{445364C3-A89C-435E-9D67-5FEE541703B1}"/>
    <cellStyle name="Nota 148 2 3" xfId="41548" xr:uid="{E1E207A6-1BAC-4005-A6A8-7F92EABB8ADD}"/>
    <cellStyle name="Nota 148 2 4" xfId="41549" xr:uid="{B804AC63-667E-4AF1-9E68-C2F980A13845}"/>
    <cellStyle name="Nota 148 2 5" xfId="41550" xr:uid="{DDC738D2-70E9-4CB4-83F3-EA4BAFDFE671}"/>
    <cellStyle name="Nota 148 3" xfId="41551" xr:uid="{10A860CE-B20B-4B93-B23C-C1F6DBE5CD5C}"/>
    <cellStyle name="Nota 148 3 2" xfId="41552" xr:uid="{9B8D86DF-FEAB-4FF8-9558-CC871FB85C84}"/>
    <cellStyle name="Nota 148 3 2 2" xfId="41553" xr:uid="{39D86309-D016-4457-B58F-AE5E6B5EE643}"/>
    <cellStyle name="Nota 148 3 2 3" xfId="41554" xr:uid="{D5E9766F-43C0-4642-9FD4-3B904BA5E93A}"/>
    <cellStyle name="Nota 148 3 2 4" xfId="41555" xr:uid="{278708F2-877F-4448-AAFC-2B9C79E4E0F9}"/>
    <cellStyle name="Nota 148 3 3" xfId="41556" xr:uid="{CB820B47-F7C5-4F7F-A377-BA2B3A3EB903}"/>
    <cellStyle name="Nota 148 3 4" xfId="41557" xr:uid="{871B3744-BCDE-4423-8C19-8B8700CD1C44}"/>
    <cellStyle name="Nota 148 3 5" xfId="41558" xr:uid="{DFBD360B-B787-40C5-88D7-911179BA7DE1}"/>
    <cellStyle name="Nota 148 4" xfId="41559" xr:uid="{9CA482DE-E177-4D2D-B3BB-E6F9F1CDD984}"/>
    <cellStyle name="Nota 148 4 2" xfId="41560" xr:uid="{BC37BDB9-03DF-4B20-9B8D-C30F3632FCB5}"/>
    <cellStyle name="Nota 148 4 2 2" xfId="41561" xr:uid="{50C89B64-3F7B-46C1-B887-CD150C4F6EE8}"/>
    <cellStyle name="Nota 148 4 2 3" xfId="41562" xr:uid="{23715456-864A-4FA8-B929-A39F20E21E64}"/>
    <cellStyle name="Nota 148 4 2 4" xfId="41563" xr:uid="{B3EA800A-D421-4074-B6B5-9F7FC220F8FD}"/>
    <cellStyle name="Nota 148 4 3" xfId="41564" xr:uid="{C8C0ED54-A415-4510-B0F9-D5B50CE633C9}"/>
    <cellStyle name="Nota 148 4 4" xfId="41565" xr:uid="{84CADCBD-6C5F-488D-BD2D-209D9F2EC557}"/>
    <cellStyle name="Nota 148 4 5" xfId="41566" xr:uid="{6D8F1B18-0CCE-43E7-83A5-0D8E9E7CD515}"/>
    <cellStyle name="Nota 148 5" xfId="41567" xr:uid="{D77D412E-8E15-4757-80E2-3277EB560D07}"/>
    <cellStyle name="Nota 148 5 2" xfId="41568" xr:uid="{C44B2B7E-76C5-4A34-BBEA-638F2ACD4F6A}"/>
    <cellStyle name="Nota 148 5 2 2" xfId="41569" xr:uid="{DE4CB9BA-482C-46F7-A3F2-B051D6908463}"/>
    <cellStyle name="Nota 148 5 2 3" xfId="41570" xr:uid="{969C917B-9BD5-45B4-A3A8-39CBB6D83F97}"/>
    <cellStyle name="Nota 148 5 2 4" xfId="41571" xr:uid="{A5FB4434-B79F-4868-B18F-34FE8C2D75E4}"/>
    <cellStyle name="Nota 148 5 3" xfId="41572" xr:uid="{74B4560E-984B-4D85-AE2A-9AE3D58A2F51}"/>
    <cellStyle name="Nota 148 5 4" xfId="41573" xr:uid="{39CA43BA-0261-4D34-8AD1-6BE61A9CAD36}"/>
    <cellStyle name="Nota 148 5 5" xfId="41574" xr:uid="{93317C18-4805-4D47-9BC8-DE73F4E0B5C3}"/>
    <cellStyle name="Nota 148 6" xfId="41575" xr:uid="{67C1B34C-909D-4DD5-A0EB-BC48E63B9A5A}"/>
    <cellStyle name="Nota 148 6 2" xfId="41576" xr:uid="{DA8C2802-7A28-47C2-AB3F-F88033845E57}"/>
    <cellStyle name="Nota 148 6 2 2" xfId="41577" xr:uid="{ADE15F43-A51E-4FF8-AA49-D4C37B7B9870}"/>
    <cellStyle name="Nota 148 6 2 3" xfId="41578" xr:uid="{4B0C31D5-AB85-46C7-953E-86EDE379308B}"/>
    <cellStyle name="Nota 148 6 2 4" xfId="41579" xr:uid="{60541420-F2E2-4477-AE8B-6E1A6CE1661A}"/>
    <cellStyle name="Nota 148 6 3" xfId="41580" xr:uid="{576BF2C2-D86A-4834-98BE-05F9B8E3CCC8}"/>
    <cellStyle name="Nota 148 6 4" xfId="41581" xr:uid="{3E3DBCCC-7E8E-482F-97F7-BDED9754B6B5}"/>
    <cellStyle name="Nota 148 6 5" xfId="41582" xr:uid="{4F35F34F-742D-4046-AFAB-84F1409EC6EA}"/>
    <cellStyle name="Nota 148 7" xfId="41583" xr:uid="{DB0DEE6B-35F8-41B0-8BAC-529F488DFFD7}"/>
    <cellStyle name="Nota 148 7 2" xfId="41584" xr:uid="{969689E3-F531-4339-A0AC-4BD4D569F4D9}"/>
    <cellStyle name="Nota 148 7 2 2" xfId="41585" xr:uid="{91BB34DF-8485-4F69-A158-8E101363B38A}"/>
    <cellStyle name="Nota 148 7 2 3" xfId="41586" xr:uid="{CB761CD4-B3AD-41B5-A629-CE2A815FCCB9}"/>
    <cellStyle name="Nota 148 7 2 4" xfId="41587" xr:uid="{F6BC1DB3-BA19-4B62-BC3C-9C46262FABC8}"/>
    <cellStyle name="Nota 148 7 3" xfId="41588" xr:uid="{A9CD3AA8-E6A3-4465-A29E-4B326340D598}"/>
    <cellStyle name="Nota 148 7 4" xfId="41589" xr:uid="{7FAE2D0D-7244-452B-B510-345BB7B2B5CD}"/>
    <cellStyle name="Nota 148 7 5" xfId="41590" xr:uid="{D766BFDF-F4E0-44C9-AF3C-6A4D8A27EC9E}"/>
    <cellStyle name="Nota 148 8" xfId="41591" xr:uid="{611ED289-71AC-4944-83D9-0F6F7EED9741}"/>
    <cellStyle name="Nota 148 8 2" xfId="41592" xr:uid="{BB080C2F-29C9-4994-952D-DB020EF7AF54}"/>
    <cellStyle name="Nota 148 8 2 2" xfId="41593" xr:uid="{C09A85BA-1209-4A4F-85D0-ED94183FA262}"/>
    <cellStyle name="Nota 148 8 2 3" xfId="41594" xr:uid="{021B799E-F0D6-4E0E-BECB-9BF5FA4366FE}"/>
    <cellStyle name="Nota 148 8 2 4" xfId="41595" xr:uid="{376E70D2-158D-46F0-B37B-5251873124DB}"/>
    <cellStyle name="Nota 148 8 3" xfId="41596" xr:uid="{1FE16323-28CA-4597-A0F3-AC00B936C62F}"/>
    <cellStyle name="Nota 148 8 4" xfId="41597" xr:uid="{4BE4B0EB-EFC0-44A6-BEC9-F3C1293079C3}"/>
    <cellStyle name="Nota 148 8 5" xfId="41598" xr:uid="{852834F8-3BCB-4F62-94E7-C534C8DE112E}"/>
    <cellStyle name="Nota 148 9" xfId="41599" xr:uid="{F3EB6A6B-8258-434B-AF48-B2B34A11EAEE}"/>
    <cellStyle name="Nota 148 9 2" xfId="41600" xr:uid="{9473ECAF-F68F-4659-AC1C-7D0305F9F433}"/>
    <cellStyle name="Nota 148 9 2 2" xfId="41601" xr:uid="{C6FF632B-101D-4478-807D-74B48B557661}"/>
    <cellStyle name="Nota 148 9 2 3" xfId="41602" xr:uid="{80BE852B-9744-4AD8-9D3F-C33ABBA0E57E}"/>
    <cellStyle name="Nota 148 9 2 4" xfId="41603" xr:uid="{1E5F0F79-1177-40F0-A7FC-B1100F775525}"/>
    <cellStyle name="Nota 148 9 3" xfId="41604" xr:uid="{B8463DE8-C6F7-4893-8A45-C172E397B461}"/>
    <cellStyle name="Nota 148 9 4" xfId="41605" xr:uid="{D781463D-B12E-4372-96FE-8B409C7E9CA8}"/>
    <cellStyle name="Nota 148 9 5" xfId="41606" xr:uid="{CAB66938-6D7E-477A-A97A-F739FC3B3F78}"/>
    <cellStyle name="Nota 149" xfId="41607" xr:uid="{DE4D387A-5484-4184-AB8C-C9FF25E800C4}"/>
    <cellStyle name="Nota 149 10" xfId="41608" xr:uid="{D260AFAC-2303-415B-89D8-DF0B564C167F}"/>
    <cellStyle name="Nota 149 10 2" xfId="41609" xr:uid="{9D5A35EF-FE08-4FDF-A739-3634F2339DF5}"/>
    <cellStyle name="Nota 149 10 2 2" xfId="41610" xr:uid="{386E1F61-5216-4265-9019-F293299BD4BF}"/>
    <cellStyle name="Nota 149 10 2 3" xfId="41611" xr:uid="{D37F7468-BF36-4C5E-A8A7-B835AA5E0403}"/>
    <cellStyle name="Nota 149 10 2 4" xfId="41612" xr:uid="{A887BEB5-1F32-447D-BC8B-F151FA765643}"/>
    <cellStyle name="Nota 149 10 3" xfId="41613" xr:uid="{3049721A-2DA7-4648-BA0A-4D1ACE3E98B8}"/>
    <cellStyle name="Nota 149 10 4" xfId="41614" xr:uid="{6A8E4CB1-149D-4BA3-89F8-7343EDBF3FFF}"/>
    <cellStyle name="Nota 149 10 5" xfId="41615" xr:uid="{036E5A1C-514B-47D6-95F6-388E7FE872DA}"/>
    <cellStyle name="Nota 149 11" xfId="41616" xr:uid="{69544B95-A95D-4C62-95B5-2CEDCFF7A3C3}"/>
    <cellStyle name="Nota 149 11 2" xfId="41617" xr:uid="{60DFAD7C-BFCE-40A9-98E3-AFABD6B0EA93}"/>
    <cellStyle name="Nota 149 11 2 2" xfId="41618" xr:uid="{106395EE-7060-49E4-9AC2-AC5F51C5AEA6}"/>
    <cellStyle name="Nota 149 11 2 3" xfId="41619" xr:uid="{A952529D-A8B4-4A6F-BD20-E242E0F90A38}"/>
    <cellStyle name="Nota 149 11 2 4" xfId="41620" xr:uid="{0D91338B-4FCE-4122-BDAB-6F6FF90E5775}"/>
    <cellStyle name="Nota 149 11 3" xfId="41621" xr:uid="{57A6BE09-3E2A-4765-9619-C51F610CDA85}"/>
    <cellStyle name="Nota 149 11 4" xfId="41622" xr:uid="{47378FEE-8DA5-4798-926A-D907B3F6FE20}"/>
    <cellStyle name="Nota 149 11 5" xfId="41623" xr:uid="{51D44B7B-E66F-4C83-A967-F989E2FD9B84}"/>
    <cellStyle name="Nota 149 12" xfId="41624" xr:uid="{8B667C6E-09B1-400D-8801-56613C098E18}"/>
    <cellStyle name="Nota 149 12 2" xfId="41625" xr:uid="{90C95CC6-7CA6-40AA-AFF3-F33F8638D965}"/>
    <cellStyle name="Nota 149 12 3" xfId="41626" xr:uid="{AE1BC973-3BBD-4C23-A88F-335842D32B30}"/>
    <cellStyle name="Nota 149 12 4" xfId="41627" xr:uid="{7132BB9C-6C44-43EB-A370-1BD25A76D9DC}"/>
    <cellStyle name="Nota 149 13" xfId="41628" xr:uid="{AECEE694-762F-45A8-86F9-7E56CE13ECBC}"/>
    <cellStyle name="Nota 149 14" xfId="41629" xr:uid="{BA713A72-FFC4-43CF-B666-F9FFCBE6C1AF}"/>
    <cellStyle name="Nota 149 15" xfId="41630" xr:uid="{F00B5B2F-34CD-4C13-B313-575BD7820FE4}"/>
    <cellStyle name="Nota 149 2" xfId="41631" xr:uid="{41F44392-6DB8-4D28-B5D8-44259C3B1F19}"/>
    <cellStyle name="Nota 149 2 2" xfId="41632" xr:uid="{D48AF3B2-6F08-40BC-805D-DD8BF3EF527C}"/>
    <cellStyle name="Nota 149 2 2 2" xfId="41633" xr:uid="{6D3925F3-E0A7-4CFA-97D6-6949F616B5AF}"/>
    <cellStyle name="Nota 149 2 2 3" xfId="41634" xr:uid="{A5D57121-0627-4893-9DF7-7D9088D10097}"/>
    <cellStyle name="Nota 149 2 2 4" xfId="41635" xr:uid="{4E7FB31B-3BB3-4CB2-A913-7B71A2AA4F32}"/>
    <cellStyle name="Nota 149 2 3" xfId="41636" xr:uid="{2D029B12-D0A3-4DD4-A55C-7A1E04EF7B9E}"/>
    <cellStyle name="Nota 149 2 4" xfId="41637" xr:uid="{EFCBA957-1736-4F0C-9FF1-7DB1AF95F8E3}"/>
    <cellStyle name="Nota 149 2 5" xfId="41638" xr:uid="{7263079A-E41C-4254-B799-C0055CA3FCB5}"/>
    <cellStyle name="Nota 149 3" xfId="41639" xr:uid="{AE848540-D513-4EED-A91B-F918DBE653F9}"/>
    <cellStyle name="Nota 149 3 2" xfId="41640" xr:uid="{63A8D763-6AB9-47FE-8536-1CD4BFAD181A}"/>
    <cellStyle name="Nota 149 3 2 2" xfId="41641" xr:uid="{20FE5962-6048-4D6D-85DE-3A354759B27E}"/>
    <cellStyle name="Nota 149 3 2 3" xfId="41642" xr:uid="{DF2C9892-C48E-4553-8713-427D4B7E95C6}"/>
    <cellStyle name="Nota 149 3 2 4" xfId="41643" xr:uid="{32A2C5F3-225C-4472-A3B9-84205920E3B7}"/>
    <cellStyle name="Nota 149 3 3" xfId="41644" xr:uid="{800CC3FC-A0E1-4FC4-B4A2-42D722F4D6BB}"/>
    <cellStyle name="Nota 149 3 4" xfId="41645" xr:uid="{77C3A740-99AC-4E54-A1DE-6A5E25EC2665}"/>
    <cellStyle name="Nota 149 3 5" xfId="41646" xr:uid="{22BFE979-A6C7-4111-B87D-8CA05AC69A76}"/>
    <cellStyle name="Nota 149 4" xfId="41647" xr:uid="{7767BBE0-ED68-4BCE-AAE5-6F9F6141E07B}"/>
    <cellStyle name="Nota 149 4 2" xfId="41648" xr:uid="{1705943C-85E3-4C3C-81D3-2EDD2DB1593D}"/>
    <cellStyle name="Nota 149 4 2 2" xfId="41649" xr:uid="{DBCE7387-F19E-44FA-9A82-208EF62D3963}"/>
    <cellStyle name="Nota 149 4 2 3" xfId="41650" xr:uid="{9D540573-A0B5-4DAD-95CD-7D361760E54C}"/>
    <cellStyle name="Nota 149 4 2 4" xfId="41651" xr:uid="{CADE2BFA-0E12-4CB1-B4C6-F929D700F152}"/>
    <cellStyle name="Nota 149 4 3" xfId="41652" xr:uid="{F2C02059-87E7-4729-87BC-2175DBC37BAC}"/>
    <cellStyle name="Nota 149 4 4" xfId="41653" xr:uid="{C6C86F79-B159-47AE-8CE3-63B66677931D}"/>
    <cellStyle name="Nota 149 4 5" xfId="41654" xr:uid="{022596AF-3CD3-46DE-B43F-1463E32FC12A}"/>
    <cellStyle name="Nota 149 5" xfId="41655" xr:uid="{779187F4-1231-4523-A887-FF1A8DB8165F}"/>
    <cellStyle name="Nota 149 5 2" xfId="41656" xr:uid="{40C00686-C1B5-4039-8214-72D77DCAF762}"/>
    <cellStyle name="Nota 149 5 2 2" xfId="41657" xr:uid="{B0688EDA-CA1D-497B-9FA4-3FE3CA7E43BB}"/>
    <cellStyle name="Nota 149 5 2 3" xfId="41658" xr:uid="{FBBF4254-445F-492F-8F08-E45F6BB1DB4C}"/>
    <cellStyle name="Nota 149 5 2 4" xfId="41659" xr:uid="{04174FB1-BB34-45C2-A710-FDA8A1B686BE}"/>
    <cellStyle name="Nota 149 5 3" xfId="41660" xr:uid="{E4FCEA6B-A5FF-4076-80C1-D610B57E8A61}"/>
    <cellStyle name="Nota 149 5 4" xfId="41661" xr:uid="{DF4E133F-E572-4141-B47B-C8B8E71315CE}"/>
    <cellStyle name="Nota 149 5 5" xfId="41662" xr:uid="{E0958917-336F-4E8D-9355-548398E15B93}"/>
    <cellStyle name="Nota 149 6" xfId="41663" xr:uid="{192C1C01-5EDB-45C1-92AD-A34A495DC9A0}"/>
    <cellStyle name="Nota 149 6 2" xfId="41664" xr:uid="{BC57B6FA-CFB7-4A35-9A98-FD09B376A8C7}"/>
    <cellStyle name="Nota 149 6 2 2" xfId="41665" xr:uid="{6478495A-1E0F-4F16-B4A2-C74085392064}"/>
    <cellStyle name="Nota 149 6 2 3" xfId="41666" xr:uid="{008D8243-039B-4BEA-ABEE-900B115EA3D8}"/>
    <cellStyle name="Nota 149 6 2 4" xfId="41667" xr:uid="{7318E82A-B611-41AF-96A3-1BFF177CBE32}"/>
    <cellStyle name="Nota 149 6 3" xfId="41668" xr:uid="{9789BD3F-16EA-43CE-AAD0-E72967C65F9A}"/>
    <cellStyle name="Nota 149 6 4" xfId="41669" xr:uid="{B69E4D4D-A2AC-4286-A41D-0EAABF1F6F82}"/>
    <cellStyle name="Nota 149 6 5" xfId="41670" xr:uid="{B5B11E4A-521B-41A8-9076-79960C55A981}"/>
    <cellStyle name="Nota 149 7" xfId="41671" xr:uid="{762672C8-EAD2-45C4-8448-2840E4E3EAFA}"/>
    <cellStyle name="Nota 149 7 2" xfId="41672" xr:uid="{6D81E57B-8125-408B-820B-D56F31977544}"/>
    <cellStyle name="Nota 149 7 2 2" xfId="41673" xr:uid="{FAFC0E32-C01D-4C05-9286-EB6389D5FCED}"/>
    <cellStyle name="Nota 149 7 2 3" xfId="41674" xr:uid="{FDA2E1FE-067F-400A-9357-E848D1D56CDC}"/>
    <cellStyle name="Nota 149 7 2 4" xfId="41675" xr:uid="{3DB02954-8FA2-4CB6-BC65-F36F7666D6C7}"/>
    <cellStyle name="Nota 149 7 3" xfId="41676" xr:uid="{552CD4D7-705D-44A7-AABB-E3329F327858}"/>
    <cellStyle name="Nota 149 7 4" xfId="41677" xr:uid="{B349FB91-8B38-42ED-A6EC-BBA43684A454}"/>
    <cellStyle name="Nota 149 7 5" xfId="41678" xr:uid="{4F2494C2-30B1-49C8-AE89-198991317E9F}"/>
    <cellStyle name="Nota 149 8" xfId="41679" xr:uid="{D348E31B-7A9A-47AA-AC53-5BBB455EF090}"/>
    <cellStyle name="Nota 149 8 2" xfId="41680" xr:uid="{CAA39E10-C646-488E-BFF0-3000D5606D36}"/>
    <cellStyle name="Nota 149 8 2 2" xfId="41681" xr:uid="{FC958EB6-62BA-4C7E-93EF-3917EB3E6DD1}"/>
    <cellStyle name="Nota 149 8 2 3" xfId="41682" xr:uid="{9968B6E7-3A5B-4079-ABC4-6D1381052B96}"/>
    <cellStyle name="Nota 149 8 2 4" xfId="41683" xr:uid="{CC13C353-B055-4E36-9472-980914938E3A}"/>
    <cellStyle name="Nota 149 8 3" xfId="41684" xr:uid="{21384F2C-967A-492E-A471-B91349390569}"/>
    <cellStyle name="Nota 149 8 4" xfId="41685" xr:uid="{FCA96C33-596C-4772-BA24-01CF8CA2DB4D}"/>
    <cellStyle name="Nota 149 8 5" xfId="41686" xr:uid="{9F88A168-AA80-4D32-9960-7F71F334B182}"/>
    <cellStyle name="Nota 149 9" xfId="41687" xr:uid="{77CE250D-32DE-4CC1-AD93-FF64A6E337A0}"/>
    <cellStyle name="Nota 149 9 2" xfId="41688" xr:uid="{1CF27EA1-AAD7-4840-9E47-25AFCEB677B5}"/>
    <cellStyle name="Nota 149 9 2 2" xfId="41689" xr:uid="{B92BE4B9-561F-49FC-8852-12AA83569575}"/>
    <cellStyle name="Nota 149 9 2 3" xfId="41690" xr:uid="{A21FFA88-C101-43A6-8759-0917591FBC0D}"/>
    <cellStyle name="Nota 149 9 2 4" xfId="41691" xr:uid="{EACC8F2F-5209-4CD6-872F-7D5593A493D8}"/>
    <cellStyle name="Nota 149 9 3" xfId="41692" xr:uid="{D5D325E8-E91D-4D65-BABE-CD23887CA3CD}"/>
    <cellStyle name="Nota 149 9 4" xfId="41693" xr:uid="{1C647B16-2609-45A0-8523-CC1B8D8C4368}"/>
    <cellStyle name="Nota 149 9 5" xfId="41694" xr:uid="{62799D99-9E77-4C57-A6CB-928077996D69}"/>
    <cellStyle name="Nota 15" xfId="2671" xr:uid="{266C9171-642C-4B62-AA3D-37ACDE1216C0}"/>
    <cellStyle name="Nota 15 10" xfId="41695" xr:uid="{3801838D-1186-4643-A50F-6715051EA16B}"/>
    <cellStyle name="Nota 15 10 2" xfId="47687" xr:uid="{7520197E-9E44-4311-B707-559BF4F1A349}"/>
    <cellStyle name="Nota 15 11" xfId="41696" xr:uid="{9ACF7DE5-6FD6-44F0-82D1-8660B0C15476}"/>
    <cellStyle name="Nota 15 12" xfId="41697" xr:uid="{EE8905C5-B624-41A1-B351-483EB9F40CD5}"/>
    <cellStyle name="Nota 15 13" xfId="41698" xr:uid="{B26761F9-40DB-4074-A467-AC46B4AA5612}"/>
    <cellStyle name="Nota 15 14" xfId="41699" xr:uid="{CC7EBB84-FCAC-4EED-9E34-82ED140D149D}"/>
    <cellStyle name="Nota 15 15" xfId="41700" xr:uid="{EC5811F2-2618-4AF6-B543-D4A3C1AB1C44}"/>
    <cellStyle name="Nota 15 16" xfId="41701" xr:uid="{9F3EB5A4-76E3-4925-9B41-BE5829E7C0DF}"/>
    <cellStyle name="Nota 15 17" xfId="46083" xr:uid="{BAE329CE-43F9-4DA1-AE99-BE96214D13FC}"/>
    <cellStyle name="Nota 15 2" xfId="2672" xr:uid="{86765DAA-2824-4F70-9AE3-A0068D845FA1}"/>
    <cellStyle name="Nota 15 2 2" xfId="41702" xr:uid="{59565ABB-3B0F-4196-B710-FE761BA97704}"/>
    <cellStyle name="Nota 15 2 2 2" xfId="49781" xr:uid="{9D262B33-F7DD-476C-8A69-7E1E70B6F8F1}"/>
    <cellStyle name="Nota 15 2 3" xfId="41703" xr:uid="{B89D9D95-7DA8-45C1-BEF2-02CA74D1C686}"/>
    <cellStyle name="Nota 15 2 3 2" xfId="48328" xr:uid="{199C353C-530A-43F9-BA15-10F1F3F990D2}"/>
    <cellStyle name="Nota 15 2 4" xfId="46946" xr:uid="{630C7B15-BD94-469F-AC4A-052AD025881B}"/>
    <cellStyle name="Nota 15 3" xfId="41704" xr:uid="{9F0C861D-08E2-4742-9FDE-E60BCAE463F7}"/>
    <cellStyle name="Nota 15 3 2" xfId="51181" xr:uid="{0EF91404-D211-4F17-8C39-FD14A3FBECC0}"/>
    <cellStyle name="Nota 15 4" xfId="41705" xr:uid="{F323B744-A7FB-41D0-9472-0941F91051D6}"/>
    <cellStyle name="Nota 15 4 2" xfId="52063" xr:uid="{9DCC5829-0ABB-47D5-A552-F8097F3CDBE0}"/>
    <cellStyle name="Nota 15 5" xfId="41706" xr:uid="{5C85B704-0ECE-42DC-BF4D-92823CB38265}"/>
    <cellStyle name="Nota 15 5 2" xfId="52932" xr:uid="{D04ACBB4-76FF-4058-A009-34B10DD3E8F5}"/>
    <cellStyle name="Nota 15 6" xfId="41707" xr:uid="{15D1FE4F-D3ED-4046-9D38-01EA9BCF56FC}"/>
    <cellStyle name="Nota 15 6 2" xfId="53787" xr:uid="{FE423C4E-05B7-439D-ACD1-022E9FA483A7}"/>
    <cellStyle name="Nota 15 7" xfId="41708" xr:uid="{793C1516-D22D-472C-8285-195CDEADA2DC}"/>
    <cellStyle name="Nota 15 7 2" xfId="54610" xr:uid="{ECCE2EC3-8854-4D4F-9870-0C61E6304BC9}"/>
    <cellStyle name="Nota 15 8" xfId="41709" xr:uid="{5A4CD46B-8C36-41D5-80AF-3CEB90DB709E}"/>
    <cellStyle name="Nota 15 8 2" xfId="55356" xr:uid="{65A2D559-D943-40C6-88D5-C8A3C470C842}"/>
    <cellStyle name="Nota 15 9" xfId="41710" xr:uid="{2D2F9164-934C-4FC4-B3F7-F7262D8EB057}"/>
    <cellStyle name="Nota 15 9 2" xfId="55962" xr:uid="{B2923A6A-EF7D-41D6-9338-FA4F570F650F}"/>
    <cellStyle name="Nota 150" xfId="41711" xr:uid="{BCCE5FB0-BAC4-441E-9697-13F93AEC4307}"/>
    <cellStyle name="Nota 150 10" xfId="41712" xr:uid="{1FB0567E-DF4A-4A74-9973-3A70724414D5}"/>
    <cellStyle name="Nota 150 10 2" xfId="41713" xr:uid="{537951E4-FF73-42E4-9C15-EA05CF611F5D}"/>
    <cellStyle name="Nota 150 10 2 2" xfId="41714" xr:uid="{11AA5D49-D5FB-42CA-8B9A-984FEEB49CE0}"/>
    <cellStyle name="Nota 150 10 2 3" xfId="41715" xr:uid="{98D44441-3FFF-4B5F-A998-071668950AD4}"/>
    <cellStyle name="Nota 150 10 2 4" xfId="41716" xr:uid="{7BEFA57F-BEE4-4E03-8FC6-439A02A67B85}"/>
    <cellStyle name="Nota 150 10 3" xfId="41717" xr:uid="{C038943F-7A3D-49C6-9E05-51EF2407E53B}"/>
    <cellStyle name="Nota 150 10 4" xfId="41718" xr:uid="{9692D2CF-B87F-449D-9AF6-C8D6F4567116}"/>
    <cellStyle name="Nota 150 10 5" xfId="41719" xr:uid="{218F8204-FE68-4A76-B44F-344232A8531F}"/>
    <cellStyle name="Nota 150 11" xfId="41720" xr:uid="{9F347D64-31C6-4432-A2E9-73B0585AA58A}"/>
    <cellStyle name="Nota 150 11 2" xfId="41721" xr:uid="{F64A779B-9DFD-4111-B9CA-27F8D0166ECC}"/>
    <cellStyle name="Nota 150 11 2 2" xfId="41722" xr:uid="{AB29022C-73DC-44B2-A18D-2F777F359023}"/>
    <cellStyle name="Nota 150 11 2 3" xfId="41723" xr:uid="{62FE6B4A-FD38-48DF-9F40-A1D676CB7570}"/>
    <cellStyle name="Nota 150 11 2 4" xfId="41724" xr:uid="{CBB7B6A3-C943-4580-8112-A013C3AC1561}"/>
    <cellStyle name="Nota 150 11 3" xfId="41725" xr:uid="{FD643CB0-E29B-4518-8496-F60A388A3679}"/>
    <cellStyle name="Nota 150 11 4" xfId="41726" xr:uid="{AB8CD022-0757-4511-ABB1-AA21A65B38FC}"/>
    <cellStyle name="Nota 150 11 5" xfId="41727" xr:uid="{F5324BEB-7193-440E-B617-890299274A33}"/>
    <cellStyle name="Nota 150 12" xfId="41728" xr:uid="{71A8DD70-6F90-4106-A3EC-77F1804D04DB}"/>
    <cellStyle name="Nota 150 12 2" xfId="41729" xr:uid="{A7B0FD80-2B03-4EF5-9721-1FAA8AFC254F}"/>
    <cellStyle name="Nota 150 12 3" xfId="41730" xr:uid="{4107D4BC-0CDB-4858-945A-A69BD120F568}"/>
    <cellStyle name="Nota 150 12 4" xfId="41731" xr:uid="{8A1BFD5A-E1C0-43B5-92CD-8EA7DDDB5EB2}"/>
    <cellStyle name="Nota 150 13" xfId="41732" xr:uid="{90C7789F-E0B5-4B93-A0A1-81572F942218}"/>
    <cellStyle name="Nota 150 14" xfId="41733" xr:uid="{A9E0AF8E-5656-45A6-82C2-68D89A4680AA}"/>
    <cellStyle name="Nota 150 15" xfId="41734" xr:uid="{C3698683-9237-4880-BC39-298BF8B94407}"/>
    <cellStyle name="Nota 150 2" xfId="41735" xr:uid="{82F31D1E-97B5-40B1-BBEF-9129364C3C20}"/>
    <cellStyle name="Nota 150 2 2" xfId="41736" xr:uid="{38EEE432-E312-4FD7-B5EF-EBC834A13D88}"/>
    <cellStyle name="Nota 150 2 2 2" xfId="41737" xr:uid="{DCA2F5BA-CE86-4FD7-A407-FCF7BE142E9C}"/>
    <cellStyle name="Nota 150 2 2 3" xfId="41738" xr:uid="{04BD0165-E0E0-4C0E-9B0B-A849F5CC5B36}"/>
    <cellStyle name="Nota 150 2 2 4" xfId="41739" xr:uid="{17AE0CF4-49F8-4075-8399-8723C709799D}"/>
    <cellStyle name="Nota 150 2 3" xfId="41740" xr:uid="{C6417531-8301-4EA8-BB0E-C99CC15E699D}"/>
    <cellStyle name="Nota 150 2 4" xfId="41741" xr:uid="{BE36B410-3077-49D9-9FF9-B2355E878DD9}"/>
    <cellStyle name="Nota 150 2 5" xfId="41742" xr:uid="{CA2EAE8C-AEEC-48D3-91DA-7777B76395F9}"/>
    <cellStyle name="Nota 150 3" xfId="41743" xr:uid="{97803A1B-3C0F-4F96-80FA-D71EBA1FBB12}"/>
    <cellStyle name="Nota 150 3 2" xfId="41744" xr:uid="{C11C201A-E43B-45A8-9ABD-11A26F914451}"/>
    <cellStyle name="Nota 150 3 2 2" xfId="41745" xr:uid="{810B679A-7171-4A3B-8D0F-3035ECADD735}"/>
    <cellStyle name="Nota 150 3 2 3" xfId="41746" xr:uid="{EF9D7366-7F5A-4C9F-A716-7445D812BC76}"/>
    <cellStyle name="Nota 150 3 2 4" xfId="41747" xr:uid="{D913F542-E715-4F12-A46A-94D03D7672C2}"/>
    <cellStyle name="Nota 150 3 3" xfId="41748" xr:uid="{D2E3EF2E-5AAC-410C-B024-7175B317ED3B}"/>
    <cellStyle name="Nota 150 3 4" xfId="41749" xr:uid="{506F8163-CFC5-4D83-BBF5-2F7C680DDBEA}"/>
    <cellStyle name="Nota 150 3 5" xfId="41750" xr:uid="{EA4DDA23-2CA9-4632-AAA5-1237F00515C9}"/>
    <cellStyle name="Nota 150 4" xfId="41751" xr:uid="{35ABC9DA-09EB-481E-91E0-3C55430DB382}"/>
    <cellStyle name="Nota 150 4 2" xfId="41752" xr:uid="{BC6EA4EC-2058-40FD-ABE8-5E6CE890DBDF}"/>
    <cellStyle name="Nota 150 4 2 2" xfId="41753" xr:uid="{E0DA77E4-EDC6-4ED9-B96E-D4F94D29B150}"/>
    <cellStyle name="Nota 150 4 2 3" xfId="41754" xr:uid="{C980117E-EB90-42B8-9C01-62D0D41C1BF0}"/>
    <cellStyle name="Nota 150 4 2 4" xfId="41755" xr:uid="{FE98679F-4567-4AE2-A3C6-5FF7A4050844}"/>
    <cellStyle name="Nota 150 4 3" xfId="41756" xr:uid="{6E50FCF3-79D7-4CE5-992A-8094C6A17F14}"/>
    <cellStyle name="Nota 150 4 4" xfId="41757" xr:uid="{67A18DC1-B07A-4D29-9926-728597B91C58}"/>
    <cellStyle name="Nota 150 4 5" xfId="41758" xr:uid="{0BC2F1EB-DEBC-4B5D-BA62-EEE8691DC617}"/>
    <cellStyle name="Nota 150 5" xfId="41759" xr:uid="{52423E8E-19C6-47BD-A7F9-17825F917CE6}"/>
    <cellStyle name="Nota 150 5 2" xfId="41760" xr:uid="{EA28897B-C414-4309-A2EC-9CAA02329B27}"/>
    <cellStyle name="Nota 150 5 2 2" xfId="41761" xr:uid="{5A71D862-F76D-4FC3-82CA-CFB0389DFC78}"/>
    <cellStyle name="Nota 150 5 2 3" xfId="41762" xr:uid="{0580E523-F232-4952-978B-369D827CB85F}"/>
    <cellStyle name="Nota 150 5 2 4" xfId="41763" xr:uid="{2641BEBF-3036-4517-898B-A2176CB54B0D}"/>
    <cellStyle name="Nota 150 5 3" xfId="41764" xr:uid="{C62F2F22-02AF-4224-8078-595DFDCC48F0}"/>
    <cellStyle name="Nota 150 5 4" xfId="41765" xr:uid="{5AE6BC3F-6760-4F6D-B0F2-32470076B230}"/>
    <cellStyle name="Nota 150 5 5" xfId="41766" xr:uid="{5DCF450A-2018-4C3E-95ED-2F793FB0AAA1}"/>
    <cellStyle name="Nota 150 6" xfId="41767" xr:uid="{334A629B-CF3B-4DA0-95FF-A130F72569A1}"/>
    <cellStyle name="Nota 150 6 2" xfId="41768" xr:uid="{23651952-CF77-47EC-94C7-370A08E32307}"/>
    <cellStyle name="Nota 150 6 2 2" xfId="41769" xr:uid="{AC968826-7151-4230-A4D0-605D32E7A5B3}"/>
    <cellStyle name="Nota 150 6 2 3" xfId="41770" xr:uid="{67E227F6-E0F5-4946-AD3C-4AEE314757EA}"/>
    <cellStyle name="Nota 150 6 2 4" xfId="41771" xr:uid="{CB67D197-5FFA-4DFD-B3BF-01D7F50B1D0A}"/>
    <cellStyle name="Nota 150 6 3" xfId="41772" xr:uid="{23A47990-7697-4E50-9A97-C316CA86605C}"/>
    <cellStyle name="Nota 150 6 4" xfId="41773" xr:uid="{9F72157A-3AA5-4B36-AA6C-122493DCB664}"/>
    <cellStyle name="Nota 150 6 5" xfId="41774" xr:uid="{B623D6FE-0375-4B81-AE32-05E728883B57}"/>
    <cellStyle name="Nota 150 7" xfId="41775" xr:uid="{D644F1E6-AB72-4B43-BF1E-E9854F5B1AB2}"/>
    <cellStyle name="Nota 150 7 2" xfId="41776" xr:uid="{2189266C-C4A6-4B88-9E32-59AA141035AC}"/>
    <cellStyle name="Nota 150 7 2 2" xfId="41777" xr:uid="{410496DD-AC8D-4094-9273-718A4D0F70DD}"/>
    <cellStyle name="Nota 150 7 2 3" xfId="41778" xr:uid="{A870A041-43E4-42E9-AC98-0AE552CF4953}"/>
    <cellStyle name="Nota 150 7 2 4" xfId="41779" xr:uid="{B5872F5F-477C-441B-8A4A-77DBE0FD4657}"/>
    <cellStyle name="Nota 150 7 3" xfId="41780" xr:uid="{0C9A9D3E-C091-401C-9744-02B41F320979}"/>
    <cellStyle name="Nota 150 7 4" xfId="41781" xr:uid="{510B5A4E-736B-4ED1-941D-B60017AC0237}"/>
    <cellStyle name="Nota 150 7 5" xfId="41782" xr:uid="{6C00962E-59A2-4DE7-AC88-B1A8AB5640D6}"/>
    <cellStyle name="Nota 150 8" xfId="41783" xr:uid="{002A044A-A4A9-4071-9E77-16D0FB43F41C}"/>
    <cellStyle name="Nota 150 8 2" xfId="41784" xr:uid="{2529B747-4819-4D48-A101-6BE4B139953D}"/>
    <cellStyle name="Nota 150 8 2 2" xfId="41785" xr:uid="{C725D317-C771-4C48-9F24-C502DC03EB38}"/>
    <cellStyle name="Nota 150 8 2 3" xfId="41786" xr:uid="{5439ECCF-845C-417C-AF65-54181D5EB972}"/>
    <cellStyle name="Nota 150 8 2 4" xfId="41787" xr:uid="{F5B94F0F-22FD-45A8-B1DA-29E45E5B99C7}"/>
    <cellStyle name="Nota 150 8 3" xfId="41788" xr:uid="{7209B941-81DD-4F82-AD7D-D88D5259DEAC}"/>
    <cellStyle name="Nota 150 8 4" xfId="41789" xr:uid="{3AC9BF31-6400-4608-9EFB-84BA93047E7E}"/>
    <cellStyle name="Nota 150 8 5" xfId="41790" xr:uid="{7053EB31-1B4B-49A6-9E28-ABA64877D38B}"/>
    <cellStyle name="Nota 150 9" xfId="41791" xr:uid="{23A36F22-0DBC-416E-B90C-9FAB2B6F8F07}"/>
    <cellStyle name="Nota 150 9 2" xfId="41792" xr:uid="{1F8B65BA-757B-4DC6-9388-6CF73E1AF211}"/>
    <cellStyle name="Nota 150 9 2 2" xfId="41793" xr:uid="{929750E8-60CB-427A-ADB0-0CA2B2A6E277}"/>
    <cellStyle name="Nota 150 9 2 3" xfId="41794" xr:uid="{4B0B8B05-A7EF-4A4C-8036-48930951CFEA}"/>
    <cellStyle name="Nota 150 9 2 4" xfId="41795" xr:uid="{6A76AA6F-030F-4423-ADD3-84C3DAFBC94D}"/>
    <cellStyle name="Nota 150 9 3" xfId="41796" xr:uid="{958786B0-6123-4707-B626-859E8B968FF3}"/>
    <cellStyle name="Nota 150 9 4" xfId="41797" xr:uid="{B51D44EC-7F8A-4513-906E-2F84EB451EF9}"/>
    <cellStyle name="Nota 150 9 5" xfId="41798" xr:uid="{30321E78-3DF2-4059-9A64-11786EA1207E}"/>
    <cellStyle name="Nota 151" xfId="41799" xr:uid="{BD1F75FF-459C-4DCA-907E-2A87A5968409}"/>
    <cellStyle name="Nota 151 10" xfId="41800" xr:uid="{6D9E7573-E90C-4C75-86C8-7ECB5D7FECA2}"/>
    <cellStyle name="Nota 151 10 2" xfId="41801" xr:uid="{246801B1-6B67-4162-B846-CE7626906EAC}"/>
    <cellStyle name="Nota 151 10 2 2" xfId="41802" xr:uid="{DBB48C70-6201-4E66-8392-01F7FEA3C0B8}"/>
    <cellStyle name="Nota 151 10 2 3" xfId="41803" xr:uid="{EEA5F6F5-A78A-4D2B-86BF-ADD0E50A507B}"/>
    <cellStyle name="Nota 151 10 2 4" xfId="41804" xr:uid="{5F7EDC2E-94C3-4454-B988-3D7DC2C5F4A5}"/>
    <cellStyle name="Nota 151 10 3" xfId="41805" xr:uid="{1A72C30C-C157-485E-A5C2-4FBF62A83EE7}"/>
    <cellStyle name="Nota 151 10 4" xfId="41806" xr:uid="{E6D360DD-029F-4D36-A848-690F0D7E993A}"/>
    <cellStyle name="Nota 151 10 5" xfId="41807" xr:uid="{60FD9DAD-6994-4C12-AE42-6EE4D198DBC3}"/>
    <cellStyle name="Nota 151 11" xfId="41808" xr:uid="{45258C81-73B3-47E6-BA5C-1CFCBBFCD6D5}"/>
    <cellStyle name="Nota 151 11 2" xfId="41809" xr:uid="{1BE29C86-F9C9-433B-80B1-BFF6B3488969}"/>
    <cellStyle name="Nota 151 11 2 2" xfId="41810" xr:uid="{72E6E6E0-2B6D-4496-9C96-E997F497223A}"/>
    <cellStyle name="Nota 151 11 2 3" xfId="41811" xr:uid="{1E64B113-7892-49EB-B18A-B63B2D0963A9}"/>
    <cellStyle name="Nota 151 11 2 4" xfId="41812" xr:uid="{D07AD567-47C6-4E4F-860B-33DCE6FD7C3C}"/>
    <cellStyle name="Nota 151 11 3" xfId="41813" xr:uid="{E6BE2442-24FB-4DDA-9CB7-3E792DACBE91}"/>
    <cellStyle name="Nota 151 11 4" xfId="41814" xr:uid="{872D395F-22EA-4F7D-AB35-848381247768}"/>
    <cellStyle name="Nota 151 11 5" xfId="41815" xr:uid="{F329A32B-BF26-480E-A78D-1388AD6CC25A}"/>
    <cellStyle name="Nota 151 12" xfId="41816" xr:uid="{47CFA127-2A52-4A03-A9DA-F8FD7A619E51}"/>
    <cellStyle name="Nota 151 12 2" xfId="41817" xr:uid="{4CDA919E-8305-4ED7-8954-9D2195857EB0}"/>
    <cellStyle name="Nota 151 12 3" xfId="41818" xr:uid="{6186A63E-DA7C-4FA8-9B2A-2E700B6F4C3D}"/>
    <cellStyle name="Nota 151 12 4" xfId="41819" xr:uid="{DAF5C99A-377B-4933-849F-3D6BC1A9B631}"/>
    <cellStyle name="Nota 151 13" xfId="41820" xr:uid="{72AC9E06-6F11-44A4-BA3F-A0EDF01022E6}"/>
    <cellStyle name="Nota 151 14" xfId="41821" xr:uid="{26780B24-ABD8-4952-B456-9250BB949FEA}"/>
    <cellStyle name="Nota 151 15" xfId="41822" xr:uid="{66E95B32-27AA-4858-816A-3D2759661DDB}"/>
    <cellStyle name="Nota 151 2" xfId="41823" xr:uid="{D6F80EA4-17FD-4ACE-9FD9-03A7A360F9AE}"/>
    <cellStyle name="Nota 151 2 2" xfId="41824" xr:uid="{480682BB-18D8-4A50-B775-840E02DA22D2}"/>
    <cellStyle name="Nota 151 2 2 2" xfId="41825" xr:uid="{01D7A476-21AA-4BBC-91DC-5D69D7EEDEF1}"/>
    <cellStyle name="Nota 151 2 2 3" xfId="41826" xr:uid="{089AFAC7-4FA7-4DEB-92F9-A7AEA4519835}"/>
    <cellStyle name="Nota 151 2 2 4" xfId="41827" xr:uid="{BDA0D4A0-9329-43DA-94BA-462C0B2AA682}"/>
    <cellStyle name="Nota 151 2 3" xfId="41828" xr:uid="{34349306-EA92-4395-9CD5-22EB0054ACC6}"/>
    <cellStyle name="Nota 151 2 4" xfId="41829" xr:uid="{AB4FFA35-20EC-45A6-89FE-05506F7A4C20}"/>
    <cellStyle name="Nota 151 2 5" xfId="41830" xr:uid="{840EF564-84AD-48DF-B24E-E7DE8FA14879}"/>
    <cellStyle name="Nota 151 3" xfId="41831" xr:uid="{6985EE39-30A9-414E-9313-4A9FF2A1C2B3}"/>
    <cellStyle name="Nota 151 3 2" xfId="41832" xr:uid="{C19AD3F2-06DF-4167-B2D8-DEFDD04326E8}"/>
    <cellStyle name="Nota 151 3 2 2" xfId="41833" xr:uid="{4685C11C-5F14-4B81-9745-67A94B3FB011}"/>
    <cellStyle name="Nota 151 3 2 3" xfId="41834" xr:uid="{1674EFFC-4E79-43D7-909A-17A0E35BAF00}"/>
    <cellStyle name="Nota 151 3 2 4" xfId="41835" xr:uid="{B8620EE2-0B00-498D-9C2D-FEA5884E7BA4}"/>
    <cellStyle name="Nota 151 3 3" xfId="41836" xr:uid="{7BE7558A-B0A4-4DB3-ADA2-B67DD803A663}"/>
    <cellStyle name="Nota 151 3 4" xfId="41837" xr:uid="{76A58F6D-339C-462D-83B1-9A35F8C7AACA}"/>
    <cellStyle name="Nota 151 3 5" xfId="41838" xr:uid="{55A83D9B-DF5C-4B3C-9DCE-3850253DE85E}"/>
    <cellStyle name="Nota 151 4" xfId="41839" xr:uid="{207E98A5-CD29-43EA-AD8E-BE515D8A1A32}"/>
    <cellStyle name="Nota 151 4 2" xfId="41840" xr:uid="{E5F0D9AB-C4C0-42B2-9312-9178129B0148}"/>
    <cellStyle name="Nota 151 4 2 2" xfId="41841" xr:uid="{EE2FB619-18A0-4F00-A707-7A42A8CC744C}"/>
    <cellStyle name="Nota 151 4 2 3" xfId="41842" xr:uid="{99D4B32B-A5B0-4C99-ADD3-9AEF1278BC2F}"/>
    <cellStyle name="Nota 151 4 2 4" xfId="41843" xr:uid="{22556334-ABBA-417B-BC29-7CCB06FECDA3}"/>
    <cellStyle name="Nota 151 4 3" xfId="41844" xr:uid="{A321B91E-F139-4322-8503-C2258CBD2974}"/>
    <cellStyle name="Nota 151 4 4" xfId="41845" xr:uid="{123E942A-61B9-4984-84AD-89D6036DF184}"/>
    <cellStyle name="Nota 151 4 5" xfId="41846" xr:uid="{3491F55E-A8FF-47C2-B055-2FF2EDF040B2}"/>
    <cellStyle name="Nota 151 5" xfId="41847" xr:uid="{B95B8261-2BED-423B-B7FA-225492A65BD9}"/>
    <cellStyle name="Nota 151 5 2" xfId="41848" xr:uid="{9ED5DE04-ACBC-4DED-A1D4-5C497365C6AD}"/>
    <cellStyle name="Nota 151 5 2 2" xfId="41849" xr:uid="{A311A1E6-A5B4-4FAB-B3FF-E47E8592E342}"/>
    <cellStyle name="Nota 151 5 2 3" xfId="41850" xr:uid="{CD74FE4B-DE01-430D-9F5F-AC21059623B7}"/>
    <cellStyle name="Nota 151 5 2 4" xfId="41851" xr:uid="{173667DF-687A-4929-9C43-6E31F84877EA}"/>
    <cellStyle name="Nota 151 5 3" xfId="41852" xr:uid="{EE76ACE9-3F00-4E03-98BA-91D923042895}"/>
    <cellStyle name="Nota 151 5 4" xfId="41853" xr:uid="{8C131D3D-F00B-46D7-B94E-C8B54C20A61A}"/>
    <cellStyle name="Nota 151 5 5" xfId="41854" xr:uid="{C2D68D88-1707-4598-B1DF-3A44B15E59CE}"/>
    <cellStyle name="Nota 151 6" xfId="41855" xr:uid="{CD9BE2CA-A14F-4BF9-B51A-56ED858F2FA2}"/>
    <cellStyle name="Nota 151 6 2" xfId="41856" xr:uid="{25A40B31-20EB-4185-9A0B-A8DB3C58ED29}"/>
    <cellStyle name="Nota 151 6 2 2" xfId="41857" xr:uid="{E3F7BD14-D325-4F1C-A341-33E2B07B66BC}"/>
    <cellStyle name="Nota 151 6 2 3" xfId="41858" xr:uid="{B147A86A-7EF6-45F8-91B6-D60C4A4C79C6}"/>
    <cellStyle name="Nota 151 6 2 4" xfId="41859" xr:uid="{AC9D8532-0E75-4509-8E82-3B3E36D36F6F}"/>
    <cellStyle name="Nota 151 6 3" xfId="41860" xr:uid="{AE8F45A9-FE4F-4CF2-BF74-AA7787500D0C}"/>
    <cellStyle name="Nota 151 6 4" xfId="41861" xr:uid="{B697FB68-3CE8-4CA7-A632-69FBADEAC266}"/>
    <cellStyle name="Nota 151 6 5" xfId="41862" xr:uid="{3278DB68-2A75-4FC9-B5A7-11075D044DAD}"/>
    <cellStyle name="Nota 151 7" xfId="41863" xr:uid="{DCC535C1-258C-483E-8C5F-EE16BAA3BD87}"/>
    <cellStyle name="Nota 151 7 2" xfId="41864" xr:uid="{8E6361DA-615D-4AAF-9858-87715EC69BB4}"/>
    <cellStyle name="Nota 151 7 2 2" xfId="41865" xr:uid="{837596F1-351B-4301-82F7-06E903C369C0}"/>
    <cellStyle name="Nota 151 7 2 3" xfId="41866" xr:uid="{99EBBC4A-F8F0-4838-BA87-0A96AE440ACB}"/>
    <cellStyle name="Nota 151 7 2 4" xfId="41867" xr:uid="{7CC6B7B2-14B9-4616-85C1-8D9615A928FA}"/>
    <cellStyle name="Nota 151 7 3" xfId="41868" xr:uid="{9C20BAAE-5523-4726-A219-D5A0E5D574EF}"/>
    <cellStyle name="Nota 151 7 4" xfId="41869" xr:uid="{395DE284-9F61-43B7-A245-B3DDB75B906A}"/>
    <cellStyle name="Nota 151 7 5" xfId="41870" xr:uid="{03ADE7D1-DB2E-4C01-BF32-E31AAE55457D}"/>
    <cellStyle name="Nota 151 8" xfId="41871" xr:uid="{B2DDA4E2-3D63-4962-AB15-2FA7295D4033}"/>
    <cellStyle name="Nota 151 8 2" xfId="41872" xr:uid="{AB936731-7E9A-41D9-91B4-45852D04B893}"/>
    <cellStyle name="Nota 151 8 2 2" xfId="41873" xr:uid="{94CDD484-DB94-4765-B06D-A137B82B8923}"/>
    <cellStyle name="Nota 151 8 2 3" xfId="41874" xr:uid="{D258449B-5DBA-439A-A9B6-53AC2CD8F31E}"/>
    <cellStyle name="Nota 151 8 2 4" xfId="41875" xr:uid="{29E49701-E6EB-41C3-9419-5566CDDABE6B}"/>
    <cellStyle name="Nota 151 8 3" xfId="41876" xr:uid="{3629753B-9D78-41A3-9D0B-10965C7BE7B5}"/>
    <cellStyle name="Nota 151 8 4" xfId="41877" xr:uid="{4206702C-BF13-40CB-B7AC-CD241F23EEFC}"/>
    <cellStyle name="Nota 151 8 5" xfId="41878" xr:uid="{A5981AF8-95AC-47BC-9BE5-DEF7847D3C6E}"/>
    <cellStyle name="Nota 151 9" xfId="41879" xr:uid="{FCE1376B-9559-4C7F-AEB4-E5021725BD58}"/>
    <cellStyle name="Nota 151 9 2" xfId="41880" xr:uid="{F4B965B5-F706-4BAD-9518-243B33DE0856}"/>
    <cellStyle name="Nota 151 9 2 2" xfId="41881" xr:uid="{EC6F7275-9205-491B-B11F-8502F6AC98BF}"/>
    <cellStyle name="Nota 151 9 2 3" xfId="41882" xr:uid="{94858D60-62F0-4760-9C65-674F07F8B64C}"/>
    <cellStyle name="Nota 151 9 2 4" xfId="41883" xr:uid="{DD3CF9FD-2343-47F0-AD23-C30FD793ED81}"/>
    <cellStyle name="Nota 151 9 3" xfId="41884" xr:uid="{BB609178-433B-473D-84D5-57203289C61E}"/>
    <cellStyle name="Nota 151 9 4" xfId="41885" xr:uid="{BECC8B00-E343-4A9E-80A4-C939D4123239}"/>
    <cellStyle name="Nota 151 9 5" xfId="41886" xr:uid="{3DCA3C77-73AC-4EC7-BD69-D881375350AD}"/>
    <cellStyle name="Nota 152" xfId="41887" xr:uid="{95868F8A-AC0A-4CC3-B678-A08405246F37}"/>
    <cellStyle name="Nota 152 10" xfId="41888" xr:uid="{58EF7736-7787-4D07-823F-211270EBD18A}"/>
    <cellStyle name="Nota 152 10 2" xfId="41889" xr:uid="{2B965EC8-6D3E-4C52-841B-4F6DB8ACD801}"/>
    <cellStyle name="Nota 152 10 2 2" xfId="41890" xr:uid="{3545C57F-8BB8-4E03-8794-CF380BAA6BCB}"/>
    <cellStyle name="Nota 152 10 2 3" xfId="41891" xr:uid="{8FDAE42E-9FE4-445A-ABAA-3ADB828EE3E7}"/>
    <cellStyle name="Nota 152 10 2 4" xfId="41892" xr:uid="{EA901BF1-F9C0-4E0D-9CCC-FB53AFC19BB2}"/>
    <cellStyle name="Nota 152 10 3" xfId="41893" xr:uid="{0C4A1513-7979-491C-BFFF-CD162A35974E}"/>
    <cellStyle name="Nota 152 10 4" xfId="41894" xr:uid="{F24CA93D-E5F6-4AB4-99AC-56FE4C343DF5}"/>
    <cellStyle name="Nota 152 10 5" xfId="41895" xr:uid="{8F3AF037-CE27-45DF-94AC-4C8392679C1C}"/>
    <cellStyle name="Nota 152 11" xfId="41896" xr:uid="{B79F7F6A-F5D6-4CAC-8793-EDBD3374BF76}"/>
    <cellStyle name="Nota 152 11 2" xfId="41897" xr:uid="{A53A39BE-0ABE-4AC2-B888-F4057C6B77F2}"/>
    <cellStyle name="Nota 152 11 2 2" xfId="41898" xr:uid="{9F6D4768-2910-4BFF-BFC2-AF2D6A30B237}"/>
    <cellStyle name="Nota 152 11 2 3" xfId="41899" xr:uid="{8BF17D11-0D57-40F4-B42C-5E53F36EE315}"/>
    <cellStyle name="Nota 152 11 2 4" xfId="41900" xr:uid="{7945639E-4062-472C-95AC-E6104DBB5700}"/>
    <cellStyle name="Nota 152 11 3" xfId="41901" xr:uid="{98905EB7-B081-4E17-A62D-1416BB5A08F9}"/>
    <cellStyle name="Nota 152 11 4" xfId="41902" xr:uid="{8A53BA00-6F7B-4156-BED6-CCC2B7BECDE8}"/>
    <cellStyle name="Nota 152 11 5" xfId="41903" xr:uid="{1175CCAC-1235-4784-8FB0-EB721A2BDB52}"/>
    <cellStyle name="Nota 152 12" xfId="41904" xr:uid="{68014301-2E3F-4010-BE5F-FB7644E1267B}"/>
    <cellStyle name="Nota 152 12 2" xfId="41905" xr:uid="{B7E68C27-BEB8-472D-A9DD-DBF4A2184DE5}"/>
    <cellStyle name="Nota 152 12 3" xfId="41906" xr:uid="{7039C7AA-A4F0-4D28-82D3-9F035E2000F6}"/>
    <cellStyle name="Nota 152 12 4" xfId="41907" xr:uid="{B8301EBF-A286-43FB-802D-9074D429D2B7}"/>
    <cellStyle name="Nota 152 13" xfId="41908" xr:uid="{773FFDE5-D499-4AFC-9BDC-A47F3D41BAAE}"/>
    <cellStyle name="Nota 152 14" xfId="41909" xr:uid="{612ECFB2-0C80-46FD-9F8E-5632C1E14EB2}"/>
    <cellStyle name="Nota 152 15" xfId="41910" xr:uid="{A7D44BA7-D416-4B60-801B-AA08A345BB71}"/>
    <cellStyle name="Nota 152 2" xfId="41911" xr:uid="{49FD8699-3FF6-40AC-8939-60FD8CDC12CB}"/>
    <cellStyle name="Nota 152 2 2" xfId="41912" xr:uid="{B2C174A6-4113-4E26-8AA4-C0A13E699887}"/>
    <cellStyle name="Nota 152 2 2 2" xfId="41913" xr:uid="{42DAB59A-3A2C-463D-9DB4-DDF3ACDD16D3}"/>
    <cellStyle name="Nota 152 2 2 3" xfId="41914" xr:uid="{E2EB2E45-86DB-438D-A2E6-B51A545294AB}"/>
    <cellStyle name="Nota 152 2 2 4" xfId="41915" xr:uid="{EBA8EF8D-5226-4F76-913F-3DA2C0EB0748}"/>
    <cellStyle name="Nota 152 2 3" xfId="41916" xr:uid="{888F8912-80A5-49B6-87E3-E3CF93E3C912}"/>
    <cellStyle name="Nota 152 2 4" xfId="41917" xr:uid="{E12C990A-1769-4A7A-B3F2-D6AF21FF11F4}"/>
    <cellStyle name="Nota 152 2 5" xfId="41918" xr:uid="{34193A8E-CCAC-4F81-AA79-0CAFB242BD86}"/>
    <cellStyle name="Nota 152 3" xfId="41919" xr:uid="{098BC059-3BF4-42F2-8E1A-E0C2F691D454}"/>
    <cellStyle name="Nota 152 3 2" xfId="41920" xr:uid="{46251414-4672-4B77-BB7E-5AFD09D779C6}"/>
    <cellStyle name="Nota 152 3 2 2" xfId="41921" xr:uid="{228A2738-279C-4261-B5B5-ACCFC55F7549}"/>
    <cellStyle name="Nota 152 3 2 3" xfId="41922" xr:uid="{99830A52-4E2E-4EC7-BE95-0298DD4972D1}"/>
    <cellStyle name="Nota 152 3 2 4" xfId="41923" xr:uid="{5D8D9CC5-EBB6-4C30-9CE1-84F2B2803BC3}"/>
    <cellStyle name="Nota 152 3 3" xfId="41924" xr:uid="{445B3E5F-8EBB-44CD-8B99-AC003E290679}"/>
    <cellStyle name="Nota 152 3 4" xfId="41925" xr:uid="{37C21C7C-EEAF-45FD-AFD4-71F4078DE4F0}"/>
    <cellStyle name="Nota 152 3 5" xfId="41926" xr:uid="{29BBEBDF-DE30-44E8-93C6-B53C3A1CC476}"/>
    <cellStyle name="Nota 152 4" xfId="41927" xr:uid="{F084181A-862A-4F8D-BC72-973B339786DA}"/>
    <cellStyle name="Nota 152 4 2" xfId="41928" xr:uid="{66C27A71-A701-4A07-A1A2-8199DF226114}"/>
    <cellStyle name="Nota 152 4 2 2" xfId="41929" xr:uid="{53CC0CA9-989C-4186-A3C7-51152D05BF8A}"/>
    <cellStyle name="Nota 152 4 2 3" xfId="41930" xr:uid="{0120B4A2-554D-4FCD-91E4-055B8ACA3259}"/>
    <cellStyle name="Nota 152 4 2 4" xfId="41931" xr:uid="{E215C395-702C-4C4D-B8F2-FDFD5A2CA5B3}"/>
    <cellStyle name="Nota 152 4 3" xfId="41932" xr:uid="{1E0F49E9-735B-4485-9050-8153804CAD35}"/>
    <cellStyle name="Nota 152 4 4" xfId="41933" xr:uid="{F6694116-70D9-477F-94D0-B1B8C0B9F3B8}"/>
    <cellStyle name="Nota 152 4 5" xfId="41934" xr:uid="{F79520FF-D30A-4804-8B98-61A90967C91F}"/>
    <cellStyle name="Nota 152 5" xfId="41935" xr:uid="{2493A028-6021-4B53-BECE-C70548B11AB8}"/>
    <cellStyle name="Nota 152 5 2" xfId="41936" xr:uid="{7177382E-82DE-44CF-990A-960758663D04}"/>
    <cellStyle name="Nota 152 5 2 2" xfId="41937" xr:uid="{49F2D6F6-6271-46D0-AC7B-8167B893AF18}"/>
    <cellStyle name="Nota 152 5 2 3" xfId="41938" xr:uid="{33FA66A3-A51A-4065-A703-F30237F125EC}"/>
    <cellStyle name="Nota 152 5 2 4" xfId="41939" xr:uid="{44B81124-D813-4DE8-81D0-6DC3D44273EA}"/>
    <cellStyle name="Nota 152 5 3" xfId="41940" xr:uid="{8259A9B2-6544-41C6-A933-769BE082846D}"/>
    <cellStyle name="Nota 152 5 4" xfId="41941" xr:uid="{A8990A20-2732-442E-BDC4-F137286BF82B}"/>
    <cellStyle name="Nota 152 5 5" xfId="41942" xr:uid="{E3672419-25A4-4221-924C-2798F592C8B3}"/>
    <cellStyle name="Nota 152 6" xfId="41943" xr:uid="{8F293B70-0AAF-4AF0-AE3D-A7217EE9829D}"/>
    <cellStyle name="Nota 152 6 2" xfId="41944" xr:uid="{229533CC-F158-47FA-8A9B-F5BB08D7E788}"/>
    <cellStyle name="Nota 152 6 2 2" xfId="41945" xr:uid="{8594DAEE-60A1-49F4-B9BD-D1AD7E361C8D}"/>
    <cellStyle name="Nota 152 6 2 3" xfId="41946" xr:uid="{55109CF6-0A7F-4F8F-A50A-2904224A1361}"/>
    <cellStyle name="Nota 152 6 2 4" xfId="41947" xr:uid="{5AB4499E-3F65-48F5-A3A2-36E4BECC2F7C}"/>
    <cellStyle name="Nota 152 6 3" xfId="41948" xr:uid="{E92F256E-C6D8-4A79-A5E2-74D4D429C206}"/>
    <cellStyle name="Nota 152 6 4" xfId="41949" xr:uid="{AA1D61A4-1C6C-4C2F-AEE0-2B52B45D21E2}"/>
    <cellStyle name="Nota 152 6 5" xfId="41950" xr:uid="{883D84C3-E90E-4662-AD3A-7C03DAFE0D9C}"/>
    <cellStyle name="Nota 152 7" xfId="41951" xr:uid="{93D435A5-3AEC-4D3A-9BDF-619B9D41B766}"/>
    <cellStyle name="Nota 152 7 2" xfId="41952" xr:uid="{A4DFFE1A-221D-4EF8-9332-CF885B452D22}"/>
    <cellStyle name="Nota 152 7 2 2" xfId="41953" xr:uid="{9142D976-6C12-45A5-A312-51AF789C1CE7}"/>
    <cellStyle name="Nota 152 7 2 3" xfId="41954" xr:uid="{E16979F5-FC9F-475B-BE50-449A419271C8}"/>
    <cellStyle name="Nota 152 7 2 4" xfId="41955" xr:uid="{024575F3-C1B4-4CF0-91E2-3BAE6F9E790C}"/>
    <cellStyle name="Nota 152 7 3" xfId="41956" xr:uid="{9CB7DFD1-9CE4-4A85-971F-5F99520B7747}"/>
    <cellStyle name="Nota 152 7 4" xfId="41957" xr:uid="{34033C82-EC8B-4C47-BB88-EE72C0B4F94F}"/>
    <cellStyle name="Nota 152 7 5" xfId="41958" xr:uid="{28FC3350-A9C0-45FD-BC8C-297532E7211D}"/>
    <cellStyle name="Nota 152 8" xfId="41959" xr:uid="{0DA252C3-C09E-4620-8B09-BA138372CFC4}"/>
    <cellStyle name="Nota 152 8 2" xfId="41960" xr:uid="{A139BA38-28C3-4005-8822-55404141B617}"/>
    <cellStyle name="Nota 152 8 2 2" xfId="41961" xr:uid="{4C95B4FF-E7A6-434E-BE03-B564BFF07E4F}"/>
    <cellStyle name="Nota 152 8 2 3" xfId="41962" xr:uid="{63B9E376-7C44-48AA-ABFB-1E73A37A47C3}"/>
    <cellStyle name="Nota 152 8 2 4" xfId="41963" xr:uid="{F8A5C78B-FD9C-46E0-A7F6-67C68359AF67}"/>
    <cellStyle name="Nota 152 8 3" xfId="41964" xr:uid="{4B3293EB-D845-4403-B253-C2E464F2784C}"/>
    <cellStyle name="Nota 152 8 4" xfId="41965" xr:uid="{D37C397F-ED32-4A4E-98F9-0D4E52944E05}"/>
    <cellStyle name="Nota 152 8 5" xfId="41966" xr:uid="{4D5CFDD4-0AC4-4189-B294-73A1515D453E}"/>
    <cellStyle name="Nota 152 9" xfId="41967" xr:uid="{ADB5A1F2-C1F4-4299-8354-3C308C83E279}"/>
    <cellStyle name="Nota 152 9 2" xfId="41968" xr:uid="{2DC18E05-9657-4225-A226-2CAFA6CF0E96}"/>
    <cellStyle name="Nota 152 9 2 2" xfId="41969" xr:uid="{E89F169A-1603-4568-B8D3-DDA484EAFF9D}"/>
    <cellStyle name="Nota 152 9 2 3" xfId="41970" xr:uid="{3D0AA891-940D-4C47-AB25-7646CBAA87BE}"/>
    <cellStyle name="Nota 152 9 2 4" xfId="41971" xr:uid="{9BBC5783-3528-4A7A-B715-C7580A9DEDBE}"/>
    <cellStyle name="Nota 152 9 3" xfId="41972" xr:uid="{E1644720-90FE-4F43-9763-7AEE0FA354D6}"/>
    <cellStyle name="Nota 152 9 4" xfId="41973" xr:uid="{096982AA-5077-448F-92D5-9D6F967A0B0C}"/>
    <cellStyle name="Nota 152 9 5" xfId="41974" xr:uid="{E5DD9892-7048-43B7-9D67-F26D78726D5E}"/>
    <cellStyle name="Nota 153" xfId="41975" xr:uid="{B75ABE4B-C445-4F4F-825D-AD4AE8A4F302}"/>
    <cellStyle name="Nota 153 10" xfId="41976" xr:uid="{A664B475-B518-4474-8548-8ED5C310E2CF}"/>
    <cellStyle name="Nota 153 10 2" xfId="41977" xr:uid="{C90ACDDD-7571-43B0-8AAB-87903D83002D}"/>
    <cellStyle name="Nota 153 10 2 2" xfId="41978" xr:uid="{79A9EA72-B183-4D4E-94E0-C36AC2213AC5}"/>
    <cellStyle name="Nota 153 10 2 3" xfId="41979" xr:uid="{9727BCE8-A1B5-477D-9610-657D5CD67AFC}"/>
    <cellStyle name="Nota 153 10 2 4" xfId="41980" xr:uid="{4ACC3717-A761-470A-9F6B-18CA1B50C2F4}"/>
    <cellStyle name="Nota 153 10 3" xfId="41981" xr:uid="{74A2E9D9-B49C-421C-B437-32841AC53F96}"/>
    <cellStyle name="Nota 153 10 4" xfId="41982" xr:uid="{5CA6EE5E-23B1-45B4-B974-64B18C02D41F}"/>
    <cellStyle name="Nota 153 10 5" xfId="41983" xr:uid="{3FF09C8F-2ED8-44CF-AF90-2952E938C012}"/>
    <cellStyle name="Nota 153 11" xfId="41984" xr:uid="{1D4AC525-425C-422E-968E-A28418ACD7AE}"/>
    <cellStyle name="Nota 153 11 2" xfId="41985" xr:uid="{560C4BB2-B25F-4D84-A81E-4B115BDCE01E}"/>
    <cellStyle name="Nota 153 11 2 2" xfId="41986" xr:uid="{4845AAB8-DEA8-45CB-83FD-F5B9726498EE}"/>
    <cellStyle name="Nota 153 11 2 3" xfId="41987" xr:uid="{81F5CEAE-A9A3-4AEF-BFA4-B05B3F83F4B4}"/>
    <cellStyle name="Nota 153 11 2 4" xfId="41988" xr:uid="{E702399C-D6EC-4C34-B35B-F443FF2A282D}"/>
    <cellStyle name="Nota 153 11 3" xfId="41989" xr:uid="{43DF5A7F-9958-4136-82E5-3371263F7BC7}"/>
    <cellStyle name="Nota 153 11 4" xfId="41990" xr:uid="{5E1E9AD5-2925-42A0-ADFF-A7E6E21913E8}"/>
    <cellStyle name="Nota 153 11 5" xfId="41991" xr:uid="{581D276C-1235-4E5C-952F-32E6EC8C7022}"/>
    <cellStyle name="Nota 153 12" xfId="41992" xr:uid="{7D562B79-BE3C-4E54-B7BA-20A85820C2EA}"/>
    <cellStyle name="Nota 153 12 2" xfId="41993" xr:uid="{F81A253C-AEC6-4224-8EED-CD666372E3FC}"/>
    <cellStyle name="Nota 153 12 3" xfId="41994" xr:uid="{D6FD1E71-490E-4642-967F-86F02C7CB2C0}"/>
    <cellStyle name="Nota 153 12 4" xfId="41995" xr:uid="{2C7854FD-CB4C-4CCF-966D-EA008A10276B}"/>
    <cellStyle name="Nota 153 13" xfId="41996" xr:uid="{96A0D858-1CE4-4770-9C82-3D4DFC0D16DB}"/>
    <cellStyle name="Nota 153 14" xfId="41997" xr:uid="{2E53B1CA-3729-497A-84B5-E6952A454075}"/>
    <cellStyle name="Nota 153 15" xfId="41998" xr:uid="{32379F52-1DA0-4886-8A8D-E045D9AFA36B}"/>
    <cellStyle name="Nota 153 2" xfId="41999" xr:uid="{6EBD7119-094A-4E21-B9CA-08368357EEB4}"/>
    <cellStyle name="Nota 153 2 2" xfId="42000" xr:uid="{B0CC31B1-00A0-4969-AD36-65F11589F0F1}"/>
    <cellStyle name="Nota 153 2 2 2" xfId="42001" xr:uid="{EC5827B8-D778-453E-8BC8-5FA0461A9C41}"/>
    <cellStyle name="Nota 153 2 2 3" xfId="42002" xr:uid="{D617D3C1-741A-4D3F-B68E-A4E0EF0C6835}"/>
    <cellStyle name="Nota 153 2 2 4" xfId="42003" xr:uid="{96D380C8-8A20-42BF-9322-B650C545A7AE}"/>
    <cellStyle name="Nota 153 2 3" xfId="42004" xr:uid="{151F9393-008A-4802-A99E-0C3379EC4450}"/>
    <cellStyle name="Nota 153 2 4" xfId="42005" xr:uid="{3D02B834-7390-4215-B65C-ED5C63222E21}"/>
    <cellStyle name="Nota 153 2 5" xfId="42006" xr:uid="{33B349EF-4D93-4EB0-8CE1-AE1335B02556}"/>
    <cellStyle name="Nota 153 3" xfId="42007" xr:uid="{FF8C5DF9-8E1E-43F4-B7A2-77C4B1788701}"/>
    <cellStyle name="Nota 153 3 2" xfId="42008" xr:uid="{91386475-F04D-4904-8B3B-57A97524E97A}"/>
    <cellStyle name="Nota 153 3 2 2" xfId="42009" xr:uid="{A29F54AA-F4D7-4478-88F0-B91CEC49B2EE}"/>
    <cellStyle name="Nota 153 3 2 3" xfId="42010" xr:uid="{3D7C459E-0CE9-48E3-B4D7-B58E28723D51}"/>
    <cellStyle name="Nota 153 3 2 4" xfId="42011" xr:uid="{C962F8AD-8101-4BB8-B9B0-8A670F365350}"/>
    <cellStyle name="Nota 153 3 3" xfId="42012" xr:uid="{3683D30E-EBE3-451C-A4DE-F7D340EE5371}"/>
    <cellStyle name="Nota 153 3 4" xfId="42013" xr:uid="{BC327DAA-2420-49AE-AF82-ED360D75D428}"/>
    <cellStyle name="Nota 153 3 5" xfId="42014" xr:uid="{04D6AD57-6156-4F78-A53A-C37CF09E6A7D}"/>
    <cellStyle name="Nota 153 4" xfId="42015" xr:uid="{D0075060-C0B0-4E16-B8DA-98A8993B47B2}"/>
    <cellStyle name="Nota 153 4 2" xfId="42016" xr:uid="{60CADE62-40EF-4214-A78C-1A278047BED0}"/>
    <cellStyle name="Nota 153 4 2 2" xfId="42017" xr:uid="{03094289-C8B0-414C-B2E2-C4107782FA7A}"/>
    <cellStyle name="Nota 153 4 2 3" xfId="42018" xr:uid="{6FECDBA9-477E-4182-B997-7651EC3F3A9B}"/>
    <cellStyle name="Nota 153 4 2 4" xfId="42019" xr:uid="{87CA2630-CB80-4E2D-8700-0DB66E4A0FF8}"/>
    <cellStyle name="Nota 153 4 3" xfId="42020" xr:uid="{A0A6C1D5-EFB6-48A6-A594-4E660033F702}"/>
    <cellStyle name="Nota 153 4 4" xfId="42021" xr:uid="{8D9FF6BF-2300-4D41-8B35-04CB502A4E84}"/>
    <cellStyle name="Nota 153 4 5" xfId="42022" xr:uid="{7A71B1E1-40AD-4BB3-A54D-B45083B47955}"/>
    <cellStyle name="Nota 153 5" xfId="42023" xr:uid="{B8F37C98-23FD-4FDB-B74F-8F44A227296D}"/>
    <cellStyle name="Nota 153 5 2" xfId="42024" xr:uid="{2BF45E8F-CE71-402B-99AA-2BDC06FC1B06}"/>
    <cellStyle name="Nota 153 5 2 2" xfId="42025" xr:uid="{A14CF2C5-F6D1-4A2C-AD22-B2971D4BB5A2}"/>
    <cellStyle name="Nota 153 5 2 3" xfId="42026" xr:uid="{6224265A-CCBC-440E-9A71-46214A1C1EA4}"/>
    <cellStyle name="Nota 153 5 2 4" xfId="42027" xr:uid="{F6D638F1-4C0F-4C54-9CB8-86BBA15CC3FA}"/>
    <cellStyle name="Nota 153 5 3" xfId="42028" xr:uid="{25059A08-B96C-45AD-AD13-E50AE99E59DD}"/>
    <cellStyle name="Nota 153 5 4" xfId="42029" xr:uid="{BFD12A27-BB30-45E1-8835-E355AA036CE0}"/>
    <cellStyle name="Nota 153 5 5" xfId="42030" xr:uid="{074B778D-E34B-4FC0-88E0-BB0BE27896EF}"/>
    <cellStyle name="Nota 153 6" xfId="42031" xr:uid="{EE489868-F866-4BEA-B863-C81FD77A5B3A}"/>
    <cellStyle name="Nota 153 6 2" xfId="42032" xr:uid="{8EBD59B1-3D9A-4AFD-BC69-949557EE3FB0}"/>
    <cellStyle name="Nota 153 6 2 2" xfId="42033" xr:uid="{E7171902-8E05-4439-AF0C-48A22D615D48}"/>
    <cellStyle name="Nota 153 6 2 3" xfId="42034" xr:uid="{CA6DD5BC-BE16-4BBD-B418-2265098199A2}"/>
    <cellStyle name="Nota 153 6 2 4" xfId="42035" xr:uid="{CB664D2E-1CC1-468F-80FA-8996EB5FE14F}"/>
    <cellStyle name="Nota 153 6 3" xfId="42036" xr:uid="{8424D155-E9E9-4A79-9AE5-1C7ACD7BA7A5}"/>
    <cellStyle name="Nota 153 6 4" xfId="42037" xr:uid="{8D583103-5434-4873-A703-C967A4CA40E3}"/>
    <cellStyle name="Nota 153 6 5" xfId="42038" xr:uid="{C90B705E-34B6-40F6-9DFB-1EA171767BBD}"/>
    <cellStyle name="Nota 153 7" xfId="42039" xr:uid="{66C3AFF9-FFE8-4F80-91EB-4DEB739A84E7}"/>
    <cellStyle name="Nota 153 7 2" xfId="42040" xr:uid="{7C69F77F-9A66-4B61-AEB9-28D78BD9987D}"/>
    <cellStyle name="Nota 153 7 2 2" xfId="42041" xr:uid="{576821A1-F2F7-4D70-BD5A-E59489697D27}"/>
    <cellStyle name="Nota 153 7 2 3" xfId="42042" xr:uid="{C501D0B9-500F-4718-A09A-DEAD7D4605E5}"/>
    <cellStyle name="Nota 153 7 2 4" xfId="42043" xr:uid="{B91AA96D-81C1-4217-B5D6-857BF87B172E}"/>
    <cellStyle name="Nota 153 7 3" xfId="42044" xr:uid="{D79F85A4-CD06-45EB-9CDF-1CF1267573A4}"/>
    <cellStyle name="Nota 153 7 4" xfId="42045" xr:uid="{75FEF722-3352-43DA-A595-86BC5C4871C1}"/>
    <cellStyle name="Nota 153 7 5" xfId="42046" xr:uid="{4A2F94E6-EA77-4856-A410-126CCA8CB25F}"/>
    <cellStyle name="Nota 153 8" xfId="42047" xr:uid="{5B6184C4-2D91-49A5-BD0C-38E9CB0F6AAC}"/>
    <cellStyle name="Nota 153 8 2" xfId="42048" xr:uid="{3CDCCEEC-6D2E-40BA-80FD-4AD357804C3B}"/>
    <cellStyle name="Nota 153 8 2 2" xfId="42049" xr:uid="{F3BAC5AC-3A42-48FE-B1EB-F88073145340}"/>
    <cellStyle name="Nota 153 8 2 3" xfId="42050" xr:uid="{4871FB3D-0CE5-4C2F-AA2E-EF9B083211E1}"/>
    <cellStyle name="Nota 153 8 2 4" xfId="42051" xr:uid="{2407FB30-C0F9-4E6B-B078-E9F65BF70FBA}"/>
    <cellStyle name="Nota 153 8 3" xfId="42052" xr:uid="{ABCDA8F0-5F65-4134-917A-DE699301C7FB}"/>
    <cellStyle name="Nota 153 8 4" xfId="42053" xr:uid="{45192576-E02B-43E2-AD5F-86146FD66EB0}"/>
    <cellStyle name="Nota 153 8 5" xfId="42054" xr:uid="{B7B483A0-370E-4D39-9031-CDDC159DAF49}"/>
    <cellStyle name="Nota 153 9" xfId="42055" xr:uid="{60F6BD2F-C091-47AA-8249-10F646101301}"/>
    <cellStyle name="Nota 153 9 2" xfId="42056" xr:uid="{82A5459C-6B4F-43D5-BEF0-CF1190DE9FCF}"/>
    <cellStyle name="Nota 153 9 2 2" xfId="42057" xr:uid="{CFD45D09-E851-4EED-BA9A-CD0F502270BF}"/>
    <cellStyle name="Nota 153 9 2 3" xfId="42058" xr:uid="{05508B1B-F164-4028-9614-D3D7BD7FA934}"/>
    <cellStyle name="Nota 153 9 2 4" xfId="42059" xr:uid="{9EFAD2E2-D55D-400F-8D2E-C1DBC108890C}"/>
    <cellStyle name="Nota 153 9 3" xfId="42060" xr:uid="{3468B0A4-7EF5-4F73-BF02-60B10D350E74}"/>
    <cellStyle name="Nota 153 9 4" xfId="42061" xr:uid="{D807AD32-E912-4D61-ADCE-2CFC28E3980D}"/>
    <cellStyle name="Nota 153 9 5" xfId="42062" xr:uid="{C01827CF-5CB4-4CB3-84C0-C8210F79F010}"/>
    <cellStyle name="Nota 154" xfId="42063" xr:uid="{47CC8E25-862F-4843-88DF-DABF19625AD8}"/>
    <cellStyle name="Nota 155" xfId="42064" xr:uid="{8C6C056E-E7B4-429E-B0B9-86DC421F1F51}"/>
    <cellStyle name="Nota 156" xfId="42065" xr:uid="{868DB435-9068-483B-9B3F-36649CC7D3DF}"/>
    <cellStyle name="Nota 157" xfId="42066" xr:uid="{D43B09E7-C2CF-45CF-9735-C22E57CF2219}"/>
    <cellStyle name="Nota 158" xfId="42067" xr:uid="{688A8B28-2162-4866-AC4A-64179EC96D30}"/>
    <cellStyle name="Nota 159" xfId="42068" xr:uid="{C7B5A1BE-A176-438F-9C57-0AF5ED972B11}"/>
    <cellStyle name="Nota 16" xfId="2673" xr:uid="{7FE17510-6B4C-4560-B4CD-FDD7750BFF82}"/>
    <cellStyle name="Nota 16 10" xfId="42069" xr:uid="{ACC8647E-02A5-4ED0-BE52-5330D291F00A}"/>
    <cellStyle name="Nota 16 10 2" xfId="47688" xr:uid="{E556F2FE-904C-4306-BADB-DD2656490AA4}"/>
    <cellStyle name="Nota 16 11" xfId="42070" xr:uid="{BC9B1F33-EFDE-4FC2-B0A7-D5BFFD09CEB3}"/>
    <cellStyle name="Nota 16 12" xfId="42071" xr:uid="{3C2E3F97-A1BE-45D4-9E78-72D11B6571DD}"/>
    <cellStyle name="Nota 16 13" xfId="42072" xr:uid="{08324F13-2683-4E93-999D-55D1916B58E2}"/>
    <cellStyle name="Nota 16 14" xfId="42073" xr:uid="{E807EE70-79B3-4532-AC2E-5ADFC948AEB1}"/>
    <cellStyle name="Nota 16 15" xfId="42074" xr:uid="{0FF2CFFD-0023-4F53-B3A1-4555186A8C40}"/>
    <cellStyle name="Nota 16 16" xfId="42075" xr:uid="{4303FB41-4295-4940-8208-33B8A8D7F064}"/>
    <cellStyle name="Nota 16 17" xfId="46084" xr:uid="{DE760229-A9EA-4F3F-9D7A-C6E66179711F}"/>
    <cellStyle name="Nota 16 2" xfId="2674" xr:uid="{58859C91-7650-41CD-8015-3DD348980330}"/>
    <cellStyle name="Nota 16 2 2" xfId="42076" xr:uid="{292C260F-45D8-4EF2-BBB1-3EA52E3AB02E}"/>
    <cellStyle name="Nota 16 2 2 2" xfId="49783" xr:uid="{B370602D-EA0B-48E7-9A45-EB9E09B5EC40}"/>
    <cellStyle name="Nota 16 2 3" xfId="42077" xr:uid="{8CB8E883-17BD-4603-B67A-69CF1323936D}"/>
    <cellStyle name="Nota 16 2 4" xfId="48329" xr:uid="{583C4FF1-5277-40BE-93E8-9C64F4115B25}"/>
    <cellStyle name="Nota 16 3" xfId="42078" xr:uid="{00EF6C55-0255-4041-B58E-FBF1F611518E}"/>
    <cellStyle name="Nota 16 3 2" xfId="51183" xr:uid="{CEB73DAD-70B7-4968-8E8E-2A94EC961100}"/>
    <cellStyle name="Nota 16 4" xfId="42079" xr:uid="{46840147-F2D1-4291-8919-88B456C78039}"/>
    <cellStyle name="Nota 16 4 2" xfId="52065" xr:uid="{40A0A4FD-6D2B-4006-9CCA-57002F7C4A38}"/>
    <cellStyle name="Nota 16 5" xfId="42080" xr:uid="{A5F7F6FB-882B-4395-8129-E3A4FDB4FDF4}"/>
    <cellStyle name="Nota 16 5 2" xfId="52934" xr:uid="{14250075-6D59-4806-9DC5-69F701F82503}"/>
    <cellStyle name="Nota 16 6" xfId="42081" xr:uid="{CF12C7BB-4328-482F-A714-0F54B89C6532}"/>
    <cellStyle name="Nota 16 6 2" xfId="53789" xr:uid="{48548501-B8D0-4AD9-8B14-9F19FDC36CA2}"/>
    <cellStyle name="Nota 16 7" xfId="42082" xr:uid="{9734A218-4B1A-4D54-9DC1-99EE49013D4E}"/>
    <cellStyle name="Nota 16 7 2" xfId="54612" xr:uid="{4ED80047-5753-4F0E-8FC2-9CFEA5C86039}"/>
    <cellStyle name="Nota 16 8" xfId="42083" xr:uid="{ADCD281F-CA7D-43CB-898C-ADD53DA1ED20}"/>
    <cellStyle name="Nota 16 8 2" xfId="55357" xr:uid="{A35F80DB-FD72-4A36-8C21-284B5FBE4D27}"/>
    <cellStyle name="Nota 16 9" xfId="42084" xr:uid="{A1DCD82D-FD12-4793-A086-0DAE814003AA}"/>
    <cellStyle name="Nota 16 9 2" xfId="55963" xr:uid="{C593D8F5-C841-472C-9DF1-41C567052A3B}"/>
    <cellStyle name="Nota 160" xfId="42085" xr:uid="{CAC8135B-E0E5-4EC9-9993-F2AC86FB822E}"/>
    <cellStyle name="Nota 161" xfId="42086" xr:uid="{3897E634-E5B8-4410-B891-BE6F17D5B89E}"/>
    <cellStyle name="Nota 162" xfId="42087" xr:uid="{DB02FC55-CD1D-4C0F-BC39-CB2D768ACAA4}"/>
    <cellStyle name="Nota 163" xfId="42088" xr:uid="{CE94E10F-5DB3-470B-9579-DC0590639D8B}"/>
    <cellStyle name="Nota 164" xfId="42089" xr:uid="{89FD1C3D-269D-45E7-9304-3120B871E09E}"/>
    <cellStyle name="Nota 165" xfId="42090" xr:uid="{7F22F33C-9D8A-4532-8B24-A77C7EC9EEB3}"/>
    <cellStyle name="Nota 166" xfId="42091" xr:uid="{C310103E-07AA-47A6-AFAF-30679AEC8ECB}"/>
    <cellStyle name="Nota 167" xfId="42092" xr:uid="{2F02F96E-F4A6-41C4-99B6-F5D2E3F78D5F}"/>
    <cellStyle name="Nota 168" xfId="42093" xr:uid="{1F545D1C-607B-49E0-AD06-47C4B3A4EB4D}"/>
    <cellStyle name="Nota 169" xfId="42094" xr:uid="{F7A1DCF1-021E-4A43-9058-21D37B4A5579}"/>
    <cellStyle name="Nota 17" xfId="2675" xr:uid="{EA97FC22-84BA-4A89-A37E-566460967D4E}"/>
    <cellStyle name="Nota 17 10" xfId="42095" xr:uid="{C1FACEA3-86AC-47A2-ACF5-4D9B2C5DC851}"/>
    <cellStyle name="Nota 17 11" xfId="42096" xr:uid="{8B7CED28-7B24-457F-9314-BCF89EF4B2AD}"/>
    <cellStyle name="Nota 17 12" xfId="42097" xr:uid="{7F596527-FF09-43F5-93D0-65C4AC20F00C}"/>
    <cellStyle name="Nota 17 13" xfId="42098" xr:uid="{AE1F7FCF-DC95-48FF-BF9E-4325F018D1E2}"/>
    <cellStyle name="Nota 17 14" xfId="42099" xr:uid="{C5373E6A-C406-43F2-966B-326A028909BA}"/>
    <cellStyle name="Nota 17 15" xfId="42100" xr:uid="{E1FC65A2-B7AD-473D-9DB2-A93E328DC23F}"/>
    <cellStyle name="Nota 17 16" xfId="42101" xr:uid="{45A4C56B-5634-4446-9028-4BF5178FCBC5}"/>
    <cellStyle name="Nota 17 2" xfId="2676" xr:uid="{E80CDE74-FD78-4487-9664-2BA10AD33CE6}"/>
    <cellStyle name="Nota 17 2 2" xfId="42102" xr:uid="{B203F1C4-8210-42EB-876F-1F3DFAA054B8}"/>
    <cellStyle name="Nota 17 2 3" xfId="42103" xr:uid="{CA2684A6-24EE-4F14-A763-4C25DE50894F}"/>
    <cellStyle name="Nota 17 2 4" xfId="49785" xr:uid="{A47D3B96-5147-458F-98FD-313F9E7E9152}"/>
    <cellStyle name="Nota 17 3" xfId="42104" xr:uid="{DFE65A90-93FF-4380-B92B-754CB5CE1DB1}"/>
    <cellStyle name="Nota 17 3 2" xfId="51185" xr:uid="{92E083EF-1D49-473E-BA73-4B2F9A138178}"/>
    <cellStyle name="Nota 17 4" xfId="42105" xr:uid="{6B66E2C5-86B0-4167-9E83-C331460176E4}"/>
    <cellStyle name="Nota 17 4 2" xfId="52067" xr:uid="{502D09DD-978B-4879-B318-41F6A7259019}"/>
    <cellStyle name="Nota 17 5" xfId="42106" xr:uid="{C3801251-AA6E-4CF9-81DF-0199921A4D3F}"/>
    <cellStyle name="Nota 17 5 2" xfId="52936" xr:uid="{FF664232-4F23-4706-A77A-2BD9DA235D9C}"/>
    <cellStyle name="Nota 17 6" xfId="42107" xr:uid="{1604BFF1-17BD-46F2-BF9D-50DF55C728AF}"/>
    <cellStyle name="Nota 17 6 2" xfId="53791" xr:uid="{78D8F76E-9BB8-4B5B-B0F7-20D1B7FB0B3E}"/>
    <cellStyle name="Nota 17 7" xfId="42108" xr:uid="{FDC538D5-0277-4435-B1A0-990244B52543}"/>
    <cellStyle name="Nota 17 7 2" xfId="54614" xr:uid="{632E512E-356C-4AED-BFBC-A81BA6E4AF62}"/>
    <cellStyle name="Nota 17 8" xfId="42109" xr:uid="{479828CD-BC8B-412B-9445-F7BF52F9800D}"/>
    <cellStyle name="Nota 17 8 2" xfId="55359" xr:uid="{3F24149A-DC4A-4808-BE71-74F140D76FC9}"/>
    <cellStyle name="Nota 17 9" xfId="42110" xr:uid="{06706502-8971-4FEB-951F-329B2E631819}"/>
    <cellStyle name="Nota 17 9 2" xfId="55964" xr:uid="{0CF1059B-37C4-4CC3-9525-47B96FACEF3B}"/>
    <cellStyle name="Nota 170" xfId="42111" xr:uid="{8D594007-1173-4655-85DC-E5B7A364657C}"/>
    <cellStyle name="Nota 171" xfId="42112" xr:uid="{A624752C-DE50-4A00-8310-742D037FB59E}"/>
    <cellStyle name="Nota 172" xfId="42113" xr:uid="{BC745CA8-1CF6-4081-92E4-1EF7E0DDC0AC}"/>
    <cellStyle name="Nota 173" xfId="42114" xr:uid="{BB451523-DEE0-4DE0-AE05-4F9611B6FF25}"/>
    <cellStyle name="Nota 174" xfId="42115" xr:uid="{DFFE650A-E2F6-4F71-A721-1E9C4A71BCA6}"/>
    <cellStyle name="Nota 175" xfId="42116" xr:uid="{04A1CF73-3705-4AD7-86D8-11D09C62F102}"/>
    <cellStyle name="Nota 176" xfId="42117" xr:uid="{EFE99995-13FA-4D46-B328-CA3EEA7AA1E1}"/>
    <cellStyle name="Nota 177" xfId="42118" xr:uid="{A5BEA22D-995B-42BC-AEA9-604725D47FE0}"/>
    <cellStyle name="Nota 178" xfId="42119" xr:uid="{5ABC77A0-CA07-45A6-BA2A-A82A694AD217}"/>
    <cellStyle name="Nota 179" xfId="42120" xr:uid="{9872EFBD-FDCF-4855-9492-4E5A26305C72}"/>
    <cellStyle name="Nota 18" xfId="2677" xr:uid="{D91A1339-4EB8-4F45-A2A5-1070900DB9AD}"/>
    <cellStyle name="Nota 18 10" xfId="42121" xr:uid="{E64E9E39-C963-4543-8E44-D1CC612B0103}"/>
    <cellStyle name="Nota 18 11" xfId="42122" xr:uid="{1D25EE80-8EB3-4D41-9175-246590F4664E}"/>
    <cellStyle name="Nota 18 12" xfId="42123" xr:uid="{5BFB531C-B417-4A5D-A6DB-2A5534CD4885}"/>
    <cellStyle name="Nota 18 13" xfId="42124" xr:uid="{0FEFE663-6804-4774-B289-582C538A588A}"/>
    <cellStyle name="Nota 18 14" xfId="42125" xr:uid="{2DFD54A0-CA7F-4AA6-8370-75160E1ABAE2}"/>
    <cellStyle name="Nota 18 15" xfId="42126" xr:uid="{DCFA8A63-DF9E-41C2-ACF5-8CFA6757CA13}"/>
    <cellStyle name="Nota 18 16" xfId="42127" xr:uid="{07555690-1CDB-4266-9727-95EFEC0F3901}"/>
    <cellStyle name="Nota 18 2" xfId="2678" xr:uid="{98C3BA53-033E-4D76-930F-FD9B7082971E}"/>
    <cellStyle name="Nota 18 2 2" xfId="42128" xr:uid="{05057677-4E46-42EB-9CE0-88FAEAF9D4B8}"/>
    <cellStyle name="Nota 18 2 3" xfId="42129" xr:uid="{0626E3D8-78B1-4703-B64D-50B03658D8FE}"/>
    <cellStyle name="Nota 18 2 4" xfId="49787" xr:uid="{6FC5A30B-7C27-4AB6-BC32-6343DC9CBC3E}"/>
    <cellStyle name="Nota 18 3" xfId="42130" xr:uid="{35038751-C2E5-4A40-A07B-E48CE7108B3F}"/>
    <cellStyle name="Nota 18 3 2" xfId="51187" xr:uid="{7EB8AE59-883C-4BB1-8F31-F7159E01F4E7}"/>
    <cellStyle name="Nota 18 4" xfId="42131" xr:uid="{B8186D32-AB81-4B42-A717-B97B5299E41C}"/>
    <cellStyle name="Nota 18 4 2" xfId="52069" xr:uid="{2B9AFB10-F95D-40B4-B62D-A8D8902FD5BE}"/>
    <cellStyle name="Nota 18 5" xfId="42132" xr:uid="{DEAE9B5D-4F4C-49AC-8581-99CC9F595D3B}"/>
    <cellStyle name="Nota 18 5 2" xfId="52938" xr:uid="{27A07649-1E3D-4FAD-9B82-A4A720069879}"/>
    <cellStyle name="Nota 18 6" xfId="42133" xr:uid="{AC7C621A-1FF4-4055-8EFD-E0457EFB0CB8}"/>
    <cellStyle name="Nota 18 6 2" xfId="53793" xr:uid="{90CA7D9F-C750-4005-AEB6-E5AE6253C6A6}"/>
    <cellStyle name="Nota 18 7" xfId="42134" xr:uid="{4E198B81-D004-4677-9757-CBF126D740A1}"/>
    <cellStyle name="Nota 18 7 2" xfId="54616" xr:uid="{DE661E79-6A24-4263-954E-8DEA72E9D2CD}"/>
    <cellStyle name="Nota 18 8" xfId="42135" xr:uid="{B25EFD20-4F9F-4DA5-87E0-0A5B24A55A33}"/>
    <cellStyle name="Nota 18 8 2" xfId="55360" xr:uid="{DF05834F-1F8C-4171-91CA-CAAB7D693E76}"/>
    <cellStyle name="Nota 18 9" xfId="42136" xr:uid="{D7BD5499-9A2C-4972-B4DC-4CD78CE1BF0E}"/>
    <cellStyle name="Nota 18 9 2" xfId="55965" xr:uid="{4647D115-BB90-49C4-93A4-C5C597214D87}"/>
    <cellStyle name="Nota 180" xfId="42137" xr:uid="{AA878FCE-61AD-4CCC-96C2-F58A5465C156}"/>
    <cellStyle name="Nota 181" xfId="42138" xr:uid="{166B1BF4-C883-4C29-9B13-B0101C2D8E66}"/>
    <cellStyle name="Nota 182" xfId="42139" xr:uid="{631ECBD8-96D7-4FCC-98CA-131FE0D5D006}"/>
    <cellStyle name="Nota 183" xfId="42140" xr:uid="{27F3A44C-D10F-402D-AC52-2552B15DBB28}"/>
    <cellStyle name="Nota 184" xfId="42141" xr:uid="{B118D28B-723F-4D2D-89B0-15AB0C542F6B}"/>
    <cellStyle name="Nota 185" xfId="42142" xr:uid="{85FC4690-A2D4-4B00-8EAF-9D79534463E2}"/>
    <cellStyle name="Nota 186" xfId="42143" xr:uid="{A6F15D2C-9B34-4D92-80A8-7EF92318117C}"/>
    <cellStyle name="Nota 187" xfId="42144" xr:uid="{29A6A583-DD24-47DC-B343-06CD26B5490A}"/>
    <cellStyle name="Nota 188" xfId="42145" xr:uid="{146F833E-FC99-40E9-9942-6C847A43CE6D}"/>
    <cellStyle name="Nota 189" xfId="42146" xr:uid="{C046248D-E440-493A-9AA9-7C518C123C65}"/>
    <cellStyle name="Nota 19" xfId="2679" xr:uid="{C7E878BA-8576-452D-A798-1C65878AC707}"/>
    <cellStyle name="Nota 19 10" xfId="42147" xr:uid="{38A89A1A-E9E0-47D5-9997-6EEDF083DE53}"/>
    <cellStyle name="Nota 19 11" xfId="42148" xr:uid="{1B64D89E-65C8-4554-AD88-8922BB5916F9}"/>
    <cellStyle name="Nota 19 12" xfId="42149" xr:uid="{BD334C3C-9055-4F87-8F97-EE6D92A47A39}"/>
    <cellStyle name="Nota 19 13" xfId="42150" xr:uid="{1978126E-68D0-4B59-A6F3-DB9689082ACB}"/>
    <cellStyle name="Nota 19 14" xfId="42151" xr:uid="{5FDD3B96-540B-4566-A616-074734EB0C04}"/>
    <cellStyle name="Nota 19 15" xfId="42152" xr:uid="{D12C81B1-7A8E-4E2E-B4FB-AA0084FA44FD}"/>
    <cellStyle name="Nota 19 16" xfId="42153" xr:uid="{B346F02C-6817-49A7-B39B-EBCB8D117EEB}"/>
    <cellStyle name="Nota 19 2" xfId="2680" xr:uid="{6CC8F422-7297-4C50-B51A-24799E8868A8}"/>
    <cellStyle name="Nota 19 2 2" xfId="42154" xr:uid="{35217997-4823-436A-AC41-871C853DE8E6}"/>
    <cellStyle name="Nota 19 2 3" xfId="42155" xr:uid="{F04EC9F5-E881-4E03-B583-69B58E215DE0}"/>
    <cellStyle name="Nota 19 2 4" xfId="49789" xr:uid="{7B7FB62D-47F7-4A61-AA14-50433D8A5E98}"/>
    <cellStyle name="Nota 19 3" xfId="42156" xr:uid="{29357D15-CC1A-4CC7-A68C-57A0F7DD0479}"/>
    <cellStyle name="Nota 19 3 2" xfId="51189" xr:uid="{BBFDD371-5C2D-4BB7-AF78-7D9E4622F39D}"/>
    <cellStyle name="Nota 19 4" xfId="42157" xr:uid="{5AC6539B-9134-45A5-8F40-B90C459307CB}"/>
    <cellStyle name="Nota 19 4 2" xfId="52071" xr:uid="{CD87AB42-8E7E-48D8-85A3-8ED814C43EF4}"/>
    <cellStyle name="Nota 19 5" xfId="42158" xr:uid="{97672B0F-84A3-4E64-B67F-EAB69BFBF6E4}"/>
    <cellStyle name="Nota 19 5 2" xfId="52940" xr:uid="{9D178D20-BFC9-4059-BBDB-5936B02E6644}"/>
    <cellStyle name="Nota 19 6" xfId="42159" xr:uid="{210E4C39-61C9-49B6-B2B4-45EF931DAE72}"/>
    <cellStyle name="Nota 19 6 2" xfId="53795" xr:uid="{729BD123-173C-46EC-92E8-A34FDE2F2B91}"/>
    <cellStyle name="Nota 19 7" xfId="42160" xr:uid="{974A9B48-DA93-49A9-9060-FD678B27759A}"/>
    <cellStyle name="Nota 19 7 2" xfId="54618" xr:uid="{B456ABA3-CACC-4632-9616-4410DA24D70A}"/>
    <cellStyle name="Nota 19 8" xfId="42161" xr:uid="{E458E1F2-35B8-402D-A8D8-FEB10FE47BB7}"/>
    <cellStyle name="Nota 19 8 2" xfId="55362" xr:uid="{F8717E3E-F2C0-4E5B-A367-56FD24985794}"/>
    <cellStyle name="Nota 19 9" xfId="42162" xr:uid="{ECF1A12B-FB9A-4733-B01A-2373BC739870}"/>
    <cellStyle name="Nota 19 9 2" xfId="55966" xr:uid="{4109ED18-3467-4A45-99BC-72554738CD25}"/>
    <cellStyle name="Nota 190" xfId="42163" xr:uid="{380031E9-3E41-4FD4-8DC9-F3A7B1F3D393}"/>
    <cellStyle name="Nota 191" xfId="42164" xr:uid="{9D86993C-7C4F-40B7-9A95-7895EFEAF926}"/>
    <cellStyle name="Nota 192" xfId="42165" xr:uid="{7EB6CCFE-70EB-4B58-96F6-0C1A66B133F5}"/>
    <cellStyle name="Nota 193" xfId="42166" xr:uid="{652E1BE6-42DE-486C-AC56-90BFB061D9EE}"/>
    <cellStyle name="Nota 194" xfId="42167" xr:uid="{EBC066F3-D40C-44EF-B6E9-B80A131FC26C}"/>
    <cellStyle name="Nota 195" xfId="42168" xr:uid="{A16EEB17-15DE-4501-A5F2-8DCD9AB312E4}"/>
    <cellStyle name="Nota 196" xfId="42169" xr:uid="{8FCC5B0E-D044-40CB-9666-7A8DE3677AE2}"/>
    <cellStyle name="Nota 197" xfId="42170" xr:uid="{3E842722-2D65-469A-B3C9-2F2DCB7E8BFA}"/>
    <cellStyle name="Nota 198" xfId="42171" xr:uid="{D51FC12C-F1D6-4F72-A704-4FFF8ED290C0}"/>
    <cellStyle name="Nota 199" xfId="42172" xr:uid="{D1D3B780-7952-47F3-B75E-441A8A3722CF}"/>
    <cellStyle name="Nota 2" xfId="2681" xr:uid="{92904A2B-53E8-46B9-A954-A63A4197B022}"/>
    <cellStyle name="Nota 2 10" xfId="42173" xr:uid="{D0FBA64B-CC3D-4242-A84F-6F212A6F77DC}"/>
    <cellStyle name="Nota 2 10 2" xfId="59698" xr:uid="{FCAEFA15-37DD-46DD-972B-6A3B9E3D39FD}"/>
    <cellStyle name="Nota 2 10 3" xfId="59009" xr:uid="{C01EDE45-47F0-40E8-9CD8-9CE3F23C9050}"/>
    <cellStyle name="Nota 2 10 4" xfId="52942" xr:uid="{6F3411D1-F932-4295-AD76-C41140E59223}"/>
    <cellStyle name="Nota 2 11" xfId="42174" xr:uid="{02A4E1E9-B2E2-480B-AB00-8AECE56E8EF0}"/>
    <cellStyle name="Nota 2 11 2" xfId="59677" xr:uid="{8505189E-BDBB-4327-AAC4-843F80D465E3}"/>
    <cellStyle name="Nota 2 11 3" xfId="58985" xr:uid="{77B24AE6-447E-476C-A8A4-4352F1CE48B7}"/>
    <cellStyle name="Nota 2 11 4" xfId="53797" xr:uid="{EC63EEED-0449-4C83-9320-0305E7298229}"/>
    <cellStyle name="Nota 2 12" xfId="42175" xr:uid="{88DA1CDF-231A-4EC4-8369-51EDBF93C424}"/>
    <cellStyle name="Nota 2 12 2" xfId="59268" xr:uid="{EB0031DA-A633-4317-AEAD-6E37BBBFE006}"/>
    <cellStyle name="Nota 2 12 3" xfId="54620" xr:uid="{CD6818EC-33FE-479F-9215-97D4E848CA2B}"/>
    <cellStyle name="Nota 2 13" xfId="42176" xr:uid="{5D76CF30-211C-431B-B6B3-2C5738970CE7}"/>
    <cellStyle name="Nota 2 13 2" xfId="58537" xr:uid="{C57F977A-FCFC-4C44-B9EF-E16440FEEBDF}"/>
    <cellStyle name="Nota 2 13 3" xfId="55363" xr:uid="{D16EDF61-9607-40A7-9503-21DDBC088FD6}"/>
    <cellStyle name="Nota 2 14" xfId="42177" xr:uid="{339BC0BB-E25A-4C71-A3C3-F5757D5EEA39}"/>
    <cellStyle name="Nota 2 14 2" xfId="55967" xr:uid="{22C71138-6C8E-4514-9985-2AC36BFD9027}"/>
    <cellStyle name="Nota 2 15" xfId="42178" xr:uid="{F057D7EA-F1AB-42E1-A5B5-04B4D9545F1D}"/>
    <cellStyle name="Nota 2 15 2" xfId="56173" xr:uid="{A58A5EB0-3987-4CEF-9FF3-D0139991254A}"/>
    <cellStyle name="Nota 2 16" xfId="42179" xr:uid="{9AEBBD28-BAD3-42D6-8F95-A52DE3334A7D}"/>
    <cellStyle name="Nota 2 16 2" xfId="57894" xr:uid="{3566B392-300B-4C81-B84B-735856E02A7C}"/>
    <cellStyle name="Nota 2 17" xfId="42180" xr:uid="{D3DEEABC-5A77-4894-B931-358A272526F2}"/>
    <cellStyle name="Nota 2 17 2" xfId="47689" xr:uid="{4CEE15C6-4EB2-4CCD-9916-3E85DA0A1B84}"/>
    <cellStyle name="Nota 2 18" xfId="42181" xr:uid="{5868506F-884D-4475-B914-CC11643C1334}"/>
    <cellStyle name="Nota 2 19" xfId="42182" xr:uid="{B85CFE8D-6AB3-475F-A12D-2AFBD550AD0F}"/>
    <cellStyle name="Nota 2 2" xfId="2682" xr:uid="{368CD6A2-3DEC-4671-B1D3-36E5820B9EB0}"/>
    <cellStyle name="Nota 2 2 10" xfId="42183" xr:uid="{1A5D2996-B68E-4295-891D-44C9F318A911}"/>
    <cellStyle name="Nota 2 2 10 2" xfId="56191" xr:uid="{ECE3CF5B-3FD8-4001-A2BC-2BDCDB4C8EFE}"/>
    <cellStyle name="Nota 2 2 11" xfId="42184" xr:uid="{CB8C4BDF-0101-4C3D-B9BD-EAAB4FFF6E89}"/>
    <cellStyle name="Nota 2 2 11 2" xfId="57998" xr:uid="{9E470DE2-C2ED-437D-95D6-BDC4F4D2500E}"/>
    <cellStyle name="Nota 2 2 12" xfId="42185" xr:uid="{CD209CC6-4048-43F8-A642-7359E6171AF6}"/>
    <cellStyle name="Nota 2 2 12 2" xfId="58538" xr:uid="{4A516344-A57A-449F-9FCE-A324C9D65391}"/>
    <cellStyle name="Nota 2 2 13" xfId="42186" xr:uid="{74C76A74-FFA3-444C-A934-188E09903053}"/>
    <cellStyle name="Nota 2 2 14" xfId="42187" xr:uid="{B84CD52D-D9D8-43CD-A37E-FD199EEEF8AD}"/>
    <cellStyle name="Nota 2 2 15" xfId="42188" xr:uid="{5821BCCB-2C72-495A-BB7E-706BFC486183}"/>
    <cellStyle name="Nota 2 2 16" xfId="46085" xr:uid="{C9EB05BF-E94C-4182-8D7B-EBC179001207}"/>
    <cellStyle name="Nota 2 2 2" xfId="2683" xr:uid="{B6B7C7A2-821A-4F24-A2B0-420122598FEB}"/>
    <cellStyle name="Nota 2 2 2 10" xfId="42189" xr:uid="{9031B6D3-F397-4BA3-9336-446AA355F5C6}"/>
    <cellStyle name="Nota 2 2 2 10 2" xfId="56408" xr:uid="{CF7FEB6A-AA4E-43CC-B973-E2515957F102}"/>
    <cellStyle name="Nota 2 2 2 11" xfId="42190" xr:uid="{CDCCD855-AD1B-4C6D-A874-B7CED7B2DE80}"/>
    <cellStyle name="Nota 2 2 2 11 2" xfId="57871" xr:uid="{8264FFB9-B4DE-4F8B-9A37-6746E4C346C1}"/>
    <cellStyle name="Nota 2 2 2 12" xfId="42191" xr:uid="{4A2FB604-B6F4-48DB-BF60-9CF8BF7CE82C}"/>
    <cellStyle name="Nota 2 2 2 12 2" xfId="58595" xr:uid="{DF09DA2F-9CBF-4CA2-9CD7-26C3BE06A972}"/>
    <cellStyle name="Nota 2 2 2 13" xfId="42192" xr:uid="{8C8139B2-8B16-474E-802E-533CFF7C62FC}"/>
    <cellStyle name="Nota 2 2 2 14" xfId="49791" xr:uid="{C7E536E1-8453-4540-AE7A-FB674714AD66}"/>
    <cellStyle name="Nota 2 2 2 2" xfId="42193" xr:uid="{A67C4F7E-DCB7-4094-B672-CD6F39A0C447}"/>
    <cellStyle name="Nota 2 2 2 2 2" xfId="42194" xr:uid="{7E9DCD5F-DC16-40AB-B43A-8FE0FCDB4626}"/>
    <cellStyle name="Nota 2 2 2 2 2 2" xfId="57485" xr:uid="{7141BB89-669A-40A3-93D7-3286EB192C1B}"/>
    <cellStyle name="Nota 2 2 2 2 2 2 2" xfId="57486" xr:uid="{343E7760-4224-4196-B643-C5D91D30F16E}"/>
    <cellStyle name="Nota 2 2 2 2 2 2 3" xfId="58009" xr:uid="{5170B605-A62B-4897-934D-49F74D9D6594}"/>
    <cellStyle name="Nota 2 2 2 2 2 3" xfId="58117" xr:uid="{2EAA2922-8F3F-4C0F-A1F4-0CF0AE72FAC2}"/>
    <cellStyle name="Nota 2 2 2 2 2 4" xfId="59471" xr:uid="{50627F46-1523-426C-8BC6-63E209C0F423}"/>
    <cellStyle name="Nota 2 2 2 2 2 5" xfId="49793" xr:uid="{802C78EA-74E3-4FA4-A7FA-47F8C662AC0D}"/>
    <cellStyle name="Nota 2 2 2 2 3" xfId="42195" xr:uid="{A196890C-7631-4E4F-9C96-93BF52A89653}"/>
    <cellStyle name="Nota 2 2 2 2 3 2" xfId="56424" xr:uid="{98677EE2-D0E2-4F10-B549-934B86B0C3A5}"/>
    <cellStyle name="Nota 2 2 2 2 4" xfId="42196" xr:uid="{2DF44B1A-0756-44F9-8F2A-DBBE8BE2C998}"/>
    <cellStyle name="Nota 2 2 2 2 4 2" xfId="57976" xr:uid="{6719A78E-F0F4-4774-952A-2087DC97D220}"/>
    <cellStyle name="Nota 2 2 2 2 5" xfId="58757" xr:uid="{20604B5F-F721-444E-BDDE-C474739170A6}"/>
    <cellStyle name="Nota 2 2 2 2 6" xfId="49792" xr:uid="{4BF64996-77FF-4479-8F70-8EF79C6C22F5}"/>
    <cellStyle name="Nota 2 2 2 3" xfId="42197" xr:uid="{9DC226DE-8FFF-495A-9BC0-6E49D2BC36A8}"/>
    <cellStyle name="Nota 2 2 2 3 2" xfId="59609" xr:uid="{F5F08633-7C09-4333-9E81-C6226C5C98BA}"/>
    <cellStyle name="Nota 2 2 2 3 3" xfId="58914" xr:uid="{AD851C42-1E49-43A4-904B-BD1DCB3CE94A}"/>
    <cellStyle name="Nota 2 2 2 3 4" xfId="51193" xr:uid="{D7CCC7B9-A344-4977-94D0-6787F1FD6A4E}"/>
    <cellStyle name="Nota 2 2 2 4" xfId="42198" xr:uid="{987C9755-1298-4B30-818F-18259726810D}"/>
    <cellStyle name="Nota 2 2 2 4 2" xfId="59738" xr:uid="{755CF09A-14B0-4FA0-949E-A0D8196D056A}"/>
    <cellStyle name="Nota 2 2 2 4 3" xfId="59052" xr:uid="{F2F0DE2B-0440-4D3C-92B8-FC45D42D0E0D}"/>
    <cellStyle name="Nota 2 2 2 4 4" xfId="52075" xr:uid="{14AEB23F-8E2F-4BAE-B587-70CA992E1259}"/>
    <cellStyle name="Nota 2 2 2 5" xfId="42199" xr:uid="{AB1CD0C4-47DB-4C09-AF9B-12077C9F8D9F}"/>
    <cellStyle name="Nota 2 2 2 5 2" xfId="59852" xr:uid="{B7B2C362-9D93-4B8D-8835-A48C23DE09E2}"/>
    <cellStyle name="Nota 2 2 2 5 3" xfId="59174" xr:uid="{B4CA19AE-9D89-4D4B-B7F0-31CE96631BE5}"/>
    <cellStyle name="Nota 2 2 2 5 4" xfId="52944" xr:uid="{BBBE7ECB-7CA9-41BE-96C7-EEF8C2FBD9B2}"/>
    <cellStyle name="Nota 2 2 2 6" xfId="42200" xr:uid="{3BCEECCF-72B2-4C28-B0C4-80F2CBFE3826}"/>
    <cellStyle name="Nota 2 2 2 6 2" xfId="59318" xr:uid="{A61FE60D-AF02-411D-A99D-45932AF92478}"/>
    <cellStyle name="Nota 2 2 2 6 3" xfId="53799" xr:uid="{DA03A029-2191-4D1E-B5A1-69704898557B}"/>
    <cellStyle name="Nota 2 2 2 7" xfId="42201" xr:uid="{DCB8A5AC-4FAF-4CE1-AF12-E83622AC9D82}"/>
    <cellStyle name="Nota 2 2 2 7 2" xfId="54622" xr:uid="{E8F0C78C-9991-4791-8F91-65849272D66F}"/>
    <cellStyle name="Nota 2 2 2 8" xfId="42202" xr:uid="{441E6CFA-3283-481D-B491-6A54E6D78B3B}"/>
    <cellStyle name="Nota 2 2 2 8 2" xfId="55365" xr:uid="{1DCC37A6-17D9-480F-B0EB-7CC3DA0287D5}"/>
    <cellStyle name="Nota 2 2 2 9" xfId="42203" xr:uid="{81850A65-F4B8-45B3-A923-AA6A73937293}"/>
    <cellStyle name="Nota 2 2 2 9 2" xfId="55969" xr:uid="{7FC3284A-A68E-4007-963B-62087F52B340}"/>
    <cellStyle name="Nota 2 2 3" xfId="42204" xr:uid="{BA1557DF-23F6-4090-918C-AFAC141E7BD7}"/>
    <cellStyle name="Nota 2 2 3 2" xfId="57070" xr:uid="{147DA818-B523-42CF-BDE5-B91EDD6F7E42}"/>
    <cellStyle name="Nota 2 2 3 2 2" xfId="57713" xr:uid="{96F06B60-2D3F-4092-B277-7781236D5F54}"/>
    <cellStyle name="Nota 2 2 3 2 2 2" xfId="59513" xr:uid="{510CED95-71B5-488A-A9B0-B7EBE25B833F}"/>
    <cellStyle name="Nota 2 2 3 2 3" xfId="57677" xr:uid="{B1D2D2D7-7A67-4587-9A16-08E6764C65EF}"/>
    <cellStyle name="Nota 2 2 3 2 4" xfId="58800" xr:uid="{82A48F91-A99C-4A15-B9F4-C2C82F5C6D87}"/>
    <cellStyle name="Nota 2 2 3 3" xfId="56726" xr:uid="{CAC9EAFB-127A-4454-8579-479356B56F30}"/>
    <cellStyle name="Nota 2 2 3 3 2" xfId="59653" xr:uid="{12DE5217-B632-482F-9FC6-B9EE498CB66C}"/>
    <cellStyle name="Nota 2 2 3 3 3" xfId="58961" xr:uid="{59995B64-1B48-4CFE-820C-1A0B31AFE385}"/>
    <cellStyle name="Nota 2 2 3 4" xfId="59095" xr:uid="{EE7B5600-506A-4EB1-AD4E-0573128EAA94}"/>
    <cellStyle name="Nota 2 2 3 4 2" xfId="59779" xr:uid="{45318F54-642C-46DB-B571-F00AA8B54AE6}"/>
    <cellStyle name="Nota 2 2 3 5" xfId="59215" xr:uid="{9721DEF7-2908-4138-BA39-9F73660AE36B}"/>
    <cellStyle name="Nota 2 2 3 5 2" xfId="59892" xr:uid="{80CEF25A-9BA4-407B-9ACD-24DC017D1613}"/>
    <cellStyle name="Nota 2 2 3 6" xfId="59360" xr:uid="{64995C02-7E2C-4339-9F8E-9C9EAD484D6E}"/>
    <cellStyle name="Nota 2 2 3 7" xfId="58640" xr:uid="{450F7AD9-DD70-41CF-AD18-B6DF1B5FBCE7}"/>
    <cellStyle name="Nota 2 2 3 8" xfId="51192" xr:uid="{6A39F362-0799-4CA7-9BCE-0A06F7206BE0}"/>
    <cellStyle name="Nota 2 2 4" xfId="42205" xr:uid="{C84D3693-2679-4F03-A995-99D1A8FD1B78}"/>
    <cellStyle name="Nota 2 2 4 2" xfId="42206" xr:uid="{4A66C3ED-1F27-4826-8A9B-2D5E85B95708}"/>
    <cellStyle name="Nota 2 2 4 2 2" xfId="59422" xr:uid="{7CBC694C-DFB6-4298-B50A-C2A1B74255BB}"/>
    <cellStyle name="Nota 2 2 4 3" xfId="42207" xr:uid="{3C650288-BDFC-48F6-92C7-EB10FED738D3}"/>
    <cellStyle name="Nota 2 2 4 3 2" xfId="58706" xr:uid="{A5994214-5CEA-41F1-883B-B3F520B5D17B}"/>
    <cellStyle name="Nota 2 2 4 4" xfId="42208" xr:uid="{DA02D55C-BF4D-4D24-8D11-DB8902C03F08}"/>
    <cellStyle name="Nota 2 2 4 5" xfId="52074" xr:uid="{2C65FDC5-B520-4CE1-A768-92453299DBE9}"/>
    <cellStyle name="Nota 2 2 5" xfId="42209" xr:uid="{E73FF1D2-55F2-4230-B5A8-672A362D4751}"/>
    <cellStyle name="Nota 2 2 5 2" xfId="59560" xr:uid="{DE09461D-A3A9-4393-A99F-EDD9D1638E09}"/>
    <cellStyle name="Nota 2 2 5 3" xfId="58862" xr:uid="{9E870CC6-DF5D-4055-80D2-2E0E4998F6B6}"/>
    <cellStyle name="Nota 2 2 5 4" xfId="52943" xr:uid="{6AEEA01E-2323-4BF4-B21C-EEA0176D4645}"/>
    <cellStyle name="Nota 2 2 6" xfId="42210" xr:uid="{D0D7F777-89B8-44D5-B0AA-0F299641D904}"/>
    <cellStyle name="Nota 2 2 6 2" xfId="59639" xr:uid="{67B20BD2-58A0-4D5E-A712-4813D8FDB860}"/>
    <cellStyle name="Nota 2 2 6 3" xfId="58947" xr:uid="{C13437EB-7342-4BEE-B00B-52716D96FD46}"/>
    <cellStyle name="Nota 2 2 6 4" xfId="53798" xr:uid="{F3A31918-AA8E-4070-9970-BEC292A99E0E}"/>
    <cellStyle name="Nota 2 2 7" xfId="42211" xr:uid="{33E76197-F934-4FD3-9684-89E3B92F46D5}"/>
    <cellStyle name="Nota 2 2 7 2" xfId="59819" xr:uid="{615358B4-FE6B-4537-B75A-9B4C37E0A63C}"/>
    <cellStyle name="Nota 2 2 7 3" xfId="59138" xr:uid="{CF826562-A3BF-4EB3-B0BE-B59F1625949A}"/>
    <cellStyle name="Nota 2 2 7 4" xfId="54621" xr:uid="{99CE0D9B-F4F7-4164-912B-4CF59424D1F8}"/>
    <cellStyle name="Nota 2 2 8" xfId="42212" xr:uid="{564587C9-5B26-4068-BBC1-FD1C0BF012FE}"/>
    <cellStyle name="Nota 2 2 8 2" xfId="59269" xr:uid="{4DF554A9-D6A6-4848-A30B-82817E3837A6}"/>
    <cellStyle name="Nota 2 2 8 3" xfId="55364" xr:uid="{1CE7C62D-8BC2-4CD0-B878-9B459F6D52BE}"/>
    <cellStyle name="Nota 2 2 9" xfId="42213" xr:uid="{25E9A9C1-ACD1-46FC-AABC-CAE89CABF4A0}"/>
    <cellStyle name="Nota 2 2 9 2" xfId="55968" xr:uid="{2F46B96E-BE84-496E-ACC7-AC9807743B4B}"/>
    <cellStyle name="Nota 2 20" xfId="42214" xr:uid="{7A813832-86B5-4D94-B858-C4586EB2CC6A}"/>
    <cellStyle name="Nota 2 21" xfId="42215" xr:uid="{397EB757-4247-4AE9-AEEF-04416ACD5C04}"/>
    <cellStyle name="Nota 2 22" xfId="42216" xr:uid="{9A7EECE7-931A-4979-AE6B-2678BBF1CDFC}"/>
    <cellStyle name="Nota 2 23" xfId="42217" xr:uid="{55244842-D995-4842-8F73-909D322CB957}"/>
    <cellStyle name="Nota 2 24" xfId="42218" xr:uid="{EC58AA4E-262B-4878-9454-4CCF5631F37A}"/>
    <cellStyle name="Nota 2 25" xfId="42219" xr:uid="{EA35C61E-2B83-4392-8F84-3E4B5AE98C1A}"/>
    <cellStyle name="Nota 2 26" xfId="45366" xr:uid="{DECB92B6-52EB-408B-A1C2-CA71DC7B4689}"/>
    <cellStyle name="Nota 2 27" xfId="60433" xr:uid="{9581BB51-6C4A-4937-A696-BE50FAD5F1A5}"/>
    <cellStyle name="Nota 2 3" xfId="2684" xr:uid="{30F19D66-9E0E-41C2-8E5B-04C03FAEF6CC}"/>
    <cellStyle name="Nota 2 3 10" xfId="49794" xr:uid="{9C35C3B1-6C01-4875-9BE7-54006BC94B35}"/>
    <cellStyle name="Nota 2 3 11" xfId="46086" xr:uid="{D5C1993F-82F1-4807-A89F-E6DE6450D039}"/>
    <cellStyle name="Nota 2 3 2" xfId="2685" xr:uid="{CD46D67C-837E-432C-BA17-8B48FEC8B530}"/>
    <cellStyle name="Nota 2 3 2 2" xfId="57487" xr:uid="{070DCC1F-D050-4D5C-BB04-D689BFA4CA91}"/>
    <cellStyle name="Nota 2 3 2 2 2" xfId="59472" xr:uid="{BBBECF89-A46E-438E-9EDE-4CA73D605544}"/>
    <cellStyle name="Nota 2 3 2 2 3" xfId="58758" xr:uid="{8AB93F5B-10B9-4EBF-956F-CBB9AEB6FD54}"/>
    <cellStyle name="Nota 2 3 2 3" xfId="57900" xr:uid="{D0F1C41C-E697-4235-BBF2-7A4ECF2D35C1}"/>
    <cellStyle name="Nota 2 3 2 3 2" xfId="59610" xr:uid="{8A87B0A5-D6CF-4FDA-B878-92EC74265BFF}"/>
    <cellStyle name="Nota 2 3 2 3 3" xfId="58915" xr:uid="{6C05529A-7FEE-4362-BE01-7328459CC73B}"/>
    <cellStyle name="Nota 2 3 2 4" xfId="59053" xr:uid="{2C027FDD-E1C8-485B-9D7E-D0A941E5BFA0}"/>
    <cellStyle name="Nota 2 3 2 4 2" xfId="59739" xr:uid="{49D042A2-E15D-4702-A21E-B76BCCD09354}"/>
    <cellStyle name="Nota 2 3 2 5" xfId="59175" xr:uid="{329C8A86-7747-459C-A022-23C5405AFDFF}"/>
    <cellStyle name="Nota 2 3 2 5 2" xfId="59853" xr:uid="{DCAF274C-023F-4D7E-A181-7A443C85F0A8}"/>
    <cellStyle name="Nota 2 3 2 6" xfId="59319" xr:uid="{E0183313-7598-4F64-8781-255EE74190BD}"/>
    <cellStyle name="Nota 2 3 2 7" xfId="58596" xr:uid="{F6F0ECF1-F4D6-4538-8B03-38A76FE468D4}"/>
    <cellStyle name="Nota 2 3 2 8" xfId="56468" xr:uid="{EA8C3A5B-88BE-4753-A4AB-E1A2A660A03B}"/>
    <cellStyle name="Nota 2 3 3" xfId="57148" xr:uid="{9657D850-63FB-4147-B9CA-5F7D9BDE6D6C}"/>
    <cellStyle name="Nota 2 3 3 2" xfId="58801" xr:uid="{FC951A43-FA13-4928-AA63-847FC44D9A8B}"/>
    <cellStyle name="Nota 2 3 3 2 2" xfId="59514" xr:uid="{124AC24A-3A37-45B4-910A-39ADED802657}"/>
    <cellStyle name="Nota 2 3 3 3" xfId="58962" xr:uid="{D20430A4-5901-4243-99C6-5B039B17BCE0}"/>
    <cellStyle name="Nota 2 3 3 3 2" xfId="59654" xr:uid="{B017E65D-D599-4185-8027-1D73EE5141C7}"/>
    <cellStyle name="Nota 2 3 3 4" xfId="59096" xr:uid="{0C360EC6-B111-42AC-BB59-70E73084267A}"/>
    <cellStyle name="Nota 2 3 3 4 2" xfId="59780" xr:uid="{1F62DDFC-F3C6-498E-8E9E-5D7849314ED1}"/>
    <cellStyle name="Nota 2 3 3 5" xfId="59216" xr:uid="{CC7E1E94-DFB3-412F-8064-ED1228508E05}"/>
    <cellStyle name="Nota 2 3 3 5 2" xfId="59893" xr:uid="{2F58F4CC-8D4F-4D0E-8AEC-3ED73D59C1BE}"/>
    <cellStyle name="Nota 2 3 3 6" xfId="59361" xr:uid="{0FA4CA0D-02BF-4E78-BD2D-DCB150E0E5E8}"/>
    <cellStyle name="Nota 2 3 3 7" xfId="58641" xr:uid="{A2279E00-9A22-4138-80E8-C77380AB4AEB}"/>
    <cellStyle name="Nota 2 3 4" xfId="58707" xr:uid="{67D6DE98-2ADB-49CC-934E-782E9426E67D}"/>
    <cellStyle name="Nota 2 3 4 2" xfId="59423" xr:uid="{F96A150E-C96A-46B1-B006-C9DCAE14946B}"/>
    <cellStyle name="Nota 2 3 5" xfId="58863" xr:uid="{4BA7BE94-31CC-4DD5-8DB7-986E9B77748A}"/>
    <cellStyle name="Nota 2 3 5 2" xfId="59561" xr:uid="{2A43EAEF-DFA5-42B5-8033-CE48A9915DAE}"/>
    <cellStyle name="Nota 2 3 6" xfId="59010" xr:uid="{4EE577B3-5FB2-452E-967A-1E2787FC6542}"/>
    <cellStyle name="Nota 2 3 6 2" xfId="59699" xr:uid="{72A7BD08-64D9-43BA-A8FD-F118C065C506}"/>
    <cellStyle name="Nota 2 3 7" xfId="59083" xr:uid="{725546D5-A2ED-4DB5-BAAF-3B38EAFA00A7}"/>
    <cellStyle name="Nota 2 3 7 2" xfId="59768" xr:uid="{777A5E59-44D6-4CB6-BB38-2641D9E3CA7D}"/>
    <cellStyle name="Nota 2 3 8" xfId="59270" xr:uid="{6718B1DE-02F9-4280-A01F-A924671A2D00}"/>
    <cellStyle name="Nota 2 3 9" xfId="58539" xr:uid="{760378BA-10B2-4181-8826-CD8F275890C7}"/>
    <cellStyle name="Nota 2 4" xfId="2686" xr:uid="{9CE484F7-486D-40C1-8E47-3CB57A1CCD37}"/>
    <cellStyle name="Nota 2 4 10" xfId="49795" xr:uid="{032E47EF-2F51-4C50-8D16-FD30E3525495}"/>
    <cellStyle name="Nota 2 4 11" xfId="46435" xr:uid="{EFEE3703-E93C-4981-A822-BB7DD9FDF2AA}"/>
    <cellStyle name="Nota 2 4 2" xfId="2687" xr:uid="{C05703AB-EF49-458B-8FDA-1EB20CC543FF}"/>
    <cellStyle name="Nota 2 4 2 2" xfId="57488" xr:uid="{2E91D42A-845D-4572-8158-A8E0C897B074}"/>
    <cellStyle name="Nota 2 4 2 2 2" xfId="59473" xr:uid="{DB88BC84-82F5-4088-848D-A1C76C58BD17}"/>
    <cellStyle name="Nota 2 4 2 2 3" xfId="58759" xr:uid="{82D130A2-DD96-4AB9-9A0C-C4BE04A5905A}"/>
    <cellStyle name="Nota 2 4 2 3" xfId="57787" xr:uid="{595B6310-5F00-4593-8608-4768300D9434}"/>
    <cellStyle name="Nota 2 4 2 3 2" xfId="59611" xr:uid="{F715B7ED-1A7F-460D-B441-A61CC30BBFB6}"/>
    <cellStyle name="Nota 2 4 2 3 3" xfId="58916" xr:uid="{CF6B73B8-E8EB-458E-BDB9-16309518CD7B}"/>
    <cellStyle name="Nota 2 4 2 4" xfId="59054" xr:uid="{90DD3F64-34F5-4BD1-ABB3-5859026757AC}"/>
    <cellStyle name="Nota 2 4 2 4 2" xfId="59740" xr:uid="{61A8FC62-C7D9-41B4-A2B9-C645A9F7A1F3}"/>
    <cellStyle name="Nota 2 4 2 5" xfId="59176" xr:uid="{0B44280E-8177-4937-A5F4-A50536828A40}"/>
    <cellStyle name="Nota 2 4 2 5 2" xfId="59854" xr:uid="{E78516CF-ABB0-4948-961E-F7AB0356ED93}"/>
    <cellStyle name="Nota 2 4 2 6" xfId="59320" xr:uid="{8901AEBE-5D01-491A-BA5E-EB5A9C36FE7F}"/>
    <cellStyle name="Nota 2 4 2 7" xfId="58597" xr:uid="{10F5A5C2-AAAB-4401-9A18-172FD3B660A9}"/>
    <cellStyle name="Nota 2 4 2 8" xfId="56708" xr:uid="{8EE5990B-D119-4434-AE1F-0D326102DCA7}"/>
    <cellStyle name="Nota 2 4 3" xfId="56802" xr:uid="{33F7A265-08F6-474A-84FB-CA7E3D62301C}"/>
    <cellStyle name="Nota 2 4 3 2" xfId="58802" xr:uid="{A60D6F14-2E0D-4D6E-8F40-A0CDCD8AD56C}"/>
    <cellStyle name="Nota 2 4 3 2 2" xfId="59515" xr:uid="{83CEF2C2-B1B1-491A-911B-DA4FFF60C1D6}"/>
    <cellStyle name="Nota 2 4 3 3" xfId="58963" xr:uid="{175B6AF5-F196-4383-8989-54C1B1AB7EAD}"/>
    <cellStyle name="Nota 2 4 3 3 2" xfId="59655" xr:uid="{2B2A2DB7-6158-4DDD-83E5-83E0966B3583}"/>
    <cellStyle name="Nota 2 4 3 4" xfId="59097" xr:uid="{A8887C8E-2AE0-493C-B1C1-B19286A30BF4}"/>
    <cellStyle name="Nota 2 4 3 4 2" xfId="59781" xr:uid="{38879B82-EBC1-494C-B64D-71D4FD7B9BB2}"/>
    <cellStyle name="Nota 2 4 3 5" xfId="59217" xr:uid="{A7586146-5517-4663-8924-AB29052A8EBF}"/>
    <cellStyle name="Nota 2 4 3 5 2" xfId="59894" xr:uid="{DA297582-7D32-446C-B3F3-4E8B3C2EFEDA}"/>
    <cellStyle name="Nota 2 4 3 6" xfId="59362" xr:uid="{B63D5017-FB63-459C-A2A4-DDF00CEF27F1}"/>
    <cellStyle name="Nota 2 4 3 7" xfId="58642" xr:uid="{BF3D800D-AD74-4821-9004-67A08EA5C62A}"/>
    <cellStyle name="Nota 2 4 4" xfId="58708" xr:uid="{D36D9436-489E-45DB-8138-FF5B4892F1B5}"/>
    <cellStyle name="Nota 2 4 4 2" xfId="59424" xr:uid="{FE3E8DC0-378F-45CB-9907-2518CB3E181A}"/>
    <cellStyle name="Nota 2 4 5" xfId="58864" xr:uid="{54F6B450-45F5-4157-B878-918BD0E587A1}"/>
    <cellStyle name="Nota 2 4 5 2" xfId="59562" xr:uid="{ED27DABB-1479-4CB9-A186-EC83633459E1}"/>
    <cellStyle name="Nota 2 4 6" xfId="58900" xr:uid="{4C4CE918-5089-417D-8C17-9038B11A2776}"/>
    <cellStyle name="Nota 2 4 6 2" xfId="59595" xr:uid="{B438CDEB-D0C0-4F54-B4A8-CF6590B4898E}"/>
    <cellStyle name="Nota 2 4 7" xfId="59139" xr:uid="{A7BAD1BA-D84C-429B-8DCA-385BB4450F62}"/>
    <cellStyle name="Nota 2 4 7 2" xfId="59820" xr:uid="{BC4C4B82-36B7-46B8-9A6D-219003451329}"/>
    <cellStyle name="Nota 2 4 8" xfId="59271" xr:uid="{C2A86D89-267C-41C4-937B-4725392E9744}"/>
    <cellStyle name="Nota 2 4 9" xfId="58540" xr:uid="{870A9DDC-E7B1-4872-9166-0B60889A7DB5}"/>
    <cellStyle name="Nota 2 5" xfId="2688" xr:uid="{58044495-7E3A-4580-9D1C-1F3B9AF0179C}"/>
    <cellStyle name="Nota 2 5 10" xfId="49796" xr:uid="{902F3C60-2377-440A-80C1-D61766450C11}"/>
    <cellStyle name="Nota 2 5 11" xfId="46947" xr:uid="{BDF6B757-64AA-45A1-BE0F-C545F715D0A7}"/>
    <cellStyle name="Nota 2 5 2" xfId="2689" xr:uid="{61DEBBEE-1F0B-4A3C-8448-A80325C9ACE4}"/>
    <cellStyle name="Nota 2 5 2 2" xfId="58760" xr:uid="{99768FD7-A776-4F27-AC1C-72F972134426}"/>
    <cellStyle name="Nota 2 5 2 2 2" xfId="59474" xr:uid="{247960F6-1B51-428B-BB3B-64F4F02A52C1}"/>
    <cellStyle name="Nota 2 5 2 3" xfId="58917" xr:uid="{E816488E-D77C-4B1A-B64C-31987CCB3336}"/>
    <cellStyle name="Nota 2 5 2 3 2" xfId="59612" xr:uid="{2607CD9D-29A8-46A6-8E46-92DE44C63211}"/>
    <cellStyle name="Nota 2 5 2 4" xfId="59055" xr:uid="{4F74F836-76BD-4D5C-B2D3-B4CCC2C5781D}"/>
    <cellStyle name="Nota 2 5 2 4 2" xfId="59741" xr:uid="{C0884818-368A-49E3-AF0B-91C9C4A81CD7}"/>
    <cellStyle name="Nota 2 5 2 5" xfId="59177" xr:uid="{7D9F992A-86BB-4CF9-911A-8A81C4D1AB12}"/>
    <cellStyle name="Nota 2 5 2 5 2" xfId="59855" xr:uid="{59AD4FCA-D3F2-4857-90F2-69AB70810B55}"/>
    <cellStyle name="Nota 2 5 2 6" xfId="59321" xr:uid="{9371211C-2C86-4188-B4B6-23A2EDC2C331}"/>
    <cellStyle name="Nota 2 5 2 7" xfId="58598" xr:uid="{A1220B57-52B3-4096-8636-B6549A2D72CE}"/>
    <cellStyle name="Nota 2 5 3" xfId="58643" xr:uid="{E55A4875-CE71-43CB-B8DB-0AE221B7074B}"/>
    <cellStyle name="Nota 2 5 3 2" xfId="58803" xr:uid="{C5C05D5E-DA33-41A1-9237-FF980D8B3AD8}"/>
    <cellStyle name="Nota 2 5 3 2 2" xfId="59516" xr:uid="{75456AAE-2E38-4F56-B0EE-455827D019F1}"/>
    <cellStyle name="Nota 2 5 3 3" xfId="58964" xr:uid="{0105562C-063B-4BA3-81C6-AC795449C55D}"/>
    <cellStyle name="Nota 2 5 3 3 2" xfId="59656" xr:uid="{F1ED80B4-57BF-42B1-8604-3CCEEF08EFAE}"/>
    <cellStyle name="Nota 2 5 3 4" xfId="59098" xr:uid="{4612D8C4-0146-480F-857C-3144D03E0564}"/>
    <cellStyle name="Nota 2 5 3 4 2" xfId="59782" xr:uid="{CAF15B58-398F-4812-BB84-5916A290392D}"/>
    <cellStyle name="Nota 2 5 3 5" xfId="59218" xr:uid="{14A81979-4C2A-4E91-B3CF-553418A1BC9E}"/>
    <cellStyle name="Nota 2 5 3 5 2" xfId="59895" xr:uid="{D5C245F0-D999-4CDE-B4C8-0B1A2E7F723F}"/>
    <cellStyle name="Nota 2 5 3 6" xfId="59363" xr:uid="{7FF83674-9226-4B82-9848-93A4D88F13B3}"/>
    <cellStyle name="Nota 2 5 4" xfId="58709" xr:uid="{BC58A772-2A15-47EF-991A-E5DFACFA4B92}"/>
    <cellStyle name="Nota 2 5 4 2" xfId="59425" xr:uid="{A14701CB-FD65-42FB-802C-40C846443545}"/>
    <cellStyle name="Nota 2 5 5" xfId="58865" xr:uid="{516B02DD-5656-4658-AEC7-1FA7218D6B3D}"/>
    <cellStyle name="Nota 2 5 5 2" xfId="59563" xr:uid="{0F4FC149-0A41-4DCB-880B-3A73E76B8448}"/>
    <cellStyle name="Nota 2 5 6" xfId="59004" xr:uid="{C654B2AE-F94B-4601-98D7-FEBB8217E8AC}"/>
    <cellStyle name="Nota 2 5 6 2" xfId="59694" xr:uid="{560F2D3E-822C-4B3D-B500-E4F1F574A754}"/>
    <cellStyle name="Nota 2 5 7" xfId="59038" xr:uid="{6457A0E6-0DE9-47AB-B5B2-322E54F21587}"/>
    <cellStyle name="Nota 2 5 7 2" xfId="59724" xr:uid="{6E837164-64E4-41FB-8954-3438FBD4DCF5}"/>
    <cellStyle name="Nota 2 5 8" xfId="59272" xr:uid="{DA6817A0-ECB5-4ECA-9449-A8564B10E9D9}"/>
    <cellStyle name="Nota 2 5 9" xfId="58541" xr:uid="{D015C153-3B56-40AF-B7AA-B78F329AA422}"/>
    <cellStyle name="Nota 2 6" xfId="2690" xr:uid="{D56F0873-8065-4322-9E66-69CB111CCD43}"/>
    <cellStyle name="Nota 2 6 2" xfId="2691" xr:uid="{2DEA0F25-CD3F-4BCF-8EEF-526B1E4D038C}"/>
    <cellStyle name="Nota 2 6 2 2" xfId="59470" xr:uid="{6FB61724-5E44-487B-8927-317AEB29F5FC}"/>
    <cellStyle name="Nota 2 6 2 3" xfId="58756" xr:uid="{605B6A9F-B1DB-40F2-A8B3-F5E983D7A70D}"/>
    <cellStyle name="Nota 2 6 3" xfId="58913" xr:uid="{DC2577D7-D784-48AE-AFA3-588BE1A08002}"/>
    <cellStyle name="Nota 2 6 3 2" xfId="59608" xr:uid="{1175C825-C86C-44E5-94B7-3BE22B1101BB}"/>
    <cellStyle name="Nota 2 6 4" xfId="59051" xr:uid="{83E7C882-6236-44FE-A2E8-96CB4F4C781A}"/>
    <cellStyle name="Nota 2 6 4 2" xfId="59737" xr:uid="{BCB7C067-11C3-4751-8CD9-67436C046BEF}"/>
    <cellStyle name="Nota 2 6 5" xfId="59173" xr:uid="{0F1FFDD5-25E5-48A4-BCB4-80C2A9AFA335}"/>
    <cellStyle name="Nota 2 6 5 2" xfId="59851" xr:uid="{011DD98E-B829-4401-91A0-F2E7CB9F45DB}"/>
    <cellStyle name="Nota 2 6 6" xfId="59317" xr:uid="{D1A5541A-AD33-4220-A466-E4287CFE3BCD}"/>
    <cellStyle name="Nota 2 6 7" xfId="58594" xr:uid="{88939F3D-61A6-4C6B-A387-5EDFF87BDF4F}"/>
    <cellStyle name="Nota 2 6 8" xfId="49797" xr:uid="{0BE69A19-56B6-4236-9C9C-8FC1A0F5EC31}"/>
    <cellStyle name="Nota 2 7" xfId="2692" xr:uid="{4A054A0B-F945-4FB2-AF63-00A307035CC3}"/>
    <cellStyle name="Nota 2 7 2" xfId="58799" xr:uid="{0A4F22B4-827B-4DCD-9152-1E62684246FC}"/>
    <cellStyle name="Nota 2 7 2 2" xfId="59512" xr:uid="{52A6C20F-D0DE-4840-905C-A865C2E30162}"/>
    <cellStyle name="Nota 2 7 3" xfId="58960" xr:uid="{D4320049-9778-41C6-B335-56384F5AABDD}"/>
    <cellStyle name="Nota 2 7 3 2" xfId="59652" xr:uid="{5167E45E-E921-4270-96E7-5B088E4D6921}"/>
    <cellStyle name="Nota 2 7 4" xfId="59094" xr:uid="{6E339C85-D641-48D1-AB87-7328615B9D95}"/>
    <cellStyle name="Nota 2 7 4 2" xfId="59778" xr:uid="{CAD5A895-2F08-46DE-96C6-B07F370F7277}"/>
    <cellStyle name="Nota 2 7 5" xfId="59214" xr:uid="{C111FA96-B0E8-4B36-97D8-21CAB16AB50D}"/>
    <cellStyle name="Nota 2 7 5 2" xfId="59891" xr:uid="{086B538E-8ED6-49B7-A8CD-B0E3E97C8769}"/>
    <cellStyle name="Nota 2 7 6" xfId="59359" xr:uid="{1F79D0FB-DEA1-4674-A095-1B63F6036B7F}"/>
    <cellStyle name="Nota 2 7 7" xfId="58639" xr:uid="{72EE98CD-A1D6-440F-ADBD-D2817A4E60B3}"/>
    <cellStyle name="Nota 2 7 8" xfId="49798" xr:uid="{05AB1A91-4D52-4B50-9A9E-B47AEF563973}"/>
    <cellStyle name="Nota 2 8" xfId="42220" xr:uid="{8985EE4E-974A-4378-BCB5-ADDC9EA6A461}"/>
    <cellStyle name="Nota 2 8 2" xfId="59421" xr:uid="{5614C98F-908F-461B-A2C5-B9EDE7EEB09E}"/>
    <cellStyle name="Nota 2 8 3" xfId="58705" xr:uid="{4AC72506-A9D3-45D1-B742-DA1001BFCD87}"/>
    <cellStyle name="Nota 2 8 4" xfId="51191" xr:uid="{020C0E15-EBB6-4EDA-BF13-91B4653248E5}"/>
    <cellStyle name="Nota 2 9" xfId="42221" xr:uid="{E9ACD4A9-1F9F-407F-A82D-6A0144A6612B}"/>
    <cellStyle name="Nota 2 9 2" xfId="59559" xr:uid="{C40DC6B5-7A33-46A0-A7CA-7D28FA4473A2}"/>
    <cellStyle name="Nota 2 9 3" xfId="58861" xr:uid="{BE3EA0D7-8D74-4F78-BD39-C853F354AC45}"/>
    <cellStyle name="Nota 2 9 4" xfId="52073" xr:uid="{7116A231-12B3-4A6A-81B6-596DF9AE366B}"/>
    <cellStyle name="Nota 20" xfId="2693" xr:uid="{5F53473F-6724-4FC0-B368-847267D42680}"/>
    <cellStyle name="Nota 20 10" xfId="42222" xr:uid="{E24CEDD3-8E2A-47DA-8DAE-640C3F4F0CB1}"/>
    <cellStyle name="Nota 20 11" xfId="42223" xr:uid="{E9A95805-8344-4C98-B4FF-52B14C96E791}"/>
    <cellStyle name="Nota 20 12" xfId="42224" xr:uid="{30F38A0E-B87D-4377-B6F1-038225A0274C}"/>
    <cellStyle name="Nota 20 13" xfId="42225" xr:uid="{60DFEA14-9E95-48F1-89ED-AEE096E76E5C}"/>
    <cellStyle name="Nota 20 14" xfId="42226" xr:uid="{F68D0231-4761-43E8-9997-C27A7CB442C6}"/>
    <cellStyle name="Nota 20 15" xfId="42227" xr:uid="{F684736D-F402-4D65-9F7E-D299C019D995}"/>
    <cellStyle name="Nota 20 16" xfId="42228" xr:uid="{91AF84A7-6DFC-4A3B-8DD1-22EC15516892}"/>
    <cellStyle name="Nota 20 2" xfId="2694" xr:uid="{CDB00565-DD2F-4AAE-B658-B714088704FD}"/>
    <cellStyle name="Nota 20 2 2" xfId="42229" xr:uid="{CC40F839-1E94-4C11-AE96-4DD0F19B4525}"/>
    <cellStyle name="Nota 20 2 3" xfId="42230" xr:uid="{9C4FB0AB-424D-4639-BB34-43FF6457DF1E}"/>
    <cellStyle name="Nota 20 2 4" xfId="49799" xr:uid="{3F96035D-629A-47B2-82B8-A22694A787DB}"/>
    <cellStyle name="Nota 20 3" xfId="42231" xr:uid="{4D5EF2A5-D659-49F4-A075-FBF19BE817FC}"/>
    <cellStyle name="Nota 20 3 2" xfId="51199" xr:uid="{25C88D31-9BB1-4C25-B8E1-5745402EC77D}"/>
    <cellStyle name="Nota 20 4" xfId="42232" xr:uid="{6C3F5327-CC7C-4970-83B5-E101C2400564}"/>
    <cellStyle name="Nota 20 4 2" xfId="52081" xr:uid="{108D0AEE-CDF8-4378-A888-7E83B8867C4A}"/>
    <cellStyle name="Nota 20 5" xfId="42233" xr:uid="{A2B40EE4-C90C-46D8-ADA8-07624CF6CF00}"/>
    <cellStyle name="Nota 20 5 2" xfId="52950" xr:uid="{C816CDDC-212D-4252-A189-2D8107472356}"/>
    <cellStyle name="Nota 20 6" xfId="42234" xr:uid="{66F43082-5708-45B8-9F83-08D7CEFBF0C6}"/>
    <cellStyle name="Nota 20 6 2" xfId="53805" xr:uid="{ADF036C1-C768-4688-B42F-BCB624D9BB7B}"/>
    <cellStyle name="Nota 20 7" xfId="42235" xr:uid="{E2AB77AC-E6B7-4FF2-87E8-714F092D7550}"/>
    <cellStyle name="Nota 20 7 2" xfId="54628" xr:uid="{4B07FEAD-B5C5-4AC6-A033-4A9A189657FD}"/>
    <cellStyle name="Nota 20 8" xfId="42236" xr:uid="{29CAC5CD-E5BB-4B53-9969-347094410FE5}"/>
    <cellStyle name="Nota 20 8 2" xfId="55369" xr:uid="{7A24DF15-C2F5-4082-91EB-3D498166349E}"/>
    <cellStyle name="Nota 20 9" xfId="42237" xr:uid="{B255891B-140E-4E65-9BF5-3E6CA5184691}"/>
    <cellStyle name="Nota 20 9 2" xfId="55970" xr:uid="{093D6AEF-E87A-4643-9D2B-D3502251EB62}"/>
    <cellStyle name="Nota 200" xfId="42238" xr:uid="{2B1EA68C-2CF3-4E73-9873-17EED64D90FB}"/>
    <cellStyle name="Nota 201" xfId="42239" xr:uid="{8365449D-FB9C-4719-82EF-26D68C674261}"/>
    <cellStyle name="Nota 202" xfId="42240" xr:uid="{1AD01D7A-7B5D-46F2-A45E-D5C63B5EC73D}"/>
    <cellStyle name="Nota 203" xfId="42241" xr:uid="{985D0039-685B-4B2B-94E8-114AB971F89D}"/>
    <cellStyle name="Nota 204" xfId="42242" xr:uid="{114F3446-7F0F-4135-86FA-89260C5FAB37}"/>
    <cellStyle name="Nota 205" xfId="42243" xr:uid="{92E90ABB-8D31-4AA8-94C3-A4D0FEE0EB41}"/>
    <cellStyle name="Nota 206" xfId="42244" xr:uid="{678CE3EA-95C3-40F7-A005-EE2E43055CC0}"/>
    <cellStyle name="Nota 207" xfId="42245" xr:uid="{CF0E08BF-89FE-446D-9113-A24B7BAED1F4}"/>
    <cellStyle name="Nota 208" xfId="42246" xr:uid="{69D278DA-3CE4-41F6-9B31-F9B1BED054D9}"/>
    <cellStyle name="Nota 209" xfId="42247" xr:uid="{F5DC2009-6319-4032-BFF0-6AD846E285C7}"/>
    <cellStyle name="Nota 21" xfId="2695" xr:uid="{F501E132-330F-4A53-B035-08940D41F609}"/>
    <cellStyle name="Nota 21 10" xfId="42248" xr:uid="{06C13C8B-D7EB-42F8-A845-0D95BAAD02A1}"/>
    <cellStyle name="Nota 21 11" xfId="42249" xr:uid="{B3E16DD3-B465-4EEB-B77C-24CC55CA435B}"/>
    <cellStyle name="Nota 21 12" xfId="42250" xr:uid="{D0FCB3C1-7D44-4B0C-982A-484740DF06F3}"/>
    <cellStyle name="Nota 21 13" xfId="42251" xr:uid="{BC14FF84-BCA2-45AB-9906-0FB9D1FFA6CA}"/>
    <cellStyle name="Nota 21 14" xfId="42252" xr:uid="{B719516C-AC50-45E4-83CA-4D65AE4A3D67}"/>
    <cellStyle name="Nota 21 15" xfId="42253" xr:uid="{18ABEEB4-DEEE-4845-9E15-FEEBF15A19D2}"/>
    <cellStyle name="Nota 21 16" xfId="42254" xr:uid="{AB6280F8-0419-4184-91FF-28BEBA4F438A}"/>
    <cellStyle name="Nota 21 17" xfId="49801" xr:uid="{DC5267F7-D022-4869-BD18-FAD96A1315D4}"/>
    <cellStyle name="Nota 21 2" xfId="2696" xr:uid="{7381B3F5-1499-4F27-9AD3-00B3CDF7F436}"/>
    <cellStyle name="Nota 21 2 2" xfId="42255" xr:uid="{015F426A-455A-4D74-9226-043F3444EDCA}"/>
    <cellStyle name="Nota 21 2 3" xfId="42256" xr:uid="{59539F76-E7B4-4890-B95C-679B45FF03CE}"/>
    <cellStyle name="Nota 21 2 4" xfId="49802" xr:uid="{6CAF4884-900C-4F51-A8FF-7A4C335CF93D}"/>
    <cellStyle name="Nota 21 3" xfId="42257" xr:uid="{0CF74B1E-F864-4041-B8E9-36014BE777D9}"/>
    <cellStyle name="Nota 21 4" xfId="42258" xr:uid="{B96D8298-3557-4DE2-BC0F-419C690BB9CB}"/>
    <cellStyle name="Nota 21 5" xfId="42259" xr:uid="{024DA878-2BA8-4A6F-9890-EA09F62AFA81}"/>
    <cellStyle name="Nota 21 6" xfId="42260" xr:uid="{73026139-2134-40D9-959D-BF6B8DF955A9}"/>
    <cellStyle name="Nota 21 7" xfId="42261" xr:uid="{936C8CAD-3BEB-4C1F-8CFF-6649D3C55074}"/>
    <cellStyle name="Nota 21 8" xfId="42262" xr:uid="{D71E6B83-712D-489B-B3C5-318200B39440}"/>
    <cellStyle name="Nota 21 9" xfId="42263" xr:uid="{7967B565-CCCC-43A6-BE38-82A6ECD73D97}"/>
    <cellStyle name="Nota 210" xfId="42264" xr:uid="{9697A2F1-9471-4A50-90EB-1F3D92EA4892}"/>
    <cellStyle name="Nota 211" xfId="42265" xr:uid="{998CD9E7-2EA0-478B-A5A7-2668B48AF24A}"/>
    <cellStyle name="Nota 212" xfId="42266" xr:uid="{50BC939E-9A03-4236-B5B2-742E0FC321F8}"/>
    <cellStyle name="Nota 213" xfId="42267" xr:uid="{512941D4-CCE9-4635-84EB-DABBA01AB873}"/>
    <cellStyle name="Nota 214" xfId="42268" xr:uid="{A258764B-7CF7-4BA9-895D-CD9295C89FA0}"/>
    <cellStyle name="Nota 215" xfId="42269" xr:uid="{95ABEF17-268D-490A-B374-0CB31D795F59}"/>
    <cellStyle name="Nota 216" xfId="42270" xr:uid="{3B6B4E45-3E31-491A-8A67-9F1D5154A02B}"/>
    <cellStyle name="Nota 217" xfId="42271" xr:uid="{89E5F481-61FE-417D-B3BE-299C08B39503}"/>
    <cellStyle name="Nota 218" xfId="42272" xr:uid="{D4B4D23D-9250-45A3-A403-BF1FC1ACDCD6}"/>
    <cellStyle name="Nota 219" xfId="42273" xr:uid="{7D086D75-33FC-4423-A2E9-DF99AC33DF11}"/>
    <cellStyle name="Nota 22" xfId="2697" xr:uid="{D71D665A-0FA0-415B-8FD7-44225BBA3529}"/>
    <cellStyle name="Nota 22 10" xfId="42274" xr:uid="{1D4375F9-8AD5-40EC-9C87-0462A979723B}"/>
    <cellStyle name="Nota 22 11" xfId="42275" xr:uid="{8626BD1C-0D59-4C65-8EDC-9ABCA0B85A83}"/>
    <cellStyle name="Nota 22 12" xfId="42276" xr:uid="{A28D641E-E5B7-4C1A-9987-D52F64345E5A}"/>
    <cellStyle name="Nota 22 13" xfId="42277" xr:uid="{E6FF8ACF-DA2E-42DC-975F-1AE703454D51}"/>
    <cellStyle name="Nota 22 14" xfId="42278" xr:uid="{2D52784E-1AB3-4E85-85BF-B9F89648560E}"/>
    <cellStyle name="Nota 22 15" xfId="42279" xr:uid="{74B3EA12-40E7-4796-8B0B-E9D439C1DD5B}"/>
    <cellStyle name="Nota 22 16" xfId="42280" xr:uid="{123A0F86-08CD-4C0C-AFDF-BAD84AD9C7A3}"/>
    <cellStyle name="Nota 22 17" xfId="49803" xr:uid="{AA45962C-1747-4C08-A991-35789143157C}"/>
    <cellStyle name="Nota 22 2" xfId="2698" xr:uid="{7F8491AD-70DD-4499-8AD6-8572FC2D52EF}"/>
    <cellStyle name="Nota 22 2 2" xfId="42281" xr:uid="{9A0E715A-3262-488B-9177-112CA85EA978}"/>
    <cellStyle name="Nota 22 2 3" xfId="42282" xr:uid="{748E63C6-2BCA-4706-A5D3-9AB57CF0F632}"/>
    <cellStyle name="Nota 22 3" xfId="42283" xr:uid="{650832B6-CB2D-47F1-90AC-4A535ED0D8A5}"/>
    <cellStyle name="Nota 22 4" xfId="42284" xr:uid="{4526EADD-D2FA-47C1-9EFD-7F29FCAB0666}"/>
    <cellStyle name="Nota 22 5" xfId="42285" xr:uid="{E0A8ACC1-1F10-4AFF-861B-658740BB7E74}"/>
    <cellStyle name="Nota 22 6" xfId="42286" xr:uid="{996F39D4-ADF5-4D19-A3C5-2ECFD3D14822}"/>
    <cellStyle name="Nota 22 7" xfId="42287" xr:uid="{4B0DCF2E-2C57-46B8-A871-E6F94826430A}"/>
    <cellStyle name="Nota 22 8" xfId="42288" xr:uid="{35918DEA-ECAC-44B6-A432-A93BB3EABF53}"/>
    <cellStyle name="Nota 22 9" xfId="42289" xr:uid="{8FC6202F-006E-464B-9636-51C400201CF5}"/>
    <cellStyle name="Nota 220" xfId="42290" xr:uid="{012BB81C-349B-4755-AA11-76ACFC4A72DD}"/>
    <cellStyle name="Nota 221" xfId="42291" xr:uid="{FCBABCCC-F588-4281-B751-0E55565BF0EB}"/>
    <cellStyle name="Nota 222" xfId="42292" xr:uid="{53025F64-C6AC-425B-9100-6E6A5B892523}"/>
    <cellStyle name="Nota 223" xfId="42293" xr:uid="{EBC01D83-9A17-477F-86EF-7F98F5E3B113}"/>
    <cellStyle name="Nota 224" xfId="42294" xr:uid="{1CE27F94-518E-4F70-B1C4-73CD278E5AA2}"/>
    <cellStyle name="Nota 225" xfId="42295" xr:uid="{9FC65D2F-94B4-4348-91D6-F13057033449}"/>
    <cellStyle name="Nota 226" xfId="42296" xr:uid="{3E963AA7-8846-4EDB-B6D2-C9CE1A762231}"/>
    <cellStyle name="Nota 227" xfId="42297" xr:uid="{0C110015-4DEB-4490-B0B4-8FA0B23FAA5B}"/>
    <cellStyle name="Nota 228" xfId="42298" xr:uid="{2B9B3655-8169-4A2E-B8EC-389527C9517F}"/>
    <cellStyle name="Nota 229" xfId="42299" xr:uid="{6A91749B-AA81-438D-A1BA-0B37C3016ADE}"/>
    <cellStyle name="Nota 23" xfId="2699" xr:uid="{74E71F0D-9178-4B68-960F-CBB4F4EB05CD}"/>
    <cellStyle name="Nota 23 10" xfId="42300" xr:uid="{9242F991-3D97-4C76-9688-8DAE3A962CCD}"/>
    <cellStyle name="Nota 23 11" xfId="42301" xr:uid="{D447F97B-92F9-4D41-8FD4-0B424CCCF9BE}"/>
    <cellStyle name="Nota 23 12" xfId="42302" xr:uid="{F43A6E13-1D9D-44ED-B12F-A24B29CB6943}"/>
    <cellStyle name="Nota 23 13" xfId="42303" xr:uid="{A05797D8-C2CB-4E06-8BA4-989558858A2E}"/>
    <cellStyle name="Nota 23 14" xfId="42304" xr:uid="{BAD8C089-6BCC-426F-89E8-0CBBFE993E27}"/>
    <cellStyle name="Nota 23 15" xfId="42305" xr:uid="{321386E9-2C8B-483E-8EFF-E5688A64903E}"/>
    <cellStyle name="Nota 23 16" xfId="42306" xr:uid="{4B2F84E0-0151-4522-937F-8DF9E2AAE6A6}"/>
    <cellStyle name="Nota 23 17" xfId="49804" xr:uid="{F8AF6287-8AE5-4591-B999-C3550BF543E0}"/>
    <cellStyle name="Nota 23 2" xfId="2700" xr:uid="{DB4F3B39-1A57-4736-AB5E-386577EFE416}"/>
    <cellStyle name="Nota 23 2 2" xfId="42307" xr:uid="{07FEDD63-87E8-486B-A77A-C348472E04D2}"/>
    <cellStyle name="Nota 23 2 3" xfId="42308" xr:uid="{B3AA3EBE-7542-41C0-BE62-9E0ABC7EA1EF}"/>
    <cellStyle name="Nota 23 3" xfId="42309" xr:uid="{0A70BB67-00E5-44A9-8272-6AA38C6D852D}"/>
    <cellStyle name="Nota 23 4" xfId="42310" xr:uid="{2E564D83-3660-4390-8F75-541A89BAA98E}"/>
    <cellStyle name="Nota 23 5" xfId="42311" xr:uid="{0AA17622-80CE-4CDA-A563-DFF2EC8F1BF5}"/>
    <cellStyle name="Nota 23 6" xfId="42312" xr:uid="{97F7A045-F100-4F0A-83BD-A1F5CF6A1F16}"/>
    <cellStyle name="Nota 23 7" xfId="42313" xr:uid="{4844BAE7-BD9B-488C-92AD-94808AFA18FA}"/>
    <cellStyle name="Nota 23 8" xfId="42314" xr:uid="{8A6DF5B8-ECF0-4219-94DA-764616210DBF}"/>
    <cellStyle name="Nota 23 9" xfId="42315" xr:uid="{4582BC1C-8C7C-4BE3-B9FC-138B963EE9E7}"/>
    <cellStyle name="Nota 230" xfId="42316" xr:uid="{3BE82A22-1C5D-4147-A663-B8E8B252A48F}"/>
    <cellStyle name="Nota 231" xfId="42317" xr:uid="{D87B915D-2109-4824-91EB-13D4E4BF0D0B}"/>
    <cellStyle name="Nota 232" xfId="42318" xr:uid="{184F84DD-6809-45DD-8B75-2F46F340792D}"/>
    <cellStyle name="Nota 233" xfId="42319" xr:uid="{7388FCFE-7F5B-4779-94AD-1FEC2D370843}"/>
    <cellStyle name="Nota 234" xfId="42320" xr:uid="{1D909C3F-C8B2-4D91-AAF8-22CAE7277907}"/>
    <cellStyle name="Nota 235" xfId="42321" xr:uid="{006EC025-2E18-4927-8C3B-A08F8869A947}"/>
    <cellStyle name="Nota 236" xfId="42322" xr:uid="{54B166B7-421E-4A93-A1BD-02F10E13898E}"/>
    <cellStyle name="Nota 237" xfId="42323" xr:uid="{41344740-01A4-476E-A2AC-4C24907083F8}"/>
    <cellStyle name="Nota 238" xfId="42324" xr:uid="{E693D99E-0731-4997-8EFA-AA3C281B60C4}"/>
    <cellStyle name="Nota 239" xfId="42325" xr:uid="{B0AD205B-AE64-4852-BE0D-A5F4E02A7043}"/>
    <cellStyle name="Nota 24" xfId="2701" xr:uid="{8524789D-FC83-4C82-AF02-DC1E9858D00C}"/>
    <cellStyle name="Nota 24 10" xfId="42326" xr:uid="{3F9AD55F-B303-4844-AB60-D4B3B9A74B5C}"/>
    <cellStyle name="Nota 24 11" xfId="42327" xr:uid="{56D12F23-D4BF-47A1-924D-25F2A0E3FAE0}"/>
    <cellStyle name="Nota 24 12" xfId="42328" xr:uid="{465E3808-693D-4F34-8DE4-246C9519C31D}"/>
    <cellStyle name="Nota 24 13" xfId="42329" xr:uid="{82D06CEF-3A0D-4C1E-ADDC-BC697D03BB07}"/>
    <cellStyle name="Nota 24 14" xfId="42330" xr:uid="{CCF3FD72-9B80-40CC-AAAA-921370CE0E50}"/>
    <cellStyle name="Nota 24 15" xfId="42331" xr:uid="{D2F4E73C-86C9-4B6F-A4B7-B8E1F4142B36}"/>
    <cellStyle name="Nota 24 16" xfId="42332" xr:uid="{91291DD4-EFA0-4B49-8ADC-0F9428B18B9D}"/>
    <cellStyle name="Nota 24 17" xfId="49805" xr:uid="{22F2AF24-A42D-493F-9191-7BAB916CD826}"/>
    <cellStyle name="Nota 24 2" xfId="2702" xr:uid="{F9B9D70F-6E3F-444F-A660-ECDBAFAAE060}"/>
    <cellStyle name="Nota 24 2 2" xfId="42333" xr:uid="{A4C55F12-7156-41F7-B729-2F540516E017}"/>
    <cellStyle name="Nota 24 2 3" xfId="42334" xr:uid="{2E2BB566-A3D1-4028-A67C-333E009F57D2}"/>
    <cellStyle name="Nota 24 3" xfId="42335" xr:uid="{57BB22A5-9223-4768-A089-ECF413B67FBE}"/>
    <cellStyle name="Nota 24 4" xfId="42336" xr:uid="{82CD6C2D-136E-4F83-84FF-9DE6C90F19CB}"/>
    <cellStyle name="Nota 24 5" xfId="42337" xr:uid="{4F0A5D89-8709-456B-83CC-5C40EFD14DC7}"/>
    <cellStyle name="Nota 24 6" xfId="42338" xr:uid="{3E6F0318-BB24-4C5E-8AB9-560D26EB838C}"/>
    <cellStyle name="Nota 24 7" xfId="42339" xr:uid="{0FD622FE-68C5-4492-A5E1-DA6D19C9B35B}"/>
    <cellStyle name="Nota 24 8" xfId="42340" xr:uid="{83E7FBC8-CDBB-4BFC-9793-18C0BB86F30F}"/>
    <cellStyle name="Nota 24 9" xfId="42341" xr:uid="{09D55E85-6723-43C9-9E40-925A4CAC548D}"/>
    <cellStyle name="Nota 240" xfId="42342" xr:uid="{30148E38-34A3-496C-AF52-ACB6E462FCC2}"/>
    <cellStyle name="Nota 241" xfId="42343" xr:uid="{1C09B8C3-214F-433D-BAA9-115C5CE7456A}"/>
    <cellStyle name="Nota 242" xfId="44878" xr:uid="{75E36ECA-35BA-4CF5-BA73-54D88482F740}"/>
    <cellStyle name="Nota 25" xfId="2703" xr:uid="{318780EE-AC2F-4C42-A994-9150DBD30928}"/>
    <cellStyle name="Nota 25 10" xfId="42344" xr:uid="{77B4058E-F40D-4E27-A538-7760989DE29F}"/>
    <cellStyle name="Nota 25 11" xfId="42345" xr:uid="{6D504BD3-0B95-4948-A877-3B01F7A1759F}"/>
    <cellStyle name="Nota 25 12" xfId="42346" xr:uid="{C7B96E74-28F6-4C6F-A79C-27B6183FF5BE}"/>
    <cellStyle name="Nota 25 13" xfId="42347" xr:uid="{871DE99C-FAE6-4600-BA5C-9E22242B3879}"/>
    <cellStyle name="Nota 25 14" xfId="42348" xr:uid="{7DA5D62B-64DB-4BAC-939A-033772C43900}"/>
    <cellStyle name="Nota 25 15" xfId="42349" xr:uid="{05EB3C47-E902-4EBE-8A8E-716CAE671CAE}"/>
    <cellStyle name="Nota 25 16" xfId="42350" xr:uid="{3148AF7F-50DE-4E80-8387-B81DC3E29192}"/>
    <cellStyle name="Nota 25 17" xfId="49806" xr:uid="{02A4DFD0-EA48-4F4F-AA29-57B8A753959B}"/>
    <cellStyle name="Nota 25 2" xfId="2704" xr:uid="{0D09930A-3C7E-43B9-A9D7-B139D63B8B71}"/>
    <cellStyle name="Nota 25 2 2" xfId="42351" xr:uid="{1CBCD53D-58DD-404E-8CEA-50CDE4B0BED9}"/>
    <cellStyle name="Nota 25 2 3" xfId="42352" xr:uid="{06E0A3A5-2758-478C-97D3-C94EB9EB9586}"/>
    <cellStyle name="Nota 25 3" xfId="42353" xr:uid="{36924EAF-1AC6-4EDA-8019-25F70F43EF29}"/>
    <cellStyle name="Nota 25 4" xfId="42354" xr:uid="{5EDC675C-BAB8-43F9-A0B7-146E28ABE484}"/>
    <cellStyle name="Nota 25 5" xfId="42355" xr:uid="{21741927-F927-48F9-9150-EEA8AAD6E4CD}"/>
    <cellStyle name="Nota 25 6" xfId="42356" xr:uid="{4435B1E5-8070-4876-9283-2954536BCE2B}"/>
    <cellStyle name="Nota 25 7" xfId="42357" xr:uid="{914D08F1-4531-4350-8871-D14BF6E20F08}"/>
    <cellStyle name="Nota 25 8" xfId="42358" xr:uid="{41330020-C426-4762-8B72-05FCA129CA42}"/>
    <cellStyle name="Nota 25 9" xfId="42359" xr:uid="{639E5147-85C2-4D12-9862-76A85B05A67E}"/>
    <cellStyle name="Nota 26" xfId="2705" xr:uid="{50728502-3829-4F23-9E4E-A0B4CF1C072F}"/>
    <cellStyle name="Nota 26 10" xfId="42360" xr:uid="{924201D1-37DB-439E-B400-6FADBCB9473C}"/>
    <cellStyle name="Nota 26 11" xfId="42361" xr:uid="{751E37E2-54D7-4873-952F-02A6E8DDA260}"/>
    <cellStyle name="Nota 26 12" xfId="42362" xr:uid="{5C95697D-5CF3-4636-B55E-C52DE60D34C9}"/>
    <cellStyle name="Nota 26 13" xfId="42363" xr:uid="{D3FA8F46-40D0-476D-A41B-293BC66E8E55}"/>
    <cellStyle name="Nota 26 14" xfId="42364" xr:uid="{BD0CFBEF-2520-403D-9663-B10E18B1CA68}"/>
    <cellStyle name="Nota 26 15" xfId="42365" xr:uid="{9803104F-26D2-4C85-9FE3-2E3D716E28D4}"/>
    <cellStyle name="Nota 26 16" xfId="42366" xr:uid="{848A0258-C29D-4C88-B571-CC8F58DF4618}"/>
    <cellStyle name="Nota 26 17" xfId="49807" xr:uid="{02BC638D-E125-4A7D-818E-19169B4EE44B}"/>
    <cellStyle name="Nota 26 2" xfId="2706" xr:uid="{02304433-9980-4DA3-928F-B8CCB177C4AF}"/>
    <cellStyle name="Nota 26 2 2" xfId="42367" xr:uid="{66642F5D-3C4B-415E-9929-CFBDCA664279}"/>
    <cellStyle name="Nota 26 2 3" xfId="42368" xr:uid="{D9D04BC5-044A-4D9F-B4E7-E581E4EBC3AD}"/>
    <cellStyle name="Nota 26 3" xfId="42369" xr:uid="{1D206966-0617-40A2-ADD8-ABADE0D130B7}"/>
    <cellStyle name="Nota 26 4" xfId="42370" xr:uid="{31D43189-E020-453F-BB06-D7746AC81A81}"/>
    <cellStyle name="Nota 26 5" xfId="42371" xr:uid="{F711D507-9071-4049-9BC2-F862411C82F0}"/>
    <cellStyle name="Nota 26 6" xfId="42372" xr:uid="{87BE9B8E-DE55-46F1-9946-5E52B9D46EB2}"/>
    <cellStyle name="Nota 26 7" xfId="42373" xr:uid="{1534BD00-CA5B-426E-A632-CAF070CE3C3E}"/>
    <cellStyle name="Nota 26 8" xfId="42374" xr:uid="{F9BFE67C-7A84-456D-9913-AE6DF67ACC7E}"/>
    <cellStyle name="Nota 26 9" xfId="42375" xr:uid="{FCF6E099-27EE-4708-B7E8-750116CFD426}"/>
    <cellStyle name="Nota 27" xfId="2707" xr:uid="{4F46E3EC-012C-40F4-BC35-2F6A6A6F19A8}"/>
    <cellStyle name="Nota 27 10" xfId="42376" xr:uid="{2E5B87A1-F942-43FF-A93B-60DE909220DE}"/>
    <cellStyle name="Nota 27 11" xfId="42377" xr:uid="{D4BECD79-CBC0-4AC1-B837-FAEF077A5EBE}"/>
    <cellStyle name="Nota 27 12" xfId="42378" xr:uid="{76373FB4-74C8-4B7F-89E9-CBB1534B8E3D}"/>
    <cellStyle name="Nota 27 13" xfId="42379" xr:uid="{F332134F-6EB0-4CEA-8C66-9E382895AA4C}"/>
    <cellStyle name="Nota 27 14" xfId="42380" xr:uid="{7C99EDB4-3FE2-4ED7-8789-7BC442D2AE7D}"/>
    <cellStyle name="Nota 27 15" xfId="42381" xr:uid="{E99CCFA9-6DAF-41BB-A634-A4F6FAA9CEC0}"/>
    <cellStyle name="Nota 27 16" xfId="42382" xr:uid="{56446EDF-4485-4B5E-BA13-3A2A83C0CDE1}"/>
    <cellStyle name="Nota 27 17" xfId="49808" xr:uid="{41D5E237-BF86-47F3-882B-0C4BAD93FC57}"/>
    <cellStyle name="Nota 27 2" xfId="2708" xr:uid="{A49FA43C-0A03-4F57-A385-09797A3A4899}"/>
    <cellStyle name="Nota 27 2 2" xfId="42383" xr:uid="{57F4A638-3F1C-4281-910F-DD5476876E3F}"/>
    <cellStyle name="Nota 27 2 3" xfId="42384" xr:uid="{FA3F648A-BC55-41D1-A456-E15A0939B26D}"/>
    <cellStyle name="Nota 27 3" xfId="42385" xr:uid="{82B72B0E-7F51-4FE6-A4A6-DE578059D98A}"/>
    <cellStyle name="Nota 27 4" xfId="42386" xr:uid="{71A2F27C-C1BC-419A-B860-F31B671D4264}"/>
    <cellStyle name="Nota 27 5" xfId="42387" xr:uid="{66DA7C2B-824D-4068-A0AA-92FE9B424B99}"/>
    <cellStyle name="Nota 27 6" xfId="42388" xr:uid="{75FBD20C-D720-42CC-9E2F-0D33B32C9E9B}"/>
    <cellStyle name="Nota 27 7" xfId="42389" xr:uid="{71EF544C-FD1C-4F21-AF9B-91E464A77C3C}"/>
    <cellStyle name="Nota 27 8" xfId="42390" xr:uid="{7111F477-670C-4C1A-988A-3A579C76A9FA}"/>
    <cellStyle name="Nota 27 9" xfId="42391" xr:uid="{4BB5A7EA-6BEB-4650-91C9-925E92F5EED6}"/>
    <cellStyle name="Nota 28" xfId="2709" xr:uid="{84E84D1B-0724-45C4-8790-27A5DA8CBC92}"/>
    <cellStyle name="Nota 28 10" xfId="42392" xr:uid="{D21279F8-0968-4926-B069-8704A494EF50}"/>
    <cellStyle name="Nota 28 11" xfId="42393" xr:uid="{C09BC8D7-1805-4122-BA17-933CEC9C8CC9}"/>
    <cellStyle name="Nota 28 12" xfId="42394" xr:uid="{90C4979B-897F-4CB4-8BA3-E22E6C2746F2}"/>
    <cellStyle name="Nota 28 13" xfId="42395" xr:uid="{0F02254D-4391-46BB-B373-C92B4B440FBC}"/>
    <cellStyle name="Nota 28 14" xfId="42396" xr:uid="{0AAFE12F-970C-47ED-9933-E7A6B40CE5A8}"/>
    <cellStyle name="Nota 28 15" xfId="42397" xr:uid="{681A8861-627C-4D7F-9FD2-E9D16EACE1C3}"/>
    <cellStyle name="Nota 28 16" xfId="42398" xr:uid="{FBC91753-DB8F-403A-A7C7-96D92027082F}"/>
    <cellStyle name="Nota 28 2" xfId="2710" xr:uid="{8840936C-3668-45F7-85C9-F6F6EF8B0BE5}"/>
    <cellStyle name="Nota 28 2 2" xfId="42399" xr:uid="{8416B22C-9C8B-4302-9177-3AAD6FF1D695}"/>
    <cellStyle name="Nota 28 2 3" xfId="42400" xr:uid="{6AE61284-70BA-46ED-B046-ECAE7965A0DC}"/>
    <cellStyle name="Nota 28 3" xfId="42401" xr:uid="{E4461C8C-AB36-427B-8EA7-06D828A647E5}"/>
    <cellStyle name="Nota 28 4" xfId="42402" xr:uid="{607AA157-FB56-45B0-A6AE-E239A5699475}"/>
    <cellStyle name="Nota 28 5" xfId="42403" xr:uid="{D51BB359-6715-46E2-B8D2-BCF92A81555B}"/>
    <cellStyle name="Nota 28 6" xfId="42404" xr:uid="{FA9351DE-54F2-40D9-8BEF-A4B39CCEDC21}"/>
    <cellStyle name="Nota 28 7" xfId="42405" xr:uid="{663BAF40-6547-4DDC-91DF-B5AF28B9FAB5}"/>
    <cellStyle name="Nota 28 8" xfId="42406" xr:uid="{AE5CAADE-9A47-4EFB-B9D0-FFC8E1733755}"/>
    <cellStyle name="Nota 28 9" xfId="42407" xr:uid="{A545D631-D8C1-4075-880F-3B3A1903D81A}"/>
    <cellStyle name="Nota 29" xfId="2711" xr:uid="{429CCE6D-FC2B-40D5-9AA5-00B7EAB53190}"/>
    <cellStyle name="Nota 29 10" xfId="42408" xr:uid="{31F1A16E-2A95-48F2-A859-74D3428DD81D}"/>
    <cellStyle name="Nota 29 11" xfId="42409" xr:uid="{111AD74F-B4E8-41AA-9B71-57A2C6324F96}"/>
    <cellStyle name="Nota 29 12" xfId="42410" xr:uid="{BE053D91-1322-4957-B2E6-4C3BF2975648}"/>
    <cellStyle name="Nota 29 13" xfId="42411" xr:uid="{763D506B-27DA-49FC-9867-249E53F28BDD}"/>
    <cellStyle name="Nota 29 14" xfId="42412" xr:uid="{E3FE3648-1CEA-4BBA-AA9A-BBDF7C4F3433}"/>
    <cellStyle name="Nota 29 15" xfId="42413" xr:uid="{D5DB851A-2A1A-49CF-AFAF-CD058DC81B6F}"/>
    <cellStyle name="Nota 29 16" xfId="42414" xr:uid="{0E0D93F4-2C25-4639-AF61-7F85AB51DC62}"/>
    <cellStyle name="Nota 29 2" xfId="2712" xr:uid="{BC9D0446-B57D-465A-91E4-C39F1CE626FE}"/>
    <cellStyle name="Nota 29 2 2" xfId="42415" xr:uid="{980F52BD-489F-470E-A535-6EA721A35D47}"/>
    <cellStyle name="Nota 29 2 3" xfId="42416" xr:uid="{EF9F1DEE-3C44-4D30-B409-E879790F032F}"/>
    <cellStyle name="Nota 29 3" xfId="42417" xr:uid="{83B86E60-35F5-4F56-B60B-4C122CE3BB74}"/>
    <cellStyle name="Nota 29 4" xfId="42418" xr:uid="{7F7D0DAF-1602-467C-B6FC-E3D379A967A9}"/>
    <cellStyle name="Nota 29 5" xfId="42419" xr:uid="{F7061414-D66D-42B4-A46E-29346816D841}"/>
    <cellStyle name="Nota 29 6" xfId="42420" xr:uid="{70E6E525-0F3C-4E1D-B165-8057EEE60EAE}"/>
    <cellStyle name="Nota 29 7" xfId="42421" xr:uid="{DC504BD7-0DDC-44AA-BC0B-C4FA7BCF91FC}"/>
    <cellStyle name="Nota 29 8" xfId="42422" xr:uid="{696DC6C8-E647-44A2-AA48-119BF751B297}"/>
    <cellStyle name="Nota 29 9" xfId="42423" xr:uid="{1166C7AE-0079-4C0D-B3FC-1B5E10F58E18}"/>
    <cellStyle name="Nota 3" xfId="2713" xr:uid="{FBB670FF-9400-44A5-A63E-82DAF657861B}"/>
    <cellStyle name="Nota 3 10" xfId="42424" xr:uid="{83AAE2F5-5DAE-4894-AF8E-34EA60A5DA14}"/>
    <cellStyle name="Nota 3 10 2" xfId="56231" xr:uid="{2EDB76E0-B568-4998-A145-39F82FF2EBE4}"/>
    <cellStyle name="Nota 3 11" xfId="42425" xr:uid="{263ADF57-F024-426E-AEEE-6298C60C8C65}"/>
    <cellStyle name="Nota 3 11 2" xfId="58433" xr:uid="{73DA1681-C6F1-4622-A2C9-E32DB4E31BFE}"/>
    <cellStyle name="Nota 3 12" xfId="42426" xr:uid="{550DD587-A5D7-4CFF-A2FF-65E6CB81DDC1}"/>
    <cellStyle name="Nota 3 12 2" xfId="47690" xr:uid="{0592965B-5D74-4891-8CF6-91067F1C002B}"/>
    <cellStyle name="Nota 3 13" xfId="42427" xr:uid="{DE81B427-3A75-4589-BC38-18E25839C11F}"/>
    <cellStyle name="Nota 3 14" xfId="42428" xr:uid="{2E7C8667-A291-46F4-8012-BC9E3398F196}"/>
    <cellStyle name="Nota 3 15" xfId="42429" xr:uid="{D438F502-E792-4BA5-AEB1-B95FE0B98A21}"/>
    <cellStyle name="Nota 3 16" xfId="42430" xr:uid="{20B6CAB9-7DCD-4FBE-B69A-ABCE253AEE3B}"/>
    <cellStyle name="Nota 3 17" xfId="42431" xr:uid="{6669A7CD-34C5-4E27-8AB0-3B45CC388A42}"/>
    <cellStyle name="Nota 3 18" xfId="45367" xr:uid="{9E80F8EE-CA43-4452-A4C7-121C400D605D}"/>
    <cellStyle name="Nota 3 2" xfId="2714" xr:uid="{C45797F3-B8A5-47E5-ABE8-4D9946F3D99C}"/>
    <cellStyle name="Nota 3 2 10" xfId="46087" xr:uid="{D78D4DA9-C965-406F-9710-F16FBAF3080F}"/>
    <cellStyle name="Nota 3 2 2" xfId="2715" xr:uid="{C7C4FF00-3994-48B5-8203-D5988553EDD5}"/>
    <cellStyle name="Nota 3 2 2 2" xfId="57072" xr:uid="{077D0A5C-5BA2-4DB8-82A4-F7903010B7E8}"/>
    <cellStyle name="Nota 3 2 2 2 2" xfId="57495" xr:uid="{FE1849E2-F0A9-45B3-BB39-A5F43888FACB}"/>
    <cellStyle name="Nota 3 2 2 2 2 2" xfId="59475" xr:uid="{5C4F49EA-20CB-4D64-B7AF-EF697CF8B2CB}"/>
    <cellStyle name="Nota 3 2 2 2 3" xfId="56637" xr:uid="{7891D34D-1B86-44CF-A493-8B71F15C3CF6}"/>
    <cellStyle name="Nota 3 2 2 2 4" xfId="58761" xr:uid="{01B38FD0-28DA-4FCA-A797-CAFCE7B82F69}"/>
    <cellStyle name="Nota 3 2 2 3" xfId="56725" xr:uid="{1A5E613E-C3B7-413B-9C2F-939330CA40DB}"/>
    <cellStyle name="Nota 3 2 2 3 2" xfId="59613" xr:uid="{1C6728A3-46B5-4586-8FF9-8C69845FCFDA}"/>
    <cellStyle name="Nota 3 2 2 3 3" xfId="58918" xr:uid="{33EA1009-DAAE-47D4-A000-B53FA8070F6E}"/>
    <cellStyle name="Nota 3 2 2 4" xfId="59056" xr:uid="{3F490B4B-2B80-4103-B9D3-F5F59DA805A4}"/>
    <cellStyle name="Nota 3 2 2 4 2" xfId="59742" xr:uid="{A1D83EF3-580E-4355-87D5-50131D5AD6F0}"/>
    <cellStyle name="Nota 3 2 2 5" xfId="59178" xr:uid="{A9D155E2-C240-47DB-A309-CFC55CB3591C}"/>
    <cellStyle name="Nota 3 2 2 5 2" xfId="59856" xr:uid="{346E156B-1996-4EB8-A578-F4897992166E}"/>
    <cellStyle name="Nota 3 2 2 6" xfId="59322" xr:uid="{AA3C387B-A73D-4A3A-975D-AC4293B18E33}"/>
    <cellStyle name="Nota 3 2 2 7" xfId="58599" xr:uid="{6469D190-AA5E-414D-ACD3-0DCCFA2541DD}"/>
    <cellStyle name="Nota 3 2 2 8" xfId="49809" xr:uid="{B8B3717C-54FB-41D3-8BDD-7ED28F7B7228}"/>
    <cellStyle name="Nota 3 2 3" xfId="42432" xr:uid="{77DB9BED-5014-456A-A4C5-B15FC3DCC7BE}"/>
    <cellStyle name="Nota 3 2 3 2" xfId="58804" xr:uid="{B301048C-AB28-4688-A805-E90E0BE08693}"/>
    <cellStyle name="Nota 3 2 3 2 2" xfId="59517" xr:uid="{DB82BF95-CDC3-4538-B2B2-5F955F6CA9E7}"/>
    <cellStyle name="Nota 3 2 3 3" xfId="58965" xr:uid="{1150196E-B1C9-48CC-90C5-9E305E71F609}"/>
    <cellStyle name="Nota 3 2 3 3 2" xfId="59657" xr:uid="{C59E018B-E851-4200-8C14-C8D0EB0E0AD7}"/>
    <cellStyle name="Nota 3 2 3 4" xfId="59099" xr:uid="{355A2FBE-7515-49FB-990F-70497CFCF795}"/>
    <cellStyle name="Nota 3 2 3 4 2" xfId="59783" xr:uid="{1EDB6690-44AE-45A0-8A01-F562D77C78D6}"/>
    <cellStyle name="Nota 3 2 3 5" xfId="59219" xr:uid="{62740FC5-8EAB-4293-A789-48B591AEEC73}"/>
    <cellStyle name="Nota 3 2 3 5 2" xfId="59896" xr:uid="{99981996-45F6-479E-BEC4-01370EB30278}"/>
    <cellStyle name="Nota 3 2 3 6" xfId="59364" xr:uid="{E99DE466-351C-4A89-B90E-2F2C3B841F3C}"/>
    <cellStyle name="Nota 3 2 3 7" xfId="58644" xr:uid="{42C4930E-A146-488C-9E67-3A1B5D1384BE}"/>
    <cellStyle name="Nota 3 2 3 8" xfId="56709" xr:uid="{FE96699D-F39F-498B-AC8F-5E691D29BBCE}"/>
    <cellStyle name="Nota 3 2 4" xfId="42433" xr:uid="{1FB7E31C-B399-4B64-80D1-BBF43B97E748}"/>
    <cellStyle name="Nota 3 2 4 2" xfId="59426" xr:uid="{6D9DBC4D-28A6-43E6-97A3-C930C6652A86}"/>
    <cellStyle name="Nota 3 2 4 3" xfId="58710" xr:uid="{60F3D866-8994-405E-A693-B9B21482241C}"/>
    <cellStyle name="Nota 3 2 4 4" xfId="58386" xr:uid="{B6E31DC7-D7F0-4A58-82DF-395E5E1CB7CE}"/>
    <cellStyle name="Nota 3 2 5" xfId="58866" xr:uid="{0C9DE016-521D-4090-8998-9A9E78D6C2CF}"/>
    <cellStyle name="Nota 3 2 5 2" xfId="59564" xr:uid="{834F4DE8-AB22-437E-AB2D-9870AE6118DA}"/>
    <cellStyle name="Nota 3 2 6" xfId="59002" xr:uid="{5D854F25-9C61-472B-9E44-3B0A101B7AAD}"/>
    <cellStyle name="Nota 3 2 6 2" xfId="59692" xr:uid="{9628B7B3-DFF4-46D7-A74E-64148590BD92}"/>
    <cellStyle name="Nota 3 2 7" xfId="59135" xr:uid="{1AA443E3-9CF8-4F76-BB7A-A5F4EF456EE9}"/>
    <cellStyle name="Nota 3 2 7 2" xfId="59817" xr:uid="{25E4CEEF-A89A-43E5-BAAC-F832C5A4DCCE}"/>
    <cellStyle name="Nota 3 2 8" xfId="59273" xr:uid="{75A20024-33FE-404A-B630-1D5BAFD5E971}"/>
    <cellStyle name="Nota 3 2 9" xfId="58542" xr:uid="{C72D0C98-4C51-4370-BA8F-4FB90421C9F3}"/>
    <cellStyle name="Nota 3 3" xfId="2716" xr:uid="{E14EBAB6-4053-45FE-80A0-E5E97BD78FC9}"/>
    <cellStyle name="Nota 3 3 10" xfId="51209" xr:uid="{7E2542DF-0667-464A-9CD6-D81A7BA761E4}"/>
    <cellStyle name="Nota 3 3 11" xfId="46088" xr:uid="{63A85A59-5D3B-4943-8A5A-62A6970D5690}"/>
    <cellStyle name="Nota 3 3 2" xfId="2717" xr:uid="{99302B7B-596D-40CF-8880-95FB619895DE}"/>
    <cellStyle name="Nota 3 3 2 2" xfId="58762" xr:uid="{BD25DD91-FBC6-4408-92FE-DCF588B5C9D9}"/>
    <cellStyle name="Nota 3 3 2 2 2" xfId="59476" xr:uid="{B89D9D7A-DDF5-4A9B-AD45-724E3E2065EA}"/>
    <cellStyle name="Nota 3 3 2 3" xfId="58919" xr:uid="{CEF8BF25-F62D-4793-B00C-E303A2B218E5}"/>
    <cellStyle name="Nota 3 3 2 3 2" xfId="59614" xr:uid="{EFCA0DE4-520E-4C89-9F47-3A7CC4E4D5DA}"/>
    <cellStyle name="Nota 3 3 2 4" xfId="59057" xr:uid="{04937226-F8DC-418F-BA62-D93851C1F25D}"/>
    <cellStyle name="Nota 3 3 2 4 2" xfId="59743" xr:uid="{0C8AAB2B-7BFF-4B7B-95B6-1626B9199884}"/>
    <cellStyle name="Nota 3 3 2 5" xfId="59179" xr:uid="{FB1F5B59-D09E-4078-9804-E2171411E3CD}"/>
    <cellStyle name="Nota 3 3 2 5 2" xfId="59857" xr:uid="{5AFD4395-E2CD-491B-B05A-4818807C67D9}"/>
    <cellStyle name="Nota 3 3 2 6" xfId="59323" xr:uid="{DD91C934-98B1-424A-B7F2-942B8207A2DC}"/>
    <cellStyle name="Nota 3 3 2 7" xfId="58600" xr:uid="{C5E1D1EA-2FAF-48FD-B09D-B605B6FCD68C}"/>
    <cellStyle name="Nota 3 3 3" xfId="58645" xr:uid="{3B99566F-6731-4B18-A94D-CB9E2A9660CA}"/>
    <cellStyle name="Nota 3 3 3 2" xfId="58805" xr:uid="{D09F831E-AAA3-41BB-BB49-9A1DE03F7D26}"/>
    <cellStyle name="Nota 3 3 3 2 2" xfId="59518" xr:uid="{2020AEB3-26F6-4C4C-95B5-5BD720082BD4}"/>
    <cellStyle name="Nota 3 3 3 3" xfId="58966" xr:uid="{29E7B3D3-AC13-4D34-A92B-D43D02309797}"/>
    <cellStyle name="Nota 3 3 3 3 2" xfId="59658" xr:uid="{7552DCFB-72B5-42E4-8515-D0AEE644C80F}"/>
    <cellStyle name="Nota 3 3 3 4" xfId="59100" xr:uid="{A901C944-7644-45AA-A695-C14B434E6396}"/>
    <cellStyle name="Nota 3 3 3 4 2" xfId="59784" xr:uid="{C8482D43-044F-467C-8397-0A22E6522E4F}"/>
    <cellStyle name="Nota 3 3 3 5" xfId="59220" xr:uid="{01DD27F7-FEB0-4C22-9BD9-F43673F3A202}"/>
    <cellStyle name="Nota 3 3 3 5 2" xfId="59897" xr:uid="{51142DDD-90CE-4458-9DCD-D0D089079EDE}"/>
    <cellStyle name="Nota 3 3 3 6" xfId="59365" xr:uid="{9F02A1CC-5446-4B7C-932C-54FCAE4BDE9C}"/>
    <cellStyle name="Nota 3 3 4" xfId="58711" xr:uid="{E524F2B1-F89B-451F-822F-FF0CC98ADF7D}"/>
    <cellStyle name="Nota 3 3 4 2" xfId="59427" xr:uid="{99261701-9D05-44BA-A891-3FFBFE9ADE75}"/>
    <cellStyle name="Nota 3 3 5" xfId="58867" xr:uid="{F18F0C65-C069-45D0-A877-C6DE1504C37E}"/>
    <cellStyle name="Nota 3 3 5 2" xfId="59565" xr:uid="{4B06BBEA-1223-40C5-917A-FE6DA6FDC445}"/>
    <cellStyle name="Nota 3 3 6" xfId="58688" xr:uid="{6AA7D387-EC85-4C4D-836E-F976FCD6984A}"/>
    <cellStyle name="Nota 3 3 6 2" xfId="59404" xr:uid="{05BBCCC2-C30F-4282-AE82-CFC25838D5B7}"/>
    <cellStyle name="Nota 3 3 7" xfId="59134" xr:uid="{5A130207-5530-4B49-8381-4085FA563DD5}"/>
    <cellStyle name="Nota 3 3 7 2" xfId="59816" xr:uid="{DD121E27-4F61-4A9F-8946-EE05E42CB037}"/>
    <cellStyle name="Nota 3 3 8" xfId="59274" xr:uid="{67F3E652-784F-4E38-B98B-150CFD23A10A}"/>
    <cellStyle name="Nota 3 3 9" xfId="58543" xr:uid="{C00157C7-1412-49EC-91ED-6B346E607F3F}"/>
    <cellStyle name="Nota 3 4" xfId="2718" xr:uid="{E46CAC11-02EF-4313-A5DA-959601C4955D}"/>
    <cellStyle name="Nota 3 4 10" xfId="52091" xr:uid="{99738E25-59AB-4CD9-B6F9-7B07F89F98D9}"/>
    <cellStyle name="Nota 3 4 11" xfId="46436" xr:uid="{D397A6E3-D808-4B5B-BBB7-4C62D03C8ACA}"/>
    <cellStyle name="Nota 3 4 2" xfId="2719" xr:uid="{77663763-2E8F-40B6-BCB5-91BAC6D2B05D}"/>
    <cellStyle name="Nota 3 4 2 2" xfId="58763" xr:uid="{A7FA4FB2-C552-497C-99CE-3EC1BD692779}"/>
    <cellStyle name="Nota 3 4 2 2 2" xfId="59477" xr:uid="{18603E00-75C7-4498-880F-F8009D6AC43C}"/>
    <cellStyle name="Nota 3 4 2 3" xfId="58920" xr:uid="{E5BFB057-110B-4AF6-B5BF-24F6D42371FB}"/>
    <cellStyle name="Nota 3 4 2 3 2" xfId="59615" xr:uid="{27286440-4E05-4C3C-9D64-A59A3BFB8B83}"/>
    <cellStyle name="Nota 3 4 2 4" xfId="59058" xr:uid="{CDB83097-1D0C-40BB-BA9B-3C7733972384}"/>
    <cellStyle name="Nota 3 4 2 4 2" xfId="59744" xr:uid="{EACA521E-2D3F-4388-B412-FB090F1F885D}"/>
    <cellStyle name="Nota 3 4 2 5" xfId="59180" xr:uid="{941D4961-636E-4784-916C-740DCCBCF653}"/>
    <cellStyle name="Nota 3 4 2 5 2" xfId="59858" xr:uid="{4D69134B-7EBA-47B9-BDBA-F83FE99B98AD}"/>
    <cellStyle name="Nota 3 4 2 6" xfId="59324" xr:uid="{5E494571-2C7E-4B0B-90F4-96C0BD17E621}"/>
    <cellStyle name="Nota 3 4 2 7" xfId="58601" xr:uid="{22A27462-4336-4AD3-AB5B-AA1B39717AC1}"/>
    <cellStyle name="Nota 3 4 3" xfId="58646" xr:uid="{6A6E9A4A-64A3-41BD-B5AD-345256557F69}"/>
    <cellStyle name="Nota 3 4 3 2" xfId="58806" xr:uid="{69380054-D050-4D12-AED5-A17D27B2B908}"/>
    <cellStyle name="Nota 3 4 3 2 2" xfId="59519" xr:uid="{DC14E77E-8053-4401-A601-1D42442644D9}"/>
    <cellStyle name="Nota 3 4 3 3" xfId="58967" xr:uid="{2A9B7B03-B2BA-4AFA-8E2A-23C120A324E5}"/>
    <cellStyle name="Nota 3 4 3 3 2" xfId="59659" xr:uid="{E51FAED4-C8C1-4C00-B937-789FE2C67565}"/>
    <cellStyle name="Nota 3 4 3 4" xfId="59101" xr:uid="{D3DE264B-8DBE-4363-88C1-F1D8413D2E6C}"/>
    <cellStyle name="Nota 3 4 3 4 2" xfId="59785" xr:uid="{44B6001D-F60F-483A-80EE-3D768D4A8639}"/>
    <cellStyle name="Nota 3 4 3 5" xfId="59221" xr:uid="{F8F01A51-33DB-4E4C-8667-0AC657B0A0F1}"/>
    <cellStyle name="Nota 3 4 3 5 2" xfId="59898" xr:uid="{B8C11D4D-244D-436E-94F0-7D2E7BE70FC3}"/>
    <cellStyle name="Nota 3 4 3 6" xfId="59366" xr:uid="{0B97B7A5-3377-4484-8E7A-4144E744C73D}"/>
    <cellStyle name="Nota 3 4 4" xfId="58712" xr:uid="{227AF9E4-6AE7-41F4-8AFC-F4A87181900F}"/>
    <cellStyle name="Nota 3 4 4 2" xfId="59428" xr:uid="{DAB23371-CDE5-4EF0-A29D-3424EDB7BD0E}"/>
    <cellStyle name="Nota 3 4 5" xfId="58868" xr:uid="{50F0CB93-D7E7-4FA3-ACD4-289E0D39D8D0}"/>
    <cellStyle name="Nota 3 4 5 2" xfId="59566" xr:uid="{460E06BF-53D4-4472-8BF8-A2C8A5D7C2C3}"/>
    <cellStyle name="Nota 3 4 6" xfId="58689" xr:uid="{419C7FBD-055A-4421-988B-E54FA73DB06A}"/>
    <cellStyle name="Nota 3 4 6 2" xfId="59405" xr:uid="{5F0469D1-9B69-4181-92CD-7A2696BBC15C}"/>
    <cellStyle name="Nota 3 4 7" xfId="58990" xr:uid="{86BF3C68-B4D7-4484-98A0-8D143B8D7544}"/>
    <cellStyle name="Nota 3 4 7 2" xfId="59683" xr:uid="{00E19028-AF39-4314-AA61-5732214C7230}"/>
    <cellStyle name="Nota 3 4 8" xfId="59275" xr:uid="{5A117374-3F40-49D5-9ABD-E16D95AA1228}"/>
    <cellStyle name="Nota 3 4 9" xfId="58544" xr:uid="{32ABBB40-7544-47C0-807F-CF116000442C}"/>
    <cellStyle name="Nota 3 5" xfId="2720" xr:uid="{3C0DA122-28B8-4F89-884F-F92DCA65414F}"/>
    <cellStyle name="Nota 3 5 10" xfId="52960" xr:uid="{54B11281-7B53-42C2-AC69-29A93E76BC71}"/>
    <cellStyle name="Nota 3 5 11" xfId="46948" xr:uid="{37269AB5-981A-4D7E-83CD-297648A7A1C9}"/>
    <cellStyle name="Nota 3 5 2" xfId="2721" xr:uid="{A2D97EF6-138B-419C-BE92-E10765FB3869}"/>
    <cellStyle name="Nota 3 5 2 2" xfId="58764" xr:uid="{F616295F-8844-4649-900E-7332795AD0EC}"/>
    <cellStyle name="Nota 3 5 2 2 2" xfId="59478" xr:uid="{82443F7C-7A50-41AC-AD58-589092A6A32B}"/>
    <cellStyle name="Nota 3 5 2 3" xfId="58921" xr:uid="{7112BACC-9CA2-4A86-8079-5D9F69E4825D}"/>
    <cellStyle name="Nota 3 5 2 3 2" xfId="59616" xr:uid="{E8751CD1-FB0C-4A2F-8429-12B4B48A29F5}"/>
    <cellStyle name="Nota 3 5 2 4" xfId="59059" xr:uid="{D3DCF71E-13DD-446B-9662-BE257F9E1CCD}"/>
    <cellStyle name="Nota 3 5 2 4 2" xfId="59745" xr:uid="{37B471BA-8FBE-453A-ABE8-0D52ED667349}"/>
    <cellStyle name="Nota 3 5 2 5" xfId="59181" xr:uid="{1698CD2D-7D1F-46FC-9A20-3B73748285B6}"/>
    <cellStyle name="Nota 3 5 2 5 2" xfId="59859" xr:uid="{EC91E3B2-3F81-4383-A331-4F3DEE35788B}"/>
    <cellStyle name="Nota 3 5 2 6" xfId="59325" xr:uid="{F69CE46E-D9F9-421B-A3F2-6591E91348FE}"/>
    <cellStyle name="Nota 3 5 2 7" xfId="58602" xr:uid="{F0E900CB-2BE0-4B3B-B2F4-24B77512AEAA}"/>
    <cellStyle name="Nota 3 5 3" xfId="58647" xr:uid="{C7EA2DB2-29C9-4688-BADA-1286E60059E1}"/>
    <cellStyle name="Nota 3 5 3 2" xfId="58807" xr:uid="{15094CF8-A921-4A72-AF14-82DD454FE43C}"/>
    <cellStyle name="Nota 3 5 3 2 2" xfId="59520" xr:uid="{73FB498A-B46C-4928-8AAE-2A22AD09A1BD}"/>
    <cellStyle name="Nota 3 5 3 3" xfId="58968" xr:uid="{B5D81BCB-0028-439F-B4A3-EB5CB8B139D4}"/>
    <cellStyle name="Nota 3 5 3 3 2" xfId="59660" xr:uid="{E5F746BD-3EF0-4702-92BD-1C93975DBB1F}"/>
    <cellStyle name="Nota 3 5 3 4" xfId="59102" xr:uid="{5838C469-E99F-4FD3-B03B-171B5D2320FA}"/>
    <cellStyle name="Nota 3 5 3 4 2" xfId="59786" xr:uid="{1ABA74A9-3E55-465C-B92A-3A87B8877035}"/>
    <cellStyle name="Nota 3 5 3 5" xfId="59222" xr:uid="{6BFF7BB0-4495-4DED-BB5E-62F23F0DCEA4}"/>
    <cellStyle name="Nota 3 5 3 5 2" xfId="59899" xr:uid="{F06E6689-06ED-421A-BA2C-82E4613AAA65}"/>
    <cellStyle name="Nota 3 5 3 6" xfId="59367" xr:uid="{C9C5D76B-1B2A-485C-8CB5-DF6124638838}"/>
    <cellStyle name="Nota 3 5 4" xfId="58713" xr:uid="{ABE10992-AE52-4B2B-A183-A44C0B893909}"/>
    <cellStyle name="Nota 3 5 4 2" xfId="59429" xr:uid="{13724924-71EC-4B06-A704-61C48D8AB9AA}"/>
    <cellStyle name="Nota 3 5 5" xfId="58869" xr:uid="{601DA342-CB23-4D1B-804F-8CF9516EECE5}"/>
    <cellStyle name="Nota 3 5 5 2" xfId="59567" xr:uid="{1D8EB0D2-FDCB-44E8-A3EE-4D049D391F19}"/>
    <cellStyle name="Nota 3 5 6" xfId="58691" xr:uid="{F6626E9D-ECA9-4D21-8990-96692AF9CD91}"/>
    <cellStyle name="Nota 3 5 6 2" xfId="59407" xr:uid="{ECFED665-CC4E-4E28-AAB9-776A6A018D6E}"/>
    <cellStyle name="Nota 3 5 7" xfId="58999" xr:uid="{BD2D602C-502A-49EB-AF00-4E03324741B0}"/>
    <cellStyle name="Nota 3 5 7 2" xfId="59690" xr:uid="{1829799C-8B10-4A75-BB10-49118893C37E}"/>
    <cellStyle name="Nota 3 5 8" xfId="59276" xr:uid="{AEE9A3F0-3FEF-446E-A36A-39A82CCE1EA8}"/>
    <cellStyle name="Nota 3 5 9" xfId="58545" xr:uid="{31893AAF-BE15-41AB-9F47-9500C17E2D3E}"/>
    <cellStyle name="Nota 3 6" xfId="2722" xr:uid="{555CA7C2-4421-4BD2-B9D9-A59D2D1D4B71}"/>
    <cellStyle name="Nota 3 6 2" xfId="2723" xr:uid="{0111D97A-5C42-4B2A-886C-383531DDF7F6}"/>
    <cellStyle name="Nota 3 6 3" xfId="53815" xr:uid="{4E60C64A-FEF8-41A7-B819-DAC03C39B217}"/>
    <cellStyle name="Nota 3 7" xfId="2724" xr:uid="{69EC29B5-1459-4026-B878-5AF71C238CB5}"/>
    <cellStyle name="Nota 3 7 2" xfId="54638" xr:uid="{B8140083-A6FC-495B-8D3A-6C235D37698F}"/>
    <cellStyle name="Nota 3 8" xfId="42434" xr:uid="{843BEA8F-2D05-4EED-8B03-07C598217990}"/>
    <cellStyle name="Nota 3 8 2" xfId="55374" xr:uid="{67B59D95-4E1B-42CF-B623-92CF42AA9494}"/>
    <cellStyle name="Nota 3 9" xfId="42435" xr:uid="{004C0385-E55B-45DD-9C0E-8298F7A12A9C}"/>
    <cellStyle name="Nota 3 9 2" xfId="55971" xr:uid="{731422F8-5F60-491A-8735-A7C46E1909F0}"/>
    <cellStyle name="Nota 30" xfId="2725" xr:uid="{4E3CC6B0-2C4B-4231-AE72-38DCD6A25C88}"/>
    <cellStyle name="Nota 30 10" xfId="42436" xr:uid="{3695911F-F1B5-428D-98BE-824DF0706D9E}"/>
    <cellStyle name="Nota 30 11" xfId="42437" xr:uid="{9DF3C194-DDB9-458D-92DF-A4A14A974111}"/>
    <cellStyle name="Nota 30 12" xfId="42438" xr:uid="{1ED7C9BA-0506-493F-84CE-98C4ED04E3AA}"/>
    <cellStyle name="Nota 30 13" xfId="42439" xr:uid="{9A1C6F82-6C69-4074-AA02-D4FA3F4F3C87}"/>
    <cellStyle name="Nota 30 14" xfId="42440" xr:uid="{B216BF41-ECB4-4235-8B6B-D0881FAB677B}"/>
    <cellStyle name="Nota 30 15" xfId="42441" xr:uid="{FD9CB645-AF3F-4124-82F7-78C6B3C9BC7A}"/>
    <cellStyle name="Nota 30 16" xfId="42442" xr:uid="{DE31E193-172F-4D5E-84B6-EDA3721DF282}"/>
    <cellStyle name="Nota 30 2" xfId="2726" xr:uid="{B6FE9033-0C72-4149-A82A-7ACC00B0C288}"/>
    <cellStyle name="Nota 30 2 2" xfId="42443" xr:uid="{1CA6C5EB-347D-490A-B6CC-A2855C0316F3}"/>
    <cellStyle name="Nota 30 2 3" xfId="42444" xr:uid="{7825D1F9-E51F-43FB-85DF-7E9243B99662}"/>
    <cellStyle name="Nota 30 3" xfId="42445" xr:uid="{2A7D72F0-F2DA-4233-B3AB-85D3B8CBC046}"/>
    <cellStyle name="Nota 30 4" xfId="42446" xr:uid="{B1D27DFE-5952-461A-AE3C-112E8752B18A}"/>
    <cellStyle name="Nota 30 5" xfId="42447" xr:uid="{71262D53-6EBF-4745-B25C-7E7965FE4C19}"/>
    <cellStyle name="Nota 30 6" xfId="42448" xr:uid="{508F2FAB-29B4-48B5-BDC7-16C39D8858BB}"/>
    <cellStyle name="Nota 30 7" xfId="42449" xr:uid="{E6148AC3-66B1-4A4F-ABD9-950BE7829C8F}"/>
    <cellStyle name="Nota 30 8" xfId="42450" xr:uid="{D04ECBF3-9A00-40FB-89C7-2497D149AE9F}"/>
    <cellStyle name="Nota 30 9" xfId="42451" xr:uid="{E784AA29-DADE-4F4B-A038-6F49BC995136}"/>
    <cellStyle name="Nota 31" xfId="2727" xr:uid="{154D9C5C-2066-43CA-B557-015FAED370C0}"/>
    <cellStyle name="Nota 31 10" xfId="42452" xr:uid="{690D6589-76D2-4636-BDED-CF556E796B15}"/>
    <cellStyle name="Nota 31 11" xfId="42453" xr:uid="{F1C4907E-856F-49AD-8DEC-9B15C3664FB2}"/>
    <cellStyle name="Nota 31 12" xfId="42454" xr:uid="{BF8495B2-CF77-4320-B86F-13228B177B2E}"/>
    <cellStyle name="Nota 31 13" xfId="42455" xr:uid="{22740571-88F7-4295-A92B-4E9E453DF138}"/>
    <cellStyle name="Nota 31 14" xfId="42456" xr:uid="{8C9F6821-79F7-4FFB-B1AF-2E36CFE7A8DE}"/>
    <cellStyle name="Nota 31 15" xfId="42457" xr:uid="{5E8705E2-D638-4929-852C-8C82DDBE9753}"/>
    <cellStyle name="Nota 31 16" xfId="42458" xr:uid="{2E3294D4-6A5C-4688-A1AF-5688ADD805F9}"/>
    <cellStyle name="Nota 31 2" xfId="2728" xr:uid="{C48533E0-4D06-442D-BF9E-89B3BA9AAB4E}"/>
    <cellStyle name="Nota 31 2 2" xfId="42459" xr:uid="{8452EC8F-D1A8-45CE-A2BA-25E5B19D01BA}"/>
    <cellStyle name="Nota 31 2 3" xfId="42460" xr:uid="{475B83EB-BDC0-45B9-B532-BE4168505D70}"/>
    <cellStyle name="Nota 31 3" xfId="42461" xr:uid="{D7F623CF-636D-4C6D-9A90-ED9D6EF2683F}"/>
    <cellStyle name="Nota 31 4" xfId="42462" xr:uid="{D48ABCBA-EE69-45E1-8698-EBA5EDD5A7CC}"/>
    <cellStyle name="Nota 31 5" xfId="42463" xr:uid="{E3F8B098-ACB5-4246-B58D-6005E937314A}"/>
    <cellStyle name="Nota 31 6" xfId="42464" xr:uid="{2F87F420-3AF5-4E05-B0F5-EC1F0B665926}"/>
    <cellStyle name="Nota 31 7" xfId="42465" xr:uid="{23545A04-5F41-40B4-8823-778F3E2116C8}"/>
    <cellStyle name="Nota 31 8" xfId="42466" xr:uid="{60B40106-5090-44AB-BBDE-6EA09F767460}"/>
    <cellStyle name="Nota 31 9" xfId="42467" xr:uid="{5320212B-85B2-4F7C-9B9B-28E66A20E69C}"/>
    <cellStyle name="Nota 32" xfId="2729" xr:uid="{7E04C651-9810-4772-A545-ABF37A9573F2}"/>
    <cellStyle name="Nota 32 10" xfId="42468" xr:uid="{849FB71E-2850-40C4-BD68-29A6CD709AE0}"/>
    <cellStyle name="Nota 32 11" xfId="42469" xr:uid="{0B15E79B-66FD-4495-8749-F5ABCB0DC3CF}"/>
    <cellStyle name="Nota 32 12" xfId="42470" xr:uid="{82A52D17-09F1-4DA4-8A95-656F0EFA1838}"/>
    <cellStyle name="Nota 32 13" xfId="42471" xr:uid="{6E3F7C8C-2BF5-4567-917A-AFB98E787BD9}"/>
    <cellStyle name="Nota 32 14" xfId="42472" xr:uid="{AE9127AB-86B5-40D2-87AA-273A34619F5B}"/>
    <cellStyle name="Nota 32 15" xfId="42473" xr:uid="{CC8E2F08-CA0B-4AAE-9815-0F72686FBDC9}"/>
    <cellStyle name="Nota 32 16" xfId="42474" xr:uid="{8BF320CC-4810-4181-8ADE-707B6A170F2D}"/>
    <cellStyle name="Nota 32 2" xfId="2730" xr:uid="{3FE1AA28-EAAB-482D-965A-2DEF342DCA07}"/>
    <cellStyle name="Nota 32 2 2" xfId="42475" xr:uid="{FF053913-6108-4202-B886-C60FEF3F0CAE}"/>
    <cellStyle name="Nota 32 2 3" xfId="42476" xr:uid="{0DF20704-A973-4C1A-84DC-C86F3B00E2B3}"/>
    <cellStyle name="Nota 32 3" xfId="42477" xr:uid="{5256CE1F-B5D8-4DD5-9AB9-E106AF5F3CCE}"/>
    <cellStyle name="Nota 32 4" xfId="42478" xr:uid="{9B801FE9-CF84-4688-8BF9-6B6637CE7EB3}"/>
    <cellStyle name="Nota 32 5" xfId="42479" xr:uid="{A59F4F88-7235-4AD3-9941-EE3EAC17E0B8}"/>
    <cellStyle name="Nota 32 6" xfId="42480" xr:uid="{2B81AA31-7551-4E81-9493-16459DFE426C}"/>
    <cellStyle name="Nota 32 7" xfId="42481" xr:uid="{DBC3F4C8-F4F5-4158-9589-234783CCD960}"/>
    <cellStyle name="Nota 32 8" xfId="42482" xr:uid="{26B0BD6E-FF88-4A44-A035-E99B662FAD6D}"/>
    <cellStyle name="Nota 32 9" xfId="42483" xr:uid="{8EA575DC-B680-43CA-B925-AF2FA0BE1621}"/>
    <cellStyle name="Nota 33" xfId="2731" xr:uid="{9F62AA4E-114A-4D6C-83CA-58D4ED33518B}"/>
    <cellStyle name="Nota 33 10" xfId="42484" xr:uid="{63499E36-4716-46A5-ACDD-5D6F760F246F}"/>
    <cellStyle name="Nota 33 11" xfId="42485" xr:uid="{9CB91F66-DF18-4A8D-BD2D-C1DB53860D27}"/>
    <cellStyle name="Nota 33 12" xfId="42486" xr:uid="{5F61446D-D25E-42CC-B565-ACD3A1076841}"/>
    <cellStyle name="Nota 33 13" xfId="42487" xr:uid="{A2983E13-BCF5-4471-9AD6-6A1FD6325B7A}"/>
    <cellStyle name="Nota 33 14" xfId="42488" xr:uid="{97A9AC28-8E0F-42E3-B882-7CC0D9AD8AFE}"/>
    <cellStyle name="Nota 33 15" xfId="42489" xr:uid="{DC702E6E-F65D-425F-93E5-0F72B5050EA9}"/>
    <cellStyle name="Nota 33 16" xfId="42490" xr:uid="{D7139319-E535-46A8-9472-1B3F333BFBAE}"/>
    <cellStyle name="Nota 33 2" xfId="2732" xr:uid="{262F844D-7B83-41C1-A403-2C52B069B766}"/>
    <cellStyle name="Nota 33 2 2" xfId="42491" xr:uid="{7CCFE057-BC71-4692-B0C9-7E34E7FCB324}"/>
    <cellStyle name="Nota 33 2 3" xfId="42492" xr:uid="{507C9D41-4993-4BEE-A71E-07C3D2C474B3}"/>
    <cellStyle name="Nota 33 3" xfId="42493" xr:uid="{18EBA405-3A39-4CF4-BAD7-7003712DC25C}"/>
    <cellStyle name="Nota 33 4" xfId="42494" xr:uid="{C78B4EA0-6645-4E75-B397-F9BA3E4B2F58}"/>
    <cellStyle name="Nota 33 5" xfId="42495" xr:uid="{3EA141AA-2016-4ABB-99B1-1CCA53A6212E}"/>
    <cellStyle name="Nota 33 6" xfId="42496" xr:uid="{A5B99808-16F9-426A-BC60-88ADE8D77485}"/>
    <cellStyle name="Nota 33 7" xfId="42497" xr:uid="{82229B73-AB80-4A00-90F4-2AA8374046B7}"/>
    <cellStyle name="Nota 33 8" xfId="42498" xr:uid="{1BED671F-4F5E-4A6D-8C0F-DC96604F9821}"/>
    <cellStyle name="Nota 33 9" xfId="42499" xr:uid="{DCEA3A70-7D8C-4635-A81E-4EB73F38CB6D}"/>
    <cellStyle name="Nota 34" xfId="2733" xr:uid="{15359C88-F0B7-4A77-AFA5-380AC52EE092}"/>
    <cellStyle name="Nota 34 10" xfId="42500" xr:uid="{51AA2744-DFA9-4E19-BA0A-4BE91B3B36F1}"/>
    <cellStyle name="Nota 34 11" xfId="42501" xr:uid="{528C4899-9DF3-4ACE-A577-FA4BB3E337A4}"/>
    <cellStyle name="Nota 34 12" xfId="42502" xr:uid="{64AB4CF4-1751-4A93-8632-B566F7DC0C94}"/>
    <cellStyle name="Nota 34 13" xfId="42503" xr:uid="{2CFAFE0D-98CA-48DE-AC47-3D24DF04EAB3}"/>
    <cellStyle name="Nota 34 14" xfId="42504" xr:uid="{08CC4342-EFB5-4A41-BA12-3F662F8B44DD}"/>
    <cellStyle name="Nota 34 15" xfId="42505" xr:uid="{0DCD98FB-1F8D-44B3-9BA3-CD41973265FD}"/>
    <cellStyle name="Nota 34 16" xfId="42506" xr:uid="{FA4E4CAF-F643-4DC8-8FC7-43DF59ADDF0C}"/>
    <cellStyle name="Nota 34 2" xfId="2734" xr:uid="{5DEF88A7-84F3-4662-8BC1-4E26D5070595}"/>
    <cellStyle name="Nota 34 2 2" xfId="42507" xr:uid="{88BD03BC-9F6B-48FB-8B0B-A4EC0432AAA1}"/>
    <cellStyle name="Nota 34 2 3" xfId="42508" xr:uid="{A9DA6D84-8D61-4703-A416-73A2E6BF4EEF}"/>
    <cellStyle name="Nota 34 3" xfId="42509" xr:uid="{4A5BD6A9-384F-4520-99F9-199B50B512FA}"/>
    <cellStyle name="Nota 34 4" xfId="42510" xr:uid="{AD13A8A4-8EE4-4DA9-B262-7F509F05FEBF}"/>
    <cellStyle name="Nota 34 5" xfId="42511" xr:uid="{78DE4095-E00C-47C1-88F3-8C9C8C630878}"/>
    <cellStyle name="Nota 34 6" xfId="42512" xr:uid="{8CA0F0DE-C565-4DE7-9354-C37510DDCAF8}"/>
    <cellStyle name="Nota 34 7" xfId="42513" xr:uid="{BCAF5D73-F929-429F-AAA3-067C615CA480}"/>
    <cellStyle name="Nota 34 8" xfId="42514" xr:uid="{89E63965-A2B5-4F70-AE26-AAFC3EF240D4}"/>
    <cellStyle name="Nota 34 9" xfId="42515" xr:uid="{61EB944C-4688-4E3B-9A3D-35F3CEB11755}"/>
    <cellStyle name="Nota 35" xfId="2735" xr:uid="{58DE7C06-B57A-4667-ADFB-BF0F4AD860E4}"/>
    <cellStyle name="Nota 35 10" xfId="42516" xr:uid="{3FEBB10C-A0BA-4CE5-BD65-66738AD0BCF3}"/>
    <cellStyle name="Nota 35 11" xfId="42517" xr:uid="{428E27C8-9B41-44DF-9E40-7F41A008243D}"/>
    <cellStyle name="Nota 35 12" xfId="42518" xr:uid="{06F2291D-3468-4CDB-A3BC-E725523C0797}"/>
    <cellStyle name="Nota 35 13" xfId="42519" xr:uid="{B87AC7D1-FCA5-4D2C-81A7-9521FAE6A6E2}"/>
    <cellStyle name="Nota 35 14" xfId="42520" xr:uid="{4B279D23-8118-49D7-B153-B148F26C2D40}"/>
    <cellStyle name="Nota 35 15" xfId="42521" xr:uid="{2C656D4B-38C1-40D6-A8F7-C5821053888A}"/>
    <cellStyle name="Nota 35 16" xfId="42522" xr:uid="{9A051FB4-428E-4622-A8FE-55916F7496E1}"/>
    <cellStyle name="Nota 35 2" xfId="2736" xr:uid="{7CE72EDF-62C5-4FC8-AD82-01EA2FD3C4DF}"/>
    <cellStyle name="Nota 35 2 2" xfId="42523" xr:uid="{86C453F5-D99A-4A3F-8167-D6751E2DA152}"/>
    <cellStyle name="Nota 35 2 3" xfId="42524" xr:uid="{60A75D16-E3F9-43A5-A743-7D7410510B08}"/>
    <cellStyle name="Nota 35 3" xfId="42525" xr:uid="{41F86517-76A0-4EFC-A517-8E029B2D0D9D}"/>
    <cellStyle name="Nota 35 4" xfId="42526" xr:uid="{C20F0D66-2B30-4B83-8C2A-3ABC899C312D}"/>
    <cellStyle name="Nota 35 5" xfId="42527" xr:uid="{27832CDE-0DA1-4343-9643-EB874E3F29BC}"/>
    <cellStyle name="Nota 35 6" xfId="42528" xr:uid="{C0EA9439-852D-435C-83B6-F194E6FD56F7}"/>
    <cellStyle name="Nota 35 7" xfId="42529" xr:uid="{24827E7B-C91D-4E26-B994-41CE3F8EC3D5}"/>
    <cellStyle name="Nota 35 8" xfId="42530" xr:uid="{9F88F398-446A-4144-96A5-A2072A18EBA2}"/>
    <cellStyle name="Nota 35 9" xfId="42531" xr:uid="{9DBF61CA-3280-4F59-B4B2-5149710EB4DA}"/>
    <cellStyle name="Nota 36" xfId="2737" xr:uid="{BA3E6E83-39D7-46BE-B012-67DC6DEBFD91}"/>
    <cellStyle name="Nota 36 10" xfId="42532" xr:uid="{9355CC86-1DF8-4C33-A92E-5FFFEC5AC818}"/>
    <cellStyle name="Nota 36 11" xfId="42533" xr:uid="{E0A9C5C7-6CB8-4B75-A488-8B4270C42E6D}"/>
    <cellStyle name="Nota 36 12" xfId="42534" xr:uid="{C932B763-8D87-4996-B224-6961A7843541}"/>
    <cellStyle name="Nota 36 13" xfId="42535" xr:uid="{EF2FE94F-AAE5-45D2-BC74-817082072AD6}"/>
    <cellStyle name="Nota 36 14" xfId="42536" xr:uid="{57D3AF5E-903D-4079-B583-EBB80D107635}"/>
    <cellStyle name="Nota 36 15" xfId="42537" xr:uid="{A14EF024-CB0C-47DD-8C8B-CD8BFCEA815D}"/>
    <cellStyle name="Nota 36 16" xfId="42538" xr:uid="{E303EF65-643D-41D5-8724-0A0EEF0683B7}"/>
    <cellStyle name="Nota 36 2" xfId="2738" xr:uid="{B41D1928-EE4F-4310-88E5-D717DEB711B3}"/>
    <cellStyle name="Nota 36 2 2" xfId="42539" xr:uid="{BD0C32CB-0343-4061-8B55-5E383D7367F4}"/>
    <cellStyle name="Nota 36 2 3" xfId="42540" xr:uid="{999235F2-AB78-46CF-882F-CD8724CFEF3D}"/>
    <cellStyle name="Nota 36 3" xfId="42541" xr:uid="{35CD44DE-C05B-4B2D-BD8B-47E2C3E969A5}"/>
    <cellStyle name="Nota 36 4" xfId="42542" xr:uid="{23165B98-2A81-430C-847B-A7446BA4CD85}"/>
    <cellStyle name="Nota 36 5" xfId="42543" xr:uid="{ABBFAF80-7E42-4085-9027-C0869A807069}"/>
    <cellStyle name="Nota 36 6" xfId="42544" xr:uid="{7E136A7D-3FC4-4A01-AD11-0991699B5B01}"/>
    <cellStyle name="Nota 36 7" xfId="42545" xr:uid="{3932F9EF-310D-4773-B448-651CFEAA7D63}"/>
    <cellStyle name="Nota 36 8" xfId="42546" xr:uid="{42E9504D-7FB4-42EB-B002-0B1766F12DDF}"/>
    <cellStyle name="Nota 36 9" xfId="42547" xr:uid="{1F51CE25-A674-4B52-87EB-FE45920B5E0C}"/>
    <cellStyle name="Nota 37" xfId="2739" xr:uid="{BFC57B2C-11D3-461B-9B9D-DAFFE86A9E67}"/>
    <cellStyle name="Nota 37 10" xfId="42548" xr:uid="{58F3F59B-0308-497F-805A-5B3F97E022EE}"/>
    <cellStyle name="Nota 37 11" xfId="42549" xr:uid="{D41CE811-3A71-4A1B-A078-2446A751FB14}"/>
    <cellStyle name="Nota 37 12" xfId="42550" xr:uid="{7E652DE7-36FD-4B62-8CA9-8A7174F1DA90}"/>
    <cellStyle name="Nota 37 13" xfId="42551" xr:uid="{BBC1B602-B2B2-4DB6-9020-9A0C44831221}"/>
    <cellStyle name="Nota 37 14" xfId="42552" xr:uid="{1CEA8065-92F4-4566-9448-4B96D1EB8FAB}"/>
    <cellStyle name="Nota 37 15" xfId="42553" xr:uid="{3ACF6A54-82AA-47C0-8AA8-B6707ADFFCB1}"/>
    <cellStyle name="Nota 37 16" xfId="42554" xr:uid="{0A006B39-2146-4B96-BDFE-E208F37FC6C9}"/>
    <cellStyle name="Nota 37 2" xfId="2740" xr:uid="{B16EE4DE-3548-40B1-B9CE-A6A556ADDA8C}"/>
    <cellStyle name="Nota 37 2 2" xfId="42555" xr:uid="{C12C9B0A-E2E6-4F00-A39C-1925C9C2800A}"/>
    <cellStyle name="Nota 37 2 3" xfId="42556" xr:uid="{9F862635-ED40-4B76-8CF5-C59E74C621D5}"/>
    <cellStyle name="Nota 37 3" xfId="42557" xr:uid="{3A06346A-DE0B-42BC-8550-280669CA20B2}"/>
    <cellStyle name="Nota 37 4" xfId="42558" xr:uid="{E597765A-03F6-45EE-A385-9ECE095E181F}"/>
    <cellStyle name="Nota 37 5" xfId="42559" xr:uid="{8AA96AD3-67A3-4EE8-AAA2-2167BE637EE2}"/>
    <cellStyle name="Nota 37 6" xfId="42560" xr:uid="{0A062623-BB02-4ECE-9EC1-A60386463AD9}"/>
    <cellStyle name="Nota 37 7" xfId="42561" xr:uid="{11856C8F-01CB-4A40-9134-3CA02C1050DB}"/>
    <cellStyle name="Nota 37 8" xfId="42562" xr:uid="{1BFF64CB-7707-4AC3-A414-CB61DE3041AC}"/>
    <cellStyle name="Nota 37 9" xfId="42563" xr:uid="{32490D05-6542-4764-B65B-2572053C608E}"/>
    <cellStyle name="Nota 38" xfId="2741" xr:uid="{10605A6E-E496-4B3B-8E1F-9A3581802DEC}"/>
    <cellStyle name="Nota 38 10" xfId="42564" xr:uid="{89A01AF3-2D10-4C1C-B977-6A89BA5959F9}"/>
    <cellStyle name="Nota 38 11" xfId="42565" xr:uid="{99E8BAAC-A2C8-4717-9486-4484102E7B95}"/>
    <cellStyle name="Nota 38 12" xfId="42566" xr:uid="{1B1879F0-5212-4706-9741-6B5C24E9F6A8}"/>
    <cellStyle name="Nota 38 13" xfId="42567" xr:uid="{195509E8-760E-4E0D-BB06-5C794CD105FC}"/>
    <cellStyle name="Nota 38 14" xfId="42568" xr:uid="{27A4ECDF-4E70-4AD7-94DB-05A951BB7917}"/>
    <cellStyle name="Nota 38 15" xfId="42569" xr:uid="{229CBE07-DE38-4A14-912B-435018A8ABF0}"/>
    <cellStyle name="Nota 38 16" xfId="42570" xr:uid="{9D52417B-AEC2-4B96-BA9D-CDFE2409F27C}"/>
    <cellStyle name="Nota 38 2" xfId="2742" xr:uid="{74C86682-D385-40D2-B8E9-E3539C32E1DF}"/>
    <cellStyle name="Nota 38 2 2" xfId="42571" xr:uid="{8B03E20B-0DA5-48F9-851E-9C315D81853E}"/>
    <cellStyle name="Nota 38 2 3" xfId="42572" xr:uid="{DD492878-B4FE-450F-B7DD-A5B4B469432D}"/>
    <cellStyle name="Nota 38 3" xfId="42573" xr:uid="{D0E035A3-EFB1-4DEB-9043-2D2DA37DE5E6}"/>
    <cellStyle name="Nota 38 4" xfId="42574" xr:uid="{3858C1F8-F80B-4D80-AFE5-0EB79B4B9FB1}"/>
    <cellStyle name="Nota 38 5" xfId="42575" xr:uid="{81A0CB40-0E68-4B9D-9DE7-E8653B7E8FB9}"/>
    <cellStyle name="Nota 38 6" xfId="42576" xr:uid="{D9690B20-0D11-4A5E-ADD6-ABB53E02820B}"/>
    <cellStyle name="Nota 38 7" xfId="42577" xr:uid="{02A3D1C3-62D7-443F-AC6D-A0A38C3FF8FC}"/>
    <cellStyle name="Nota 38 8" xfId="42578" xr:uid="{588F0B69-A2D5-4D78-998E-EA47B9812D11}"/>
    <cellStyle name="Nota 38 9" xfId="42579" xr:uid="{D83AC75C-9DDA-4912-B188-FC30FAB9D53E}"/>
    <cellStyle name="Nota 39" xfId="2743" xr:uid="{40BFB02C-8381-4615-946F-514183781F56}"/>
    <cellStyle name="Nota 39 10" xfId="42580" xr:uid="{E772DA36-7F99-49A1-87CD-8A00C71F20F0}"/>
    <cellStyle name="Nota 39 11" xfId="42581" xr:uid="{060B1F4B-EE4C-4E68-BB16-33737CE9C5FE}"/>
    <cellStyle name="Nota 39 12" xfId="42582" xr:uid="{B9CB1F64-2D25-4715-B627-816AEF5E782E}"/>
    <cellStyle name="Nota 39 13" xfId="42583" xr:uid="{C29A0ED7-1FA8-4382-A690-743DB8FF0FB4}"/>
    <cellStyle name="Nota 39 14" xfId="42584" xr:uid="{63B77E78-E5AE-4ECB-AEBC-AAB10CEE6E34}"/>
    <cellStyle name="Nota 39 15" xfId="42585" xr:uid="{13AF9C27-7F8C-4E64-8625-382BEC3C96F2}"/>
    <cellStyle name="Nota 39 16" xfId="42586" xr:uid="{9F496077-DA4C-4E43-B40B-FBF01AE3F62B}"/>
    <cellStyle name="Nota 39 2" xfId="2744" xr:uid="{D006D36B-B9F2-49C7-B01C-E41515DCF6BB}"/>
    <cellStyle name="Nota 39 2 2" xfId="42587" xr:uid="{BF0492B2-D031-4556-9266-AB335D6BD6F9}"/>
    <cellStyle name="Nota 39 2 3" xfId="42588" xr:uid="{A3E20CEA-2C19-43D9-BDCB-F2CED715CBAE}"/>
    <cellStyle name="Nota 39 3" xfId="42589" xr:uid="{CD234CBD-1B59-43AB-A497-16FC2069B80B}"/>
    <cellStyle name="Nota 39 4" xfId="42590" xr:uid="{115BA021-BA09-4F68-AF58-BE06F23668A6}"/>
    <cellStyle name="Nota 39 5" xfId="42591" xr:uid="{2F366D80-BBAE-45B0-A5F8-62FCF00B5A9D}"/>
    <cellStyle name="Nota 39 6" xfId="42592" xr:uid="{040BF913-E0F0-46DB-A366-B2FAEF17EB25}"/>
    <cellStyle name="Nota 39 7" xfId="42593" xr:uid="{91698CBB-8583-4716-8B54-9A1FCF11AAD0}"/>
    <cellStyle name="Nota 39 8" xfId="42594" xr:uid="{41A8FD94-49FC-4C66-9291-FD4FE630BDAD}"/>
    <cellStyle name="Nota 39 9" xfId="42595" xr:uid="{F045003C-7DE5-49BC-866D-24D40EE0EEFE}"/>
    <cellStyle name="Nota 4" xfId="2745" xr:uid="{ED17A47F-025A-4AC8-B1A0-10D4988FDAF6}"/>
    <cellStyle name="Nota 4 10" xfId="42596" xr:uid="{32AB1348-80D7-4ED9-AB36-494D2346FAD2}"/>
    <cellStyle name="Nota 4 10 2" xfId="56272" xr:uid="{5A696BED-00E8-4FB2-8A41-8D19216854B9}"/>
    <cellStyle name="Nota 4 11" xfId="42597" xr:uid="{87069F0D-3E50-422A-AC63-33CD88602029}"/>
    <cellStyle name="Nota 4 11 2" xfId="58101" xr:uid="{14D3FA86-A279-44CB-976C-58B50A147B99}"/>
    <cellStyle name="Nota 4 12" xfId="42598" xr:uid="{F9C7C238-C848-449E-B27F-93BF04E1517E}"/>
    <cellStyle name="Nota 4 12 2" xfId="47691" xr:uid="{1504907E-0F0A-4200-845E-358090EC6C57}"/>
    <cellStyle name="Nota 4 13" xfId="42599" xr:uid="{7CFBF30E-8BDA-44DC-8E4E-17599D0C15EC}"/>
    <cellStyle name="Nota 4 14" xfId="42600" xr:uid="{203A0CFD-5F91-46CC-AD0F-D981A742AA24}"/>
    <cellStyle name="Nota 4 15" xfId="42601" xr:uid="{5E99C39E-86C7-4C9B-9EEA-E4171C32AAC5}"/>
    <cellStyle name="Nota 4 16" xfId="42602" xr:uid="{D8E12C0B-DAC5-45A4-ABAD-BD66A1C574E2}"/>
    <cellStyle name="Nota 4 17" xfId="42603" xr:uid="{D68C22C2-1EC1-4A20-BBDC-8857C71FEAAC}"/>
    <cellStyle name="Nota 4 18" xfId="45368" xr:uid="{F4D7CBF2-AFD5-4FAA-BEAB-DF1A7A13A58B}"/>
    <cellStyle name="Nota 4 2" xfId="2746" xr:uid="{4CD41051-3383-47B2-8788-92EECB566B41}"/>
    <cellStyle name="Nota 4 2 10" xfId="46089" xr:uid="{F526FA98-4B51-47D7-B88C-F1BCA9D817A4}"/>
    <cellStyle name="Nota 4 2 2" xfId="2747" xr:uid="{1BFAC35E-19BE-43BD-9E1A-884AAF841841}"/>
    <cellStyle name="Nota 4 2 2 2" xfId="57073" xr:uid="{69457058-2388-4EC0-89BE-C08458BAF975}"/>
    <cellStyle name="Nota 4 2 2 2 2" xfId="57496" xr:uid="{F7D3C3C0-8351-40AC-A987-FDBDC6CF7540}"/>
    <cellStyle name="Nota 4 2 2 2 2 2" xfId="59479" xr:uid="{B46202F7-504D-4D39-A34B-E2E3C4A7A6C2}"/>
    <cellStyle name="Nota 4 2 2 2 3" xfId="58224" xr:uid="{9B303669-0F4E-4EA9-9216-C32BD74A3B78}"/>
    <cellStyle name="Nota 4 2 2 2 4" xfId="58765" xr:uid="{01BE9662-D717-4502-B6BA-919B3A03261A}"/>
    <cellStyle name="Nota 4 2 2 3" xfId="56724" xr:uid="{03439676-C864-4F8F-BE65-AFDDD90EB9A2}"/>
    <cellStyle name="Nota 4 2 2 3 2" xfId="59617" xr:uid="{5A6D7B5D-E531-4085-B3D2-E8D378C0FFDA}"/>
    <cellStyle name="Nota 4 2 2 3 3" xfId="58922" xr:uid="{CE90E4F7-D5C7-4C1E-BA36-7907DED0FD40}"/>
    <cellStyle name="Nota 4 2 2 4" xfId="59060" xr:uid="{BE049597-D76A-4D2D-980C-BD11BE690867}"/>
    <cellStyle name="Nota 4 2 2 4 2" xfId="59746" xr:uid="{1506FFE6-CACD-4441-AAFE-FEA43A065EE5}"/>
    <cellStyle name="Nota 4 2 2 5" xfId="59182" xr:uid="{7B13A666-755B-41F8-9DD4-F672ED382CFA}"/>
    <cellStyle name="Nota 4 2 2 5 2" xfId="59860" xr:uid="{A3E310AF-A458-48E8-9AA8-C62C6AB14E8D}"/>
    <cellStyle name="Nota 4 2 2 6" xfId="59326" xr:uid="{082B3776-FCCC-4DA9-8F2D-2F825762F9BD}"/>
    <cellStyle name="Nota 4 2 2 7" xfId="58603" xr:uid="{9BABD81E-3FDB-49E6-96D8-C655FFE8DBC0}"/>
    <cellStyle name="Nota 4 2 2 8" xfId="49811" xr:uid="{019755F8-BC37-43CD-AFBD-2B730B61634A}"/>
    <cellStyle name="Nota 4 2 3" xfId="42604" xr:uid="{911929B4-88E2-4CF0-A949-56A859DED9A3}"/>
    <cellStyle name="Nota 4 2 3 2" xfId="58808" xr:uid="{5795496A-0705-4B1C-8EFC-F863284D2B9B}"/>
    <cellStyle name="Nota 4 2 3 2 2" xfId="59521" xr:uid="{629B5B02-D412-4976-85D9-6173C49E06EB}"/>
    <cellStyle name="Nota 4 2 3 3" xfId="58969" xr:uid="{89A086EE-239D-42DD-B486-B17029D4D3BD}"/>
    <cellStyle name="Nota 4 2 3 3 2" xfId="59661" xr:uid="{F382CBD2-47B3-49C4-8C3E-8A4000FBB89B}"/>
    <cellStyle name="Nota 4 2 3 4" xfId="59103" xr:uid="{5D656720-0283-403C-96B9-0934BFC08B9B}"/>
    <cellStyle name="Nota 4 2 3 4 2" xfId="59787" xr:uid="{51F271A3-954D-4C7C-813C-E00BA0AD9BC5}"/>
    <cellStyle name="Nota 4 2 3 5" xfId="59223" xr:uid="{E2E3BBEA-7511-4E5E-8FB6-2F4D2B5C3A99}"/>
    <cellStyle name="Nota 4 2 3 5 2" xfId="59900" xr:uid="{5EC66E75-3099-4C70-87A0-BED7E07EEAC2}"/>
    <cellStyle name="Nota 4 2 3 6" xfId="59368" xr:uid="{BA005181-F29B-4C17-8D82-B97F482F222F}"/>
    <cellStyle name="Nota 4 2 3 7" xfId="58648" xr:uid="{22013956-D743-4196-88EA-0F4E3DC5D4D9}"/>
    <cellStyle name="Nota 4 2 3 8" xfId="56710" xr:uid="{E8F1F351-79E9-49C2-ABD0-8C837C64E5EE}"/>
    <cellStyle name="Nota 4 2 4" xfId="42605" xr:uid="{90112FD1-D483-4EE1-82BA-F5F85DAC9B0C}"/>
    <cellStyle name="Nota 4 2 4 2" xfId="59430" xr:uid="{144890A9-0B90-4FA5-89D7-BC1062A83EDD}"/>
    <cellStyle name="Nota 4 2 4 3" xfId="58714" xr:uid="{679CB131-C8A5-4CA9-B575-49F6301171AF}"/>
    <cellStyle name="Nota 4 2 4 4" xfId="58276" xr:uid="{181888E1-9672-460F-95D2-022A463784C0}"/>
    <cellStyle name="Nota 4 2 5" xfId="58870" xr:uid="{25BFB704-52CF-4AD4-A668-09DF9F7FBB88}"/>
    <cellStyle name="Nota 4 2 5 2" xfId="59568" xr:uid="{505A8023-7E1D-4CD9-851D-4BFEC9EEB751}"/>
    <cellStyle name="Nota 4 2 6" xfId="58693" xr:uid="{6770D36B-7A35-4409-A6F0-E5EE1855E704}"/>
    <cellStyle name="Nota 4 2 6 2" xfId="59409" xr:uid="{5F959E7A-23F2-4E0B-B179-741D211B45D1}"/>
    <cellStyle name="Nota 4 2 7" xfId="59012" xr:uid="{B4F1C8DC-18C3-4F26-B710-B40A77AAA27C}"/>
    <cellStyle name="Nota 4 2 7 2" xfId="59701" xr:uid="{DE543CBC-769F-4980-8A19-E29DE448054A}"/>
    <cellStyle name="Nota 4 2 8" xfId="59277" xr:uid="{7F9B7145-C63A-47ED-A6B4-8586D624C32A}"/>
    <cellStyle name="Nota 4 2 9" xfId="58546" xr:uid="{AD6AAF17-19EE-4334-83BD-0DE454CBD025}"/>
    <cellStyle name="Nota 4 3" xfId="2748" xr:uid="{CF49D83A-F94C-49D1-A037-D782D806E725}"/>
    <cellStyle name="Nota 4 3 10" xfId="51211" xr:uid="{B8C7BE57-60AB-4B26-9A18-A113F0087B47}"/>
    <cellStyle name="Nota 4 3 11" xfId="46090" xr:uid="{FD69F60C-F54F-4AB1-AD77-45ECD714F10C}"/>
    <cellStyle name="Nota 4 3 2" xfId="2749" xr:uid="{D254E86F-65CB-4BC8-8406-CCC215F7AEDD}"/>
    <cellStyle name="Nota 4 3 2 2" xfId="58766" xr:uid="{542F0701-E70B-43FF-B2FF-621387699217}"/>
    <cellStyle name="Nota 4 3 2 2 2" xfId="59480" xr:uid="{76028BF2-0162-4CAF-8A60-4D45E7683527}"/>
    <cellStyle name="Nota 4 3 2 3" xfId="58923" xr:uid="{DD2EAF2D-0617-470D-B8E3-1A564596E9E4}"/>
    <cellStyle name="Nota 4 3 2 3 2" xfId="59618" xr:uid="{29D7ACD9-93CB-4625-B255-1B4B259B2D08}"/>
    <cellStyle name="Nota 4 3 2 4" xfId="59061" xr:uid="{2B60D925-7E7B-4F46-9427-007FFBFE96F5}"/>
    <cellStyle name="Nota 4 3 2 4 2" xfId="59747" xr:uid="{C7B0EF38-75DB-4735-B63C-8902B374B011}"/>
    <cellStyle name="Nota 4 3 2 5" xfId="59183" xr:uid="{364130BF-A882-4974-9D54-54E38AD90AC2}"/>
    <cellStyle name="Nota 4 3 2 5 2" xfId="59861" xr:uid="{EA3A01FD-AA8F-4D62-815B-8AF9706537A3}"/>
    <cellStyle name="Nota 4 3 2 6" xfId="59327" xr:uid="{DF81857B-0053-4DAA-96A9-0FA4B2D16729}"/>
    <cellStyle name="Nota 4 3 2 7" xfId="58604" xr:uid="{B5AE5156-5143-44A3-B124-11F4E2F39A56}"/>
    <cellStyle name="Nota 4 3 3" xfId="58649" xr:uid="{9C38406B-2BD8-44B3-97CA-BFF41488F6DC}"/>
    <cellStyle name="Nota 4 3 3 2" xfId="58809" xr:uid="{A67EC45E-085E-4059-9FFB-BF8B1587DAFC}"/>
    <cellStyle name="Nota 4 3 3 2 2" xfId="59522" xr:uid="{AA7F9870-7A96-4790-AC35-47E37D2F512E}"/>
    <cellStyle name="Nota 4 3 3 3" xfId="58970" xr:uid="{FFF1DD63-4C11-42C3-86FB-4395A3F6BA47}"/>
    <cellStyle name="Nota 4 3 3 3 2" xfId="59662" xr:uid="{A2F91906-CB4A-42B7-AF45-C9B3B7031868}"/>
    <cellStyle name="Nota 4 3 3 4" xfId="59104" xr:uid="{A1F97E6C-D32E-4643-B82A-143BAC8C72E6}"/>
    <cellStyle name="Nota 4 3 3 4 2" xfId="59788" xr:uid="{729F3386-99B0-4ACC-8C89-F1FF3B368387}"/>
    <cellStyle name="Nota 4 3 3 5" xfId="59224" xr:uid="{77FA665D-6348-4C2D-B584-4BE4661A37F9}"/>
    <cellStyle name="Nota 4 3 3 5 2" xfId="59901" xr:uid="{14B19495-22F1-4521-8C85-35625734CCDF}"/>
    <cellStyle name="Nota 4 3 3 6" xfId="59369" xr:uid="{6F8F2CA7-2435-46AA-AC5F-0E4A508AE542}"/>
    <cellStyle name="Nota 4 3 4" xfId="58715" xr:uid="{2DB26407-8006-4B10-AD95-793DA0E382B5}"/>
    <cellStyle name="Nota 4 3 4 2" xfId="59431" xr:uid="{B0B79DE5-0FFC-41E3-A063-9E7250012E79}"/>
    <cellStyle name="Nota 4 3 5" xfId="58871" xr:uid="{E4B56A85-088E-43FC-8277-B3D300B7BFDA}"/>
    <cellStyle name="Nota 4 3 5 2" xfId="59569" xr:uid="{180A61AC-413B-4FF3-AFD9-654E3492073F}"/>
    <cellStyle name="Nota 4 3 6" xfId="58694" xr:uid="{889A790E-F2D7-4E7A-8518-BD3BAADB7139}"/>
    <cellStyle name="Nota 4 3 6 2" xfId="59410" xr:uid="{CA143B8C-27E5-4D16-9919-F977ECB75700}"/>
    <cellStyle name="Nota 4 3 7" xfId="58887" xr:uid="{EB32BB4A-BE29-4B44-9EAE-B52CDA3927E8}"/>
    <cellStyle name="Nota 4 3 7 2" xfId="59584" xr:uid="{9219AC54-000C-4ED8-AC0E-2BA08A611535}"/>
    <cellStyle name="Nota 4 3 8" xfId="59278" xr:uid="{8A87FE74-74C4-4817-B8D2-06725DDAD97B}"/>
    <cellStyle name="Nota 4 3 9" xfId="58547" xr:uid="{75DD9D87-95B5-4F1D-A579-DD541063F1A5}"/>
    <cellStyle name="Nota 4 4" xfId="2750" xr:uid="{63BE8B3C-4515-4C37-8535-38D597E5E780}"/>
    <cellStyle name="Nota 4 4 10" xfId="52093" xr:uid="{324BD674-4295-48BE-A3C4-FFFEB6E5AB3B}"/>
    <cellStyle name="Nota 4 4 11" xfId="46437" xr:uid="{5C222639-EA28-465E-B645-5269664C4534}"/>
    <cellStyle name="Nota 4 4 2" xfId="2751" xr:uid="{CF8B229F-BB50-4E85-A0AB-8AB67E0B9903}"/>
    <cellStyle name="Nota 4 4 2 2" xfId="58767" xr:uid="{9A019C05-D82F-43EA-B6BA-D66429EDC8EB}"/>
    <cellStyle name="Nota 4 4 2 2 2" xfId="59481" xr:uid="{C74FBBD2-BE92-4A7F-AD36-48D01CF31E45}"/>
    <cellStyle name="Nota 4 4 2 3" xfId="58924" xr:uid="{9313B990-EDDE-42A1-91AE-3187CF3F261E}"/>
    <cellStyle name="Nota 4 4 2 3 2" xfId="59619" xr:uid="{852A1C78-436C-498D-A01D-ACC70F087D2A}"/>
    <cellStyle name="Nota 4 4 2 4" xfId="59062" xr:uid="{32CA2F56-D6BD-4AFB-A6FB-40F47BD6E00A}"/>
    <cellStyle name="Nota 4 4 2 4 2" xfId="59748" xr:uid="{94C952CA-71F1-4116-BAB8-8135544BDA1A}"/>
    <cellStyle name="Nota 4 4 2 5" xfId="59184" xr:uid="{3A5E42BC-AFC1-4E0C-BFD2-CDA0023CB782}"/>
    <cellStyle name="Nota 4 4 2 5 2" xfId="59862" xr:uid="{0C89D45D-7D84-4CA3-AAA0-EF82B87A8807}"/>
    <cellStyle name="Nota 4 4 2 6" xfId="59328" xr:uid="{F93EA105-5432-43C1-968C-361E5BAB387E}"/>
    <cellStyle name="Nota 4 4 2 7" xfId="58605" xr:uid="{57BBC46C-D906-4862-9508-AD01EDD4676C}"/>
    <cellStyle name="Nota 4 4 3" xfId="58650" xr:uid="{EE42AD83-F652-4576-9D93-0F7C64DD14D8}"/>
    <cellStyle name="Nota 4 4 3 2" xfId="58810" xr:uid="{49AE1048-AD87-43D3-8830-21366BBDDB09}"/>
    <cellStyle name="Nota 4 4 3 2 2" xfId="59523" xr:uid="{49BF071C-542C-4A36-92F1-C6AA84B9F15D}"/>
    <cellStyle name="Nota 4 4 3 3" xfId="58971" xr:uid="{8323CA00-A8C5-49FB-A0E6-1AEB002B8704}"/>
    <cellStyle name="Nota 4 4 3 3 2" xfId="59663" xr:uid="{78243281-C359-4477-A5EB-C1402BBDA9EB}"/>
    <cellStyle name="Nota 4 4 3 4" xfId="59105" xr:uid="{B163F572-BB2C-4BA6-BA53-A5B6EEA19F8F}"/>
    <cellStyle name="Nota 4 4 3 4 2" xfId="59789" xr:uid="{687E2410-73EB-4A80-A2E9-2F488CB813F2}"/>
    <cellStyle name="Nota 4 4 3 5" xfId="59225" xr:uid="{1D216174-ED08-4C50-B84F-7048E1166784}"/>
    <cellStyle name="Nota 4 4 3 5 2" xfId="59902" xr:uid="{A6056859-F78F-4945-BDA6-ED4DDC46BFF7}"/>
    <cellStyle name="Nota 4 4 3 6" xfId="59370" xr:uid="{E9422246-E231-4E6B-8B11-E33FC1A528B2}"/>
    <cellStyle name="Nota 4 4 4" xfId="58716" xr:uid="{5D7F5AA9-8E38-4782-B451-7FAFAC3468E6}"/>
    <cellStyle name="Nota 4 4 4 2" xfId="59432" xr:uid="{8B979938-BFFD-4F57-9FD0-5C0139DA1420}"/>
    <cellStyle name="Nota 4 4 5" xfId="58872" xr:uid="{F2B84CB5-CA60-477C-9AE0-8DAF2DAE1836}"/>
    <cellStyle name="Nota 4 4 5 2" xfId="59570" xr:uid="{EC107F2A-DA64-4044-B383-42AA815BFF6C}"/>
    <cellStyle name="Nota 4 4 6" xfId="58695" xr:uid="{2ED1FC16-CC44-4A52-A6FA-F197891A51AE}"/>
    <cellStyle name="Nota 4 4 6 2" xfId="59411" xr:uid="{5689FBEB-7DEE-4C55-BD5E-83900441FA4F}"/>
    <cellStyle name="Nota 4 4 7" xfId="58951" xr:uid="{8157CF73-EF43-422F-81C5-1C54739BCE90}"/>
    <cellStyle name="Nota 4 4 7 2" xfId="59643" xr:uid="{F25CBF86-A36D-423D-879A-C7E3C98E23CE}"/>
    <cellStyle name="Nota 4 4 8" xfId="59279" xr:uid="{DED02994-C966-4993-8993-97BC7BE477B9}"/>
    <cellStyle name="Nota 4 4 9" xfId="58548" xr:uid="{D849DBF8-F787-40D3-88A4-D2304F337666}"/>
    <cellStyle name="Nota 4 5" xfId="2752" xr:uid="{FBCF2349-07FB-4BAB-9025-33E9BD782756}"/>
    <cellStyle name="Nota 4 5 10" xfId="52962" xr:uid="{A0A93B8B-3A09-408C-ACF6-949E25D4E0AB}"/>
    <cellStyle name="Nota 4 5 11" xfId="46949" xr:uid="{9534B7CF-0CBC-4D74-90AF-CBB0555F0991}"/>
    <cellStyle name="Nota 4 5 2" xfId="2753" xr:uid="{4462406C-3A24-42A3-8A96-DE5ED690FA28}"/>
    <cellStyle name="Nota 4 5 2 2" xfId="58768" xr:uid="{B4152BC5-CCE4-46EC-BE00-87C03E5A5BEE}"/>
    <cellStyle name="Nota 4 5 2 2 2" xfId="59482" xr:uid="{3988BDB0-6171-40D4-A771-C5A040C4A361}"/>
    <cellStyle name="Nota 4 5 2 3" xfId="58925" xr:uid="{962290F4-C6DB-4794-BB74-E239041B548D}"/>
    <cellStyle name="Nota 4 5 2 3 2" xfId="59620" xr:uid="{FF6D52DB-5889-4B6A-B1EF-1D47ADEEC5B6}"/>
    <cellStyle name="Nota 4 5 2 4" xfId="59063" xr:uid="{28B55FCB-5C3F-4288-A54D-828E841E2929}"/>
    <cellStyle name="Nota 4 5 2 4 2" xfId="59749" xr:uid="{D18B47D2-4375-4459-AA09-EAD00B9FC6FD}"/>
    <cellStyle name="Nota 4 5 2 5" xfId="59185" xr:uid="{FDEE51A7-1FC9-448F-8DD6-2BACF01BBD57}"/>
    <cellStyle name="Nota 4 5 2 5 2" xfId="59863" xr:uid="{4345F0B9-1287-41C9-B19F-043F10F5BB37}"/>
    <cellStyle name="Nota 4 5 2 6" xfId="59329" xr:uid="{6E413E0C-D1BB-4A53-B995-F957FBCDACA1}"/>
    <cellStyle name="Nota 4 5 2 7" xfId="58606" xr:uid="{9F587DA3-169A-4CDE-B69A-7E29DCB2E2CD}"/>
    <cellStyle name="Nota 4 5 3" xfId="58651" xr:uid="{FA07652F-E9B9-4D2B-870D-46D37C661694}"/>
    <cellStyle name="Nota 4 5 3 2" xfId="58811" xr:uid="{78C1959D-ABED-4541-B607-492B46F904A3}"/>
    <cellStyle name="Nota 4 5 3 2 2" xfId="59524" xr:uid="{5CFF7276-C08A-4B21-877F-91E5484F9BE3}"/>
    <cellStyle name="Nota 4 5 3 3" xfId="58972" xr:uid="{1043EC07-2E41-40AB-928C-30823F29ECE2}"/>
    <cellStyle name="Nota 4 5 3 3 2" xfId="59664" xr:uid="{64ECAF0F-C099-4A93-BBC3-198E8522097A}"/>
    <cellStyle name="Nota 4 5 3 4" xfId="59106" xr:uid="{A86B20DE-5A82-4903-AECE-B34DBFDEEF48}"/>
    <cellStyle name="Nota 4 5 3 4 2" xfId="59790" xr:uid="{6D8A86A4-B91C-4A95-A623-4BE63D825B5D}"/>
    <cellStyle name="Nota 4 5 3 5" xfId="59226" xr:uid="{671910EF-D780-403E-8CFF-4B83A05D7DF3}"/>
    <cellStyle name="Nota 4 5 3 5 2" xfId="59903" xr:uid="{284BD6CA-AADF-458E-BF1E-26A9E98B2F16}"/>
    <cellStyle name="Nota 4 5 3 6" xfId="59371" xr:uid="{A3641D78-3B02-459E-B050-6EB849D43B08}"/>
    <cellStyle name="Nota 4 5 4" xfId="58717" xr:uid="{645D1123-7BE9-4F74-9F34-28913B62FA35}"/>
    <cellStyle name="Nota 4 5 4 2" xfId="59433" xr:uid="{DDB9FE30-0963-4B1F-B3F3-80F1327EDA41}"/>
    <cellStyle name="Nota 4 5 5" xfId="58873" xr:uid="{FB4EBB8F-2A33-4AB6-998D-06C5714E6F09}"/>
    <cellStyle name="Nota 4 5 5 2" xfId="59571" xr:uid="{610F7361-5CA0-4FE7-8C91-8FE2A39F996F}"/>
    <cellStyle name="Nota 4 5 6" xfId="58697" xr:uid="{F00B8EE2-DEAF-4FD7-B68E-A16637E01FB5}"/>
    <cellStyle name="Nota 4 5 6 2" xfId="59413" xr:uid="{71377104-868B-40B3-9CE1-A0D94D71FFFE}"/>
    <cellStyle name="Nota 4 5 7" xfId="59007" xr:uid="{DF71DEF1-4663-45BD-9AD2-407CE3CC2DDC}"/>
    <cellStyle name="Nota 4 5 7 2" xfId="59697" xr:uid="{4809DEB4-D5FE-4453-B044-37436515CC53}"/>
    <cellStyle name="Nota 4 5 8" xfId="59280" xr:uid="{A81B04D8-247C-4D66-A226-AF214E0880C6}"/>
    <cellStyle name="Nota 4 5 9" xfId="58549" xr:uid="{6821A4BC-6654-4C07-BD00-B2346F12AAFE}"/>
    <cellStyle name="Nota 4 6" xfId="2754" xr:uid="{5EAC664C-C4A8-46BA-85B1-E1F8D753ED7E}"/>
    <cellStyle name="Nota 4 6 2" xfId="2755" xr:uid="{E0D4B5DD-0160-45A3-A884-A4E78613EB69}"/>
    <cellStyle name="Nota 4 6 3" xfId="53817" xr:uid="{4F5D9523-F35A-45FB-BAD3-CFED37C9050A}"/>
    <cellStyle name="Nota 4 7" xfId="2756" xr:uid="{9A8F32D0-B967-4D3E-8815-0FC346274355}"/>
    <cellStyle name="Nota 4 7 2" xfId="54640" xr:uid="{B10ED031-FDAA-41A9-9CFA-64A92161A173}"/>
    <cellStyle name="Nota 4 8" xfId="42606" xr:uid="{70524422-36CE-42AE-B49D-6E773327DEDE}"/>
    <cellStyle name="Nota 4 8 2" xfId="55376" xr:uid="{F28C5D51-3821-466A-9559-14DCE9F9B0A1}"/>
    <cellStyle name="Nota 4 9" xfId="42607" xr:uid="{5120019E-3D54-464A-86E5-C74D9990372B}"/>
    <cellStyle name="Nota 4 9 2" xfId="55972" xr:uid="{5BD5FE45-4803-46C8-AB7E-F88C93F9EE31}"/>
    <cellStyle name="Nota 40" xfId="2757" xr:uid="{ABA4FE96-D411-48E7-8017-1F2177CF95BE}"/>
    <cellStyle name="Nota 40 10" xfId="42608" xr:uid="{A4E4249D-2312-4271-9DBC-E31FD375516E}"/>
    <cellStyle name="Nota 40 11" xfId="42609" xr:uid="{0BC2B8A4-676F-4F88-B759-6053BCEF35FB}"/>
    <cellStyle name="Nota 40 12" xfId="42610" xr:uid="{8AAF034D-7D8D-4F83-86DA-EA03B08C0CC1}"/>
    <cellStyle name="Nota 40 13" xfId="42611" xr:uid="{1D190F3C-93E9-4092-9C53-AD846E9C1AB3}"/>
    <cellStyle name="Nota 40 14" xfId="42612" xr:uid="{15B454E1-FCBE-481B-87CD-B5D138E3A59F}"/>
    <cellStyle name="Nota 40 15" xfId="42613" xr:uid="{30EF71C2-4948-4759-A933-FA212A982427}"/>
    <cellStyle name="Nota 40 16" xfId="42614" xr:uid="{8E3EA2CA-11AB-47CD-9D00-9F0B88A47E1D}"/>
    <cellStyle name="Nota 40 2" xfId="2758" xr:uid="{1475B08A-4A8E-4143-AAEC-98E019249FE2}"/>
    <cellStyle name="Nota 40 2 2" xfId="42615" xr:uid="{BC8A8538-38C9-4AED-AE19-E85F24F57B8C}"/>
    <cellStyle name="Nota 40 2 3" xfId="42616" xr:uid="{397013D2-0E00-4BFE-8EAD-CCAD3B7468C2}"/>
    <cellStyle name="Nota 40 3" xfId="42617" xr:uid="{6944DCDD-F98B-4D21-AB46-0C9CF93E691A}"/>
    <cellStyle name="Nota 40 4" xfId="42618" xr:uid="{18A3DC1F-1900-47CD-A0FF-EFA532BFE095}"/>
    <cellStyle name="Nota 40 5" xfId="42619" xr:uid="{FAF9ADD9-05C4-4B73-8295-F26206C10CA0}"/>
    <cellStyle name="Nota 40 6" xfId="42620" xr:uid="{B0F65DBA-27E2-4BBE-A5E3-80C00B29C93A}"/>
    <cellStyle name="Nota 40 7" xfId="42621" xr:uid="{C72654BA-F36E-4FE2-819C-45F5D60E637C}"/>
    <cellStyle name="Nota 40 8" xfId="42622" xr:uid="{260A0BCA-39D2-46DF-B113-D27E24D2B9F6}"/>
    <cellStyle name="Nota 40 9" xfId="42623" xr:uid="{2FFEF6E4-8D51-454F-930B-EC4B329CFC11}"/>
    <cellStyle name="Nota 41" xfId="2759" xr:uid="{3EFB932F-CDE7-4236-94B4-EF67DB20CC6B}"/>
    <cellStyle name="Nota 41 10" xfId="42624" xr:uid="{F12AA42E-E3A2-4893-A16C-6385DEB9110F}"/>
    <cellStyle name="Nota 41 11" xfId="42625" xr:uid="{5ACA9BB0-53F0-456B-9A7F-BF703BA206C2}"/>
    <cellStyle name="Nota 41 12" xfId="42626" xr:uid="{ED8B76E7-C6DD-4CF4-8852-7B8681B5CD61}"/>
    <cellStyle name="Nota 41 13" xfId="42627" xr:uid="{43FE79C8-C486-4477-8916-C33D4A39A288}"/>
    <cellStyle name="Nota 41 14" xfId="42628" xr:uid="{DC530D9C-1038-4713-9954-18F3DFF215EF}"/>
    <cellStyle name="Nota 41 15" xfId="42629" xr:uid="{20D50588-104E-433B-BE1B-A5E21D93E055}"/>
    <cellStyle name="Nota 41 16" xfId="42630" xr:uid="{218D6A42-35E9-468A-926C-C9BD89316C4F}"/>
    <cellStyle name="Nota 41 2" xfId="2760" xr:uid="{33797A7F-D149-47EB-9CDA-27603F1603ED}"/>
    <cellStyle name="Nota 41 2 2" xfId="42631" xr:uid="{5677C013-0873-474E-931F-4D78FF318882}"/>
    <cellStyle name="Nota 41 2 3" xfId="42632" xr:uid="{1492D6BA-84C5-4262-95AD-9C410C621EE6}"/>
    <cellStyle name="Nota 41 3" xfId="42633" xr:uid="{DAF8909C-9FA3-43AB-9CFB-424394D06E7F}"/>
    <cellStyle name="Nota 41 4" xfId="42634" xr:uid="{B3A4FB5F-8887-4397-B2F9-0A688F1FBBE6}"/>
    <cellStyle name="Nota 41 5" xfId="42635" xr:uid="{35F52AC7-AE97-44C8-BB70-A5DBEF70888B}"/>
    <cellStyle name="Nota 41 6" xfId="42636" xr:uid="{CDF77BEA-DA41-4FB1-B461-A5079E1CBEF6}"/>
    <cellStyle name="Nota 41 7" xfId="42637" xr:uid="{434B1E89-12D9-4307-B85B-3A52B24C0E8D}"/>
    <cellStyle name="Nota 41 8" xfId="42638" xr:uid="{BCD7BD2D-72C9-489D-A73D-768D1E9E97AF}"/>
    <cellStyle name="Nota 41 9" xfId="42639" xr:uid="{1CCE6468-DFCF-43D4-AB04-DB83E61452F6}"/>
    <cellStyle name="Nota 42" xfId="2761" xr:uid="{E3EBA0DA-5294-4A45-8326-9CFD6FD7CD72}"/>
    <cellStyle name="Nota 42 10" xfId="42640" xr:uid="{98C5997D-94B0-4928-BEA1-74AAF3C22765}"/>
    <cellStyle name="Nota 42 11" xfId="42641" xr:uid="{620B2395-1A1B-4329-B943-0478A385E621}"/>
    <cellStyle name="Nota 42 12" xfId="42642" xr:uid="{A096F7AC-4F09-4196-88D6-8297EFC9674F}"/>
    <cellStyle name="Nota 42 13" xfId="42643" xr:uid="{88CCF590-2A21-4A2C-849C-A5682D4AB5CC}"/>
    <cellStyle name="Nota 42 14" xfId="42644" xr:uid="{4B9112FA-7119-480A-A3AA-9CB5693AADC3}"/>
    <cellStyle name="Nota 42 15" xfId="42645" xr:uid="{D4D8EA40-7694-4E92-AD5C-18162B3AB727}"/>
    <cellStyle name="Nota 42 16" xfId="42646" xr:uid="{D87EEBFB-6022-49A6-85C2-9BD95488E06E}"/>
    <cellStyle name="Nota 42 2" xfId="2762" xr:uid="{8FBD3044-4A2F-4353-9CF0-4ECFD6301EFC}"/>
    <cellStyle name="Nota 42 2 2" xfId="42647" xr:uid="{C5F68A75-CB64-4982-AB4D-805DE1F96150}"/>
    <cellStyle name="Nota 42 2 3" xfId="42648" xr:uid="{3A907114-BAB8-43A2-A882-FD0E161D8DBE}"/>
    <cellStyle name="Nota 42 3" xfId="42649" xr:uid="{D77A5B55-8332-4C55-A2B0-211386FF8801}"/>
    <cellStyle name="Nota 42 4" xfId="42650" xr:uid="{A397226D-31BB-4FBD-B763-D0C43EBD7745}"/>
    <cellStyle name="Nota 42 5" xfId="42651" xr:uid="{FC30303A-D7AB-44F7-ACF7-C064D8D1608A}"/>
    <cellStyle name="Nota 42 6" xfId="42652" xr:uid="{F05DDFD7-649E-4996-B424-6592A3A1DA64}"/>
    <cellStyle name="Nota 42 7" xfId="42653" xr:uid="{8D7CDBFC-2AF0-4F98-BB1F-C8E8E22A7D14}"/>
    <cellStyle name="Nota 42 8" xfId="42654" xr:uid="{3BDA92AC-D8B7-4BC1-9EBE-00B6D4754A2A}"/>
    <cellStyle name="Nota 42 9" xfId="42655" xr:uid="{9ED10993-9255-43A8-B302-D0A2789ADA72}"/>
    <cellStyle name="Nota 43" xfId="2763" xr:uid="{AA6F41BF-9F2C-490E-BBA1-468CCD368B95}"/>
    <cellStyle name="Nota 43 10" xfId="42656" xr:uid="{F283D3EE-87B3-47DD-911C-2A671CA8F6DF}"/>
    <cellStyle name="Nota 43 11" xfId="42657" xr:uid="{BC04BD67-E103-418C-BC9B-4B4FC147C57F}"/>
    <cellStyle name="Nota 43 12" xfId="42658" xr:uid="{89258933-0CD5-4D4B-96BF-A846D0084FD7}"/>
    <cellStyle name="Nota 43 13" xfId="42659" xr:uid="{59684D40-BDCD-4AE1-86A2-4CE6B0495EAB}"/>
    <cellStyle name="Nota 43 14" xfId="42660" xr:uid="{4C6FB10D-AEF4-4BF7-92B4-57003732E45F}"/>
    <cellStyle name="Nota 43 15" xfId="42661" xr:uid="{12C7AE95-0495-4BFD-9CE0-FD6A969402C8}"/>
    <cellStyle name="Nota 43 16" xfId="42662" xr:uid="{33B84407-AC6A-4365-A6E0-CEEAC6572FDA}"/>
    <cellStyle name="Nota 43 2" xfId="2764" xr:uid="{B8868A98-2AD9-49BD-A74F-15690D21BC18}"/>
    <cellStyle name="Nota 43 2 2" xfId="42663" xr:uid="{F6AD76D9-7CDC-4E9A-B506-74C3545F4F52}"/>
    <cellStyle name="Nota 43 2 3" xfId="42664" xr:uid="{E19E7FA5-82FF-4E69-850E-FE87921D163C}"/>
    <cellStyle name="Nota 43 3" xfId="42665" xr:uid="{51C44E63-07DB-4B97-AC72-9D1B58E6B306}"/>
    <cellStyle name="Nota 43 4" xfId="42666" xr:uid="{EC9F71A2-B1BA-46DC-8E7D-A8DE1792EA4A}"/>
    <cellStyle name="Nota 43 5" xfId="42667" xr:uid="{6FB660C8-5761-48FD-BAAF-AAABF8AE994C}"/>
    <cellStyle name="Nota 43 6" xfId="42668" xr:uid="{9B82E8BC-FCB8-47C5-8FE1-597EC28CB3DC}"/>
    <cellStyle name="Nota 43 7" xfId="42669" xr:uid="{A509D3AD-B674-4B45-94CF-F2C99176946B}"/>
    <cellStyle name="Nota 43 8" xfId="42670" xr:uid="{A3B5BEAA-39E4-4572-92DA-8CD739A5057E}"/>
    <cellStyle name="Nota 43 9" xfId="42671" xr:uid="{D5C83BE5-5720-4D57-AF52-ECA392262E3A}"/>
    <cellStyle name="Nota 44" xfId="2765" xr:uid="{5F60B80C-4DE6-4869-8F82-B0B07C9D1D47}"/>
    <cellStyle name="Nota 44 10" xfId="42672" xr:uid="{6B7E8F46-D71A-4767-A63E-458B8F2E0C52}"/>
    <cellStyle name="Nota 44 11" xfId="42673" xr:uid="{34796FAF-29E8-4B9A-9580-2FA4B49A5315}"/>
    <cellStyle name="Nota 44 12" xfId="42674" xr:uid="{874D6CAE-D486-4984-B98F-0B8D1B60E9B9}"/>
    <cellStyle name="Nota 44 13" xfId="42675" xr:uid="{149C70B0-DF69-486D-BC74-BB3501CB9EF3}"/>
    <cellStyle name="Nota 44 14" xfId="42676" xr:uid="{7F5B5B73-C43D-4E25-8E5F-9B5AF0CF5167}"/>
    <cellStyle name="Nota 44 15" xfId="42677" xr:uid="{BCF96FB2-EDA1-4954-98EB-C764CD844C15}"/>
    <cellStyle name="Nota 44 16" xfId="42678" xr:uid="{7076F136-9115-4069-A828-9AB6E8893555}"/>
    <cellStyle name="Nota 44 2" xfId="2766" xr:uid="{18AA2ACB-8B11-4B10-9AA7-EC488F5394DD}"/>
    <cellStyle name="Nota 44 2 2" xfId="42679" xr:uid="{E1DD0AE6-492B-4CF4-A0ED-90F82966AF66}"/>
    <cellStyle name="Nota 44 2 3" xfId="42680" xr:uid="{9F760879-2FE8-4D5B-9261-9F268C52F42E}"/>
    <cellStyle name="Nota 44 3" xfId="42681" xr:uid="{85737BDF-3A8F-4CDF-A2D5-57D16A447013}"/>
    <cellStyle name="Nota 44 4" xfId="42682" xr:uid="{F2CD3156-D54F-47D4-9113-F1A15C759F19}"/>
    <cellStyle name="Nota 44 5" xfId="42683" xr:uid="{E6A97BE6-69A1-4B73-8730-5410FB718C7B}"/>
    <cellStyle name="Nota 44 6" xfId="42684" xr:uid="{696E19D3-6418-46FF-A7AC-5F07ECA3ED5B}"/>
    <cellStyle name="Nota 44 7" xfId="42685" xr:uid="{83CCD53D-4280-47AB-8335-1F8E433C4845}"/>
    <cellStyle name="Nota 44 8" xfId="42686" xr:uid="{CAEE123C-2E39-4AB2-A777-35891E1AF1D4}"/>
    <cellStyle name="Nota 44 9" xfId="42687" xr:uid="{28DD700B-4840-4644-9FB8-D1B041568E74}"/>
    <cellStyle name="Nota 45" xfId="2767" xr:uid="{5A3D473C-5B24-4228-9CF3-105D05C49CDF}"/>
    <cellStyle name="Nota 45 10" xfId="42688" xr:uid="{8B05F15F-A3B9-4559-83BA-8ACC06E7910F}"/>
    <cellStyle name="Nota 45 11" xfId="42689" xr:uid="{6DAE2173-F017-494A-8408-BFEC83FC16D0}"/>
    <cellStyle name="Nota 45 12" xfId="42690" xr:uid="{D6C2EC1E-DC6D-44B7-9E5C-34C9A72F50A3}"/>
    <cellStyle name="Nota 45 13" xfId="42691" xr:uid="{5A1A39C3-1E1F-4411-A613-A2AE11BF1D65}"/>
    <cellStyle name="Nota 45 14" xfId="42692" xr:uid="{9CFC06B0-9A88-4464-9209-D5B6524B0E0E}"/>
    <cellStyle name="Nota 45 15" xfId="42693" xr:uid="{9AFD7CDA-AF19-45FA-A4A5-22611811542F}"/>
    <cellStyle name="Nota 45 16" xfId="42694" xr:uid="{99EF4AF2-B49B-40A5-AFF0-06770F918F2A}"/>
    <cellStyle name="Nota 45 2" xfId="2768" xr:uid="{16760140-96CB-4BE3-A1E3-6641D88FE40A}"/>
    <cellStyle name="Nota 45 2 2" xfId="42695" xr:uid="{D6C5B990-741E-42D5-B770-1CE3140B9C4B}"/>
    <cellStyle name="Nota 45 2 3" xfId="42696" xr:uid="{42106419-28F3-4AAA-A1CB-DEE4869215A3}"/>
    <cellStyle name="Nota 45 3" xfId="42697" xr:uid="{65DDCB41-D1FB-497F-94AB-1CA7781FBC9F}"/>
    <cellStyle name="Nota 45 4" xfId="42698" xr:uid="{22097B47-287E-437E-8FCC-9A37E1409469}"/>
    <cellStyle name="Nota 45 5" xfId="42699" xr:uid="{14C17DF6-5CAA-4F96-B513-94C4E2529EB4}"/>
    <cellStyle name="Nota 45 6" xfId="42700" xr:uid="{BE5EDF1C-8C6F-455C-B153-4B5FD862E01C}"/>
    <cellStyle name="Nota 45 7" xfId="42701" xr:uid="{58E850F2-F385-4E9D-80E2-3085A5A6B530}"/>
    <cellStyle name="Nota 45 8" xfId="42702" xr:uid="{C3C76645-6181-4631-88BB-A2153B0DACFD}"/>
    <cellStyle name="Nota 45 9" xfId="42703" xr:uid="{23DC3DE8-D746-47CC-82BC-0FC0130626EE}"/>
    <cellStyle name="Nota 46" xfId="2769" xr:uid="{E96536EB-5DAC-4D73-9334-04F910787303}"/>
    <cellStyle name="Nota 46 10" xfId="42704" xr:uid="{DDB3338F-B478-4327-856B-26AEDC1F2424}"/>
    <cellStyle name="Nota 46 11" xfId="42705" xr:uid="{9F45388A-C680-426A-8011-DE442D2497E3}"/>
    <cellStyle name="Nota 46 12" xfId="42706" xr:uid="{E147AB3D-4782-44FE-98BD-FC4450F8F82F}"/>
    <cellStyle name="Nota 46 13" xfId="42707" xr:uid="{CD5BA8AB-795C-4A58-AD04-FE5876521A52}"/>
    <cellStyle name="Nota 46 14" xfId="42708" xr:uid="{E2C0ADD4-FA0C-4CA3-A296-1299CC1AACCC}"/>
    <cellStyle name="Nota 46 15" xfId="42709" xr:uid="{95FED9FE-4CAF-4EFF-8746-9761D30684CF}"/>
    <cellStyle name="Nota 46 16" xfId="42710" xr:uid="{BDE033A9-F72D-4B45-A08A-64535B7B3B19}"/>
    <cellStyle name="Nota 46 2" xfId="2770" xr:uid="{8651E2E2-6BE1-4B34-81C6-61045279DB32}"/>
    <cellStyle name="Nota 46 2 2" xfId="42711" xr:uid="{8783CE77-B88F-41DF-8953-C6A5D8C872ED}"/>
    <cellStyle name="Nota 46 2 3" xfId="42712" xr:uid="{DAF9E527-E5A1-4FC1-8A1F-536DCBF0AC39}"/>
    <cellStyle name="Nota 46 3" xfId="42713" xr:uid="{B3D134FB-5E32-45DE-8533-846CEBD89CC2}"/>
    <cellStyle name="Nota 46 4" xfId="42714" xr:uid="{EBD257B1-C17C-4464-BFFD-5E6B50B2D4F8}"/>
    <cellStyle name="Nota 46 5" xfId="42715" xr:uid="{7831C600-C6D0-4A93-B95C-E56CB3946B8C}"/>
    <cellStyle name="Nota 46 6" xfId="42716" xr:uid="{24595B1E-F6A8-4744-87B3-FD0754F4041E}"/>
    <cellStyle name="Nota 46 7" xfId="42717" xr:uid="{228AD6B1-38FC-422B-A0B5-28C5EA3891D4}"/>
    <cellStyle name="Nota 46 8" xfId="42718" xr:uid="{C4706240-1739-4EAB-BDB2-E947455255A2}"/>
    <cellStyle name="Nota 46 9" xfId="42719" xr:uid="{7189D82A-7719-4356-96E0-071AD175156C}"/>
    <cellStyle name="Nota 47" xfId="2771" xr:uid="{26669EED-4FAE-4CFC-884C-EB664EAACAFF}"/>
    <cellStyle name="Nota 47 10" xfId="42720" xr:uid="{D2C7CC99-2830-43C8-A2CF-A19C5D76E8B3}"/>
    <cellStyle name="Nota 47 11" xfId="42721" xr:uid="{9A83C367-47AB-4478-BE3B-1AD1F0840C35}"/>
    <cellStyle name="Nota 47 12" xfId="42722" xr:uid="{09477A60-7087-4112-B4AD-1880C1035D7E}"/>
    <cellStyle name="Nota 47 13" xfId="42723" xr:uid="{FB050759-CE19-441D-B05D-6E1F91EA3531}"/>
    <cellStyle name="Nota 47 14" xfId="42724" xr:uid="{A3C2F08F-D3C8-4B59-A51E-B00B90A48368}"/>
    <cellStyle name="Nota 47 15" xfId="42725" xr:uid="{D11E70C0-25E1-447B-9CF5-23CC414DBF09}"/>
    <cellStyle name="Nota 47 16" xfId="42726" xr:uid="{179B59E7-1C41-4CB5-931F-02868FE4C76A}"/>
    <cellStyle name="Nota 47 2" xfId="2772" xr:uid="{F8570541-A494-4429-B08E-C5247C52D19D}"/>
    <cellStyle name="Nota 47 2 2" xfId="42727" xr:uid="{3A4796E3-271E-470A-BA59-39FBC72925B1}"/>
    <cellStyle name="Nota 47 2 3" xfId="42728" xr:uid="{CF4A6637-FD89-4CF1-83E4-39B98AF40574}"/>
    <cellStyle name="Nota 47 3" xfId="42729" xr:uid="{10F10C1D-6800-4C1D-80B4-5083215657B7}"/>
    <cellStyle name="Nota 47 4" xfId="42730" xr:uid="{95099916-36AF-4258-B6E2-FFCA307644F0}"/>
    <cellStyle name="Nota 47 5" xfId="42731" xr:uid="{0788EBEC-076C-448C-A511-A1D093D2F235}"/>
    <cellStyle name="Nota 47 6" xfId="42732" xr:uid="{6C159C03-1283-4F51-B302-07D7828D7358}"/>
    <cellStyle name="Nota 47 7" xfId="42733" xr:uid="{B1E00EF3-3F06-482C-B19C-B13981F0CAC5}"/>
    <cellStyle name="Nota 47 8" xfId="42734" xr:uid="{1F8D7B6E-7E51-48A9-A1D1-D8E300512BD8}"/>
    <cellStyle name="Nota 47 9" xfId="42735" xr:uid="{208DCCA4-E5A7-4E63-9B18-7209FD77E5A3}"/>
    <cellStyle name="Nota 48" xfId="2773" xr:uid="{40801BDA-CC9A-4A7A-91D7-9F445C8481AB}"/>
    <cellStyle name="Nota 48 10" xfId="42736" xr:uid="{54FBF407-402C-4B1B-B75D-F6C80DD2D9D6}"/>
    <cellStyle name="Nota 48 11" xfId="42737" xr:uid="{32D1D362-37EE-46DE-A48F-95422EE4AA7F}"/>
    <cellStyle name="Nota 48 12" xfId="42738" xr:uid="{9DC79C7F-9A9F-4DC6-A4A9-08FE36CF6E94}"/>
    <cellStyle name="Nota 48 13" xfId="42739" xr:uid="{69F962FE-38A3-4938-8806-569D6F9EC25F}"/>
    <cellStyle name="Nota 48 14" xfId="42740" xr:uid="{C60964C1-8582-442C-9E03-BB33F7AE6D04}"/>
    <cellStyle name="Nota 48 15" xfId="42741" xr:uid="{30E1435C-DAB2-4EE5-9023-BA55B660631B}"/>
    <cellStyle name="Nota 48 16" xfId="42742" xr:uid="{2C1E38F4-9E1D-411D-A57C-CB52AFC81547}"/>
    <cellStyle name="Nota 48 2" xfId="2774" xr:uid="{7F277A1C-E955-4C24-A9A8-CB421ECEA61D}"/>
    <cellStyle name="Nota 48 2 2" xfId="42743" xr:uid="{617A75F9-D093-48B2-A032-E8B8EAB303E3}"/>
    <cellStyle name="Nota 48 2 3" xfId="42744" xr:uid="{3B817440-74EE-4D50-83AC-D640963FAD8D}"/>
    <cellStyle name="Nota 48 3" xfId="42745" xr:uid="{470342AC-BADA-4D65-AB2C-8358F9AC7AF1}"/>
    <cellStyle name="Nota 48 4" xfId="42746" xr:uid="{A35A357E-5C14-4D65-A57F-E171E744F21B}"/>
    <cellStyle name="Nota 48 5" xfId="42747" xr:uid="{29B3E7C7-A063-47F8-A914-21E35BB32648}"/>
    <cellStyle name="Nota 48 6" xfId="42748" xr:uid="{AB2DCBBA-AE6D-45FB-B379-06E5C82D6071}"/>
    <cellStyle name="Nota 48 7" xfId="42749" xr:uid="{ED19D7E5-DE8D-4803-A059-94FD4A9CE83F}"/>
    <cellStyle name="Nota 48 8" xfId="42750" xr:uid="{CB01C60B-7B9F-4F23-B806-2F1804796AED}"/>
    <cellStyle name="Nota 48 9" xfId="42751" xr:uid="{D260B13F-08F5-44B4-AED6-B4D64ED6881E}"/>
    <cellStyle name="Nota 49" xfId="2775" xr:uid="{2E3F8C7D-0235-456A-AC1E-267428549C95}"/>
    <cellStyle name="Nota 49 10" xfId="42752" xr:uid="{2BC5354E-D9EA-4972-86DF-1BF77202B36A}"/>
    <cellStyle name="Nota 49 11" xfId="42753" xr:uid="{7FA939B4-9A52-443F-A379-81CEB6A6873D}"/>
    <cellStyle name="Nota 49 12" xfId="42754" xr:uid="{CD093663-F952-44EE-BF72-88EF158BFF65}"/>
    <cellStyle name="Nota 49 13" xfId="42755" xr:uid="{BC6899CA-3D13-41F8-ADE5-D06DB1E103E8}"/>
    <cellStyle name="Nota 49 14" xfId="42756" xr:uid="{04619CE0-AF02-4F57-BCEF-4B353E2FC8CE}"/>
    <cellStyle name="Nota 49 15" xfId="42757" xr:uid="{BA9523BC-9426-412D-91AF-7D9BD2D5276E}"/>
    <cellStyle name="Nota 49 16" xfId="42758" xr:uid="{B6A2D649-C2AC-4AA8-B502-E8A8964F1580}"/>
    <cellStyle name="Nota 49 2" xfId="2776" xr:uid="{F3211684-114B-4F58-944E-275FF05C5F8F}"/>
    <cellStyle name="Nota 49 2 2" xfId="42759" xr:uid="{D77DA0F5-AF23-4888-94B6-D23CD91913D3}"/>
    <cellStyle name="Nota 49 2 3" xfId="42760" xr:uid="{87E55202-D7C1-4F9E-8C05-3820109F6505}"/>
    <cellStyle name="Nota 49 3" xfId="42761" xr:uid="{787616C4-665E-4053-99F6-46D330D4E9D1}"/>
    <cellStyle name="Nota 49 4" xfId="42762" xr:uid="{71C6AF1C-B866-4329-8FC6-04755F14F390}"/>
    <cellStyle name="Nota 49 5" xfId="42763" xr:uid="{AE0C24F0-D5CD-4383-A56A-488F1C9B2627}"/>
    <cellStyle name="Nota 49 6" xfId="42764" xr:uid="{9CCEC597-5A9C-4A1A-8734-EDF99BE6972F}"/>
    <cellStyle name="Nota 49 7" xfId="42765" xr:uid="{FB9892C3-5A58-4A4E-92D9-BCD67C7B8244}"/>
    <cellStyle name="Nota 49 8" xfId="42766" xr:uid="{9CD4E44A-E17A-4486-8C5B-EC268FE2DBE2}"/>
    <cellStyle name="Nota 49 9" xfId="42767" xr:uid="{AB1E5DD3-CA87-4925-96BA-007EE1E822B4}"/>
    <cellStyle name="Nota 5" xfId="2777" xr:uid="{327172E3-B686-48B0-ABC2-EF04B7A405C1}"/>
    <cellStyle name="Nota 5 10" xfId="42768" xr:uid="{549AF586-818B-481D-B2FA-E73C0CEFACDC}"/>
    <cellStyle name="Nota 5 10 2" xfId="56313" xr:uid="{E5560F62-3471-4E6F-BF75-D62516A827F5}"/>
    <cellStyle name="Nota 5 11" xfId="42769" xr:uid="{6070FFBF-37DB-488A-A0F0-C7A868903236}"/>
    <cellStyle name="Nota 5 11 2" xfId="57985" xr:uid="{2F4C8BCC-DC90-419D-BE20-E9C46C95102B}"/>
    <cellStyle name="Nota 5 12" xfId="42770" xr:uid="{9E5D5430-BEAD-4681-9F93-7642531C45F3}"/>
    <cellStyle name="Nota 5 12 2" xfId="47692" xr:uid="{4CD4422D-894C-4D86-AC91-5C34DC611678}"/>
    <cellStyle name="Nota 5 13" xfId="42771" xr:uid="{F1A9B21B-F63E-42A7-9786-012266DBD50F}"/>
    <cellStyle name="Nota 5 14" xfId="42772" xr:uid="{7825F44F-351A-4977-BF28-FC2E8B145EBD}"/>
    <cellStyle name="Nota 5 15" xfId="42773" xr:uid="{C863E080-39C0-405E-895B-6DC1B400E40C}"/>
    <cellStyle name="Nota 5 16" xfId="42774" xr:uid="{9C3BCFF1-4586-41FA-9DF1-F33361D03FEB}"/>
    <cellStyle name="Nota 5 17" xfId="45369" xr:uid="{8A8F686C-A0D0-4343-B10E-000F31D3E6B1}"/>
    <cellStyle name="Nota 5 2" xfId="2778" xr:uid="{83EBC9CC-4404-4A86-9657-29AEE83677B6}"/>
    <cellStyle name="Nota 5 2 10" xfId="48330" xr:uid="{E318246E-6E69-4F2D-BE7B-D20AB1B2E7EC}"/>
    <cellStyle name="Nota 5 2 11" xfId="46438" xr:uid="{C5C1CACE-57FA-4C43-8702-4AFDB8B5356A}"/>
    <cellStyle name="Nota 5 2 2" xfId="2779" xr:uid="{C30A99E9-47B5-4783-A243-50BFE6183E2F}"/>
    <cellStyle name="Nota 5 2 2 2" xfId="57074" xr:uid="{86FB2013-320D-4254-AB65-D7C4A8A9784D}"/>
    <cellStyle name="Nota 5 2 2 2 2" xfId="57497" xr:uid="{3E28769D-B518-4CB9-8B23-3E186F91FFB6}"/>
    <cellStyle name="Nota 5 2 2 2 2 2" xfId="59483" xr:uid="{6989DC58-53F6-4389-B2A7-538C5647D9D2}"/>
    <cellStyle name="Nota 5 2 2 2 3" xfId="58008" xr:uid="{B86732EE-83C7-4CCE-8E60-6C7447BFCAA0}"/>
    <cellStyle name="Nota 5 2 2 2 4" xfId="58769" xr:uid="{101DE964-59E1-49CE-8636-8474ABBCA885}"/>
    <cellStyle name="Nota 5 2 2 3" xfId="56722" xr:uid="{BDF96C6F-4B6D-4CBB-8F4A-766E9C70D941}"/>
    <cellStyle name="Nota 5 2 2 3 2" xfId="59621" xr:uid="{C97D7961-9889-43EC-9BCA-27A6408FA0F2}"/>
    <cellStyle name="Nota 5 2 2 3 3" xfId="58926" xr:uid="{8C1C1D20-6539-46C2-9CD0-75506D7795F6}"/>
    <cellStyle name="Nota 5 2 2 4" xfId="59064" xr:uid="{AE2C2E13-ACBA-4D47-B1F7-7FE52EA5CFCD}"/>
    <cellStyle name="Nota 5 2 2 4 2" xfId="59750" xr:uid="{A5A1FFC7-5C26-4F4E-83BB-BF8A9F417287}"/>
    <cellStyle name="Nota 5 2 2 5" xfId="59186" xr:uid="{15541A94-445D-46E1-AE9B-3558C95D5C03}"/>
    <cellStyle name="Nota 5 2 2 5 2" xfId="59864" xr:uid="{1C430E56-0BBD-4D56-924A-8915BA40B0FD}"/>
    <cellStyle name="Nota 5 2 2 6" xfId="59330" xr:uid="{10A71193-60CD-490B-B252-D8E0A96BACF5}"/>
    <cellStyle name="Nota 5 2 2 7" xfId="58607" xr:uid="{5EA6E5B2-1EA1-4945-9D66-6B8FE818CB23}"/>
    <cellStyle name="Nota 5 2 2 8" xfId="49813" xr:uid="{526628FB-BFFA-4D09-9190-8E0BA76DDFE9}"/>
    <cellStyle name="Nota 5 2 3" xfId="42775" xr:uid="{8E79EA49-B436-49AC-88A0-90BA2668F82C}"/>
    <cellStyle name="Nota 5 2 3 2" xfId="58812" xr:uid="{6631BC3D-6BA1-4D08-B1B6-999FB5746CEE}"/>
    <cellStyle name="Nota 5 2 3 2 2" xfId="59525" xr:uid="{C50E7B6C-F34F-4FDE-B153-8E4430EFE1EF}"/>
    <cellStyle name="Nota 5 2 3 3" xfId="58973" xr:uid="{BA92EB3E-403C-45F1-896B-D83E8E4239A5}"/>
    <cellStyle name="Nota 5 2 3 3 2" xfId="59665" xr:uid="{5F0E8E4D-D5D8-446D-A7D0-D8C990426938}"/>
    <cellStyle name="Nota 5 2 3 4" xfId="59107" xr:uid="{20EEE5F7-00DD-4291-8D77-2348A8C1B4E5}"/>
    <cellStyle name="Nota 5 2 3 4 2" xfId="59791" xr:uid="{DB8159EF-E7FB-4EE3-BC07-3D6E279F096D}"/>
    <cellStyle name="Nota 5 2 3 5" xfId="59227" xr:uid="{2B09777B-BF26-40CF-B80C-22A50D148DF5}"/>
    <cellStyle name="Nota 5 2 3 5 2" xfId="59904" xr:uid="{F2A74DA0-3572-4DB9-8AE5-4DCEFE4AA51D}"/>
    <cellStyle name="Nota 5 2 3 6" xfId="59372" xr:uid="{B7EBDDA4-C809-4394-8CFC-68C177114B9A}"/>
    <cellStyle name="Nota 5 2 3 7" xfId="58652" xr:uid="{D41F862A-1B51-42B7-BC57-291A64DABA22}"/>
    <cellStyle name="Nota 5 2 3 8" xfId="56711" xr:uid="{4AB5E58D-914F-4D0C-A08E-03778B20F5A2}"/>
    <cellStyle name="Nota 5 2 4" xfId="58173" xr:uid="{D1DED748-0A81-48F5-921D-58A530B7F455}"/>
    <cellStyle name="Nota 5 2 4 2" xfId="59434" xr:uid="{AEFEF5ED-117D-41F7-810C-7ADD7EC61C02}"/>
    <cellStyle name="Nota 5 2 4 3" xfId="58718" xr:uid="{0882F04D-10C4-4BF6-AF84-A0BDB41AF410}"/>
    <cellStyle name="Nota 5 2 5" xfId="58874" xr:uid="{02A30213-4606-42E3-9D76-CDA7D6AA98A7}"/>
    <cellStyle name="Nota 5 2 5 2" xfId="59572" xr:uid="{1053DA15-ED3A-448D-A3D5-9DFCC63B20D8}"/>
    <cellStyle name="Nota 5 2 6" xfId="58699" xr:uid="{74A52E6E-0FF4-4670-9D15-9448B4DA2587}"/>
    <cellStyle name="Nota 5 2 6 2" xfId="59415" xr:uid="{1EC9AA68-FD1B-4715-8629-2DFA131BBDF2}"/>
    <cellStyle name="Nota 5 2 7" xfId="58987" xr:uid="{77AB9F47-28B2-4C16-A2B8-2AE36007FBC4}"/>
    <cellStyle name="Nota 5 2 7 2" xfId="59679" xr:uid="{0C46E5B0-1C93-4624-A076-C5BE868364D1}"/>
    <cellStyle name="Nota 5 2 8" xfId="59281" xr:uid="{387A9C17-0336-4A5C-9F62-2155709B9ACC}"/>
    <cellStyle name="Nota 5 2 9" xfId="58550" xr:uid="{D8C7C31A-1E3D-43B7-97D0-032B2967C399}"/>
    <cellStyle name="Nota 5 3" xfId="2780" xr:uid="{0A26936C-28D2-4AD8-BA45-7BE5D852A11A}"/>
    <cellStyle name="Nota 5 3 10" xfId="51213" xr:uid="{BA9D8CDE-3612-42A4-A939-A4976160D35D}"/>
    <cellStyle name="Nota 5 3 11" xfId="46950" xr:uid="{8A761D36-DB75-4671-A513-58E050D57B55}"/>
    <cellStyle name="Nota 5 3 2" xfId="2781" xr:uid="{5E7FB7F1-D544-4459-8B59-143C75743E7B}"/>
    <cellStyle name="Nota 5 3 2 2" xfId="58770" xr:uid="{20E86D2D-DE09-47EA-96B7-F6551F021A58}"/>
    <cellStyle name="Nota 5 3 2 2 2" xfId="59484" xr:uid="{5C298670-E83C-4429-9B2A-A890A8E524A5}"/>
    <cellStyle name="Nota 5 3 2 3" xfId="58927" xr:uid="{CB4D984F-D108-4532-8756-7F6A9A39B363}"/>
    <cellStyle name="Nota 5 3 2 3 2" xfId="59622" xr:uid="{E25712EB-5A93-496B-A802-A03B4A6D99F7}"/>
    <cellStyle name="Nota 5 3 2 4" xfId="59065" xr:uid="{93D5829A-E269-4230-8AB9-51EF434E4F95}"/>
    <cellStyle name="Nota 5 3 2 4 2" xfId="59751" xr:uid="{E7FE0729-2737-4F22-8A16-481AFB4C0554}"/>
    <cellStyle name="Nota 5 3 2 5" xfId="59187" xr:uid="{006818E9-0CD5-4DC2-9522-878D04F7DC3F}"/>
    <cellStyle name="Nota 5 3 2 5 2" xfId="59865" xr:uid="{1A6DB100-780E-4F30-A97B-B68F2E014F61}"/>
    <cellStyle name="Nota 5 3 2 6" xfId="59331" xr:uid="{7F3423B6-3866-4DA4-A941-1D8A0B51E2F0}"/>
    <cellStyle name="Nota 5 3 2 7" xfId="58608" xr:uid="{8E7F6C6E-22E1-4ACF-9EC3-7B22FC851A2E}"/>
    <cellStyle name="Nota 5 3 3" xfId="58653" xr:uid="{B25A7D07-7DC7-4665-8729-8246D1E84441}"/>
    <cellStyle name="Nota 5 3 3 2" xfId="58813" xr:uid="{0480362A-1A64-4A75-8ED5-813425C462EA}"/>
    <cellStyle name="Nota 5 3 3 2 2" xfId="59526" xr:uid="{59364F09-1562-4829-A073-9CA938D0CAE3}"/>
    <cellStyle name="Nota 5 3 3 3" xfId="58974" xr:uid="{0A4E8EB6-B260-411D-9B4F-1E3D1BD520F4}"/>
    <cellStyle name="Nota 5 3 3 3 2" xfId="59666" xr:uid="{74572119-78D7-4192-AAAF-98F3D298A459}"/>
    <cellStyle name="Nota 5 3 3 4" xfId="59108" xr:uid="{355DE0FE-38B6-4223-9CB8-64A1E47B28EE}"/>
    <cellStyle name="Nota 5 3 3 4 2" xfId="59792" xr:uid="{59015EE1-976A-461C-998E-0D08BE7DE89F}"/>
    <cellStyle name="Nota 5 3 3 5" xfId="59228" xr:uid="{19CD6BC5-4930-4927-BEEB-29B47ADE6E6C}"/>
    <cellStyle name="Nota 5 3 3 5 2" xfId="59905" xr:uid="{F1CD3F9E-EB06-40AA-B9F7-344FE6C35573}"/>
    <cellStyle name="Nota 5 3 3 6" xfId="59373" xr:uid="{47ABC4A8-0803-42B5-8194-89F2B49535CF}"/>
    <cellStyle name="Nota 5 3 4" xfId="58719" xr:uid="{94DF6874-59BC-45E3-8EE1-87E4174E275E}"/>
    <cellStyle name="Nota 5 3 4 2" xfId="59435" xr:uid="{CB64C852-1C27-4DA4-9B31-14EB7BDA27B2}"/>
    <cellStyle name="Nota 5 3 5" xfId="58875" xr:uid="{15DB5375-58BC-46EB-AFD3-7C79280FD460}"/>
    <cellStyle name="Nota 5 3 5 2" xfId="59573" xr:uid="{293A1D58-75D4-4050-920E-ED8839B16801}"/>
    <cellStyle name="Nota 5 3 6" xfId="58700" xr:uid="{8040703A-A6C9-4810-B778-A4E249EFFA6F}"/>
    <cellStyle name="Nota 5 3 6 2" xfId="59416" xr:uid="{47CD1A0F-54EC-4F96-AD2A-D187C95D9BE4}"/>
    <cellStyle name="Nota 5 3 7" xfId="59003" xr:uid="{65E65E22-7748-4210-809A-0CC770150C99}"/>
    <cellStyle name="Nota 5 3 7 2" xfId="59693" xr:uid="{E0223C4F-0695-486C-9C60-7F27B86F7656}"/>
    <cellStyle name="Nota 5 3 8" xfId="59282" xr:uid="{CE72D27D-6493-42C6-AD38-726BA2778ECE}"/>
    <cellStyle name="Nota 5 3 9" xfId="58551" xr:uid="{B94BDB80-EE1B-474E-8C97-1E04B5D265A8}"/>
    <cellStyle name="Nota 5 4" xfId="2782" xr:uid="{C425FB8F-DF83-4097-B4AC-9529D5865070}"/>
    <cellStyle name="Nota 5 4 10" xfId="52095" xr:uid="{E86BF2AC-A22E-49B4-A16F-1CF39D3A821B}"/>
    <cellStyle name="Nota 5 4 2" xfId="2783" xr:uid="{1F79A1B5-B8CF-4243-BBE7-883C84AEB73D}"/>
    <cellStyle name="Nota 5 4 2 2" xfId="58771" xr:uid="{F1CBEC98-99BA-40F2-BBF4-D42CA061A152}"/>
    <cellStyle name="Nota 5 4 2 2 2" xfId="59485" xr:uid="{5E1F05A1-FC24-4337-BA1F-92883F0E35A2}"/>
    <cellStyle name="Nota 5 4 2 3" xfId="58928" xr:uid="{CAA4BF01-0846-45A5-BE8E-373CFA741EFE}"/>
    <cellStyle name="Nota 5 4 2 3 2" xfId="59623" xr:uid="{497B6105-C5CE-4288-975C-CFAD71B6A936}"/>
    <cellStyle name="Nota 5 4 2 4" xfId="59066" xr:uid="{0A544608-F4F9-46EA-BDF7-AB0564CE368D}"/>
    <cellStyle name="Nota 5 4 2 4 2" xfId="59752" xr:uid="{5C62B419-7941-4668-BF1B-6964EE31D0C2}"/>
    <cellStyle name="Nota 5 4 2 5" xfId="59188" xr:uid="{4B352F44-E61E-441B-843B-4190E43A31FF}"/>
    <cellStyle name="Nota 5 4 2 5 2" xfId="59866" xr:uid="{F946817C-B442-4437-8B83-9EA2D38BD891}"/>
    <cellStyle name="Nota 5 4 2 6" xfId="59332" xr:uid="{4620B852-1C27-4AC2-89C5-D60019193ACB}"/>
    <cellStyle name="Nota 5 4 2 7" xfId="58609" xr:uid="{15822CB5-04E9-4C3E-8203-71D8B4CAF78A}"/>
    <cellStyle name="Nota 5 4 3" xfId="58654" xr:uid="{C90FA570-5010-4787-BD9D-5BF7D32D3271}"/>
    <cellStyle name="Nota 5 4 3 2" xfId="58814" xr:uid="{F2D02DB2-6FBF-4188-9196-3D334B56A75D}"/>
    <cellStyle name="Nota 5 4 3 2 2" xfId="59527" xr:uid="{15F29128-A7A4-48C2-9118-D17E7934A4EF}"/>
    <cellStyle name="Nota 5 4 3 3" xfId="58975" xr:uid="{275861EC-21D5-43F4-B962-B7F5245559F6}"/>
    <cellStyle name="Nota 5 4 3 3 2" xfId="59667" xr:uid="{1E6856E7-26D5-488B-90EA-C8758F8D989C}"/>
    <cellStyle name="Nota 5 4 3 4" xfId="59109" xr:uid="{E8011D18-0CEC-4219-BBBE-BBA4E3AE4FF4}"/>
    <cellStyle name="Nota 5 4 3 4 2" xfId="59793" xr:uid="{E3CFE758-2910-4950-A240-9D1EBE1E93F6}"/>
    <cellStyle name="Nota 5 4 3 5" xfId="59229" xr:uid="{7F5D7A09-3555-43D7-A99D-3E700315ADA2}"/>
    <cellStyle name="Nota 5 4 3 5 2" xfId="59906" xr:uid="{D0D47FE6-D993-4A31-83E1-9C8E4B0867B2}"/>
    <cellStyle name="Nota 5 4 3 6" xfId="59374" xr:uid="{F2D90246-F221-4D33-8C53-BFA24421E95C}"/>
    <cellStyle name="Nota 5 4 4" xfId="58720" xr:uid="{697E4C3E-38E9-4DA4-A126-27228C1CE7A6}"/>
    <cellStyle name="Nota 5 4 4 2" xfId="59436" xr:uid="{A2A5F693-DD8D-48E7-9BF5-32297B3F76DB}"/>
    <cellStyle name="Nota 5 4 5" xfId="58876" xr:uid="{CBA0FE39-3DBF-4736-B2B0-43BFFD095F77}"/>
    <cellStyle name="Nota 5 4 5 2" xfId="59574" xr:uid="{2B3F1F30-EE69-4BCC-86B9-E76A401A2AEC}"/>
    <cellStyle name="Nota 5 4 6" xfId="59013" xr:uid="{94F55BE9-C516-4D18-AD13-B8333117F4A4}"/>
    <cellStyle name="Nota 5 4 6 2" xfId="59702" xr:uid="{E5822DEF-8314-4F69-B8C7-99EDC034C404}"/>
    <cellStyle name="Nota 5 4 7" xfId="58950" xr:uid="{87590C05-6EE8-4DCD-81D9-3C608797186A}"/>
    <cellStyle name="Nota 5 4 7 2" xfId="59642" xr:uid="{479DEAF9-BF04-4990-8B94-215B24F32319}"/>
    <cellStyle name="Nota 5 4 8" xfId="59283" xr:uid="{973F4CF1-5E52-4B4F-A89A-5C863F07BFB4}"/>
    <cellStyle name="Nota 5 4 9" xfId="58552" xr:uid="{7ED75CD6-6280-4A79-AB25-B00DA20D6FCD}"/>
    <cellStyle name="Nota 5 5" xfId="2784" xr:uid="{E7B02F9B-8D6F-48CD-BE84-6EF89EE8D427}"/>
    <cellStyle name="Nota 5 5 10" xfId="52964" xr:uid="{457ECD48-9EC0-4923-9C4D-5892BA7C0F18}"/>
    <cellStyle name="Nota 5 5 2" xfId="2785" xr:uid="{06200225-28CB-4126-A179-9B68B2382C90}"/>
    <cellStyle name="Nota 5 5 2 2" xfId="58772" xr:uid="{1A64E49E-9FCF-4EC1-82D0-9DD3148CDBBD}"/>
    <cellStyle name="Nota 5 5 2 2 2" xfId="59486" xr:uid="{8AD38435-23DE-4F59-BF15-4AA3EE8E2876}"/>
    <cellStyle name="Nota 5 5 2 3" xfId="58929" xr:uid="{96568CFE-8991-41B7-8362-6CF8ADF50CEB}"/>
    <cellStyle name="Nota 5 5 2 3 2" xfId="59624" xr:uid="{573E73B9-B906-44F7-B563-5C88DF2DDC6F}"/>
    <cellStyle name="Nota 5 5 2 4" xfId="59067" xr:uid="{6F97A471-B90C-4C5B-BCE8-989CE05F6352}"/>
    <cellStyle name="Nota 5 5 2 4 2" xfId="59753" xr:uid="{DE7877AD-D08E-4894-A757-AA0DC3C2045C}"/>
    <cellStyle name="Nota 5 5 2 5" xfId="59189" xr:uid="{414BBD6B-6916-4A20-9C09-22BE2D339D94}"/>
    <cellStyle name="Nota 5 5 2 5 2" xfId="59867" xr:uid="{424F6AC2-EEB2-49CB-A195-BF679BFC0646}"/>
    <cellStyle name="Nota 5 5 2 6" xfId="59333" xr:uid="{290A4ACE-C7FC-45D3-B938-522DC3345E62}"/>
    <cellStyle name="Nota 5 5 2 7" xfId="58610" xr:uid="{0282F7DD-04F8-46DE-B0CA-2F1E755F4319}"/>
    <cellStyle name="Nota 5 5 3" xfId="58655" xr:uid="{E1F0CD37-4C8D-4F3D-AED6-7CF70664F9EF}"/>
    <cellStyle name="Nota 5 5 3 2" xfId="58815" xr:uid="{4957B691-102C-4FA1-B3D5-AA6E53E7D7EB}"/>
    <cellStyle name="Nota 5 5 3 2 2" xfId="59528" xr:uid="{8A9D2015-5BEC-441C-A076-498242676BFC}"/>
    <cellStyle name="Nota 5 5 3 3" xfId="58976" xr:uid="{683240CD-5FA8-41DF-AB31-1AA54CEB437C}"/>
    <cellStyle name="Nota 5 5 3 3 2" xfId="59668" xr:uid="{D517B259-9D8E-4C8E-B71C-135C0CCD44FC}"/>
    <cellStyle name="Nota 5 5 3 4" xfId="59110" xr:uid="{D005EAB3-5097-4B32-B03B-0C4EE6168923}"/>
    <cellStyle name="Nota 5 5 3 4 2" xfId="59794" xr:uid="{0A5DDA7E-DF9C-414E-A8A1-63063D07143B}"/>
    <cellStyle name="Nota 5 5 3 5" xfId="59230" xr:uid="{39BC3CB0-E78F-47A6-A7AB-C3C079E21F6F}"/>
    <cellStyle name="Nota 5 5 3 5 2" xfId="59907" xr:uid="{8990FE94-F496-4DEE-B199-9E50E414BF57}"/>
    <cellStyle name="Nota 5 5 3 6" xfId="59375" xr:uid="{D3D40E51-5240-4198-87F5-192A8C5D4001}"/>
    <cellStyle name="Nota 5 5 4" xfId="58721" xr:uid="{BAEF6ED6-4226-462A-827B-833EF445B864}"/>
    <cellStyle name="Nota 5 5 4 2" xfId="59437" xr:uid="{8390718E-C490-47D7-B102-0FD5F6272E62}"/>
    <cellStyle name="Nota 5 5 5" xfId="58877" xr:uid="{A8A60BE7-5E40-46EA-9387-4CC436EE289A}"/>
    <cellStyle name="Nota 5 5 5 2" xfId="59575" xr:uid="{D27DA3C6-CB95-421E-A743-2005890E567C}"/>
    <cellStyle name="Nota 5 5 6" xfId="59014" xr:uid="{AEAAF4CA-65BE-4998-8467-E1A4E158C4EB}"/>
    <cellStyle name="Nota 5 5 6 2" xfId="59703" xr:uid="{E0145460-AC04-4C78-A97F-6EA3DA906B83}"/>
    <cellStyle name="Nota 5 5 7" xfId="59140" xr:uid="{0D090CED-E08A-4BD2-8CFA-B37029AD41B5}"/>
    <cellStyle name="Nota 5 5 7 2" xfId="59821" xr:uid="{17227453-6DBE-4DDC-879E-36A897C3CAEB}"/>
    <cellStyle name="Nota 5 5 8" xfId="59284" xr:uid="{D8924401-C774-476E-B3AA-2200230A70EE}"/>
    <cellStyle name="Nota 5 5 9" xfId="58553" xr:uid="{A880B81B-3D3D-4B2E-873E-6649DB342632}"/>
    <cellStyle name="Nota 5 6" xfId="2786" xr:uid="{26296C53-698C-4C18-BA63-296E60FDBFF2}"/>
    <cellStyle name="Nota 5 6 2" xfId="2787" xr:uid="{1523FD5A-0AFA-477C-84D3-E61AF5CBC31A}"/>
    <cellStyle name="Nota 5 6 3" xfId="53819" xr:uid="{68A24079-6682-4B2F-90C1-A1AB1B10155B}"/>
    <cellStyle name="Nota 5 7" xfId="2788" xr:uid="{4A808243-8F41-4C85-8952-86FD28B6B315}"/>
    <cellStyle name="Nota 5 7 2" xfId="54642" xr:uid="{65B2BC09-112A-4960-B5C0-C5E395FD4026}"/>
    <cellStyle name="Nota 5 8" xfId="42776" xr:uid="{DE1281D0-E53B-4E19-9DD6-DE5B54FF4648}"/>
    <cellStyle name="Nota 5 8 2" xfId="55377" xr:uid="{C4194785-D029-467C-AD53-F660725446EB}"/>
    <cellStyle name="Nota 5 9" xfId="42777" xr:uid="{FF61EF32-261A-4C46-B247-54EF26EB12DB}"/>
    <cellStyle name="Nota 5 9 2" xfId="55973" xr:uid="{C06D1EF8-170C-46E1-A6FE-85C8E493FEF5}"/>
    <cellStyle name="Nota 50" xfId="2789" xr:uid="{ED50274F-62D2-4F90-8D91-EF1132341D4F}"/>
    <cellStyle name="Nota 50 10" xfId="42778" xr:uid="{70DCD3BC-4DE0-458D-B146-2CD7769AE346}"/>
    <cellStyle name="Nota 50 11" xfId="42779" xr:uid="{0E172026-8102-41CA-ACCF-D2A2309068B4}"/>
    <cellStyle name="Nota 50 12" xfId="42780" xr:uid="{78035C8C-C5D3-4755-A878-EF4D2450A06B}"/>
    <cellStyle name="Nota 50 13" xfId="42781" xr:uid="{EFE42D70-5092-4DCE-BB45-42844AEB255B}"/>
    <cellStyle name="Nota 50 14" xfId="42782" xr:uid="{8CBF15F6-E8CB-48CC-86ED-95DDD03B81D7}"/>
    <cellStyle name="Nota 50 15" xfId="42783" xr:uid="{8D743926-3B42-43E2-9602-A578537CDC22}"/>
    <cellStyle name="Nota 50 16" xfId="42784" xr:uid="{E781CFC4-98C7-46C8-81D8-20F8B441DD20}"/>
    <cellStyle name="Nota 50 2" xfId="2790" xr:uid="{7D7366B0-55D3-4A8C-98FC-C8980B09CFB5}"/>
    <cellStyle name="Nota 50 2 2" xfId="42785" xr:uid="{94CE05D2-8300-4B35-9596-7CD17FF48925}"/>
    <cellStyle name="Nota 50 2 3" xfId="42786" xr:uid="{7E4AF773-FDD3-4AEA-9252-E4C2E5B30910}"/>
    <cellStyle name="Nota 50 3" xfId="42787" xr:uid="{B0AB083C-809C-4290-AFB8-771CC5BABBF9}"/>
    <cellStyle name="Nota 50 4" xfId="42788" xr:uid="{04EBF8B7-65FE-45AF-A316-C8A9106DB9FD}"/>
    <cellStyle name="Nota 50 5" xfId="42789" xr:uid="{A8E3BD6D-7AA6-4899-81ED-019677BEE55C}"/>
    <cellStyle name="Nota 50 6" xfId="42790" xr:uid="{E30048ED-67CA-4FE3-AD94-57017BE97625}"/>
    <cellStyle name="Nota 50 7" xfId="42791" xr:uid="{C41962FE-942D-4E06-82C4-2FD89A9D220C}"/>
    <cellStyle name="Nota 50 8" xfId="42792" xr:uid="{3343A3C7-0819-4B8F-9B19-40963783658A}"/>
    <cellStyle name="Nota 50 9" xfId="42793" xr:uid="{2B4A6174-4DCD-4410-A2F9-0153B20D66DF}"/>
    <cellStyle name="Nota 51" xfId="2791" xr:uid="{C5BE5E56-4830-40D8-A38E-FF5D869EC3C5}"/>
    <cellStyle name="Nota 51 10" xfId="42794" xr:uid="{060B06DB-BEF3-4790-B0BA-6D1DC0B82ACC}"/>
    <cellStyle name="Nota 51 11" xfId="42795" xr:uid="{D7A72293-C60F-4E87-9693-5D9FBE115E8B}"/>
    <cellStyle name="Nota 51 12" xfId="42796" xr:uid="{698EDF0E-3568-4903-A0E9-5DC1BEF8383D}"/>
    <cellStyle name="Nota 51 13" xfId="42797" xr:uid="{4BCDEF07-66D9-4FC8-9CC3-A6FE04E68C22}"/>
    <cellStyle name="Nota 51 14" xfId="42798" xr:uid="{64AAD936-EDED-4F0C-A1FE-642C172247FF}"/>
    <cellStyle name="Nota 51 15" xfId="42799" xr:uid="{AE8570F7-7476-4187-B2C0-20F3E26CCE41}"/>
    <cellStyle name="Nota 51 16" xfId="42800" xr:uid="{EA754593-A65D-4ADE-A92E-E16E0281B80E}"/>
    <cellStyle name="Nota 51 2" xfId="2792" xr:uid="{85D963AE-22AE-40D9-A1F1-A7E8D6397520}"/>
    <cellStyle name="Nota 51 2 2" xfId="42801" xr:uid="{50ACF412-EFF5-4C27-98BE-9DE392DD4BF7}"/>
    <cellStyle name="Nota 51 2 3" xfId="42802" xr:uid="{92F841E6-0A53-4C5D-AAE1-20FD85B222E1}"/>
    <cellStyle name="Nota 51 3" xfId="42803" xr:uid="{413EF005-DD44-4E52-B8FE-C22B3B376D09}"/>
    <cellStyle name="Nota 51 4" xfId="42804" xr:uid="{7F71D019-F5CD-41AF-8780-B8B0FD2D92B6}"/>
    <cellStyle name="Nota 51 5" xfId="42805" xr:uid="{04667D58-FDE0-4065-BBC3-DB5F4474C01F}"/>
    <cellStyle name="Nota 51 6" xfId="42806" xr:uid="{6B4929E3-176F-45AC-A36A-487F9E978FF8}"/>
    <cellStyle name="Nota 51 7" xfId="42807" xr:uid="{B4248B31-19C8-490E-9F74-31E75406311C}"/>
    <cellStyle name="Nota 51 8" xfId="42808" xr:uid="{B6042D0B-95E1-47D9-9FF8-D67A32B7FF78}"/>
    <cellStyle name="Nota 51 9" xfId="42809" xr:uid="{97B8611F-3EF5-4BA4-A126-CA874DE7AAAD}"/>
    <cellStyle name="Nota 52" xfId="2793" xr:uid="{E546075E-ED0F-4E81-A7B3-7A9ACF0E5E13}"/>
    <cellStyle name="Nota 52 10" xfId="42810" xr:uid="{8FAA0EE8-C615-4401-B898-5B293CA37E40}"/>
    <cellStyle name="Nota 52 11" xfId="42811" xr:uid="{0F59E6D5-B30D-4421-950D-3767A980D07F}"/>
    <cellStyle name="Nota 52 12" xfId="42812" xr:uid="{C34F9565-A4DD-4482-8671-D35A26A49796}"/>
    <cellStyle name="Nota 52 13" xfId="42813" xr:uid="{D24C1A45-843D-461E-B47F-6AB283FDA2E6}"/>
    <cellStyle name="Nota 52 14" xfId="42814" xr:uid="{46E9652D-F49B-4B7C-9BE5-D243627CCC8F}"/>
    <cellStyle name="Nota 52 15" xfId="42815" xr:uid="{A1EB46C6-1064-42B5-BB67-D5D3CA8920B0}"/>
    <cellStyle name="Nota 52 16" xfId="42816" xr:uid="{E574B010-3F57-466C-9A15-D026D88C4652}"/>
    <cellStyle name="Nota 52 2" xfId="2794" xr:uid="{7BDE8C6A-6876-4EA2-9E40-60A0AAACF9A6}"/>
    <cellStyle name="Nota 52 2 2" xfId="42817" xr:uid="{8293A2FB-78D2-4B20-90F1-6BACC6808AC6}"/>
    <cellStyle name="Nota 52 2 3" xfId="42818" xr:uid="{A34D38A3-B8D3-449B-A339-E47D9DA7F9C3}"/>
    <cellStyle name="Nota 52 3" xfId="42819" xr:uid="{D8175700-9A62-4A23-B744-48714A822FB6}"/>
    <cellStyle name="Nota 52 4" xfId="42820" xr:uid="{F8ED24BB-5F4C-4E19-B7AF-79C93FE2D8CA}"/>
    <cellStyle name="Nota 52 5" xfId="42821" xr:uid="{DCC7330A-36ED-43C2-A179-7455C3CAD1CE}"/>
    <cellStyle name="Nota 52 6" xfId="42822" xr:uid="{03482AD6-2CD1-47BF-8C0D-80F851634545}"/>
    <cellStyle name="Nota 52 7" xfId="42823" xr:uid="{D733B4F5-641A-4F5B-8662-C09E88AA0526}"/>
    <cellStyle name="Nota 52 8" xfId="42824" xr:uid="{E3066589-64AC-45DA-849D-2926935423B0}"/>
    <cellStyle name="Nota 52 9" xfId="42825" xr:uid="{62A6749B-5DB3-400E-AB53-B03B7503DCEA}"/>
    <cellStyle name="Nota 53" xfId="2795" xr:uid="{09BF46D7-FDBB-45AC-83AC-4E3929A26835}"/>
    <cellStyle name="Nota 53 10" xfId="42826" xr:uid="{B24B0EC3-7328-4DBD-9372-C60181AF82DF}"/>
    <cellStyle name="Nota 53 11" xfId="42827" xr:uid="{763E8386-6763-487A-9B7B-27205E338F93}"/>
    <cellStyle name="Nota 53 12" xfId="42828" xr:uid="{E14F8065-CBFF-49ED-A571-AC40162A8986}"/>
    <cellStyle name="Nota 53 13" xfId="42829" xr:uid="{1CC15A44-CDDD-4E0F-81E6-510DC7517DF6}"/>
    <cellStyle name="Nota 53 14" xfId="42830" xr:uid="{576C109B-28CC-409F-ACD9-F3FB6802AC9E}"/>
    <cellStyle name="Nota 53 15" xfId="42831" xr:uid="{92BF6F01-C555-4CC9-8A86-24A218891338}"/>
    <cellStyle name="Nota 53 16" xfId="42832" xr:uid="{066DB737-4945-4CB5-897E-830037F2C6E8}"/>
    <cellStyle name="Nota 53 2" xfId="2796" xr:uid="{9E4330FE-953E-4BBA-8595-9E5C8C78E07D}"/>
    <cellStyle name="Nota 53 2 2" xfId="42833" xr:uid="{96A65738-1E03-4DC4-84EC-04F4E0C06929}"/>
    <cellStyle name="Nota 53 2 3" xfId="42834" xr:uid="{AFD3A4F9-0AEB-4778-9506-5FA05D6349FE}"/>
    <cellStyle name="Nota 53 3" xfId="42835" xr:uid="{93A0CB21-3D20-492F-AD37-D1AFA5B331DA}"/>
    <cellStyle name="Nota 53 4" xfId="42836" xr:uid="{F5B10E89-940E-49C6-8B47-133047368CEF}"/>
    <cellStyle name="Nota 53 5" xfId="42837" xr:uid="{92CB8B27-80A0-4DA9-95EA-3968B66DD820}"/>
    <cellStyle name="Nota 53 6" xfId="42838" xr:uid="{3E8F55C7-FD1A-4281-8179-388DCB6EA961}"/>
    <cellStyle name="Nota 53 7" xfId="42839" xr:uid="{3FA9E77C-65E6-40C0-B896-6FC5E10D6F68}"/>
    <cellStyle name="Nota 53 8" xfId="42840" xr:uid="{DF8FE8B6-5652-4DBD-91F5-F6C025E58A67}"/>
    <cellStyle name="Nota 53 9" xfId="42841" xr:uid="{F8AB2F2E-6C8F-4DC9-94B8-3581FC7E4B1C}"/>
    <cellStyle name="Nota 54" xfId="2797" xr:uid="{9DC5F0FE-ACBB-411A-8C6D-08599E409D1F}"/>
    <cellStyle name="Nota 54 10" xfId="42842" xr:uid="{C5EC692F-F40B-48EA-BCEE-69B1E1698534}"/>
    <cellStyle name="Nota 54 11" xfId="42843" xr:uid="{123D7308-071D-4F88-A228-DCD8EFBCEED9}"/>
    <cellStyle name="Nota 54 12" xfId="42844" xr:uid="{1B24EB06-AAC7-4A7A-B082-3F5BF6690175}"/>
    <cellStyle name="Nota 54 13" xfId="42845" xr:uid="{2CC341A3-B612-40DB-B978-6C63272366AB}"/>
    <cellStyle name="Nota 54 14" xfId="42846" xr:uid="{BCAC7D8C-734C-468D-A178-BBACA9E1BD17}"/>
    <cellStyle name="Nota 54 15" xfId="42847" xr:uid="{356E570F-8D69-4AC7-B56E-CF6E9F2FAE3D}"/>
    <cellStyle name="Nota 54 16" xfId="42848" xr:uid="{2CCFD622-FBA8-4DEC-A291-C394B4F65EED}"/>
    <cellStyle name="Nota 54 2" xfId="2798" xr:uid="{96E6DAB3-B663-4A15-B67C-E3E7CF5F3E3C}"/>
    <cellStyle name="Nota 54 2 2" xfId="42849" xr:uid="{0DBDAD28-07D6-4042-AF1D-5F8B4B83D213}"/>
    <cellStyle name="Nota 54 2 3" xfId="42850" xr:uid="{1448AE98-25FA-469F-BE59-B94B22191680}"/>
    <cellStyle name="Nota 54 3" xfId="42851" xr:uid="{A7AAC1DD-A891-43C1-8995-497AAC903813}"/>
    <cellStyle name="Nota 54 4" xfId="42852" xr:uid="{8F530A1C-559A-40AF-9115-129724698182}"/>
    <cellStyle name="Nota 54 5" xfId="42853" xr:uid="{1C73B10C-E775-4C6A-A646-723A21BF0D9D}"/>
    <cellStyle name="Nota 54 6" xfId="42854" xr:uid="{ABF10D81-5D33-430A-8FA9-AC2B3BD747EF}"/>
    <cellStyle name="Nota 54 7" xfId="42855" xr:uid="{FED99128-4E9B-48D7-A4C2-20B798738907}"/>
    <cellStyle name="Nota 54 8" xfId="42856" xr:uid="{13A59339-7817-46D5-B637-61DFECB021EB}"/>
    <cellStyle name="Nota 54 9" xfId="42857" xr:uid="{7D3B5B26-9F65-4AEF-B8A7-E53F7B3BE6FC}"/>
    <cellStyle name="Nota 55" xfId="2799" xr:uid="{43591434-0554-4FEC-BAD2-94E2EE28535C}"/>
    <cellStyle name="Nota 55 10" xfId="42858" xr:uid="{362B50E8-B5F7-4689-A689-F6308DA02C0E}"/>
    <cellStyle name="Nota 55 11" xfId="42859" xr:uid="{D18339C8-44D7-407C-B806-82AB8CB00C82}"/>
    <cellStyle name="Nota 55 12" xfId="42860" xr:uid="{2FFF7212-13C1-47AB-8655-CBD4B7A4A8D7}"/>
    <cellStyle name="Nota 55 13" xfId="42861" xr:uid="{A48FC8ED-1EF7-4D2D-8B8E-3D6A4E306FC0}"/>
    <cellStyle name="Nota 55 14" xfId="42862" xr:uid="{62486A18-817F-4FF7-9C1C-4D7AE625435D}"/>
    <cellStyle name="Nota 55 15" xfId="42863" xr:uid="{56549705-5621-46BD-9369-F779A3A7EF6C}"/>
    <cellStyle name="Nota 55 16" xfId="42864" xr:uid="{B194A64C-390D-4CCC-B724-DF3EDCBDEEC3}"/>
    <cellStyle name="Nota 55 2" xfId="2800" xr:uid="{44C52DF2-5C46-4127-AF64-9E15032A6CED}"/>
    <cellStyle name="Nota 55 2 2" xfId="42865" xr:uid="{3E5E06C4-8950-47AB-A3EC-F0C57AA2F904}"/>
    <cellStyle name="Nota 55 2 3" xfId="42866" xr:uid="{D77B29C1-4FF1-4FEC-AF58-89FBFCA53E0C}"/>
    <cellStyle name="Nota 55 3" xfId="42867" xr:uid="{8AE4F6CC-D661-4F13-9099-822B95165466}"/>
    <cellStyle name="Nota 55 4" xfId="42868" xr:uid="{5AB4ABA3-0E60-40A7-8268-0F945EE4EEEA}"/>
    <cellStyle name="Nota 55 5" xfId="42869" xr:uid="{A2FBE558-6D77-44EE-8B26-530D14F835DB}"/>
    <cellStyle name="Nota 55 6" xfId="42870" xr:uid="{A84053CB-DA3B-48AB-9967-A772D98E95FF}"/>
    <cellStyle name="Nota 55 7" xfId="42871" xr:uid="{D73CDBC2-8D63-4DDE-ABC0-A472FCCD31C7}"/>
    <cellStyle name="Nota 55 8" xfId="42872" xr:uid="{62F6F12F-36E9-480D-9711-35FBFF5F2E70}"/>
    <cellStyle name="Nota 55 9" xfId="42873" xr:uid="{C90A1065-352A-4460-A085-259383830AB2}"/>
    <cellStyle name="Nota 56" xfId="2801" xr:uid="{E5C3B19A-5507-4AD2-A049-8231174552DD}"/>
    <cellStyle name="Nota 56 10" xfId="42874" xr:uid="{ED626985-C72E-475A-BD0E-361D392EB99C}"/>
    <cellStyle name="Nota 56 11" xfId="42875" xr:uid="{A344F098-0080-4DBD-8ADF-7FB68448EA01}"/>
    <cellStyle name="Nota 56 12" xfId="42876" xr:uid="{AA75D3AB-0579-455E-81E6-B58D9E479168}"/>
    <cellStyle name="Nota 56 13" xfId="42877" xr:uid="{DE26EA0A-F0FD-469E-9282-45D50AC5632F}"/>
    <cellStyle name="Nota 56 14" xfId="42878" xr:uid="{10E64D38-340A-4A2C-AA41-B34DE2036687}"/>
    <cellStyle name="Nota 56 15" xfId="42879" xr:uid="{326F9F0F-394A-42FD-BDF8-5684E6466CB4}"/>
    <cellStyle name="Nota 56 16" xfId="42880" xr:uid="{F36E3C31-820E-498E-8494-10154AA73529}"/>
    <cellStyle name="Nota 56 2" xfId="2802" xr:uid="{6771825E-4BA0-4D15-9260-704ED1CC6E67}"/>
    <cellStyle name="Nota 56 2 2" xfId="42881" xr:uid="{DA6D9C0D-FA3D-44A1-B045-8EC32BA1D9ED}"/>
    <cellStyle name="Nota 56 2 3" xfId="42882" xr:uid="{6D48E407-7BF5-44DF-9BBC-8446366FA27B}"/>
    <cellStyle name="Nota 56 3" xfId="42883" xr:uid="{3E70C0C0-2CE3-49E8-96F1-476043E1A83B}"/>
    <cellStyle name="Nota 56 4" xfId="42884" xr:uid="{FC950DAC-AD58-4B6A-8DB0-9C58801343B0}"/>
    <cellStyle name="Nota 56 5" xfId="42885" xr:uid="{ABE5E020-D05A-44F7-8CF4-D9A984077ADE}"/>
    <cellStyle name="Nota 56 6" xfId="42886" xr:uid="{A406D65A-D83F-4C6D-8972-0C9AA8A7F6AF}"/>
    <cellStyle name="Nota 56 7" xfId="42887" xr:uid="{00E86BA7-1DCF-4C00-A3FD-80C667993528}"/>
    <cellStyle name="Nota 56 8" xfId="42888" xr:uid="{B2216745-913E-4E88-8E00-533A747357A4}"/>
    <cellStyle name="Nota 56 9" xfId="42889" xr:uid="{508CCEBF-7D36-442C-BB5B-066462F2AA5C}"/>
    <cellStyle name="Nota 57" xfId="2803" xr:uid="{A4B451AE-8EA6-4AD7-ABA5-8806F1CD47F1}"/>
    <cellStyle name="Nota 57 10" xfId="42890" xr:uid="{B612423E-D17E-4892-9F49-17DE003E826C}"/>
    <cellStyle name="Nota 57 11" xfId="42891" xr:uid="{0F5017A5-7462-442C-A2B4-330E25BEB7D4}"/>
    <cellStyle name="Nota 57 12" xfId="42892" xr:uid="{E0359ACC-2E8B-40E0-B942-0BFDFB6BC5E6}"/>
    <cellStyle name="Nota 57 13" xfId="42893" xr:uid="{17A43321-1BD5-4D47-BFED-299C91DD1826}"/>
    <cellStyle name="Nota 57 14" xfId="42894" xr:uid="{4BDF0B0D-E852-472F-B6E1-18D952D37DF4}"/>
    <cellStyle name="Nota 57 15" xfId="42895" xr:uid="{3AB56C1E-0125-46DC-A134-A27C0A9F0E77}"/>
    <cellStyle name="Nota 57 16" xfId="42896" xr:uid="{9B4D9092-0E8B-4349-A3E5-D05163C885B5}"/>
    <cellStyle name="Nota 57 2" xfId="2804" xr:uid="{A50EBE30-8EEF-47F5-88CC-70077ADA2B76}"/>
    <cellStyle name="Nota 57 2 2" xfId="42897" xr:uid="{DE311D8F-425E-49D2-A3ED-F15E8CBC2B84}"/>
    <cellStyle name="Nota 57 2 3" xfId="42898" xr:uid="{3E702370-F70D-4FD4-A410-0C5707A17FEE}"/>
    <cellStyle name="Nota 57 3" xfId="42899" xr:uid="{EEFBFBA3-D82E-4FA3-B62F-887CCF4318AA}"/>
    <cellStyle name="Nota 57 4" xfId="42900" xr:uid="{D3E27328-8860-4A35-91D7-D0482056EED6}"/>
    <cellStyle name="Nota 57 5" xfId="42901" xr:uid="{4AB264B3-EA07-47E9-9A62-6E1768F0F0D7}"/>
    <cellStyle name="Nota 57 6" xfId="42902" xr:uid="{E64C6760-7461-4601-8E82-0574C35CC29D}"/>
    <cellStyle name="Nota 57 7" xfId="42903" xr:uid="{29E011C5-F4D9-49F7-BC06-22438FF7F8EB}"/>
    <cellStyle name="Nota 57 8" xfId="42904" xr:uid="{D48BBC46-02A1-4B6F-B85B-6577B9839CE4}"/>
    <cellStyle name="Nota 57 9" xfId="42905" xr:uid="{F5ED611B-FB5C-4D88-BE41-A751CFE267E6}"/>
    <cellStyle name="Nota 58" xfId="2805" xr:uid="{569DEF70-C574-49F8-9796-DD03A69AAE4E}"/>
    <cellStyle name="Nota 58 10" xfId="42906" xr:uid="{05584CEC-B77C-4C51-B8B7-744CF704F7D1}"/>
    <cellStyle name="Nota 58 11" xfId="42907" xr:uid="{7CDFC035-AB10-4652-9B07-551D1D742D4C}"/>
    <cellStyle name="Nota 58 12" xfId="42908" xr:uid="{74CA948C-C419-4EA4-8C64-652B2462BB81}"/>
    <cellStyle name="Nota 58 13" xfId="42909" xr:uid="{B722B8BB-EC76-40F7-85F0-68291540E4F1}"/>
    <cellStyle name="Nota 58 14" xfId="42910" xr:uid="{FAC33FCA-CEB6-42A8-89FD-1F2B6600A712}"/>
    <cellStyle name="Nota 58 15" xfId="42911" xr:uid="{B5F9EC84-28FC-41E8-81EA-7399AD1180E5}"/>
    <cellStyle name="Nota 58 16" xfId="42912" xr:uid="{0366CA88-359D-4FCC-B97C-8AF077E24D9D}"/>
    <cellStyle name="Nota 58 2" xfId="2806" xr:uid="{417D24EA-6CB2-4B71-ABF4-92625F90FAF8}"/>
    <cellStyle name="Nota 58 2 2" xfId="42913" xr:uid="{6D403E94-E9DC-468A-98FC-3927D9FB5881}"/>
    <cellStyle name="Nota 58 2 3" xfId="42914" xr:uid="{A1B74055-7289-4D13-8A8F-0F7D6E77C3C0}"/>
    <cellStyle name="Nota 58 3" xfId="42915" xr:uid="{28BE82D2-1FBD-419E-8BBB-1E6F16FBD552}"/>
    <cellStyle name="Nota 58 4" xfId="42916" xr:uid="{C19905D2-824A-4DF3-A568-0D1A1ED7BD54}"/>
    <cellStyle name="Nota 58 5" xfId="42917" xr:uid="{E435F74E-B7F6-429F-8B42-9BCBC4E69E56}"/>
    <cellStyle name="Nota 58 6" xfId="42918" xr:uid="{D3801473-5E48-42D6-A1E5-EE92980EB2DF}"/>
    <cellStyle name="Nota 58 7" xfId="42919" xr:uid="{633031F5-7E22-4A00-9B17-479CC7EF8672}"/>
    <cellStyle name="Nota 58 8" xfId="42920" xr:uid="{E02C3320-546D-4DDB-9AA4-144D61F0C2D1}"/>
    <cellStyle name="Nota 58 9" xfId="42921" xr:uid="{42F13675-0796-46BC-83DB-1A65D1BEEDC9}"/>
    <cellStyle name="Nota 59" xfId="2807" xr:uid="{3564CE85-8078-4CB4-9E9E-24947EE6C356}"/>
    <cellStyle name="Nota 59 10" xfId="42922" xr:uid="{029A21DD-BED2-4820-B691-0669AFE16593}"/>
    <cellStyle name="Nota 59 11" xfId="42923" xr:uid="{3D70B820-7F8E-4B84-8596-B70FDF686DFB}"/>
    <cellStyle name="Nota 59 12" xfId="42924" xr:uid="{172F65DF-2FB7-477F-BCC4-B65533275A9A}"/>
    <cellStyle name="Nota 59 13" xfId="42925" xr:uid="{D5107C72-8BF4-411D-BB53-2234463F6C5E}"/>
    <cellStyle name="Nota 59 14" xfId="42926" xr:uid="{3933F987-3A7E-408F-BD5B-61937BE5D279}"/>
    <cellStyle name="Nota 59 15" xfId="42927" xr:uid="{FE29B934-A873-4DCB-8B37-5582BC9D4698}"/>
    <cellStyle name="Nota 59 16" xfId="42928" xr:uid="{6FA81435-37FE-4CB1-9DAC-F03C6B519BB7}"/>
    <cellStyle name="Nota 59 2" xfId="2808" xr:uid="{754A188C-23DF-4726-AB62-0DFF070DFDCC}"/>
    <cellStyle name="Nota 59 2 2" xfId="42929" xr:uid="{6845706A-9A0E-4AEB-B595-0891DF99D15B}"/>
    <cellStyle name="Nota 59 2 3" xfId="42930" xr:uid="{9AB3144C-44F9-4ADC-9339-19D28AEA481C}"/>
    <cellStyle name="Nota 59 3" xfId="42931" xr:uid="{E6C6A781-F024-4823-8956-5B6ECABC1C3C}"/>
    <cellStyle name="Nota 59 4" xfId="42932" xr:uid="{762B82BA-EC57-49C5-9FC8-0B9699DECE73}"/>
    <cellStyle name="Nota 59 5" xfId="42933" xr:uid="{A6B313FC-7B75-4126-B3C9-3FCB5F14E6DB}"/>
    <cellStyle name="Nota 59 6" xfId="42934" xr:uid="{CCF676D6-519C-4FA8-AAA4-300F360F3735}"/>
    <cellStyle name="Nota 59 7" xfId="42935" xr:uid="{73DAE003-ABB3-4B48-A352-7B0DFBC57653}"/>
    <cellStyle name="Nota 59 8" xfId="42936" xr:uid="{471B35D5-B3AC-4DE2-A8E9-612EE7FAEB0B}"/>
    <cellStyle name="Nota 59 9" xfId="42937" xr:uid="{CC8C535D-EFAE-4404-BDA3-6470E711CC33}"/>
    <cellStyle name="Nota 6" xfId="2809" xr:uid="{24B82008-F360-4494-8722-0116B2342421}"/>
    <cellStyle name="Nota 6 10" xfId="42938" xr:uid="{AB81161E-02A2-4277-BEF8-975EE972C70B}"/>
    <cellStyle name="Nota 6 10 2" xfId="56353" xr:uid="{6436140B-B9DF-4BB7-B044-1C483A981273}"/>
    <cellStyle name="Nota 6 11" xfId="42939" xr:uid="{80BC21B0-8825-4D1D-925C-EBE51E7DC89E}"/>
    <cellStyle name="Nota 6 11 2" xfId="57762" xr:uid="{ED029D30-6B72-477A-93E1-005E1994991C}"/>
    <cellStyle name="Nota 6 12" xfId="42940" xr:uid="{D8A4D519-46EF-43FE-89D2-64258CB73EF3}"/>
    <cellStyle name="Nota 6 12 2" xfId="47693" xr:uid="{D84EF3D5-4D60-4A1C-82FF-F3F063C170E8}"/>
    <cellStyle name="Nota 6 13" xfId="42941" xr:uid="{DE73DA02-E443-4376-B0FD-5B3CDBDE3434}"/>
    <cellStyle name="Nota 6 14" xfId="42942" xr:uid="{60585D1B-D1C9-4CAA-ACFF-36C8882035B0}"/>
    <cellStyle name="Nota 6 15" xfId="42943" xr:uid="{806C1D91-14BE-4953-A853-6FE3729203D7}"/>
    <cellStyle name="Nota 6 16" xfId="42944" xr:uid="{24EF2756-8155-49B5-9DB9-76B2A71359F2}"/>
    <cellStyle name="Nota 6 17" xfId="45370" xr:uid="{8516B426-0FC7-48A4-B936-A7E191E76DA0}"/>
    <cellStyle name="Nota 6 2" xfId="2810" xr:uid="{655A0617-7570-440F-8BA7-82D98945093E}"/>
    <cellStyle name="Nota 6 2 10" xfId="48331" xr:uid="{C4D29415-33B9-4EF7-8C16-432CFE90C987}"/>
    <cellStyle name="Nota 6 2 11" xfId="46439" xr:uid="{BEACEA39-7280-4370-BE40-91C66E14CF21}"/>
    <cellStyle name="Nota 6 2 2" xfId="2811" xr:uid="{7575CEAC-EC17-4FB8-AA5A-DFBFC0E4056A}"/>
    <cellStyle name="Nota 6 2 2 2" xfId="57075" xr:uid="{62A427AF-685E-4037-B1C2-87DE63E5E483}"/>
    <cellStyle name="Nota 6 2 2 2 2" xfId="57498" xr:uid="{679FFD50-2320-45BD-8DD3-0F48C57686E1}"/>
    <cellStyle name="Nota 6 2 2 2 2 2" xfId="59487" xr:uid="{19FE9075-34F6-4057-B9D7-19AFFA398609}"/>
    <cellStyle name="Nota 6 2 2 2 3" xfId="57786" xr:uid="{F198376B-66C4-46FB-8A0C-05683C8017CE}"/>
    <cellStyle name="Nota 6 2 2 2 4" xfId="58773" xr:uid="{A2DD3E6E-886B-4750-A547-A057451BC037}"/>
    <cellStyle name="Nota 6 2 2 3" xfId="56721" xr:uid="{774D262E-D492-4EE9-B62F-5AECFCC71503}"/>
    <cellStyle name="Nota 6 2 2 3 2" xfId="59625" xr:uid="{F488B65C-CCD5-44E3-8953-B7CC28354496}"/>
    <cellStyle name="Nota 6 2 2 3 3" xfId="58930" xr:uid="{B85CFC86-EABB-4CF5-B825-F1AE5B7C85EC}"/>
    <cellStyle name="Nota 6 2 2 4" xfId="59068" xr:uid="{39CBE05B-D6B8-43E0-A5F7-8E87B5648860}"/>
    <cellStyle name="Nota 6 2 2 4 2" xfId="59754" xr:uid="{144EC16C-C1ED-49CB-B583-225F9812E927}"/>
    <cellStyle name="Nota 6 2 2 5" xfId="59190" xr:uid="{9FF1E665-B1F0-471A-B414-D0080836BC5E}"/>
    <cellStyle name="Nota 6 2 2 5 2" xfId="59868" xr:uid="{9D676014-CA5C-4F4D-9286-0441F604547A}"/>
    <cellStyle name="Nota 6 2 2 6" xfId="59334" xr:uid="{11CAD1D8-A9DD-48E8-8686-A7D668C6FB27}"/>
    <cellStyle name="Nota 6 2 2 7" xfId="58611" xr:uid="{0138FBE9-3759-4490-83F5-684F14BA3276}"/>
    <cellStyle name="Nota 6 2 2 8" xfId="49815" xr:uid="{93E0A4E8-808C-4A22-9164-0515387D676A}"/>
    <cellStyle name="Nota 6 2 3" xfId="42945" xr:uid="{02A14D36-33E6-4A72-81F4-C28ADDBC69F3}"/>
    <cellStyle name="Nota 6 2 3 2" xfId="58816" xr:uid="{D4036652-A331-46FF-8F67-983B8A1B362A}"/>
    <cellStyle name="Nota 6 2 3 2 2" xfId="59529" xr:uid="{DABF6C88-24C4-4845-81C4-D2129374E9D4}"/>
    <cellStyle name="Nota 6 2 3 3" xfId="58977" xr:uid="{66B182A2-5A2E-4C8C-A4A9-F44E4797A037}"/>
    <cellStyle name="Nota 6 2 3 3 2" xfId="59669" xr:uid="{25983C82-B2E3-4234-8BE6-0164EDEDF172}"/>
    <cellStyle name="Nota 6 2 3 4" xfId="59111" xr:uid="{9D54FD1E-717D-4FB8-994A-20550D3374EA}"/>
    <cellStyle name="Nota 6 2 3 4 2" xfId="59795" xr:uid="{2EB4ED89-83C1-4EC4-8191-CF448AC23CB6}"/>
    <cellStyle name="Nota 6 2 3 5" xfId="59231" xr:uid="{9B2EF2AB-52EF-4775-8446-4AF82662F6B7}"/>
    <cellStyle name="Nota 6 2 3 5 2" xfId="59908" xr:uid="{0D053986-5FD6-4946-B0F7-709B86738B65}"/>
    <cellStyle name="Nota 6 2 3 6" xfId="59376" xr:uid="{A56F35E8-1270-4EB6-B48D-05AC2ACCB9A3}"/>
    <cellStyle name="Nota 6 2 3 7" xfId="58656" xr:uid="{F2658CAE-07D3-4E2C-90EC-2BDDD093AE86}"/>
    <cellStyle name="Nota 6 2 3 8" xfId="56712" xr:uid="{DB4106A9-7BF1-44B2-81E6-FE4641AB1469}"/>
    <cellStyle name="Nota 6 2 4" xfId="58068" xr:uid="{F2C9BA65-0325-4E45-A805-9883D18C8C66}"/>
    <cellStyle name="Nota 6 2 4 2" xfId="59438" xr:uid="{E463C668-8FE7-4B51-9127-57BBDF6B6066}"/>
    <cellStyle name="Nota 6 2 4 3" xfId="58722" xr:uid="{B23A8F27-6F14-46B8-BD70-8EB13E5F0B58}"/>
    <cellStyle name="Nota 6 2 5" xfId="58878" xr:uid="{B7F1E51E-B662-4C74-BCA0-7091B2E1468D}"/>
    <cellStyle name="Nota 6 2 5 2" xfId="59576" xr:uid="{762259EE-6B2C-482F-841D-8009BB7297A9}"/>
    <cellStyle name="Nota 6 2 6" xfId="59015" xr:uid="{251908AF-D956-499F-962A-84358AFCEDE9}"/>
    <cellStyle name="Nota 6 2 6 2" xfId="59704" xr:uid="{8B30C3CF-2C6D-4856-A772-3D098B4BF8E5}"/>
    <cellStyle name="Nota 6 2 7" xfId="59141" xr:uid="{663AFBA5-F36C-4391-8407-97D5F84BC24E}"/>
    <cellStyle name="Nota 6 2 7 2" xfId="59822" xr:uid="{8EF76AC9-7732-4674-921A-3C506E7AD43F}"/>
    <cellStyle name="Nota 6 2 8" xfId="59285" xr:uid="{215E50DF-2CAC-4E20-BB81-BF35ED35CC3E}"/>
    <cellStyle name="Nota 6 2 9" xfId="58554" xr:uid="{532CF40A-1E18-4EC1-9644-5ED848662300}"/>
    <cellStyle name="Nota 6 3" xfId="2812" xr:uid="{DF116E0E-A371-4C44-95AF-C4A9FFEC5995}"/>
    <cellStyle name="Nota 6 3 10" xfId="51215" xr:uid="{4DFAA895-33F9-4B49-BACD-EF5B821432DF}"/>
    <cellStyle name="Nota 6 3 11" xfId="46951" xr:uid="{868D53F9-9B66-4207-8EE8-941A30241E7B}"/>
    <cellStyle name="Nota 6 3 2" xfId="2813" xr:uid="{300D4241-CFF9-4B5F-91D7-2F1450B4D347}"/>
    <cellStyle name="Nota 6 3 2 2" xfId="58774" xr:uid="{300099B7-8A90-4172-8010-847E1A018EC5}"/>
    <cellStyle name="Nota 6 3 2 2 2" xfId="59488" xr:uid="{75D95277-8550-4787-B42A-24DADEAB5C30}"/>
    <cellStyle name="Nota 6 3 2 3" xfId="58931" xr:uid="{C1D82447-7E9C-40D4-9611-A3547D865A0B}"/>
    <cellStyle name="Nota 6 3 2 3 2" xfId="59626" xr:uid="{CF6CE701-1860-48A2-9F50-9E1249A429C6}"/>
    <cellStyle name="Nota 6 3 2 4" xfId="59069" xr:uid="{F8BC58DF-808F-4851-AA7B-76BD2A74E50B}"/>
    <cellStyle name="Nota 6 3 2 4 2" xfId="59755" xr:uid="{3C4E34F5-8CC1-433A-9D99-0C1595E5EFC1}"/>
    <cellStyle name="Nota 6 3 2 5" xfId="59191" xr:uid="{5825F370-10D5-4575-A912-1B39130BCFC8}"/>
    <cellStyle name="Nota 6 3 2 5 2" xfId="59869" xr:uid="{225331D3-D91F-459E-A6BA-5C98894BAC5E}"/>
    <cellStyle name="Nota 6 3 2 6" xfId="59335" xr:uid="{74783D0E-AACE-4473-9CAB-9D4A0EF256A9}"/>
    <cellStyle name="Nota 6 3 2 7" xfId="58612" xr:uid="{512A20D9-6989-46B0-886A-20CD24ABD283}"/>
    <cellStyle name="Nota 6 3 3" xfId="58657" xr:uid="{2E7B6CD9-85C4-476D-8E41-153BA64A91E9}"/>
    <cellStyle name="Nota 6 3 3 2" xfId="58817" xr:uid="{D0F24D9E-3888-4601-8480-A4F5C1F33B97}"/>
    <cellStyle name="Nota 6 3 3 2 2" xfId="59530" xr:uid="{CEE166D2-7238-409F-B9C6-8D502D1BA6AF}"/>
    <cellStyle name="Nota 6 3 3 3" xfId="58978" xr:uid="{D071DF3C-88D7-4223-B95C-1BBA320C08FE}"/>
    <cellStyle name="Nota 6 3 3 3 2" xfId="59670" xr:uid="{55683980-81C9-4530-9AD8-46AFC6437A4C}"/>
    <cellStyle name="Nota 6 3 3 4" xfId="59112" xr:uid="{0568443E-8922-4C8B-8861-A9817F565825}"/>
    <cellStyle name="Nota 6 3 3 4 2" xfId="59796" xr:uid="{59384DB2-5C47-482F-B89E-456E60C50516}"/>
    <cellStyle name="Nota 6 3 3 5" xfId="59232" xr:uid="{6DE02A65-8884-4172-AC5B-0F3C89EAC3E2}"/>
    <cellStyle name="Nota 6 3 3 5 2" xfId="59909" xr:uid="{289D9A7E-CB35-4533-812F-514E36B3006F}"/>
    <cellStyle name="Nota 6 3 3 6" xfId="59377" xr:uid="{3501579F-1040-49A8-99E1-A2FCC9749DCF}"/>
    <cellStyle name="Nota 6 3 4" xfId="58723" xr:uid="{BE482ABC-3DA4-43FB-8D81-8F03D5AC21C0}"/>
    <cellStyle name="Nota 6 3 4 2" xfId="59439" xr:uid="{554947F4-F9C0-4C02-8F00-8DCA8AF6F39A}"/>
    <cellStyle name="Nota 6 3 5" xfId="58879" xr:uid="{F14D85F3-7ACA-485A-9B8E-93397A97B3F1}"/>
    <cellStyle name="Nota 6 3 5 2" xfId="59577" xr:uid="{B0518214-07F4-4371-910B-ACA3CE34807F}"/>
    <cellStyle name="Nota 6 3 6" xfId="59016" xr:uid="{1D387888-138A-4BF6-98A3-E9B303A421AA}"/>
    <cellStyle name="Nota 6 3 6 2" xfId="59705" xr:uid="{4456CFA9-9B95-461F-BC3F-A8BC499B4426}"/>
    <cellStyle name="Nota 6 3 7" xfId="59142" xr:uid="{C980ED15-DE2A-4475-A7ED-ADFB93F7F401}"/>
    <cellStyle name="Nota 6 3 7 2" xfId="59823" xr:uid="{A0EC2DFA-FBE5-4729-AED3-5C03D73B3B08}"/>
    <cellStyle name="Nota 6 3 8" xfId="59286" xr:uid="{2CA51A8C-1C19-4D39-9605-6148D52D5A83}"/>
    <cellStyle name="Nota 6 3 9" xfId="58555" xr:uid="{F99412CB-B84A-4675-8098-5FFA0FD4C33A}"/>
    <cellStyle name="Nota 6 4" xfId="2814" xr:uid="{D8329386-2F84-4066-9CD5-F93D98AFC97D}"/>
    <cellStyle name="Nota 6 4 10" xfId="52097" xr:uid="{53C84093-CCC5-47E7-B387-21576993895E}"/>
    <cellStyle name="Nota 6 4 2" xfId="2815" xr:uid="{7EF2CC78-1FE5-4129-A549-C9AEB64C3B09}"/>
    <cellStyle name="Nota 6 4 2 2" xfId="58775" xr:uid="{CE5C0572-9753-4E4F-BBD7-526C63B3227E}"/>
    <cellStyle name="Nota 6 4 2 2 2" xfId="59489" xr:uid="{1D478F46-21FE-4F62-881B-18345443232C}"/>
    <cellStyle name="Nota 6 4 2 3" xfId="58932" xr:uid="{5F4FD02C-C076-420A-8660-A6B04A467ABD}"/>
    <cellStyle name="Nota 6 4 2 3 2" xfId="59627" xr:uid="{58C49721-8CE8-49F9-8670-387A180BF4F0}"/>
    <cellStyle name="Nota 6 4 2 4" xfId="59070" xr:uid="{9A6483E4-4DFA-4AB4-8D93-F2FBBE02494F}"/>
    <cellStyle name="Nota 6 4 2 4 2" xfId="59756" xr:uid="{4439A608-BC76-41E4-9846-A00C686C5D5B}"/>
    <cellStyle name="Nota 6 4 2 5" xfId="59192" xr:uid="{B7722C10-8E89-4780-ADA8-278238BE59A3}"/>
    <cellStyle name="Nota 6 4 2 5 2" xfId="59870" xr:uid="{B7818AA8-0CEB-41CE-A7EA-6063423CD4FD}"/>
    <cellStyle name="Nota 6 4 2 6" xfId="59336" xr:uid="{D91E9FB0-8EF7-4FE8-AF3F-DBE93EE86729}"/>
    <cellStyle name="Nota 6 4 2 7" xfId="58613" xr:uid="{0355B69E-6107-45D1-B68D-87404D16EC0C}"/>
    <cellStyle name="Nota 6 4 3" xfId="58658" xr:uid="{A0B6D6AE-3067-447E-87B2-AF982E17E05B}"/>
    <cellStyle name="Nota 6 4 3 2" xfId="58818" xr:uid="{6224A53F-00E9-4EC9-8397-20D5C0F60140}"/>
    <cellStyle name="Nota 6 4 3 2 2" xfId="59531" xr:uid="{5551A524-7C96-4AA8-8353-C113F66A9299}"/>
    <cellStyle name="Nota 6 4 3 3" xfId="58979" xr:uid="{7168E2AC-2241-4BAE-8056-EFCDB52CD2D5}"/>
    <cellStyle name="Nota 6 4 3 3 2" xfId="59671" xr:uid="{E93B6765-6A1B-48B8-93AD-A440A46C1FE1}"/>
    <cellStyle name="Nota 6 4 3 4" xfId="59113" xr:uid="{8260D207-BEC0-4BF8-B516-F9FAE01C915D}"/>
    <cellStyle name="Nota 6 4 3 4 2" xfId="59797" xr:uid="{120EBD7C-E8C3-42F5-9B70-E77F2619E982}"/>
    <cellStyle name="Nota 6 4 3 5" xfId="59233" xr:uid="{00841B44-629B-458F-B4F9-5FB613051D3E}"/>
    <cellStyle name="Nota 6 4 3 5 2" xfId="59910" xr:uid="{D70FE41A-1A71-4FEF-BA5E-E28C8B046C41}"/>
    <cellStyle name="Nota 6 4 3 6" xfId="59378" xr:uid="{4CB20B0A-7F67-4358-8947-DF668F368E9D}"/>
    <cellStyle name="Nota 6 4 4" xfId="58724" xr:uid="{6FDC4BCF-469D-4A52-B798-B108664FB049}"/>
    <cellStyle name="Nota 6 4 4 2" xfId="59440" xr:uid="{28B8752F-F03A-4444-87E5-80464533872B}"/>
    <cellStyle name="Nota 6 4 5" xfId="58880" xr:uid="{95BFFFA3-F424-4796-8F7C-FEE350EC96F9}"/>
    <cellStyle name="Nota 6 4 5 2" xfId="59578" xr:uid="{28F93F05-0C01-4039-BC13-B4AEEB5169FA}"/>
    <cellStyle name="Nota 6 4 6" xfId="59017" xr:uid="{8AFE444D-163C-4A86-9FB9-313A8912658D}"/>
    <cellStyle name="Nota 6 4 6 2" xfId="59706" xr:uid="{A8F42E23-27D2-4856-8B37-0E76D25F4E71}"/>
    <cellStyle name="Nota 6 4 7" xfId="59143" xr:uid="{D1E61E2D-051A-49E6-BEDA-E08AE8F77B72}"/>
    <cellStyle name="Nota 6 4 7 2" xfId="59824" xr:uid="{C9A06AC3-6900-40C0-A4E5-9D118C497598}"/>
    <cellStyle name="Nota 6 4 8" xfId="59287" xr:uid="{8E649D70-2063-4406-8D7D-0BF578CE7544}"/>
    <cellStyle name="Nota 6 4 9" xfId="58556" xr:uid="{7AE97CB7-9157-43A8-B6AA-C9547253103B}"/>
    <cellStyle name="Nota 6 5" xfId="2816" xr:uid="{A8641F09-4D45-4185-A8FD-240A65A8DF8E}"/>
    <cellStyle name="Nota 6 5 2" xfId="2817" xr:uid="{C6A38350-8FEC-4776-9D85-D0938FDE2330}"/>
    <cellStyle name="Nota 6 5 3" xfId="52966" xr:uid="{22CE457B-217B-417A-9BF2-A63415B83359}"/>
    <cellStyle name="Nota 6 6" xfId="2818" xr:uid="{757FD4CC-7E0C-4D66-AE1C-930F58F811D2}"/>
    <cellStyle name="Nota 6 6 2" xfId="2819" xr:uid="{027F17AE-58E7-4E37-B8A5-79A00B3AB7F9}"/>
    <cellStyle name="Nota 6 6 3" xfId="53821" xr:uid="{45D72F51-E4B7-45C7-8918-0ACB085D025A}"/>
    <cellStyle name="Nota 6 7" xfId="2820" xr:uid="{10BA5342-6900-4D3F-B827-4226C3F43396}"/>
    <cellStyle name="Nota 6 7 2" xfId="54644" xr:uid="{72A1C0D5-D080-43D3-AE7F-F9BF7B857364}"/>
    <cellStyle name="Nota 6 8" xfId="42946" xr:uid="{7C3B5695-B3FB-49AA-BF8B-0F0670AB4727}"/>
    <cellStyle name="Nota 6 8 2" xfId="55379" xr:uid="{91FAA610-E966-42ED-BCF9-534AE32C0153}"/>
    <cellStyle name="Nota 6 9" xfId="42947" xr:uid="{7E298BD8-AF56-4463-9CAF-306DE3390BEF}"/>
    <cellStyle name="Nota 6 9 2" xfId="55974" xr:uid="{0BF456FE-048E-4C06-8057-518DB31E7629}"/>
    <cellStyle name="Nota 60" xfId="2821" xr:uid="{CEA29FC7-59BD-4275-9E00-99B39AF12AEC}"/>
    <cellStyle name="Nota 60 10" xfId="42948" xr:uid="{29DF2945-F4A6-42F9-9216-552583CE2BCE}"/>
    <cellStyle name="Nota 60 11" xfId="42949" xr:uid="{A24CB58D-DDD8-40BD-8762-7895814AFA01}"/>
    <cellStyle name="Nota 60 12" xfId="42950" xr:uid="{FC14CC11-746C-4CA7-9F95-59293F55DA5F}"/>
    <cellStyle name="Nota 60 13" xfId="42951" xr:uid="{05B847DD-0E54-43D1-9317-21F5805F674D}"/>
    <cellStyle name="Nota 60 14" xfId="42952" xr:uid="{A1D4E8F3-D85C-4F74-9CC9-2F814A1AC1D7}"/>
    <cellStyle name="Nota 60 15" xfId="42953" xr:uid="{9DD98CFA-9F38-43E6-8A51-CE5BC6891562}"/>
    <cellStyle name="Nota 60 16" xfId="42954" xr:uid="{7F2ED701-722C-47C2-B0C7-337B07974E7C}"/>
    <cellStyle name="Nota 60 2" xfId="2822" xr:uid="{76184AE7-F1B0-4A3F-A9FC-D8CD91C7D610}"/>
    <cellStyle name="Nota 60 2 2" xfId="42955" xr:uid="{61ED6112-EFB6-44F3-ADAA-602626554B6A}"/>
    <cellStyle name="Nota 60 2 3" xfId="42956" xr:uid="{BBA976E7-B79B-4485-BDB2-C662A80A1406}"/>
    <cellStyle name="Nota 60 3" xfId="42957" xr:uid="{2F71EEE1-18E0-4075-9F80-FA54080350D8}"/>
    <cellStyle name="Nota 60 4" xfId="42958" xr:uid="{200E0A26-CFB3-431E-85FB-3DEE05E5E684}"/>
    <cellStyle name="Nota 60 5" xfId="42959" xr:uid="{8FDC6F8A-9C97-4A62-842D-0AEB11B78B7A}"/>
    <cellStyle name="Nota 60 6" xfId="42960" xr:uid="{6A45EEDC-71DC-4CE9-B2CF-33E4FCFC2C59}"/>
    <cellStyle name="Nota 60 7" xfId="42961" xr:uid="{0DF8FCEB-4C7F-49D8-B2C7-3F4CA7F3CE41}"/>
    <cellStyle name="Nota 60 8" xfId="42962" xr:uid="{18F43A14-EC8E-4B36-BE1E-06D6C871899B}"/>
    <cellStyle name="Nota 60 9" xfId="42963" xr:uid="{918F0650-C6D1-4455-A616-4EE8E1F2E172}"/>
    <cellStyle name="Nota 61" xfId="2823" xr:uid="{3408E1B2-8822-414A-A879-9A3373A52BBA}"/>
    <cellStyle name="Nota 61 10" xfId="42964" xr:uid="{DD30D3C6-82DD-4981-85F3-D9E54AB3DC6B}"/>
    <cellStyle name="Nota 61 11" xfId="42965" xr:uid="{31F3A2F9-9362-4CC2-BD93-6F84B0AE0FC8}"/>
    <cellStyle name="Nota 61 12" xfId="42966" xr:uid="{1ECD4FC0-AC4E-4751-B92E-537463580CE5}"/>
    <cellStyle name="Nota 61 13" xfId="42967" xr:uid="{0825FA41-0F1E-4D3C-BAEB-864447DF8D2E}"/>
    <cellStyle name="Nota 61 14" xfId="42968" xr:uid="{AE579463-4DAA-4334-B680-1C04537F19F5}"/>
    <cellStyle name="Nota 61 15" xfId="42969" xr:uid="{B5EE1F00-59C9-4597-87EF-941FFE471E2C}"/>
    <cellStyle name="Nota 61 16" xfId="42970" xr:uid="{190CBE91-C626-414D-8BD4-ECD7EA8C7AC5}"/>
    <cellStyle name="Nota 61 2" xfId="2824" xr:uid="{9EA605BC-98E0-4EDD-A1B6-31E56AC5F9B1}"/>
    <cellStyle name="Nota 61 2 2" xfId="42971" xr:uid="{ADA6A0E9-D13A-40AD-B2D4-0E9F8DB954A4}"/>
    <cellStyle name="Nota 61 2 3" xfId="42972" xr:uid="{60656D6B-084A-46CF-B757-252CC0140C9C}"/>
    <cellStyle name="Nota 61 3" xfId="42973" xr:uid="{DF5775B3-B651-4718-988E-1C28A3D26366}"/>
    <cellStyle name="Nota 61 4" xfId="42974" xr:uid="{2A6EA7FB-1EFB-4C55-B1B3-E0758B1F88B1}"/>
    <cellStyle name="Nota 61 5" xfId="42975" xr:uid="{3EE02337-8E46-4961-8BDE-831E02334477}"/>
    <cellStyle name="Nota 61 6" xfId="42976" xr:uid="{1B8FDD6E-DA5B-470D-970C-416545EE066A}"/>
    <cellStyle name="Nota 61 7" xfId="42977" xr:uid="{D89A2C06-CA57-4FB3-85FC-25086140A9D2}"/>
    <cellStyle name="Nota 61 8" xfId="42978" xr:uid="{2C41A6E9-D983-4634-A9CD-2D49F73206AA}"/>
    <cellStyle name="Nota 61 9" xfId="42979" xr:uid="{E30EFD2F-0006-41D1-87E1-0A5861EDC903}"/>
    <cellStyle name="Nota 62" xfId="2825" xr:uid="{F5EF8675-B994-4D06-8AD3-40CABC09E22C}"/>
    <cellStyle name="Nota 62 10" xfId="42980" xr:uid="{70BE6D86-0960-4595-8CD1-2873F79297CD}"/>
    <cellStyle name="Nota 62 11" xfId="42981" xr:uid="{033068AB-3BF1-42EE-AC7F-1B16E8E22CE2}"/>
    <cellStyle name="Nota 62 12" xfId="42982" xr:uid="{1B67DA8D-87BC-4C4E-9780-B335A5F154AE}"/>
    <cellStyle name="Nota 62 13" xfId="42983" xr:uid="{008FF62C-6BB4-4266-AA17-84752B0C144D}"/>
    <cellStyle name="Nota 62 14" xfId="42984" xr:uid="{18302101-DE8D-47C9-8F2E-F87CBAC1184A}"/>
    <cellStyle name="Nota 62 15" xfId="42985" xr:uid="{40937FA6-6826-412C-896C-E4DB8639628A}"/>
    <cellStyle name="Nota 62 16" xfId="42986" xr:uid="{4FA671CB-9DFA-4342-AE23-4E88CC1786F5}"/>
    <cellStyle name="Nota 62 2" xfId="2826" xr:uid="{EE05336B-95FD-406D-90E8-AF0A1EE3E2D6}"/>
    <cellStyle name="Nota 62 2 2" xfId="42987" xr:uid="{2C9F210B-3C58-47D3-84F2-B894A0A00019}"/>
    <cellStyle name="Nota 62 2 3" xfId="42988" xr:uid="{F2CD0038-4DA9-4366-8891-CAB1666314C0}"/>
    <cellStyle name="Nota 62 3" xfId="42989" xr:uid="{B382F21F-2EEE-47D3-9352-0B1E34A7B634}"/>
    <cellStyle name="Nota 62 4" xfId="42990" xr:uid="{E3B30896-8BAF-44E0-9324-7380815ECE0D}"/>
    <cellStyle name="Nota 62 5" xfId="42991" xr:uid="{F7D6B291-CF66-476A-8BCB-763EF36BC645}"/>
    <cellStyle name="Nota 62 6" xfId="42992" xr:uid="{6E69506F-C4A2-4E1A-B298-C73B91E29467}"/>
    <cellStyle name="Nota 62 7" xfId="42993" xr:uid="{96735369-D7DB-473F-BADD-1B464AB56D69}"/>
    <cellStyle name="Nota 62 8" xfId="42994" xr:uid="{D00B6822-93A2-499B-B7D1-50C26F3A1DA0}"/>
    <cellStyle name="Nota 62 9" xfId="42995" xr:uid="{DC41948E-8DA9-482F-81B8-D108641C98B1}"/>
    <cellStyle name="Nota 63" xfId="2827" xr:uid="{1B2668FE-DA39-4184-90E0-11791878D784}"/>
    <cellStyle name="Nota 63 10" xfId="42996" xr:uid="{3227AA7B-B643-471B-B8F3-301187918FFF}"/>
    <cellStyle name="Nota 63 11" xfId="42997" xr:uid="{B845E89F-520A-4518-B371-69ECCEED6F71}"/>
    <cellStyle name="Nota 63 12" xfId="42998" xr:uid="{9C48B4BE-2DCF-4DB1-A89E-17EB232F57D9}"/>
    <cellStyle name="Nota 63 13" xfId="42999" xr:uid="{EE626859-29D2-4BF1-8E19-6873B1DEEF7B}"/>
    <cellStyle name="Nota 63 14" xfId="43000" xr:uid="{F06283D3-3ED2-4DD2-86C0-8415BA8CC299}"/>
    <cellStyle name="Nota 63 15" xfId="43001" xr:uid="{AF06012A-F45F-45D9-951F-EFFECA6A7D38}"/>
    <cellStyle name="Nota 63 16" xfId="43002" xr:uid="{3B90FB41-C554-4966-804A-37B1BC75A8E8}"/>
    <cellStyle name="Nota 63 2" xfId="2828" xr:uid="{15A2A490-832B-424A-BB10-EA2CC9A0B792}"/>
    <cellStyle name="Nota 63 2 2" xfId="43003" xr:uid="{2CC59AF0-A4D9-4933-B8F3-595C2E343116}"/>
    <cellStyle name="Nota 63 2 3" xfId="43004" xr:uid="{51506B09-4B63-48EA-8EDE-2264BE1D9368}"/>
    <cellStyle name="Nota 63 3" xfId="43005" xr:uid="{A7B75FF2-81C9-4DD7-AD75-356CE0A083FF}"/>
    <cellStyle name="Nota 63 4" xfId="43006" xr:uid="{0A194038-0A9D-44AD-97D8-1207BA64D81C}"/>
    <cellStyle name="Nota 63 5" xfId="43007" xr:uid="{F81B452B-8F02-4D12-A4F6-DEBFB11938A0}"/>
    <cellStyle name="Nota 63 6" xfId="43008" xr:uid="{1419C2A1-492C-49CA-8D17-29467F1A47B7}"/>
    <cellStyle name="Nota 63 7" xfId="43009" xr:uid="{B638DE50-7D6D-460D-92E9-DCA421CBFCFF}"/>
    <cellStyle name="Nota 63 8" xfId="43010" xr:uid="{B403C53F-1AC6-4150-9699-52FCF9B81EF8}"/>
    <cellStyle name="Nota 63 9" xfId="43011" xr:uid="{71BB907D-0626-4CCC-BA66-8782BC52A639}"/>
    <cellStyle name="Nota 64" xfId="2829" xr:uid="{A2E8ACF2-14E1-40DC-8E70-295FB93E9A0B}"/>
    <cellStyle name="Nota 64 10" xfId="43012" xr:uid="{11895B45-95AD-4E46-B33E-C8DCA90959CB}"/>
    <cellStyle name="Nota 64 11" xfId="43013" xr:uid="{95319E57-F94D-47AA-90DF-288EEC85E2E1}"/>
    <cellStyle name="Nota 64 12" xfId="43014" xr:uid="{63C7A1E3-C8C4-40BC-8749-70FA65F394C1}"/>
    <cellStyle name="Nota 64 13" xfId="43015" xr:uid="{17B69B8D-E8C8-438E-91D3-D931E0D57E97}"/>
    <cellStyle name="Nota 64 14" xfId="43016" xr:uid="{4F374E2C-B605-4CFA-AACC-F1219379C1F5}"/>
    <cellStyle name="Nota 64 15" xfId="43017" xr:uid="{8D9963FC-3411-4B2A-A88C-4361C4CEC8B4}"/>
    <cellStyle name="Nota 64 16" xfId="43018" xr:uid="{B39806AE-AC10-4367-B3A9-5475626684ED}"/>
    <cellStyle name="Nota 64 2" xfId="2830" xr:uid="{1286C329-6165-4298-98E7-F331D69CC3F9}"/>
    <cellStyle name="Nota 64 2 2" xfId="43019" xr:uid="{2A1D5CCD-E60D-44BF-963F-CA758F81F1A6}"/>
    <cellStyle name="Nota 64 2 3" xfId="43020" xr:uid="{8BFF5E6C-84E7-4F8C-B414-4A520E49DBBD}"/>
    <cellStyle name="Nota 64 3" xfId="43021" xr:uid="{13BFCA22-2F84-4311-9FD3-784115BF1AFE}"/>
    <cellStyle name="Nota 64 4" xfId="43022" xr:uid="{5F0A8D0C-BBF2-4F4A-8465-44287A2D6D86}"/>
    <cellStyle name="Nota 64 5" xfId="43023" xr:uid="{F4550C0D-0E35-40C7-89EF-1350109C62C6}"/>
    <cellStyle name="Nota 64 6" xfId="43024" xr:uid="{7A8D8446-22CA-4987-B2D1-106476C1A5C7}"/>
    <cellStyle name="Nota 64 7" xfId="43025" xr:uid="{F45B1BE1-93EE-4CDC-B852-400337B9D34C}"/>
    <cellStyle name="Nota 64 8" xfId="43026" xr:uid="{B86B9664-8310-4099-A7A6-9C021033EEBA}"/>
    <cellStyle name="Nota 64 9" xfId="43027" xr:uid="{466E1AF6-72E7-4884-AE76-8AB52646D910}"/>
    <cellStyle name="Nota 65" xfId="2831" xr:uid="{12198F1E-9E8D-4B25-899D-CC308EDEFEA0}"/>
    <cellStyle name="Nota 65 10" xfId="43028" xr:uid="{6BBC1E2C-29F4-4CCF-8B53-6F31A7C0190D}"/>
    <cellStyle name="Nota 65 11" xfId="43029" xr:uid="{05895D74-3D78-4424-BEE7-275BE10B2D25}"/>
    <cellStyle name="Nota 65 12" xfId="43030" xr:uid="{5DD2FF08-8535-466A-BE2C-19E14D949B2B}"/>
    <cellStyle name="Nota 65 13" xfId="43031" xr:uid="{3EC6FD09-67DD-411D-8228-7C4D618C746A}"/>
    <cellStyle name="Nota 65 14" xfId="43032" xr:uid="{1C2648DA-0C5E-49DA-9579-1593778748CE}"/>
    <cellStyle name="Nota 65 15" xfId="43033" xr:uid="{1AAF3D68-4AAC-4476-965A-4A2C68B64D2D}"/>
    <cellStyle name="Nota 65 16" xfId="43034" xr:uid="{192F2BB7-B599-4BB6-8107-469F4716585B}"/>
    <cellStyle name="Nota 65 2" xfId="43035" xr:uid="{43138A63-7B32-452C-8C11-9FD38EA8F940}"/>
    <cellStyle name="Nota 65 2 2" xfId="43036" xr:uid="{5D611DF7-A811-478F-8725-F659E27B1A9D}"/>
    <cellStyle name="Nota 65 2 3" xfId="43037" xr:uid="{160E2E8B-F68B-4A21-8D2E-A2A9757A1D2A}"/>
    <cellStyle name="Nota 65 3" xfId="43038" xr:uid="{0627DD6B-0FA7-4E42-8A65-5EE9E56483FD}"/>
    <cellStyle name="Nota 65 4" xfId="43039" xr:uid="{EEF36FA4-241D-40E1-81B2-6CD0AAE93AB3}"/>
    <cellStyle name="Nota 65 5" xfId="43040" xr:uid="{09093D6A-E7D9-4740-9C01-A9661A807FB6}"/>
    <cellStyle name="Nota 65 6" xfId="43041" xr:uid="{5CE4503C-7B30-4234-9A41-A5CF9C98989D}"/>
    <cellStyle name="Nota 65 7" xfId="43042" xr:uid="{90C3AD00-82F4-4F0A-9375-3349250F9F8D}"/>
    <cellStyle name="Nota 65 8" xfId="43043" xr:uid="{A3A3B3F3-E38A-4526-864B-2C8B88BE56C4}"/>
    <cellStyle name="Nota 65 9" xfId="43044" xr:uid="{94D758A5-2A4E-445B-9722-77C8B91B00C0}"/>
    <cellStyle name="Nota 66" xfId="43045" xr:uid="{9EE222B6-A2FF-418B-8FAF-45DDD8AA3ED4}"/>
    <cellStyle name="Nota 66 10" xfId="43046" xr:uid="{5BA9C11F-FF5E-4DD9-BAC1-CCF6398A05DC}"/>
    <cellStyle name="Nota 66 11" xfId="43047" xr:uid="{5772B14D-9B55-4FC3-8857-E471184D04CB}"/>
    <cellStyle name="Nota 66 12" xfId="43048" xr:uid="{A3B28BC1-203B-4F93-8AD8-DDC0CB30C9E1}"/>
    <cellStyle name="Nota 66 13" xfId="43049" xr:uid="{81062549-8387-4194-965A-4300D674829E}"/>
    <cellStyle name="Nota 66 14" xfId="43050" xr:uid="{5DEB7780-E8A4-4CAF-B592-9C44C2C41487}"/>
    <cellStyle name="Nota 66 15" xfId="43051" xr:uid="{84F60DBC-B998-42C3-A2ED-B6C17C9F7CDC}"/>
    <cellStyle name="Nota 66 16" xfId="43052" xr:uid="{481779A6-E5DD-41B4-909A-615F2FBDEBA2}"/>
    <cellStyle name="Nota 66 2" xfId="43053" xr:uid="{57AFEEFA-CA74-4EE7-AF1A-78C5417235C8}"/>
    <cellStyle name="Nota 66 2 2" xfId="43054" xr:uid="{8E5B52CE-1614-4A66-AEAD-69289F993B58}"/>
    <cellStyle name="Nota 66 2 3" xfId="43055" xr:uid="{E4838F28-6E8C-4043-AD2E-4A0AA22C05E4}"/>
    <cellStyle name="Nota 66 3" xfId="43056" xr:uid="{F5D8351E-7348-4F8D-8144-FD44ED41ECE7}"/>
    <cellStyle name="Nota 66 4" xfId="43057" xr:uid="{73A71DD5-3105-4237-B7EE-F160195D4888}"/>
    <cellStyle name="Nota 66 5" xfId="43058" xr:uid="{5E2575FE-86E3-4A0E-A373-FEF4FA4CA361}"/>
    <cellStyle name="Nota 66 6" xfId="43059" xr:uid="{B6AB12C2-83B6-4B9D-A31A-F2FCFDB67878}"/>
    <cellStyle name="Nota 66 7" xfId="43060" xr:uid="{ADA43B7E-B804-408F-BFBA-4D128FF6BC43}"/>
    <cellStyle name="Nota 66 8" xfId="43061" xr:uid="{D58E9414-E988-4A7E-9FC4-711D50378D52}"/>
    <cellStyle name="Nota 66 9" xfId="43062" xr:uid="{97659ECA-1F45-4AC8-A26B-AFC20461A742}"/>
    <cellStyle name="Nota 67" xfId="43063" xr:uid="{C18F3F02-6C78-4D73-8B21-7B8E43000C0F}"/>
    <cellStyle name="Nota 67 10" xfId="43064" xr:uid="{17BC7CA3-B56E-4EAC-A237-5C987831D273}"/>
    <cellStyle name="Nota 67 11" xfId="43065" xr:uid="{CBED6ACB-582D-44EE-ACAA-3AF461B75B60}"/>
    <cellStyle name="Nota 67 12" xfId="43066" xr:uid="{C0268506-4B22-4106-8353-81891C4BC78A}"/>
    <cellStyle name="Nota 67 13" xfId="43067" xr:uid="{0275EA22-CD75-479A-8F4F-F258455EE7CB}"/>
    <cellStyle name="Nota 67 14" xfId="43068" xr:uid="{128DD91A-1EDD-4779-8D7A-33D0868956B5}"/>
    <cellStyle name="Nota 67 15" xfId="43069" xr:uid="{FA58DE49-D900-4F48-8E63-1A70CE9AC522}"/>
    <cellStyle name="Nota 67 16" xfId="43070" xr:uid="{45219963-5668-4415-8222-884A5F9548B6}"/>
    <cellStyle name="Nota 67 2" xfId="43071" xr:uid="{C572EE3A-5390-4558-B945-D612AFF1501F}"/>
    <cellStyle name="Nota 67 2 2" xfId="43072" xr:uid="{B6FEA13A-6DAA-4365-849E-34E7B592984F}"/>
    <cellStyle name="Nota 67 2 3" xfId="43073" xr:uid="{4A45A810-E660-4104-AB78-DA3BD4613110}"/>
    <cellStyle name="Nota 67 3" xfId="43074" xr:uid="{B35EA0CB-E5E4-48E0-A861-F69680A6A5D1}"/>
    <cellStyle name="Nota 67 4" xfId="43075" xr:uid="{891174D4-09C0-498E-AFEC-084E9BDE1A22}"/>
    <cellStyle name="Nota 67 5" xfId="43076" xr:uid="{E5961DC5-C712-47D0-90A1-F08F3A48D886}"/>
    <cellStyle name="Nota 67 6" xfId="43077" xr:uid="{DA1E84D9-79AD-42CB-84AC-1E10E9D4E1D6}"/>
    <cellStyle name="Nota 67 7" xfId="43078" xr:uid="{E69455BE-96FA-46BE-ADCD-77DDEB4A3B6B}"/>
    <cellStyle name="Nota 67 8" xfId="43079" xr:uid="{B12B70BC-C7E2-4097-9D2D-88CECD8A17AA}"/>
    <cellStyle name="Nota 67 9" xfId="43080" xr:uid="{932F677C-3B7B-4291-8AEF-3BFEFB5622E1}"/>
    <cellStyle name="Nota 68" xfId="43081" xr:uid="{93B832CB-75C3-4804-B2F4-12B423FB7CDA}"/>
    <cellStyle name="Nota 68 10" xfId="43082" xr:uid="{8D1B661A-43A3-4830-A59D-8B78894409F1}"/>
    <cellStyle name="Nota 68 11" xfId="43083" xr:uid="{AC2BC6CF-F26B-47B0-9FAB-B60B9C421AB0}"/>
    <cellStyle name="Nota 68 12" xfId="43084" xr:uid="{C8F98F25-190C-4AE6-BE0F-26B82884EFD0}"/>
    <cellStyle name="Nota 68 13" xfId="43085" xr:uid="{32AD3B38-C672-4C55-A326-D985FB6F4057}"/>
    <cellStyle name="Nota 68 14" xfId="43086" xr:uid="{C3CB9B44-D3D0-4D0C-86F7-69A2507A6DB6}"/>
    <cellStyle name="Nota 68 15" xfId="43087" xr:uid="{3C855F1B-F784-47F6-9B12-8322266308F0}"/>
    <cellStyle name="Nota 68 16" xfId="43088" xr:uid="{6682DB80-2A37-4F0F-97B1-567DC2069969}"/>
    <cellStyle name="Nota 68 2" xfId="43089" xr:uid="{026397CB-9EBC-48D8-866D-B744C1023541}"/>
    <cellStyle name="Nota 68 2 2" xfId="43090" xr:uid="{538BC133-8F60-4FF2-9D07-DDB264FA2C35}"/>
    <cellStyle name="Nota 68 2 3" xfId="43091" xr:uid="{AA00477B-4C56-4428-8FDE-18DEA88BE38F}"/>
    <cellStyle name="Nota 68 3" xfId="43092" xr:uid="{4D45A6FC-4A71-40F2-A48C-0F38CA496B9C}"/>
    <cellStyle name="Nota 68 4" xfId="43093" xr:uid="{739F2822-97A2-4F98-A724-34C9CE192F9F}"/>
    <cellStyle name="Nota 68 5" xfId="43094" xr:uid="{1DB13978-6DAF-414F-AC2F-A35D3F0238B9}"/>
    <cellStyle name="Nota 68 6" xfId="43095" xr:uid="{931846B8-E5B7-4E48-A912-9696B365857F}"/>
    <cellStyle name="Nota 68 7" xfId="43096" xr:uid="{D609BDB7-BE26-49FD-ADBB-1A999768D73E}"/>
    <cellStyle name="Nota 68 8" xfId="43097" xr:uid="{735E58FE-F6FA-41A9-A5DA-B96D8EB9D7BA}"/>
    <cellStyle name="Nota 68 9" xfId="43098" xr:uid="{7EEAD98E-9E57-47C2-A219-EAAD3C4539E4}"/>
    <cellStyle name="Nota 69" xfId="43099" xr:uid="{1A9F134A-3374-4D3B-958A-827AEE381925}"/>
    <cellStyle name="Nota 69 10" xfId="43100" xr:uid="{64240F84-040D-4524-A495-9BFE27E92788}"/>
    <cellStyle name="Nota 69 11" xfId="43101" xr:uid="{AB059E8F-997F-40AF-8F62-EC14463FC856}"/>
    <cellStyle name="Nota 69 12" xfId="43102" xr:uid="{3F4717C6-9FF4-4711-A3BF-44D8156D5EDC}"/>
    <cellStyle name="Nota 69 13" xfId="43103" xr:uid="{D4E1FAA5-CAB9-4930-BF57-591F32ECA0C0}"/>
    <cellStyle name="Nota 69 14" xfId="43104" xr:uid="{3F71F148-5D56-432F-A50F-F6E59C084C89}"/>
    <cellStyle name="Nota 69 15" xfId="43105" xr:uid="{25E4B66A-3E07-4675-AD31-D33A8CA33597}"/>
    <cellStyle name="Nota 69 16" xfId="43106" xr:uid="{A0AA2B14-6BB6-4749-8C5D-9F18CF79F788}"/>
    <cellStyle name="Nota 69 2" xfId="43107" xr:uid="{3B77D8A7-EF08-41B2-BCCE-525FD14F8893}"/>
    <cellStyle name="Nota 69 2 2" xfId="43108" xr:uid="{CC42FEB2-6953-4800-B119-129543E61364}"/>
    <cellStyle name="Nota 69 2 3" xfId="43109" xr:uid="{6DB836BF-2CA7-4ECF-8D39-6A761F33DAE8}"/>
    <cellStyle name="Nota 69 3" xfId="43110" xr:uid="{6778F758-9FA6-4B72-B45D-5C23D83A2908}"/>
    <cellStyle name="Nota 69 4" xfId="43111" xr:uid="{1385C2FE-D6B9-49FE-A304-CD958ECC6F2F}"/>
    <cellStyle name="Nota 69 5" xfId="43112" xr:uid="{939F663A-DC69-4948-A160-5369B151AC9B}"/>
    <cellStyle name="Nota 69 6" xfId="43113" xr:uid="{BC0B39FC-922E-4EA5-B8AB-96B8831C8D8C}"/>
    <cellStyle name="Nota 69 7" xfId="43114" xr:uid="{9DBB8CBB-4403-4892-AD42-528FD49AE0EC}"/>
    <cellStyle name="Nota 69 8" xfId="43115" xr:uid="{E6A3D308-0F11-4C1E-8149-29EDECE56AED}"/>
    <cellStyle name="Nota 69 9" xfId="43116" xr:uid="{A50D044F-F42F-476B-9D1E-2C900423829C}"/>
    <cellStyle name="Nota 7" xfId="2832" xr:uid="{29F9EAA3-F8DE-4BAD-96D7-2809987D6C4B}"/>
    <cellStyle name="Nota 7 10" xfId="43117" xr:uid="{A3D025CC-3724-46F5-81CE-907713DE4E86}"/>
    <cellStyle name="Nota 7 10 2" xfId="56411" xr:uid="{4F57AAC6-D0E8-4819-8073-88603DA3730C}"/>
    <cellStyle name="Nota 7 11" xfId="43118" xr:uid="{6531C056-495A-44B0-8B0C-3C6AA93C97C7}"/>
    <cellStyle name="Nota 7 11 2" xfId="58301" xr:uid="{4ABB1A77-8B83-44AD-8D02-07798349963B}"/>
    <cellStyle name="Nota 7 12" xfId="43119" xr:uid="{76D7702E-15C2-444E-96DB-001EA216EF00}"/>
    <cellStyle name="Nota 7 12 2" xfId="47694" xr:uid="{5B3CE423-A392-4917-8458-588DCF76CC48}"/>
    <cellStyle name="Nota 7 13" xfId="43120" xr:uid="{48E25E37-B4D0-410E-BA63-C69BD24EDB64}"/>
    <cellStyle name="Nota 7 14" xfId="43121" xr:uid="{85FBFD11-A823-4458-9184-34D82B4733A2}"/>
    <cellStyle name="Nota 7 15" xfId="43122" xr:uid="{0F91DA71-719F-409E-AF87-22FCB4095D11}"/>
    <cellStyle name="Nota 7 16" xfId="43123" xr:uid="{DD993700-E5C7-448E-BDF2-2EB11DC01424}"/>
    <cellStyle name="Nota 7 17" xfId="45371" xr:uid="{B01F7673-4250-4216-A841-30F60DAF97AA}"/>
    <cellStyle name="Nota 7 2" xfId="2833" xr:uid="{35C0F1B3-1AEA-4CA7-9731-BA8601DD5D9F}"/>
    <cellStyle name="Nota 7 2 10" xfId="48332" xr:uid="{9139203F-819A-4CA9-AE18-22D59AE20C60}"/>
    <cellStyle name="Nota 7 2 11" xfId="46440" xr:uid="{C82F2061-D5B1-4C75-9033-B31D8343F5B6}"/>
    <cellStyle name="Nota 7 2 2" xfId="2834" xr:uid="{2203C040-257C-4C14-B705-446EF0705B3C}"/>
    <cellStyle name="Nota 7 2 2 2" xfId="57076" xr:uid="{D3A2FDD8-DF54-49CE-B2FA-4C39A9F0F45E}"/>
    <cellStyle name="Nota 7 2 2 2 2" xfId="57499" xr:uid="{4FC0BFFF-53D0-424E-A16B-091B4815AD70}"/>
    <cellStyle name="Nota 7 2 2 2 2 2" xfId="59490" xr:uid="{D9B008E3-F41F-43DF-BF88-D11AF6F8B124}"/>
    <cellStyle name="Nota 7 2 2 2 3" xfId="57403" xr:uid="{958861DA-558D-454F-84DC-A1992C106217}"/>
    <cellStyle name="Nota 7 2 2 2 4" xfId="58776" xr:uid="{B0798E7F-13FC-402A-B672-79F2B8945A10}"/>
    <cellStyle name="Nota 7 2 2 3" xfId="56720" xr:uid="{29EC5DAE-1967-4FF3-AEFD-E247C9D2180B}"/>
    <cellStyle name="Nota 7 2 2 3 2" xfId="59628" xr:uid="{4A69B2A9-669A-4930-8DD1-E6F56DBF1FEA}"/>
    <cellStyle name="Nota 7 2 2 3 3" xfId="58933" xr:uid="{02CDBCE1-6654-4AC9-BB33-AAB1AC8E9AE9}"/>
    <cellStyle name="Nota 7 2 2 4" xfId="59071" xr:uid="{07D897CA-8579-4B14-B5EE-D3AEFDDDA997}"/>
    <cellStyle name="Nota 7 2 2 4 2" xfId="59757" xr:uid="{CB902E22-E4F9-418F-B46A-E1F03A16C923}"/>
    <cellStyle name="Nota 7 2 2 5" xfId="59193" xr:uid="{C5A15C79-9486-414D-950E-0CB57B244350}"/>
    <cellStyle name="Nota 7 2 2 5 2" xfId="59871" xr:uid="{8EBC1A58-5F76-4239-92C5-B4A4CFB4C7F4}"/>
    <cellStyle name="Nota 7 2 2 6" xfId="59337" xr:uid="{09F4991C-34A5-4496-80D0-DC01E3725541}"/>
    <cellStyle name="Nota 7 2 2 7" xfId="58614" xr:uid="{45CFFCC9-9868-4EDF-B19D-A4993F64521E}"/>
    <cellStyle name="Nota 7 2 2 8" xfId="49817" xr:uid="{ED14E82B-77BF-4601-8F13-ADB53C296134}"/>
    <cellStyle name="Nota 7 2 3" xfId="43124" xr:uid="{127AD200-7265-4A1A-88FE-A1298AAA06F0}"/>
    <cellStyle name="Nota 7 2 3 2" xfId="58819" xr:uid="{E20AD6D2-BA42-4EC0-9260-EC8A104A5953}"/>
    <cellStyle name="Nota 7 2 3 2 2" xfId="59532" xr:uid="{8EACC67C-05BD-49BA-AB52-A9E0E1272E0B}"/>
    <cellStyle name="Nota 7 2 3 3" xfId="58980" xr:uid="{B14898FE-0998-4AC4-A537-26C4146CA73C}"/>
    <cellStyle name="Nota 7 2 3 3 2" xfId="59672" xr:uid="{54B18A73-10CB-4BB2-8FA3-1B7FA7314CCF}"/>
    <cellStyle name="Nota 7 2 3 4" xfId="59114" xr:uid="{5649EF05-871F-43D6-B3D0-88166C161969}"/>
    <cellStyle name="Nota 7 2 3 4 2" xfId="59798" xr:uid="{ED8B0AF1-0EEC-4C44-962A-08E5A951CF90}"/>
    <cellStyle name="Nota 7 2 3 5" xfId="59234" xr:uid="{E1E1214D-FD7C-416D-B086-863E405FEE88}"/>
    <cellStyle name="Nota 7 2 3 5 2" xfId="59911" xr:uid="{39F9C224-F8DF-4883-9790-F432FB27C0A9}"/>
    <cellStyle name="Nota 7 2 3 6" xfId="59379" xr:uid="{D10637D8-8351-46DB-B186-753B090115DA}"/>
    <cellStyle name="Nota 7 2 3 7" xfId="58659" xr:uid="{0AB42F58-43E5-40F6-B07A-6D36CCAA83D7}"/>
    <cellStyle name="Nota 7 2 3 8" xfId="56713" xr:uid="{BF66E904-CF4E-46A8-9FC3-684E8FE83930}"/>
    <cellStyle name="Nota 7 2 4" xfId="57955" xr:uid="{AB4D79F4-D0FE-41AA-98A5-3304A55FB893}"/>
    <cellStyle name="Nota 7 2 4 2" xfId="59441" xr:uid="{80EB2D25-3D93-486B-93EC-6E46B3FAD05A}"/>
    <cellStyle name="Nota 7 2 4 3" xfId="58725" xr:uid="{EFC1D2FC-3687-465D-9DAA-2B5889B79AC9}"/>
    <cellStyle name="Nota 7 2 5" xfId="58881" xr:uid="{B7ECE3B7-5040-4915-926B-A585AA76AD7D}"/>
    <cellStyle name="Nota 7 2 5 2" xfId="59579" xr:uid="{D47A8F8F-E005-4C8A-9387-BCCDDE704267}"/>
    <cellStyle name="Nota 7 2 6" xfId="59018" xr:uid="{F77D4E42-7D69-447A-8B0D-4A42A7327287}"/>
    <cellStyle name="Nota 7 2 6 2" xfId="59707" xr:uid="{72184C2B-3989-4D2C-A209-98BA75F19557}"/>
    <cellStyle name="Nota 7 2 7" xfId="59144" xr:uid="{DFF7F7BD-2ED8-4F16-BB62-B3727F4F4F19}"/>
    <cellStyle name="Nota 7 2 7 2" xfId="59825" xr:uid="{33B67E5B-8328-4200-829C-D54CE250EF5E}"/>
    <cellStyle name="Nota 7 2 8" xfId="59288" xr:uid="{89845967-515A-4D44-978B-B0D6EA8FC8CC}"/>
    <cellStyle name="Nota 7 2 9" xfId="58557" xr:uid="{2CEADC36-5C9A-415B-AC6A-B03041F77FD3}"/>
    <cellStyle name="Nota 7 3" xfId="2835" xr:uid="{9FA23275-913F-4329-9B05-3298BC3993F8}"/>
    <cellStyle name="Nota 7 3 10" xfId="51217" xr:uid="{53A72523-88D0-4D18-A898-8D89507C1CC7}"/>
    <cellStyle name="Nota 7 3 11" xfId="46952" xr:uid="{6F7A0D10-301C-4D02-83ED-DCFB4D14D7DA}"/>
    <cellStyle name="Nota 7 3 2" xfId="2836" xr:uid="{E6713F5B-D714-4B7B-97B7-BC8BDCDD93CB}"/>
    <cellStyle name="Nota 7 3 2 2" xfId="58777" xr:uid="{E5A51AF6-1DB7-4B9B-B6FF-9BF4A15915D9}"/>
    <cellStyle name="Nota 7 3 2 2 2" xfId="59491" xr:uid="{30F7AF93-1109-462C-933E-96ADA624577C}"/>
    <cellStyle name="Nota 7 3 2 3" xfId="58934" xr:uid="{9C7651FA-A29C-43E0-A5C4-519FF692EB62}"/>
    <cellStyle name="Nota 7 3 2 3 2" xfId="59629" xr:uid="{43D89035-F425-4976-A9D8-189601F2437F}"/>
    <cellStyle name="Nota 7 3 2 4" xfId="59072" xr:uid="{7AF20F35-C135-4945-A474-7DCEC3178D50}"/>
    <cellStyle name="Nota 7 3 2 4 2" xfId="59758" xr:uid="{44236DCA-4A08-448E-8652-EB9BADFB6EB7}"/>
    <cellStyle name="Nota 7 3 2 5" xfId="59194" xr:uid="{238BFCF5-A98F-4F7A-8D17-F1C537E626AF}"/>
    <cellStyle name="Nota 7 3 2 5 2" xfId="59872" xr:uid="{5B66CE9D-5CF5-4E98-A42F-2BF410106849}"/>
    <cellStyle name="Nota 7 3 2 6" xfId="59338" xr:uid="{26D9CA0F-3699-462B-8BBF-7E56F6469F61}"/>
    <cellStyle name="Nota 7 3 2 7" xfId="58615" xr:uid="{6D8EEBED-7C82-4B27-81A1-80CE6EEE5E90}"/>
    <cellStyle name="Nota 7 3 3" xfId="58660" xr:uid="{8D0241D6-D8C8-4367-9883-792E47F7F2B9}"/>
    <cellStyle name="Nota 7 3 3 2" xfId="58820" xr:uid="{6B741966-E5DA-4FEE-B80E-4956B5451470}"/>
    <cellStyle name="Nota 7 3 3 2 2" xfId="59533" xr:uid="{179762F4-8393-4F48-9DAC-32F307F90410}"/>
    <cellStyle name="Nota 7 3 3 3" xfId="58981" xr:uid="{F8F7ADCE-A206-4DE1-8038-1CEC2363C701}"/>
    <cellStyle name="Nota 7 3 3 3 2" xfId="59673" xr:uid="{4998AB63-DD4C-4626-A061-500B5AD582DE}"/>
    <cellStyle name="Nota 7 3 3 4" xfId="59115" xr:uid="{17CCB121-2CC0-4376-A8EF-21EA18B9CF84}"/>
    <cellStyle name="Nota 7 3 3 4 2" xfId="59799" xr:uid="{EA87BEBB-D49D-423B-91F9-045268C7EEB5}"/>
    <cellStyle name="Nota 7 3 3 5" xfId="59235" xr:uid="{69A887AF-5935-4D88-9D93-94AA5177A59C}"/>
    <cellStyle name="Nota 7 3 3 5 2" xfId="59912" xr:uid="{E6A89CF5-B28E-4478-B8F9-19F6287771CF}"/>
    <cellStyle name="Nota 7 3 3 6" xfId="59380" xr:uid="{E0BD38B3-A224-4CB8-ABB9-2FB43AADDBF0}"/>
    <cellStyle name="Nota 7 3 4" xfId="58726" xr:uid="{BE38DB4A-BB42-4A32-AE9E-FD0009B52348}"/>
    <cellStyle name="Nota 7 3 4 2" xfId="59442" xr:uid="{CF107CD1-C054-4EDE-940F-F3F0D11DC047}"/>
    <cellStyle name="Nota 7 3 5" xfId="58882" xr:uid="{9E977D7C-C382-42F7-86B9-8EADA236D680}"/>
    <cellStyle name="Nota 7 3 5 2" xfId="59580" xr:uid="{4292C959-E20B-413A-95AD-E547E9D748CC}"/>
    <cellStyle name="Nota 7 3 6" xfId="59019" xr:uid="{B9A19ABC-B0FD-4786-94E7-35175907E172}"/>
    <cellStyle name="Nota 7 3 6 2" xfId="59708" xr:uid="{5FB341B6-2F6D-4B6A-B6EA-DA6AA68611E0}"/>
    <cellStyle name="Nota 7 3 7" xfId="59145" xr:uid="{65C5FC76-94E9-4AAB-9A28-CDC19F281AA0}"/>
    <cellStyle name="Nota 7 3 7 2" xfId="59826" xr:uid="{80D2DDE4-E497-49F4-AF9B-6B2ED08C3540}"/>
    <cellStyle name="Nota 7 3 8" xfId="59289" xr:uid="{1BF736B9-562A-4743-9A72-1361F4F1C145}"/>
    <cellStyle name="Nota 7 3 9" xfId="58558" xr:uid="{8F1D3D3D-27FE-4F47-8752-8FEA2F03A699}"/>
    <cellStyle name="Nota 7 4" xfId="2837" xr:uid="{E8AFF371-D267-46B5-9558-037BBD53C8A4}"/>
    <cellStyle name="Nota 7 4 2" xfId="2838" xr:uid="{70F3478F-8586-44D0-BE76-48BF9F10A771}"/>
    <cellStyle name="Nota 7 4 3" xfId="52099" xr:uid="{7739E20B-93E6-4638-BAE9-108B4CBE52BA}"/>
    <cellStyle name="Nota 7 5" xfId="2839" xr:uid="{4329BFC3-A127-4F85-BF06-33CE0861FE79}"/>
    <cellStyle name="Nota 7 5 2" xfId="2840" xr:uid="{30D80BE0-E874-4CC6-B721-E862E8ABD4DC}"/>
    <cellStyle name="Nota 7 5 3" xfId="52967" xr:uid="{CBB9166A-F8AC-46E8-98E8-9A2D3CF43D8B}"/>
    <cellStyle name="Nota 7 6" xfId="2841" xr:uid="{80EA3612-83F3-4442-BA9F-AE4AE6E6E13F}"/>
    <cellStyle name="Nota 7 6 2" xfId="2842" xr:uid="{13C1E89E-2A74-4719-9B61-33A524074F62}"/>
    <cellStyle name="Nota 7 6 3" xfId="53822" xr:uid="{D6E3F2E4-8833-404C-A7B9-480AC3AC39B7}"/>
    <cellStyle name="Nota 7 7" xfId="2843" xr:uid="{201DB6B9-193F-4B20-9DF5-5397721FCB45}"/>
    <cellStyle name="Nota 7 7 2" xfId="54645" xr:uid="{E9D030D1-65CC-4034-999A-E589BCEA4314}"/>
    <cellStyle name="Nota 7 8" xfId="43125" xr:uid="{EB49874C-E7A9-454B-B58F-4A6A803EAA38}"/>
    <cellStyle name="Nota 7 8 2" xfId="55380" xr:uid="{5E0B04EB-BC74-48FD-AC63-C2F8BA1A16EB}"/>
    <cellStyle name="Nota 7 9" xfId="43126" xr:uid="{EEF38479-2C10-464D-AB56-35D9887AF44C}"/>
    <cellStyle name="Nota 7 9 2" xfId="55975" xr:uid="{90054FB4-C8D4-4105-8B87-B137EDE1AFD4}"/>
    <cellStyle name="Nota 70" xfId="43127" xr:uid="{CC9FA86D-5D51-463D-AB90-6EBF9E07EC6F}"/>
    <cellStyle name="Nota 70 10" xfId="43128" xr:uid="{8E5B69D4-9F17-44A7-94D9-1BAA1C95CD7E}"/>
    <cellStyle name="Nota 70 11" xfId="43129" xr:uid="{01BDC21F-8766-474F-A609-6E27162AEBB5}"/>
    <cellStyle name="Nota 70 12" xfId="43130" xr:uid="{4C5C39F9-FBA8-400A-A5DF-B02576EBC767}"/>
    <cellStyle name="Nota 70 13" xfId="43131" xr:uid="{A3E45C9D-C0F7-4E97-8937-86081BB1C1CD}"/>
    <cellStyle name="Nota 70 14" xfId="43132" xr:uid="{8DA9B65C-E6CF-49FB-AADA-C3F32E334548}"/>
    <cellStyle name="Nota 70 15" xfId="43133" xr:uid="{FC2D0A13-DCB8-458A-A6D3-CDBC82ABF2B8}"/>
    <cellStyle name="Nota 70 16" xfId="43134" xr:uid="{2DFAC966-3E0B-420D-9859-F81C67CCAA85}"/>
    <cellStyle name="Nota 70 2" xfId="43135" xr:uid="{997FDB55-74D5-4C85-ACBF-D15321C12735}"/>
    <cellStyle name="Nota 70 2 2" xfId="43136" xr:uid="{9D9D3A17-04E5-4286-A640-D949C90A2AEF}"/>
    <cellStyle name="Nota 70 2 3" xfId="43137" xr:uid="{85B5BCF4-AD55-4BAF-9D66-EC078FCDFE90}"/>
    <cellStyle name="Nota 70 3" xfId="43138" xr:uid="{BD58E00C-74B0-4F20-9CA1-BD0E56CABCFF}"/>
    <cellStyle name="Nota 70 4" xfId="43139" xr:uid="{7154F3AD-74AF-4576-9687-054FFEA5A800}"/>
    <cellStyle name="Nota 70 5" xfId="43140" xr:uid="{39B3CC6D-F90D-4829-A3CB-4B50E50F3FA1}"/>
    <cellStyle name="Nota 70 6" xfId="43141" xr:uid="{91AA8ADE-387B-48BC-974F-5D5BBBAF8093}"/>
    <cellStyle name="Nota 70 7" xfId="43142" xr:uid="{99B2A989-8B2A-4D56-819A-AB7B1BAC7DE6}"/>
    <cellStyle name="Nota 70 8" xfId="43143" xr:uid="{39FC2CCD-AA76-4E2E-99CF-6BFD894E1FAE}"/>
    <cellStyle name="Nota 70 9" xfId="43144" xr:uid="{EB17870B-857A-4083-ABA3-44261E56881B}"/>
    <cellStyle name="Nota 71" xfId="43145" xr:uid="{2D133F69-6473-474A-9AB7-D8A33196A08F}"/>
    <cellStyle name="Nota 71 10" xfId="43146" xr:uid="{6A16F1A1-6109-4E11-82AA-6B273726F164}"/>
    <cellStyle name="Nota 71 11" xfId="43147" xr:uid="{CDFD2AD4-9615-4CC6-95F1-C437D2D02C50}"/>
    <cellStyle name="Nota 71 12" xfId="43148" xr:uid="{1E988C96-26F2-4863-86E5-A86ADB9D3E9C}"/>
    <cellStyle name="Nota 71 13" xfId="43149" xr:uid="{930363DC-6E9A-45FD-9C9F-F17943139E58}"/>
    <cellStyle name="Nota 71 14" xfId="43150" xr:uid="{E1D7814D-E8D9-4CAF-A354-ED2082E92F77}"/>
    <cellStyle name="Nota 71 15" xfId="43151" xr:uid="{B769CB78-0F12-43A2-8873-6D5742B62029}"/>
    <cellStyle name="Nota 71 16" xfId="43152" xr:uid="{7CBD544E-A374-448A-A090-26885D3614A6}"/>
    <cellStyle name="Nota 71 2" xfId="43153" xr:uid="{3C365B55-9C86-4878-946B-A395C9CC2D53}"/>
    <cellStyle name="Nota 71 2 2" xfId="43154" xr:uid="{4D77B216-2E7D-4E74-9BFE-109AB155E47A}"/>
    <cellStyle name="Nota 71 2 3" xfId="43155" xr:uid="{F86E866B-A79A-4253-9833-8978AF681E9D}"/>
    <cellStyle name="Nota 71 3" xfId="43156" xr:uid="{9331A6FC-757B-4B88-AE6C-764E71012E23}"/>
    <cellStyle name="Nota 71 4" xfId="43157" xr:uid="{7C3F3A49-36E7-4EED-9020-02A2575F5CED}"/>
    <cellStyle name="Nota 71 5" xfId="43158" xr:uid="{B1C05A28-D3FC-4C45-840A-C6A5187B4846}"/>
    <cellStyle name="Nota 71 6" xfId="43159" xr:uid="{4593E239-0643-472F-B96D-C766F788CC09}"/>
    <cellStyle name="Nota 71 7" xfId="43160" xr:uid="{778CD3E1-F738-43F0-8EF6-8C2338EBF4DB}"/>
    <cellStyle name="Nota 71 8" xfId="43161" xr:uid="{F064E540-22B0-4A5D-8305-ADA8654EB025}"/>
    <cellStyle name="Nota 71 9" xfId="43162" xr:uid="{E7A91EA1-2217-4A0E-8F50-91A7740C12B7}"/>
    <cellStyle name="Nota 72" xfId="43163" xr:uid="{205D812A-4A4D-4548-90EC-DD4A79CADBED}"/>
    <cellStyle name="Nota 72 10" xfId="43164" xr:uid="{4F71C58F-7E80-4231-973B-8C5E4C2D1035}"/>
    <cellStyle name="Nota 72 11" xfId="43165" xr:uid="{98752A10-4E5C-4891-BBD4-8420CAC503AE}"/>
    <cellStyle name="Nota 72 12" xfId="43166" xr:uid="{290FE554-3A80-4D31-819B-AE5EA6BC53DD}"/>
    <cellStyle name="Nota 72 13" xfId="43167" xr:uid="{5CA10DB3-5235-48B3-9E40-C8DCFDE0C8C7}"/>
    <cellStyle name="Nota 72 14" xfId="43168" xr:uid="{C8AA8C9B-4268-48ED-9FBE-6BFB1369F54E}"/>
    <cellStyle name="Nota 72 15" xfId="43169" xr:uid="{A621BD99-C6D8-4501-9522-A19B2C7D4DB5}"/>
    <cellStyle name="Nota 72 16" xfId="43170" xr:uid="{C5E97DDA-88E8-4F93-8F0C-A0DCA584AE9D}"/>
    <cellStyle name="Nota 72 2" xfId="43171" xr:uid="{E61FD699-5943-4C89-9E92-360C6B273DAF}"/>
    <cellStyle name="Nota 72 2 2" xfId="43172" xr:uid="{7BC6A00F-D78B-43E5-8B7F-065DE3E1860F}"/>
    <cellStyle name="Nota 72 2 3" xfId="43173" xr:uid="{72BEF2F8-5786-41DC-9617-78A4C3C70183}"/>
    <cellStyle name="Nota 72 3" xfId="43174" xr:uid="{B15FDD96-8178-4D06-A20B-44109342A60A}"/>
    <cellStyle name="Nota 72 4" xfId="43175" xr:uid="{23C16DB5-3FC2-42F1-B48D-56E76D9A121E}"/>
    <cellStyle name="Nota 72 5" xfId="43176" xr:uid="{1229F4DF-1C93-4339-842E-F83E93B5DF77}"/>
    <cellStyle name="Nota 72 6" xfId="43177" xr:uid="{375C821D-4A3F-474A-A8A7-B8DE60C74529}"/>
    <cellStyle name="Nota 72 7" xfId="43178" xr:uid="{89E00009-0DFB-49ED-A1AF-ADE38E8529B9}"/>
    <cellStyle name="Nota 72 8" xfId="43179" xr:uid="{AE3858AF-CA38-407E-B65A-825925795520}"/>
    <cellStyle name="Nota 72 9" xfId="43180" xr:uid="{12A6A864-BD48-4DEE-9F22-ECCD331CFAD4}"/>
    <cellStyle name="Nota 73" xfId="43181" xr:uid="{19DECF85-274F-40BF-8DD7-BAAFF9768F16}"/>
    <cellStyle name="Nota 73 10" xfId="43182" xr:uid="{1282C29C-DA1E-459C-B3FF-F847737DD4DB}"/>
    <cellStyle name="Nota 73 11" xfId="43183" xr:uid="{AB4095C2-0274-4148-A0EC-090779EE9B6B}"/>
    <cellStyle name="Nota 73 12" xfId="43184" xr:uid="{486C1310-10D7-41AA-9A3A-B7AD400249DF}"/>
    <cellStyle name="Nota 73 13" xfId="43185" xr:uid="{A2AF3C02-070C-4582-9304-1AE9AF3C7F0D}"/>
    <cellStyle name="Nota 73 13 2" xfId="43186" xr:uid="{D5F98685-C97A-4575-A6C1-C148C944751E}"/>
    <cellStyle name="Nota 73 13 3" xfId="43187" xr:uid="{D0879F40-E688-499E-B255-76B4EA67F487}"/>
    <cellStyle name="Nota 73 13 4" xfId="43188" xr:uid="{9FD7142A-29FF-44E4-AB13-3C8EE8CE531F}"/>
    <cellStyle name="Nota 73 14" xfId="43189" xr:uid="{51A41CE1-7536-4334-B3D1-EE5B8411FBC7}"/>
    <cellStyle name="Nota 73 15" xfId="43190" xr:uid="{DE1DCD63-C989-456E-935F-DBEA7F52C164}"/>
    <cellStyle name="Nota 73 16" xfId="43191" xr:uid="{5C4F19C3-B50F-443E-B904-27CD23FE4671}"/>
    <cellStyle name="Nota 73 2" xfId="43192" xr:uid="{8694C57A-54EB-4405-87A4-CBF026D67D2F}"/>
    <cellStyle name="Nota 73 2 2" xfId="43193" xr:uid="{63EE3C53-BE72-422B-BCE6-35F749FF41FD}"/>
    <cellStyle name="Nota 73 2 3" xfId="43194" xr:uid="{574DBF94-6194-43C6-898A-461303A67041}"/>
    <cellStyle name="Nota 73 2 4" xfId="43195" xr:uid="{309EE204-6E59-4FBE-BD44-4ED9C6B0A2C8}"/>
    <cellStyle name="Nota 73 2 5" xfId="43196" xr:uid="{7FCEAAD8-1AD7-4AC9-8B5A-3A47B359E6E6}"/>
    <cellStyle name="Nota 73 2 6" xfId="43197" xr:uid="{653860FC-B0BB-4619-993D-138410EB6923}"/>
    <cellStyle name="Nota 73 3" xfId="43198" xr:uid="{3D10940D-95B9-43C9-9B77-56F180CA30E4}"/>
    <cellStyle name="Nota 73 4" xfId="43199" xr:uid="{EEF52620-F819-490F-9FD6-DFD25A0DC9A7}"/>
    <cellStyle name="Nota 73 5" xfId="43200" xr:uid="{EE780A61-28C8-4AF9-BECA-617DF77148A7}"/>
    <cellStyle name="Nota 73 6" xfId="43201" xr:uid="{5299075A-EB52-4F5C-863B-1D34426065E9}"/>
    <cellStyle name="Nota 73 7" xfId="43202" xr:uid="{7E697FD0-49BC-47B8-A360-A0DCBC6BF6B3}"/>
    <cellStyle name="Nota 73 8" xfId="43203" xr:uid="{1AA44C97-A52C-42C3-B45A-11E594CD9210}"/>
    <cellStyle name="Nota 73 9" xfId="43204" xr:uid="{0382AE52-A09F-47E2-967B-DAC4602825D9}"/>
    <cellStyle name="Nota 74" xfId="43205" xr:uid="{074DE3F3-B187-4FA9-92F9-40EC4FDDC62E}"/>
    <cellStyle name="Nota 74 10" xfId="43206" xr:uid="{6A8F7520-CCF4-4433-998B-3D468FD031ED}"/>
    <cellStyle name="Nota 74 11" xfId="43207" xr:uid="{647523A2-0207-4514-A49C-BA36E6E0D567}"/>
    <cellStyle name="Nota 74 12" xfId="43208" xr:uid="{4A87E04C-A16B-41A4-BC39-B6E54AD68398}"/>
    <cellStyle name="Nota 74 13" xfId="43209" xr:uid="{462A70AE-DAC5-49CB-A2CE-760063A13FC2}"/>
    <cellStyle name="Nota 74 13 2" xfId="43210" xr:uid="{F96E5C52-D861-497A-A548-F5E7AD6B4BB7}"/>
    <cellStyle name="Nota 74 13 3" xfId="43211" xr:uid="{6FC7228C-F263-4535-9635-137F01FA97C2}"/>
    <cellStyle name="Nota 74 13 4" xfId="43212" xr:uid="{D8BD0C42-2933-4FD0-BC34-9BFCB9B22071}"/>
    <cellStyle name="Nota 74 14" xfId="43213" xr:uid="{2B73B071-F6E9-4496-85C5-019B1907F8D9}"/>
    <cellStyle name="Nota 74 15" xfId="43214" xr:uid="{DC51BE68-464C-4141-A6BA-18DCABCF5DB0}"/>
    <cellStyle name="Nota 74 16" xfId="43215" xr:uid="{B50DD352-AC42-4947-976F-50C07443F354}"/>
    <cellStyle name="Nota 74 2" xfId="43216" xr:uid="{DCDF7E56-1F67-45E7-89CC-CE1273FA9FFD}"/>
    <cellStyle name="Nota 74 2 2" xfId="43217" xr:uid="{D7DA58FB-F671-40DD-8060-20BC9E4DC3E8}"/>
    <cellStyle name="Nota 74 2 3" xfId="43218" xr:uid="{A1D48571-6592-4781-BFD7-62E56E3A0E0B}"/>
    <cellStyle name="Nota 74 2 4" xfId="43219" xr:uid="{B00A49F4-5620-46D4-A405-DFEB0F01CBD9}"/>
    <cellStyle name="Nota 74 2 5" xfId="43220" xr:uid="{6C74B865-27F3-4C71-8EAC-5AA4674C9FEE}"/>
    <cellStyle name="Nota 74 2 6" xfId="43221" xr:uid="{395E7E2C-998B-497C-AD55-FC9F4BA24C52}"/>
    <cellStyle name="Nota 74 3" xfId="43222" xr:uid="{37EF1E22-CC07-4457-87C0-8DC10416FCFD}"/>
    <cellStyle name="Nota 74 4" xfId="43223" xr:uid="{2ECCE3DA-D4C9-4147-86FE-4B8720501A21}"/>
    <cellStyle name="Nota 74 5" xfId="43224" xr:uid="{9B1DCEEB-FA8B-4202-A8D3-66515992F713}"/>
    <cellStyle name="Nota 74 6" xfId="43225" xr:uid="{ECE1FC73-C8DD-4907-A68B-852582105862}"/>
    <cellStyle name="Nota 74 7" xfId="43226" xr:uid="{9FA8426B-F0FC-40E6-93D3-AF4E61E2443C}"/>
    <cellStyle name="Nota 74 8" xfId="43227" xr:uid="{3FFDE581-B361-4D13-ADA4-ECAAF4202E89}"/>
    <cellStyle name="Nota 74 9" xfId="43228" xr:uid="{7C5A27CC-1AF4-44B2-B7C5-B6E6FE07EC10}"/>
    <cellStyle name="Nota 75" xfId="43229" xr:uid="{78DB6994-DDCA-4C62-B57B-E6F63D8626C2}"/>
    <cellStyle name="Nota 75 10" xfId="43230" xr:uid="{D6237A70-875C-48C7-BE5F-68A6210A25A8}"/>
    <cellStyle name="Nota 75 11" xfId="43231" xr:uid="{9721FA2A-509B-46F6-A94A-356B68834656}"/>
    <cellStyle name="Nota 75 12" xfId="43232" xr:uid="{4F82B4B5-7B33-49B4-B5AA-5FED70CE6120}"/>
    <cellStyle name="Nota 75 13" xfId="43233" xr:uid="{8DD552CF-6D54-4FE7-96E0-F6320F440AB7}"/>
    <cellStyle name="Nota 75 13 2" xfId="43234" xr:uid="{7190AFE4-9CD1-4309-B23E-7D5A0A1F601D}"/>
    <cellStyle name="Nota 75 13 3" xfId="43235" xr:uid="{6291F09E-9BB3-4773-93DD-55521B454435}"/>
    <cellStyle name="Nota 75 13 4" xfId="43236" xr:uid="{34739C9A-839B-46E6-AD2B-067E046FBB78}"/>
    <cellStyle name="Nota 75 14" xfId="43237" xr:uid="{9071C9F2-C95E-4A32-A06A-7D8575A657D5}"/>
    <cellStyle name="Nota 75 15" xfId="43238" xr:uid="{B03C159C-B7AC-4707-98C7-48FD30917061}"/>
    <cellStyle name="Nota 75 16" xfId="43239" xr:uid="{5C2322A4-773F-4357-849E-5AD8BCD76133}"/>
    <cellStyle name="Nota 75 2" xfId="43240" xr:uid="{21595655-B749-4998-9FC6-4D50A86C397A}"/>
    <cellStyle name="Nota 75 2 2" xfId="43241" xr:uid="{04A6C2B4-C120-419A-BE02-ECA27C455CDC}"/>
    <cellStyle name="Nota 75 2 3" xfId="43242" xr:uid="{008BF090-52C6-40CA-893D-07EE06BA7DF4}"/>
    <cellStyle name="Nota 75 2 4" xfId="43243" xr:uid="{138797B4-ED9A-4DE5-B869-296DCB63D43B}"/>
    <cellStyle name="Nota 75 2 5" xfId="43244" xr:uid="{22510163-5601-40F6-A9EF-CF553B60CA84}"/>
    <cellStyle name="Nota 75 2 6" xfId="43245" xr:uid="{1F26B48E-A5BE-419F-A669-22E8BC49B5B4}"/>
    <cellStyle name="Nota 75 3" xfId="43246" xr:uid="{80CECEE7-2ED3-4C31-8377-203009B19DC5}"/>
    <cellStyle name="Nota 75 4" xfId="43247" xr:uid="{C1A2CAF0-9BCC-4C6B-B00D-A5406467AC4F}"/>
    <cellStyle name="Nota 75 5" xfId="43248" xr:uid="{69712C73-3744-4DD3-A97A-1389ABC9D126}"/>
    <cellStyle name="Nota 75 6" xfId="43249" xr:uid="{7EA3C65F-B896-4F88-8B3F-C83B9E6FFE88}"/>
    <cellStyle name="Nota 75 7" xfId="43250" xr:uid="{CEE2D71F-CD0E-4D0E-97AC-F804A0555FA7}"/>
    <cellStyle name="Nota 75 8" xfId="43251" xr:uid="{723F3B5C-B5FE-4C8A-97ED-F1EF84BDCE0F}"/>
    <cellStyle name="Nota 75 9" xfId="43252" xr:uid="{C991157F-C698-48FA-B3DC-828EB596FF1F}"/>
    <cellStyle name="Nota 76" xfId="43253" xr:uid="{E8E123EA-3A8F-45B5-8A28-B74B5F356538}"/>
    <cellStyle name="Nota 76 2" xfId="43254" xr:uid="{E3AEE9C3-12D8-4148-9950-730121DDAFD8}"/>
    <cellStyle name="Nota 76 3" xfId="43255" xr:uid="{E897E447-C00D-4DD3-A66C-AC00DFB8400D}"/>
    <cellStyle name="Nota 76 4" xfId="43256" xr:uid="{0BC6BA20-945E-49C5-95A4-B4D9EC721AC9}"/>
    <cellStyle name="Nota 76 5" xfId="43257" xr:uid="{902A59E9-9EC1-44AF-ABD3-4CEAD2C4DC21}"/>
    <cellStyle name="Nota 76 6" xfId="43258" xr:uid="{910D4226-7E4C-4DFA-B14B-A00AA946F5E9}"/>
    <cellStyle name="Nota 77" xfId="43259" xr:uid="{940085D3-E588-4A19-B4EB-EFAEF3AC8D83}"/>
    <cellStyle name="Nota 77 2" xfId="43260" xr:uid="{8FA85290-528A-472D-9F01-12F1C792935E}"/>
    <cellStyle name="Nota 77 3" xfId="43261" xr:uid="{A4CA4366-8372-41E6-842F-2E4885C24561}"/>
    <cellStyle name="Nota 77 4" xfId="43262" xr:uid="{7854EA58-EBFE-4B79-B0E3-1801A587D68E}"/>
    <cellStyle name="Nota 77 5" xfId="43263" xr:uid="{F02F5735-6A89-40F3-8012-C2F2A5B12B60}"/>
    <cellStyle name="Nota 77 6" xfId="43264" xr:uid="{0476BB83-DCAC-43E9-BD14-A58AD06F823A}"/>
    <cellStyle name="Nota 78" xfId="43265" xr:uid="{386A39AD-F5A6-414A-8FA3-342D5F7057EF}"/>
    <cellStyle name="Nota 78 2" xfId="43266" xr:uid="{7D949EBB-66CB-4820-9704-671B42DF7939}"/>
    <cellStyle name="Nota 78 3" xfId="43267" xr:uid="{0587D816-15EF-4593-ACBE-4F5757A651E4}"/>
    <cellStyle name="Nota 78 4" xfId="43268" xr:uid="{CB544D34-2825-4FA1-98FF-A40C3B882965}"/>
    <cellStyle name="Nota 78 5" xfId="43269" xr:uid="{C37DA485-6478-4079-9669-207CC41B5136}"/>
    <cellStyle name="Nota 78 6" xfId="43270" xr:uid="{35438AEA-D2B3-4641-A899-6F9237605B6D}"/>
    <cellStyle name="Nota 79" xfId="43271" xr:uid="{5450A903-AD3C-422D-85AF-F41FF1D5B4C5}"/>
    <cellStyle name="Nota 79 2" xfId="43272" xr:uid="{DF2ED8DB-85B5-4B5A-80A5-272C037512D7}"/>
    <cellStyle name="Nota 79 3" xfId="43273" xr:uid="{7D4718F4-71E7-47AC-A398-D51CD5DA227F}"/>
    <cellStyle name="Nota 79 4" xfId="43274" xr:uid="{89E6413A-62D4-48E2-9228-8D810FA64092}"/>
    <cellStyle name="Nota 79 5" xfId="43275" xr:uid="{806EDC48-5889-4C39-86E9-36DBB081989A}"/>
    <cellStyle name="Nota 79 6" xfId="43276" xr:uid="{E2B504BA-BA13-4C46-9BDD-34BB10099A63}"/>
    <cellStyle name="Nota 8" xfId="2844" xr:uid="{C3F36299-F8AC-47E3-9BD8-B246C32C4C4B}"/>
    <cellStyle name="Nota 8 10" xfId="43277" xr:uid="{1297A815-4EAC-445F-A436-27EC821A1905}"/>
    <cellStyle name="Nota 8 10 2" xfId="56856" xr:uid="{59D5EE52-94C2-47F0-B6E8-BAF95B95A4DB}"/>
    <cellStyle name="Nota 8 11" xfId="43278" xr:uid="{6904879D-91B8-4965-AB13-6EC421B148A1}"/>
    <cellStyle name="Nota 8 11 2" xfId="58379" xr:uid="{B9FEBB07-C2C1-49CC-8140-17EF85AC46BB}"/>
    <cellStyle name="Nota 8 12" xfId="43279" xr:uid="{A4D443DA-C2A8-4BD1-ADC9-E6556EF4A76F}"/>
    <cellStyle name="Nota 8 12 2" xfId="47695" xr:uid="{61ACCAC8-887F-4AEC-BC86-86AF5E690B3B}"/>
    <cellStyle name="Nota 8 13" xfId="43280" xr:uid="{48853678-9B74-4B7C-94B6-C90726843FDC}"/>
    <cellStyle name="Nota 8 14" xfId="43281" xr:uid="{8E152D51-AD62-46CA-A32E-AEAD4A2F6C24}"/>
    <cellStyle name="Nota 8 15" xfId="43282" xr:uid="{B19CDD74-283F-4893-A5E4-B78F0E68072C}"/>
    <cellStyle name="Nota 8 16" xfId="43283" xr:uid="{FC3A8795-124C-40A3-9B16-B16DB1A801D5}"/>
    <cellStyle name="Nota 8 17" xfId="46091" xr:uid="{CDC3899A-1CA6-4227-AFE3-D4FC3B4E9321}"/>
    <cellStyle name="Nota 8 2" xfId="2845" xr:uid="{EB0503F6-D291-4918-B729-6809D598D34F}"/>
    <cellStyle name="Nota 8 2 10" xfId="48333" xr:uid="{7F7FC800-E906-440D-8C99-F94397F23277}"/>
    <cellStyle name="Nota 8 2 11" xfId="46953" xr:uid="{13D2754D-F9C7-43AB-9DAD-00A913E8B973}"/>
    <cellStyle name="Nota 8 2 2" xfId="2846" xr:uid="{88D0E488-13E3-4DEC-90CE-2D2BD3C85610}"/>
    <cellStyle name="Nota 8 2 2 2" xfId="57077" xr:uid="{78708FDD-9298-4E84-801A-1531012AA2AF}"/>
    <cellStyle name="Nota 8 2 2 2 2" xfId="57500" xr:uid="{B2165BFC-4D22-448D-8BEA-9720B7D6FAFC}"/>
    <cellStyle name="Nota 8 2 2 2 2 2" xfId="59492" xr:uid="{D6179C47-E208-4B75-BE0D-E15C7040D9A5}"/>
    <cellStyle name="Nota 8 2 2 2 3" xfId="56636" xr:uid="{273452E8-4BAD-4652-8A97-A06680602571}"/>
    <cellStyle name="Nota 8 2 2 2 4" xfId="58778" xr:uid="{FD00941B-044E-4309-A1A8-9EDFD14FA5B8}"/>
    <cellStyle name="Nota 8 2 2 3" xfId="56719" xr:uid="{1AAB7025-59BE-4D0A-8FE7-F90B3E113A4A}"/>
    <cellStyle name="Nota 8 2 2 3 2" xfId="59630" xr:uid="{0411C9A5-BB87-4F58-BE30-C109AA7397D7}"/>
    <cellStyle name="Nota 8 2 2 3 3" xfId="58935" xr:uid="{CEAB3675-AE11-4985-B067-534313948B1B}"/>
    <cellStyle name="Nota 8 2 2 4" xfId="59073" xr:uid="{32060271-B92B-4FFC-9302-DB7E37A9FA36}"/>
    <cellStyle name="Nota 8 2 2 4 2" xfId="59759" xr:uid="{2B71064B-48A5-48E2-8841-AC18E4D4D9C3}"/>
    <cellStyle name="Nota 8 2 2 5" xfId="59195" xr:uid="{E9FF126A-FAE0-40AF-8C43-985B2B03D3F8}"/>
    <cellStyle name="Nota 8 2 2 5 2" xfId="59873" xr:uid="{73501DE0-17A3-41BF-8032-1FC3F9F2A177}"/>
    <cellStyle name="Nota 8 2 2 6" xfId="59339" xr:uid="{3CD98793-CA3D-4159-893E-1430BAF019C4}"/>
    <cellStyle name="Nota 8 2 2 7" xfId="58616" xr:uid="{38DABEB6-D2C0-48A3-AB3C-E6D528B383ED}"/>
    <cellStyle name="Nota 8 2 2 8" xfId="49819" xr:uid="{23154C79-DCFD-4D21-9B59-477D209FE1D7}"/>
    <cellStyle name="Nota 8 2 3" xfId="43284" xr:uid="{94B40AEF-BDE9-49A8-82DA-D9584311C471}"/>
    <cellStyle name="Nota 8 2 3 2" xfId="58821" xr:uid="{F7269372-79A3-47F7-815E-F2C09E10F22D}"/>
    <cellStyle name="Nota 8 2 3 2 2" xfId="59534" xr:uid="{6AD2669A-C2DC-4231-BEDC-38446088D452}"/>
    <cellStyle name="Nota 8 2 3 3" xfId="58982" xr:uid="{E1714205-04DC-4E9B-9FD4-6232CD5DF6F4}"/>
    <cellStyle name="Nota 8 2 3 3 2" xfId="59674" xr:uid="{B08C82AA-94B7-47A6-93EA-95CDA8A24455}"/>
    <cellStyle name="Nota 8 2 3 4" xfId="59116" xr:uid="{FAF27CB2-8AD6-4611-8AFF-59A2F7590155}"/>
    <cellStyle name="Nota 8 2 3 4 2" xfId="59800" xr:uid="{46F38D58-91E2-4A89-8D09-A678BC159D55}"/>
    <cellStyle name="Nota 8 2 3 5" xfId="59236" xr:uid="{EB3419AD-979D-4771-A2E4-6EBFF2C17903}"/>
    <cellStyle name="Nota 8 2 3 5 2" xfId="59913" xr:uid="{4317B261-D85B-4257-865F-10BA8E0F58CA}"/>
    <cellStyle name="Nota 8 2 3 6" xfId="59381" xr:uid="{55E0B51D-CED7-4148-A0BE-ACCB21DCBC62}"/>
    <cellStyle name="Nota 8 2 3 7" xfId="58661" xr:uid="{65C80F08-0B01-492E-A084-889333F7B727}"/>
    <cellStyle name="Nota 8 2 3 8" xfId="56714" xr:uid="{C5F5F389-AF14-4DA2-AD0E-776773A4AF0D}"/>
    <cellStyle name="Nota 8 2 4" xfId="57844" xr:uid="{AD2B3483-4C49-467A-8F1A-758DE39B5664}"/>
    <cellStyle name="Nota 8 2 4 2" xfId="59443" xr:uid="{5D918433-15CA-4D20-A62F-F91B3AEB4609}"/>
    <cellStyle name="Nota 8 2 4 3" xfId="58727" xr:uid="{038A184A-20FE-406A-B701-B31A68F48607}"/>
    <cellStyle name="Nota 8 2 5" xfId="58883" xr:uid="{C9D645E5-E847-4C90-95EF-12C7C1F73A8E}"/>
    <cellStyle name="Nota 8 2 5 2" xfId="59581" xr:uid="{C12EFC5F-94B0-4C3E-BA3D-4AA802495C9F}"/>
    <cellStyle name="Nota 8 2 6" xfId="59020" xr:uid="{4E14CFB2-AC33-409F-A5BB-7A30D42E5438}"/>
    <cellStyle name="Nota 8 2 6 2" xfId="59709" xr:uid="{0232A560-EF0A-4D84-AEBB-E733D9BDDEB9}"/>
    <cellStyle name="Nota 8 2 7" xfId="59146" xr:uid="{11E77794-BB56-408E-914E-81A466567ABA}"/>
    <cellStyle name="Nota 8 2 7 2" xfId="59827" xr:uid="{F5946B4C-DFA7-4D9D-AB45-17FE33A34A99}"/>
    <cellStyle name="Nota 8 2 8" xfId="59290" xr:uid="{AFB5D7CC-EB61-4F6E-A325-B72C5221D964}"/>
    <cellStyle name="Nota 8 2 9" xfId="58559" xr:uid="{BECBA61D-A8E0-4A36-8DEA-00DE70567C1F}"/>
    <cellStyle name="Nota 8 3" xfId="2847" xr:uid="{28FE9D8D-7504-4600-88B2-9C3012C0E82E}"/>
    <cellStyle name="Nota 8 3 10" xfId="51219" xr:uid="{87219898-A5F9-4990-B890-B206D80681BB}"/>
    <cellStyle name="Nota 8 3 2" xfId="2848" xr:uid="{8DBF6BDC-C447-4417-B5E4-E476CE8429FD}"/>
    <cellStyle name="Nota 8 3 2 2" xfId="58779" xr:uid="{00F0E0A9-EE54-48DD-9289-FCB05F4FDD57}"/>
    <cellStyle name="Nota 8 3 2 2 2" xfId="59493" xr:uid="{4D640317-CA9E-40BF-908E-307AA27C2D0C}"/>
    <cellStyle name="Nota 8 3 2 3" xfId="58936" xr:uid="{16F1B41C-AFA7-449D-A9DC-E1EB20AB0B65}"/>
    <cellStyle name="Nota 8 3 2 3 2" xfId="59631" xr:uid="{A7B75936-F548-40AC-8AB3-A172EE229795}"/>
    <cellStyle name="Nota 8 3 2 4" xfId="59074" xr:uid="{42ABD50F-AFAC-4695-A33C-2EC9C38B6877}"/>
    <cellStyle name="Nota 8 3 2 4 2" xfId="59760" xr:uid="{7310081E-B062-4B62-B44B-CC1F0AD7ACDF}"/>
    <cellStyle name="Nota 8 3 2 5" xfId="59196" xr:uid="{EA69F263-1E49-4B34-89AE-D5ECB5DFAF83}"/>
    <cellStyle name="Nota 8 3 2 5 2" xfId="59874" xr:uid="{DDDBDB14-8C48-425F-8B06-B2D14C3B3459}"/>
    <cellStyle name="Nota 8 3 2 6" xfId="59340" xr:uid="{9CF53A21-6912-42BE-BE42-268424FE0A6D}"/>
    <cellStyle name="Nota 8 3 2 7" xfId="58617" xr:uid="{AA5F5BC9-8F33-48D1-95D1-86D646427968}"/>
    <cellStyle name="Nota 8 3 3" xfId="58662" xr:uid="{EBA97B14-A855-4591-9601-B3716AD3B8EF}"/>
    <cellStyle name="Nota 8 3 3 2" xfId="58822" xr:uid="{2396499C-14AD-456C-A99F-2B2705A02F57}"/>
    <cellStyle name="Nota 8 3 3 2 2" xfId="59535" xr:uid="{DDF43B62-46C2-4B70-BC10-FF7E48468E08}"/>
    <cellStyle name="Nota 8 3 3 3" xfId="58983" xr:uid="{DF73140D-0670-441E-8780-478DFDA4C13F}"/>
    <cellStyle name="Nota 8 3 3 3 2" xfId="59675" xr:uid="{80EC6534-B05D-4331-844A-D3B2453AEC7C}"/>
    <cellStyle name="Nota 8 3 3 4" xfId="59117" xr:uid="{FD274840-9D6D-4141-8249-72C214576E58}"/>
    <cellStyle name="Nota 8 3 3 4 2" xfId="59801" xr:uid="{D55902A7-E2A9-46FF-A775-35435BBEC242}"/>
    <cellStyle name="Nota 8 3 3 5" xfId="59237" xr:uid="{52C2B3F5-D79D-44F4-A538-99BA64830EB9}"/>
    <cellStyle name="Nota 8 3 3 5 2" xfId="59914" xr:uid="{96B84248-1197-4002-BA44-DE67C069EC55}"/>
    <cellStyle name="Nota 8 3 3 6" xfId="59382" xr:uid="{7D920F09-72E0-4315-9572-7D8BCAF8A3FA}"/>
    <cellStyle name="Nota 8 3 4" xfId="58728" xr:uid="{8F04C30B-F7FF-4CDA-A5E7-4C058824A07B}"/>
    <cellStyle name="Nota 8 3 4 2" xfId="59444" xr:uid="{2C5FD91B-DAB0-4C80-9D09-D74669B7E834}"/>
    <cellStyle name="Nota 8 3 5" xfId="58884" xr:uid="{0890C5D8-2208-41D2-90F9-25F1BC574B2C}"/>
    <cellStyle name="Nota 8 3 5 2" xfId="59582" xr:uid="{2F9D2595-398A-4189-91A2-3C7B13B19CFF}"/>
    <cellStyle name="Nota 8 3 6" xfId="59021" xr:uid="{9306504F-7167-4EDB-B933-6F644C21382A}"/>
    <cellStyle name="Nota 8 3 6 2" xfId="59710" xr:uid="{91F3F157-EF32-42B0-91FE-D0160130BC5E}"/>
    <cellStyle name="Nota 8 3 7" xfId="59147" xr:uid="{6732BB21-30E8-4AE0-B43D-4E65A9B7E2EE}"/>
    <cellStyle name="Nota 8 3 7 2" xfId="59828" xr:uid="{9C2ACF1D-E31C-4605-BB29-89AA9852D59C}"/>
    <cellStyle name="Nota 8 3 8" xfId="59291" xr:uid="{9D383E3E-E5A2-4F26-B3C5-91050C6763E3}"/>
    <cellStyle name="Nota 8 3 9" xfId="58560" xr:uid="{57BB5E69-483E-4F89-BF8F-C1F3B032CC1A}"/>
    <cellStyle name="Nota 8 4" xfId="2849" xr:uid="{6E2C6D64-2373-4BBA-BD38-10AC52348A6A}"/>
    <cellStyle name="Nota 8 4 2" xfId="2850" xr:uid="{44DAEFD2-19FD-453D-80E8-6E6F120F453E}"/>
    <cellStyle name="Nota 8 4 3" xfId="52101" xr:uid="{D2817FE6-790C-490E-A868-5AE609A513FA}"/>
    <cellStyle name="Nota 8 5" xfId="2851" xr:uid="{748348B8-1D99-4D16-A3BD-1EF4B4CD4195}"/>
    <cellStyle name="Nota 8 5 2" xfId="2852" xr:uid="{2FD9CDE4-69E0-4BBC-8B25-698F3D4F8F53}"/>
    <cellStyle name="Nota 8 5 3" xfId="52969" xr:uid="{21F200A3-ECFF-4941-B38B-C0DAEDA84507}"/>
    <cellStyle name="Nota 8 6" xfId="2853" xr:uid="{E1EED0FD-2DE9-4C70-AFC7-31A380584EB4}"/>
    <cellStyle name="Nota 8 6 2" xfId="2854" xr:uid="{99AEFC52-6493-4C93-AFFB-81B01D41F0D8}"/>
    <cellStyle name="Nota 8 6 3" xfId="53824" xr:uid="{9D807601-A5F1-474A-9CD6-5A677FD26493}"/>
    <cellStyle name="Nota 8 7" xfId="2855" xr:uid="{52513458-5D58-46AA-8EDB-91A8F55449DB}"/>
    <cellStyle name="Nota 8 7 2" xfId="54647" xr:uid="{61B20193-0E6C-40FD-98E1-302B8D20BB5A}"/>
    <cellStyle name="Nota 8 8" xfId="43285" xr:uid="{62843292-D42B-4015-9270-E346FE3E4219}"/>
    <cellStyle name="Nota 8 8 2" xfId="55382" xr:uid="{6AA844CD-9292-4DE4-8AF9-849BBBAD51ED}"/>
    <cellStyle name="Nota 8 9" xfId="43286" xr:uid="{8FB12B63-22A6-437A-B158-917C36202227}"/>
    <cellStyle name="Nota 8 9 2" xfId="55976" xr:uid="{C82B62F6-0E07-49E6-9029-06899CE8460C}"/>
    <cellStyle name="Nota 80" xfId="43287" xr:uid="{AF589648-E37C-4706-A0B0-3F4249D47A57}"/>
    <cellStyle name="Nota 80 2" xfId="43288" xr:uid="{5DEFEEB2-12EF-4638-899E-D4649486F6A9}"/>
    <cellStyle name="Nota 80 3" xfId="43289" xr:uid="{F3C0F856-3052-4B24-8E05-0DEDA8A38B28}"/>
    <cellStyle name="Nota 80 4" xfId="43290" xr:uid="{CFB770EE-BAA0-4C68-8423-E9E08B754DE6}"/>
    <cellStyle name="Nota 80 5" xfId="43291" xr:uid="{80ADAA77-703A-412D-BD3D-D377223B9711}"/>
    <cellStyle name="Nota 80 6" xfId="43292" xr:uid="{ABA131C2-5DC7-485C-A338-721DBA510FA2}"/>
    <cellStyle name="Nota 81" xfId="43293" xr:uid="{F887B5E8-A57D-4E05-AF2E-D8D03AD76AE7}"/>
    <cellStyle name="Nota 81 2" xfId="43294" xr:uid="{30C693EF-6CE3-4E10-802F-1015C937A566}"/>
    <cellStyle name="Nota 81 3" xfId="43295" xr:uid="{B52D5A8A-2AE9-4159-9192-F73A002F8103}"/>
    <cellStyle name="Nota 81 4" xfId="43296" xr:uid="{33C144EB-4719-4794-8AAF-4CCF48238029}"/>
    <cellStyle name="Nota 81 5" xfId="43297" xr:uid="{423C02E8-0B20-46FB-9997-35D979B6962B}"/>
    <cellStyle name="Nota 81 6" xfId="43298" xr:uid="{7E0DFC48-082F-47DD-BBB6-7C9A6CC86775}"/>
    <cellStyle name="Nota 82" xfId="43299" xr:uid="{E28C343B-8A0E-4881-B721-C0EC7A542C98}"/>
    <cellStyle name="Nota 82 2" xfId="43300" xr:uid="{E2794FB6-A199-40C4-A1D7-E35F1E547616}"/>
    <cellStyle name="Nota 82 3" xfId="43301" xr:uid="{D1498D21-E0E1-4183-BE0C-6A8D1A971CDF}"/>
    <cellStyle name="Nota 82 4" xfId="43302" xr:uid="{4769E594-E5CF-4760-B2ED-7483B81F64C4}"/>
    <cellStyle name="Nota 82 5" xfId="43303" xr:uid="{A9896123-E1A6-4665-8907-8FBAD76CA2CD}"/>
    <cellStyle name="Nota 82 6" xfId="43304" xr:uid="{14856B33-AD44-4A81-A347-3C9F1822F257}"/>
    <cellStyle name="Nota 83" xfId="43305" xr:uid="{83CAE0B5-1AD7-440C-84D9-FDD7367FE768}"/>
    <cellStyle name="Nota 83 2" xfId="43306" xr:uid="{6CE20815-7D8D-4129-A71E-66674F128763}"/>
    <cellStyle name="Nota 83 3" xfId="43307" xr:uid="{7EACF3A2-59A5-4D0E-8FB7-CD99DB51B589}"/>
    <cellStyle name="Nota 83 4" xfId="43308" xr:uid="{5FFB8A26-7C25-4D19-A0C5-478076A16917}"/>
    <cellStyle name="Nota 83 5" xfId="43309" xr:uid="{E4CBB4B8-C084-427F-B1B7-D25ED30C26E5}"/>
    <cellStyle name="Nota 83 6" xfId="43310" xr:uid="{7DD64D9F-C588-4502-B6FA-A32DAEA1C367}"/>
    <cellStyle name="Nota 84" xfId="43311" xr:uid="{FAD9A929-657D-4191-A64A-08AD8CD06A0A}"/>
    <cellStyle name="Nota 84 2" xfId="43312" xr:uid="{A3B23188-0D0A-4F86-8B83-A7EA592F0717}"/>
    <cellStyle name="Nota 84 3" xfId="43313" xr:uid="{8D884D61-7BB5-49FF-9E79-9CCEB34E7DEA}"/>
    <cellStyle name="Nota 84 4" xfId="43314" xr:uid="{3CE34B68-DA90-461C-83CC-25001EB1B2F0}"/>
    <cellStyle name="Nota 84 5" xfId="43315" xr:uid="{6C67F7A3-2419-42AE-9A18-31CE817661A8}"/>
    <cellStyle name="Nota 84 6" xfId="43316" xr:uid="{6832446E-E236-48C0-A8E3-22479AA79DB8}"/>
    <cellStyle name="Nota 85" xfId="43317" xr:uid="{C30E31B1-C152-4FA9-BA0B-42C391656577}"/>
    <cellStyle name="Nota 85 2" xfId="43318" xr:uid="{3C6F6F70-B37A-42D2-95F3-F2AB48B9069D}"/>
    <cellStyle name="Nota 85 3" xfId="43319" xr:uid="{12D5CA97-05D1-47B4-BCDD-1CA3EA918278}"/>
    <cellStyle name="Nota 85 4" xfId="43320" xr:uid="{D56B8231-86BF-47A9-91A8-8114313153E8}"/>
    <cellStyle name="Nota 85 5" xfId="43321" xr:uid="{D95E3E15-0026-4FF6-80DC-58808AB2265E}"/>
    <cellStyle name="Nota 85 6" xfId="43322" xr:uid="{B4A6A961-2B46-4CB0-BBA3-0A7B7257E84D}"/>
    <cellStyle name="Nota 86" xfId="43323" xr:uid="{C5AF3B57-CC97-4FEF-B9E4-826A6629FE59}"/>
    <cellStyle name="Nota 86 2" xfId="43324" xr:uid="{662D0CCF-BD67-4DEB-9FD9-FF0F26F47AF1}"/>
    <cellStyle name="Nota 86 3" xfId="43325" xr:uid="{95AE17A3-2BC4-4EE1-9EB9-51D20E01A306}"/>
    <cellStyle name="Nota 86 4" xfId="43326" xr:uid="{217D5870-C1D0-4706-947E-E75FAC3FC977}"/>
    <cellStyle name="Nota 86 5" xfId="43327" xr:uid="{05712E59-5EDF-415F-97C7-608B8CA2594A}"/>
    <cellStyle name="Nota 86 6" xfId="43328" xr:uid="{4B642C26-78DB-4D41-A681-2888D74C24B2}"/>
    <cellStyle name="Nota 87" xfId="43329" xr:uid="{5F1F62F9-C2B5-413B-A8FA-65C9EDAAB751}"/>
    <cellStyle name="Nota 87 2" xfId="43330" xr:uid="{E85DD36F-AC30-4C82-916F-195FAC7E1EA2}"/>
    <cellStyle name="Nota 87 3" xfId="43331" xr:uid="{0CE63A34-30E7-4341-BBF5-69E40FA18A00}"/>
    <cellStyle name="Nota 87 4" xfId="43332" xr:uid="{00EF2DF5-3088-4A54-B7DC-A4635345F6AF}"/>
    <cellStyle name="Nota 87 5" xfId="43333" xr:uid="{E4B5A07C-1926-47C0-9992-B7E4E5C7AAF0}"/>
    <cellStyle name="Nota 87 6" xfId="43334" xr:uid="{7BE1DB8C-020F-46D0-A793-3FEEA53BF47D}"/>
    <cellStyle name="Nota 88" xfId="43335" xr:uid="{ED67931F-5C79-4101-80AF-37EE5FA47298}"/>
    <cellStyle name="Nota 88 2" xfId="43336" xr:uid="{8B6ECD95-76BD-430D-A9D5-496F09145FCA}"/>
    <cellStyle name="Nota 88 3" xfId="43337" xr:uid="{CCAC4A7A-5963-447D-B4E3-AD74CC4AD87A}"/>
    <cellStyle name="Nota 88 4" xfId="43338" xr:uid="{8F5595E4-8124-4D03-A658-FA4B8DDB1245}"/>
    <cellStyle name="Nota 88 5" xfId="43339" xr:uid="{6D4E4547-3F96-439C-8508-0C7A0BE52FAB}"/>
    <cellStyle name="Nota 88 6" xfId="43340" xr:uid="{B6AB3F42-D33F-4A17-A019-898A44A687CC}"/>
    <cellStyle name="Nota 89" xfId="43341" xr:uid="{820934B9-4D58-4FBB-AF76-D59094E0309B}"/>
    <cellStyle name="Nota 89 2" xfId="43342" xr:uid="{4FF73F9A-E5B7-445D-9141-DE4DC56DFEBA}"/>
    <cellStyle name="Nota 89 3" xfId="43343" xr:uid="{E9C8B0C5-8107-40A2-899D-6EE0B89213BC}"/>
    <cellStyle name="Nota 89 4" xfId="43344" xr:uid="{5B9D62CE-7949-4794-AD25-4F85D1E21551}"/>
    <cellStyle name="Nota 89 5" xfId="43345" xr:uid="{7BB10A8C-1D30-4A3E-AC68-3CE8D645A6BC}"/>
    <cellStyle name="Nota 89 6" xfId="43346" xr:uid="{7188E3B6-CE6B-469F-939E-D4566F957F99}"/>
    <cellStyle name="Nota 9" xfId="2856" xr:uid="{252E7A42-90C6-4606-8C43-7D2444DD0E9A}"/>
    <cellStyle name="Nota 9 10" xfId="43347" xr:uid="{F24A0A7B-4FE0-459A-9178-9C39103F8E37}"/>
    <cellStyle name="Nota 9 10 2" xfId="47696" xr:uid="{76A79865-2704-40F0-B5C0-B502A63698B7}"/>
    <cellStyle name="Nota 9 11" xfId="43348" xr:uid="{6BBDA3E6-EA51-4420-97D0-427C8CEE3B65}"/>
    <cellStyle name="Nota 9 12" xfId="43349" xr:uid="{6212BC83-4224-4A0E-805C-11375FB2EC3C}"/>
    <cellStyle name="Nota 9 13" xfId="43350" xr:uid="{20D83F54-AFA6-4FA2-960B-97B6A649B34D}"/>
    <cellStyle name="Nota 9 14" xfId="43351" xr:uid="{6802D53C-9D35-4A36-BA93-D89C6ED7E37B}"/>
    <cellStyle name="Nota 9 15" xfId="43352" xr:uid="{D9F5EB78-A6EB-42B6-8FC7-F1066410AD74}"/>
    <cellStyle name="Nota 9 16" xfId="43353" xr:uid="{CC9669C9-F3D0-4EAE-AE4D-EC594B153E37}"/>
    <cellStyle name="Nota 9 17" xfId="46092" xr:uid="{EECB470A-BB07-4031-ADDF-24EFEB7AD191}"/>
    <cellStyle name="Nota 9 2" xfId="2857" xr:uid="{AC51D469-A92B-400B-9ED6-1382565E582A}"/>
    <cellStyle name="Nota 9 2 10" xfId="48334" xr:uid="{1A8826D4-49CB-4327-B58E-CCF04E81DFD2}"/>
    <cellStyle name="Nota 9 2 11" xfId="46954" xr:uid="{C2BB07B1-FAF1-46AE-B910-E839D9C5EFF4}"/>
    <cellStyle name="Nota 9 2 2" xfId="2858" xr:uid="{912A4AF8-DD22-407C-AE56-64AC74CE3877}"/>
    <cellStyle name="Nota 9 2 2 2" xfId="58780" xr:uid="{E9248B2C-E87E-4367-B470-22A274C5A532}"/>
    <cellStyle name="Nota 9 2 2 2 2" xfId="59494" xr:uid="{8A57B85F-10F9-4B0D-B810-23DB3CC59BCE}"/>
    <cellStyle name="Nota 9 2 2 3" xfId="58937" xr:uid="{4ED5F063-C024-4148-AF03-961297AE12C8}"/>
    <cellStyle name="Nota 9 2 2 3 2" xfId="59632" xr:uid="{B9AF3F22-9A85-4ADA-80D9-EF42B4A10023}"/>
    <cellStyle name="Nota 9 2 2 4" xfId="59075" xr:uid="{A94C136A-D90B-4CE7-BA1B-1F467C2E3277}"/>
    <cellStyle name="Nota 9 2 2 4 2" xfId="59761" xr:uid="{4DEAE47E-1885-492B-B03A-DC28EEE46D15}"/>
    <cellStyle name="Nota 9 2 2 5" xfId="59197" xr:uid="{D5A8BEC9-7CE9-4C6B-B3A1-BCF418ED6676}"/>
    <cellStyle name="Nota 9 2 2 5 2" xfId="59875" xr:uid="{4B7624F4-B854-4E7F-9549-5014CF620E3F}"/>
    <cellStyle name="Nota 9 2 2 6" xfId="59341" xr:uid="{6BF1B1F5-99C7-4E04-8231-90B69371B9BA}"/>
    <cellStyle name="Nota 9 2 2 7" xfId="58618" xr:uid="{74CFBAC9-6730-4C2E-BF1C-79EBEE0F674F}"/>
    <cellStyle name="Nota 9 2 2 8" xfId="49821" xr:uid="{61973365-3F5A-41E6-9E23-4146E19AB4B3}"/>
    <cellStyle name="Nota 9 2 3" xfId="43354" xr:uid="{F9AD3401-9EC8-4E4E-B8AB-5377719B38D7}"/>
    <cellStyle name="Nota 9 2 3 2" xfId="58823" xr:uid="{AC9EB7CA-5B89-4397-AB52-DEB342287925}"/>
    <cellStyle name="Nota 9 2 3 2 2" xfId="59536" xr:uid="{DFF7CDF9-BFFA-49F4-A73A-C84CB923A898}"/>
    <cellStyle name="Nota 9 2 3 3" xfId="58984" xr:uid="{E99EBD66-1DC8-4D89-A933-F081CAE0F932}"/>
    <cellStyle name="Nota 9 2 3 3 2" xfId="59676" xr:uid="{6E5E17A1-E7A6-4AF0-969A-396F1A9D69F9}"/>
    <cellStyle name="Nota 9 2 3 4" xfId="59118" xr:uid="{E6BA643C-8EA5-4447-8E72-8E1C7DE89888}"/>
    <cellStyle name="Nota 9 2 3 4 2" xfId="59802" xr:uid="{E436245E-2E2E-406C-9083-55BC0E9F2409}"/>
    <cellStyle name="Nota 9 2 3 5" xfId="59238" xr:uid="{520FB6B6-0C74-4F01-B6D4-8DDD8A4F0CE5}"/>
    <cellStyle name="Nota 9 2 3 5 2" xfId="59915" xr:uid="{76FB1A8B-6214-4714-BCE1-F50E97FBA29E}"/>
    <cellStyle name="Nota 9 2 3 6" xfId="59383" xr:uid="{33828A04-3705-4F25-979C-922715E2B267}"/>
    <cellStyle name="Nota 9 2 3 7" xfId="58663" xr:uid="{347230E4-FA34-4706-90DA-B88FAF848E67}"/>
    <cellStyle name="Nota 9 2 4" xfId="58729" xr:uid="{64389DD3-2345-4F23-AF03-9F19670835CF}"/>
    <cellStyle name="Nota 9 2 4 2" xfId="59445" xr:uid="{A2E1DDC7-C52C-42CF-8179-54ED3FAEE75F}"/>
    <cellStyle name="Nota 9 2 5" xfId="58885" xr:uid="{629538B9-0D1E-4194-9563-1EFB823C26C4}"/>
    <cellStyle name="Nota 9 2 5 2" xfId="59583" xr:uid="{0F446D7A-A968-4EAA-B3BA-B784CDA4EF1F}"/>
    <cellStyle name="Nota 9 2 6" xfId="59022" xr:uid="{2B311B21-853E-4874-837E-870A4BA76207}"/>
    <cellStyle name="Nota 9 2 6 2" xfId="59711" xr:uid="{66198296-7248-4864-A59A-5C699EDB2127}"/>
    <cellStyle name="Nota 9 2 7" xfId="59148" xr:uid="{A8122926-3B78-4076-879E-56A19C1F469F}"/>
    <cellStyle name="Nota 9 2 7 2" xfId="59829" xr:uid="{E6A359E7-51E6-4896-BCAE-6C0D40916C8B}"/>
    <cellStyle name="Nota 9 2 8" xfId="59292" xr:uid="{404D3A7E-0289-4CAE-B111-983F8A3EE9FE}"/>
    <cellStyle name="Nota 9 2 9" xfId="58561" xr:uid="{EA50BF32-13EE-47AB-831A-A5BF365F6C97}"/>
    <cellStyle name="Nota 9 3" xfId="2859" xr:uid="{85893E45-6C82-4D32-8207-7AB150FFAE81}"/>
    <cellStyle name="Nota 9 3 2" xfId="2860" xr:uid="{7BF70D15-6858-4767-95E7-4028E178DBA3}"/>
    <cellStyle name="Nota 9 3 3" xfId="51221" xr:uid="{FA0FB9C4-2210-43D4-BD19-E3A3D41E6037}"/>
    <cellStyle name="Nota 9 4" xfId="2861" xr:uid="{3D6525CC-436C-4357-8735-9D3E79436BEF}"/>
    <cellStyle name="Nota 9 4 2" xfId="2862" xr:uid="{74F4D8FF-5776-49E4-BB31-631901D7878E}"/>
    <cellStyle name="Nota 9 4 3" xfId="52103" xr:uid="{33250AC3-46A3-4B44-8039-356B8639A231}"/>
    <cellStyle name="Nota 9 5" xfId="2863" xr:uid="{8C8640E5-F16A-4A57-9820-21E2E2226037}"/>
    <cellStyle name="Nota 9 5 2" xfId="2864" xr:uid="{52337F4D-8EAA-4EBC-BCBC-E02154825292}"/>
    <cellStyle name="Nota 9 5 3" xfId="52971" xr:uid="{34421F7B-178C-4B24-8612-8DAE1D0D2A9B}"/>
    <cellStyle name="Nota 9 6" xfId="2865" xr:uid="{804B2045-711C-4FA3-A64B-A50778AAE1F0}"/>
    <cellStyle name="Nota 9 6 2" xfId="2866" xr:uid="{8F7300BE-C46B-491C-9408-75AFD4D8957E}"/>
    <cellStyle name="Nota 9 6 3" xfId="53825" xr:uid="{939229F8-4522-477E-A525-301F4FFC74C1}"/>
    <cellStyle name="Nota 9 7" xfId="2867" xr:uid="{8EF00908-A67A-4905-86F8-A6672F5489FE}"/>
    <cellStyle name="Nota 9 7 2" xfId="54648" xr:uid="{F475AAE1-BE6F-42A6-AFBB-36F94B63A140}"/>
    <cellStyle name="Nota 9 8" xfId="43355" xr:uid="{90364692-5288-40A1-A216-699919F2AAFC}"/>
    <cellStyle name="Nota 9 8 2" xfId="55383" xr:uid="{79B4DAD8-C12D-47A5-8F32-611DAEF1AB15}"/>
    <cellStyle name="Nota 9 9" xfId="43356" xr:uid="{CA6E4412-428D-4DB2-8B9D-33698577D9BF}"/>
    <cellStyle name="Nota 9 9 2" xfId="55977" xr:uid="{4A398AF5-E4A0-4CF3-AE4C-D27F3F310735}"/>
    <cellStyle name="Nota 90" xfId="43357" xr:uid="{D79A9802-335E-4DFE-9260-75C77A7A0B20}"/>
    <cellStyle name="Nota 90 2" xfId="43358" xr:uid="{2657575F-DC9C-42C5-BC6E-017BF8D874CB}"/>
    <cellStyle name="Nota 90 3" xfId="43359" xr:uid="{EA24E292-41E7-4C1B-AC22-6F875322B19C}"/>
    <cellStyle name="Nota 90 4" xfId="43360" xr:uid="{6C5F320D-58F1-4E9A-AB66-809E992DCE19}"/>
    <cellStyle name="Nota 90 5" xfId="43361" xr:uid="{30C6A55E-0B36-447B-9890-4A2E5F503AD7}"/>
    <cellStyle name="Nota 90 6" xfId="43362" xr:uid="{304A58BD-A46E-4086-9648-235661383F1A}"/>
    <cellStyle name="Nota 91" xfId="43363" xr:uid="{6905C2F5-748F-4C7E-AD7D-3A7F18999569}"/>
    <cellStyle name="Nota 91 2" xfId="43364" xr:uid="{0DD44076-1860-4C3F-BA2F-711EB1EBC354}"/>
    <cellStyle name="Nota 91 3" xfId="43365" xr:uid="{6468E41E-EE88-4256-9780-2B54D69953F0}"/>
    <cellStyle name="Nota 91 4" xfId="43366" xr:uid="{4138F44A-17AC-4CEB-83E8-5313847CFF92}"/>
    <cellStyle name="Nota 91 5" xfId="43367" xr:uid="{812DB0D6-F579-480B-9B18-5E47311A90D3}"/>
    <cellStyle name="Nota 91 6" xfId="43368" xr:uid="{AE3D2AA9-FD5E-42E3-B640-EE8F3D1F9984}"/>
    <cellStyle name="Nota 92" xfId="43369" xr:uid="{995B2ABD-7411-4F30-9919-6835871C8FB5}"/>
    <cellStyle name="Nota 92 2" xfId="43370" xr:uid="{89D2B065-DE44-4680-A9B8-571387422D98}"/>
    <cellStyle name="Nota 92 3" xfId="43371" xr:uid="{EF39E6DC-0EB0-4275-A49D-F82993445906}"/>
    <cellStyle name="Nota 92 4" xfId="43372" xr:uid="{2AAF4EE1-9A98-4B0C-9C66-79731C5A2EEA}"/>
    <cellStyle name="Nota 92 5" xfId="43373" xr:uid="{96E6D954-1482-4616-987D-4D7FEB7A26EF}"/>
    <cellStyle name="Nota 92 6" xfId="43374" xr:uid="{9681859D-EB95-46B9-AE26-7472DF519E78}"/>
    <cellStyle name="Nota 93" xfId="43375" xr:uid="{196E3A58-0C00-4F06-9AC0-0F2349EE1623}"/>
    <cellStyle name="Nota 93 2" xfId="43376" xr:uid="{1D2D6982-90E3-416A-882E-D13FDA2AEF2E}"/>
    <cellStyle name="Nota 93 3" xfId="43377" xr:uid="{5B82A1CE-73CA-4FDF-A4FE-47FE3C5E6B50}"/>
    <cellStyle name="Nota 93 4" xfId="43378" xr:uid="{65565F6E-8283-4DD1-B925-48F82BB40375}"/>
    <cellStyle name="Nota 93 5" xfId="43379" xr:uid="{88D4424A-C2AE-44B7-9F5B-CEB9E136760A}"/>
    <cellStyle name="Nota 93 6" xfId="43380" xr:uid="{DDBBAA1B-34CB-4C89-A31F-1333C0F0E10C}"/>
    <cellStyle name="Nota 94" xfId="43381" xr:uid="{203AC29D-A2CE-4F74-B6C4-A5132B2A6E12}"/>
    <cellStyle name="Nota 94 2" xfId="43382" xr:uid="{1A1B23B9-CA68-47A0-AC56-0B7B62701D3F}"/>
    <cellStyle name="Nota 94 3" xfId="43383" xr:uid="{5444582A-5007-4316-B5E0-32C68785F528}"/>
    <cellStyle name="Nota 94 4" xfId="43384" xr:uid="{353ABA33-3DAD-43CF-A545-B206DE20A1A7}"/>
    <cellStyle name="Nota 94 5" xfId="43385" xr:uid="{8ACE2DDC-8FE7-4130-9AD7-F9BF8566B23C}"/>
    <cellStyle name="Nota 94 6" xfId="43386" xr:uid="{7F844627-8B0D-44CA-B710-8DA5E1376A27}"/>
    <cellStyle name="Nota 95" xfId="43387" xr:uid="{00EF99C6-7CF1-4876-9720-7E06147E36B2}"/>
    <cellStyle name="Nota 95 2" xfId="43388" xr:uid="{D90D2858-071E-4737-9C52-E926D06DB758}"/>
    <cellStyle name="Nota 95 3" xfId="43389" xr:uid="{6F3C24DE-A671-4CF2-AFD3-942BB7AD63E5}"/>
    <cellStyle name="Nota 95 4" xfId="43390" xr:uid="{2E97DFE1-CE93-4A88-AEA0-8145DA2EF21E}"/>
    <cellStyle name="Nota 95 5" xfId="43391" xr:uid="{2778C12B-C5AC-48F7-B62E-8C5EC10CDB73}"/>
    <cellStyle name="Nota 95 6" xfId="43392" xr:uid="{48C31A6F-6D69-4E1E-990D-B0F97603AA2B}"/>
    <cellStyle name="Nota 96" xfId="43393" xr:uid="{E3522D5D-A882-42CC-9697-2938C905E29F}"/>
    <cellStyle name="Nota 96 2" xfId="43394" xr:uid="{E0B1F058-9830-4DE0-A3DA-094EDA62FBD5}"/>
    <cellStyle name="Nota 96 3" xfId="43395" xr:uid="{17A6F79F-E7B2-4804-8009-EE12C99AFCCE}"/>
    <cellStyle name="Nota 96 4" xfId="43396" xr:uid="{496F44C3-5CA7-4ED5-B79A-63C3F5F57AC6}"/>
    <cellStyle name="Nota 96 5" xfId="43397" xr:uid="{44B9613C-6D52-4A77-A27D-8ACFACCAF681}"/>
    <cellStyle name="Nota 96 6" xfId="43398" xr:uid="{87B26F5C-B0CF-4D3F-804F-33A9E96E29E8}"/>
    <cellStyle name="Nota 97" xfId="43399" xr:uid="{ECDA54B7-12BB-4786-8302-C8F1371DDF4C}"/>
    <cellStyle name="Nota 97 2" xfId="43400" xr:uid="{0849C1AE-2E27-4931-AAE3-60FBB0939EC9}"/>
    <cellStyle name="Nota 97 3" xfId="43401" xr:uid="{6058E84E-D775-4F71-94D0-D61DA6500CD9}"/>
    <cellStyle name="Nota 97 4" xfId="43402" xr:uid="{F1F680BB-3CDA-4BCE-9791-C954C6FC2CC0}"/>
    <cellStyle name="Nota 97 5" xfId="43403" xr:uid="{0C673788-DF7E-4330-AAAF-DF92AA157C5D}"/>
    <cellStyle name="Nota 97 6" xfId="43404" xr:uid="{62616C8A-0A08-4DF0-8E71-57F8CD5D0465}"/>
    <cellStyle name="Nota 98" xfId="43405" xr:uid="{0F662CD1-BB0D-4288-8BCD-6954FF0B925C}"/>
    <cellStyle name="Nota 98 2" xfId="43406" xr:uid="{2136BD43-C71F-4CC0-ADF6-22CE208FB6E8}"/>
    <cellStyle name="Nota 98 3" xfId="43407" xr:uid="{EB999E9E-D3A5-4E86-99AB-338A4B76C84F}"/>
    <cellStyle name="Nota 98 4" xfId="43408" xr:uid="{814358D7-F2AE-4BBA-A4CC-AF881310EA61}"/>
    <cellStyle name="Nota 98 5" xfId="43409" xr:uid="{36D45226-40F7-4440-BA42-940151C2ECE0}"/>
    <cellStyle name="Nota 98 6" xfId="43410" xr:uid="{09748C8F-6B46-49A7-B75A-EE7CDFBA85C3}"/>
    <cellStyle name="Nota 99" xfId="43411" xr:uid="{288D5B40-CB03-428F-A2FD-C6E3C4F78D23}"/>
    <cellStyle name="Nota 99 2" xfId="43412" xr:uid="{B866061A-3511-4760-8A2D-9B1122DDAB33}"/>
    <cellStyle name="Nota 99 3" xfId="43413" xr:uid="{258AA9A4-939A-4442-B69D-7EC017820804}"/>
    <cellStyle name="Nota 99 4" xfId="43414" xr:uid="{6BDB99DA-86D1-41CF-95D9-884FFF359D81}"/>
    <cellStyle name="Nota 99 5" xfId="43415" xr:uid="{C253230D-B170-416D-BB66-AEED4C0EB1EE}"/>
    <cellStyle name="Nota 99 6" xfId="43416" xr:uid="{2B6AD2EB-FC28-4A8E-9B26-BD048787E6C5}"/>
    <cellStyle name="Output" xfId="10" xr:uid="{ED2FDAE2-157A-43F7-8AD4-E414F366A2EE}"/>
    <cellStyle name="Output 2" xfId="45092" xr:uid="{D1C592E6-23C6-4D26-85FE-D39E1D8D5E1E}"/>
    <cellStyle name="Page Number" xfId="47697" xr:uid="{CFBF6984-864A-4E94-8AA3-4C45B6D304A4}"/>
    <cellStyle name="Pagina" xfId="45372" xr:uid="{C359452B-1521-4F5F-8EC6-B88C8A91A876}"/>
    <cellStyle name="Pagina 2" xfId="46093" xr:uid="{5F1B316C-7549-4475-A9E9-8700418D4C00}"/>
    <cellStyle name="Percen - Estilo1" xfId="47698" xr:uid="{C9C57639-7E08-4BE1-A850-EE75FE348993}"/>
    <cellStyle name="Percent (0.0)" xfId="156" xr:uid="{35998FAC-7CD4-4A31-82F0-B2C32B990E68}"/>
    <cellStyle name="Percent 2" xfId="47699" xr:uid="{7E6F561E-7F7E-4A4F-8383-0DE2A41E763B}"/>
    <cellStyle name="Percent 2 2" xfId="47700" xr:uid="{4C1C86C0-232B-4657-8B38-AA9359781993}"/>
    <cellStyle name="Percent 21 2 2" xfId="44982" xr:uid="{C0A1AC27-2247-4F75-98B7-37EC816FE233}"/>
    <cellStyle name="Percent 3" xfId="47701" xr:uid="{7D1ECCF6-D376-443D-BC26-09B8F78D8A4F}"/>
    <cellStyle name="Percent 4" xfId="47702" xr:uid="{8BA952FE-B923-43EA-B64C-C6CB7C735788}"/>
    <cellStyle name="Percentual" xfId="45373" xr:uid="{D70A2A9F-B8D5-4E32-B1E1-7A0B030687C3}"/>
    <cellStyle name="Percentual 2" xfId="46955" xr:uid="{9102DF30-0BB2-475F-A010-A9D7E5DE2E0A}"/>
    <cellStyle name="Phone" xfId="45374" xr:uid="{C1B92F36-4F66-4EB4-8B40-85EAF9019FCD}"/>
    <cellStyle name="Phone 2" xfId="46446" xr:uid="{88CB51F0-2072-4385-877E-3A2F18929A72}"/>
    <cellStyle name="Phone 2 2" xfId="60073" xr:uid="{93A99C22-17AB-48EF-BE61-A504A130BC05}"/>
    <cellStyle name="Phone 3" xfId="60042" xr:uid="{E7F01789-5A4D-4096-A650-E342377C109B}"/>
    <cellStyle name="Ponto" xfId="45375" xr:uid="{4816DB52-F182-4803-A21F-06EB9D818543}"/>
    <cellStyle name="Ponto 2" xfId="46956" xr:uid="{276E247F-4DCF-49FE-B58A-5981E1B53059}"/>
    <cellStyle name="Porcentagem" xfId="60444" builtinId="5"/>
    <cellStyle name="Porcentagem 17" xfId="78" xr:uid="{9D3A0223-34FF-4028-AFEC-5CF9C2A46B59}"/>
    <cellStyle name="Porcentagem 2" xfId="55" xr:uid="{61A8C437-6B46-44BD-9559-CA665B104BBC}"/>
    <cellStyle name="Porcentagem 2 10" xfId="46957" xr:uid="{D37D5647-CF7A-4915-A98A-A9B09910842F}"/>
    <cellStyle name="Porcentagem 2 10 2" xfId="59997" xr:uid="{7D887C9F-B79B-4357-B12B-1D50F69655C4}"/>
    <cellStyle name="Porcentagem 2 11" xfId="46958" xr:uid="{E46A5F03-8F84-4563-A6BF-CC7331C577FB}"/>
    <cellStyle name="Porcentagem 2 11 2" xfId="58562" xr:uid="{C237B16C-773C-4785-9148-9A88A13F9A73}"/>
    <cellStyle name="Porcentagem 2 12" xfId="46959" xr:uid="{BBBCCA81-0F19-4BDB-9BBC-32D36C763D81}"/>
    <cellStyle name="Porcentagem 2 12 2" xfId="58466" xr:uid="{C0B03469-7E55-4928-B0C5-DEB0DD3A4D41}"/>
    <cellStyle name="Porcentagem 2 13" xfId="46960" xr:uid="{288BC402-170E-47C5-8E51-8500D861291E}"/>
    <cellStyle name="Porcentagem 2 14" xfId="46961" xr:uid="{D1431F4A-2562-45AD-BACA-CB54E73479E7}"/>
    <cellStyle name="Porcentagem 2 15" xfId="46962" xr:uid="{64A9CC82-80F9-4F62-9502-E8887A3D99B0}"/>
    <cellStyle name="Porcentagem 2 16" xfId="46963" xr:uid="{8B9D07DC-8AE6-42D5-B2E5-552EBCDD5178}"/>
    <cellStyle name="Porcentagem 2 17" xfId="46964" xr:uid="{27476334-ECD3-4DBE-84CD-2B19DE5F5DC7}"/>
    <cellStyle name="Porcentagem 2 18" xfId="46965" xr:uid="{187163D4-8DAE-47E6-BF72-6B344518A4B9}"/>
    <cellStyle name="Porcentagem 2 19" xfId="46966" xr:uid="{658CC129-C5F0-4AF2-935A-C0F522C47ED6}"/>
    <cellStyle name="Porcentagem 2 2" xfId="53" xr:uid="{F185EF6B-3394-4B64-BC1B-C3B68DDEDEEE}"/>
    <cellStyle name="Porcentagem 2 2 10" xfId="59937" xr:uid="{F254A492-DC58-4CDB-A3CE-3804AD2A9389}"/>
    <cellStyle name="Porcentagem 2 2 11" xfId="59984" xr:uid="{BF5B509C-1D43-4307-8D22-064C863ACD31}"/>
    <cellStyle name="Porcentagem 2 2 12" xfId="59993" xr:uid="{3C14FF57-F4EC-4409-9777-45E5C843CBFE}"/>
    <cellStyle name="Porcentagem 2 2 13" xfId="45376" xr:uid="{A1F5DE87-B1C1-431F-BDB2-1B98854460CB}"/>
    <cellStyle name="Porcentagem 2 2 2" xfId="43417" xr:uid="{0CD2BC17-FAED-4DC4-AB4B-7C15804B4218}"/>
    <cellStyle name="Porcentagem 2 2 2 10" xfId="59990" xr:uid="{0C9AAD53-49BA-4F5A-9D09-3A19BD774749}"/>
    <cellStyle name="Porcentagem 2 2 2 11" xfId="59935" xr:uid="{5A64105A-4390-4583-A892-0680F0BC6F5C}"/>
    <cellStyle name="Porcentagem 2 2 2 12" xfId="58619" xr:uid="{FC8643EC-117A-46C1-820D-344AE485FF5E}"/>
    <cellStyle name="Porcentagem 2 2 2 13" xfId="46094" xr:uid="{2F8B294F-C210-477A-8B6D-C348B3A9065F}"/>
    <cellStyle name="Porcentagem 2 2 2 2" xfId="58786" xr:uid="{19626685-6434-48D2-85EB-9E32EE2563DB}"/>
    <cellStyle name="Porcentagem 2 2 2 2 2" xfId="58781" xr:uid="{53FDB5C0-3E6A-4A4B-94A9-F09EE4777B29}"/>
    <cellStyle name="Porcentagem 2 2 2 2 2 2" xfId="59499" xr:uid="{538117A3-CA75-405E-8A4F-71DE540CE3B4}"/>
    <cellStyle name="Porcentagem 2 2 2 2 2 2 2" xfId="59495" xr:uid="{85C1E77F-06E0-4AF9-8393-3D1CF367591C}"/>
    <cellStyle name="Porcentagem 2 2 2 2 2 3" xfId="59962" xr:uid="{F6C23D0C-7E30-4FAF-B3A0-27A6E8921BE7}"/>
    <cellStyle name="Porcentagem 2 2 2 2 2 4" xfId="60000" xr:uid="{B2C2D420-358E-4B5A-94C3-EF1529CAF95A}"/>
    <cellStyle name="Porcentagem 2 2 2 2 2 5" xfId="59970" xr:uid="{D92FEE9B-666F-4EE9-B1E7-F58878EEC515}"/>
    <cellStyle name="Porcentagem 2 2 2 2 2 6" xfId="59976" xr:uid="{EBBDE41C-C30B-4458-A049-4ABF4915E628}"/>
    <cellStyle name="Porcentagem 2 2 2 2 3" xfId="58938" xr:uid="{D8D340BC-4339-4AF4-A285-25563EA1513F}"/>
    <cellStyle name="Porcentagem 2 2 2 2 4" xfId="59076" xr:uid="{C7FB8C8A-63C0-45AF-B966-C8F10133A809}"/>
    <cellStyle name="Porcentagem 2 2 2 2 5" xfId="59198" xr:uid="{353C65E6-9F10-4D7E-A6BB-C3C4310A0A57}"/>
    <cellStyle name="Porcentagem 2 2 2 2 6" xfId="59342" xr:uid="{C9B69469-99AC-476C-ADEF-27679F20A378}"/>
    <cellStyle name="Porcentagem 2 2 2 2 6 2" xfId="59966" xr:uid="{E9AEBD2A-5E75-4EB5-985A-A1397BC7296E}"/>
    <cellStyle name="Porcentagem 2 2 2 2 7" xfId="59985" xr:uid="{65E3CBEE-A529-49C3-B4B8-D5DCDCECAF16}"/>
    <cellStyle name="Porcentagem 2 2 2 2 8" xfId="59960" xr:uid="{B763D997-FD92-40AA-84F6-5CCA649BD434}"/>
    <cellStyle name="Porcentagem 2 2 2 2 9" xfId="59961" xr:uid="{23E3AAF6-F2BD-42C0-8F51-3B36D5B10200}"/>
    <cellStyle name="Porcentagem 2 2 2 3" xfId="58845" xr:uid="{4C4C5320-F852-4466-AA50-0829A328484A}"/>
    <cellStyle name="Porcentagem 2 2 2 4" xfId="58850" xr:uid="{BD9C5050-7E95-48C1-A8F2-9A220763255F}"/>
    <cellStyle name="Porcentagem 2 2 2 5" xfId="58944" xr:uid="{DE48D41C-92B5-402E-A916-F69AC6A31113}"/>
    <cellStyle name="Porcentagem 2 2 2 6" xfId="59080" xr:uid="{CB4B0489-EEAA-40FB-8C70-5B6C2E3012B2}"/>
    <cellStyle name="Porcentagem 2 2 2 7" xfId="59202" xr:uid="{F49A1227-CB5B-40B8-8094-39A95724E168}"/>
    <cellStyle name="Porcentagem 2 2 2 8" xfId="59347" xr:uid="{2D7D06C9-88BD-4E85-81E9-345EDE4072CF}"/>
    <cellStyle name="Porcentagem 2 2 2 8 2" xfId="59946" xr:uid="{4253A77F-C5FA-4062-8040-87DA16FF27BA}"/>
    <cellStyle name="Porcentagem 2 2 2 9" xfId="59954" xr:uid="{F67CB6D3-3577-424E-9DF8-21BC675A5BBC}"/>
    <cellStyle name="Porcentagem 2 2 3" xfId="233" xr:uid="{D82F2890-53CE-46F4-8B8E-C7F74701F3FA}"/>
    <cellStyle name="Porcentagem 2 2 3 2" xfId="58664" xr:uid="{FFEB8706-33A4-454D-9BFD-1059BA3628BE}"/>
    <cellStyle name="Porcentagem 2 2 3 3" xfId="45120" xr:uid="{8BC5F0C6-998A-492C-A5B6-E8EE6EC19B75}"/>
    <cellStyle name="Porcentagem 2 2 4" xfId="46511" xr:uid="{76054025-3120-4D97-A223-910344D1BAD2}"/>
    <cellStyle name="Porcentagem 2 2 4 2" xfId="58848" xr:uid="{511EF746-3B73-400B-A7CE-D721A9E7AFD5}"/>
    <cellStyle name="Porcentagem 2 2 4 3" xfId="59008" xr:uid="{441332BB-6209-463C-A3AE-FE641BFDEAFD}"/>
    <cellStyle name="Porcentagem 2 2 4 4" xfId="59137" xr:uid="{0784AF4B-6B3B-41CE-8071-094B2EF135C0}"/>
    <cellStyle name="Porcentagem 2 2 4 5" xfId="59252" xr:uid="{47FF2E01-B3E7-41B4-AF15-FB1A0ED54FD3}"/>
    <cellStyle name="Porcentagem 2 2 4 6" xfId="58730" xr:uid="{1B8EB6B9-92FA-4F00-B7A5-A3DD2F863D90}"/>
    <cellStyle name="Porcentagem 2 2 5" xfId="58835" xr:uid="{E351D3A8-ECFC-436A-A9F9-D94E086B9ED5}"/>
    <cellStyle name="Porcentagem 2 2 6" xfId="58886" xr:uid="{576BA663-6CCA-438A-99A2-8F7FFCFE403F}"/>
    <cellStyle name="Porcentagem 2 2 7" xfId="59023" xr:uid="{A375676C-8EFE-43D5-A5DC-17876001D5B9}"/>
    <cellStyle name="Porcentagem 2 2 8" xfId="59149" xr:uid="{ED24D54C-6215-4775-AE58-88755E33750D}"/>
    <cellStyle name="Porcentagem 2 2 9" xfId="59293" xr:uid="{D11E96D3-72B9-4C26-B237-4A48A423E01A}"/>
    <cellStyle name="Porcentagem 2 2 9 2" xfId="59949" xr:uid="{F3769EAE-15F8-45A6-AF6B-920E4B40BB36}"/>
    <cellStyle name="Porcentagem 2 20" xfId="46967" xr:uid="{EE764F66-4DAC-4060-842B-5677D0F16538}"/>
    <cellStyle name="Porcentagem 2 21" xfId="46968" xr:uid="{2655A65F-56CE-48AB-AE04-1ABED63C0181}"/>
    <cellStyle name="Porcentagem 2 22" xfId="46969" xr:uid="{302CFBEB-AB60-4DA8-A186-8794B8D38DA4}"/>
    <cellStyle name="Porcentagem 2 23" xfId="46970" xr:uid="{AF7F0286-D18D-4549-A860-7758F7192819}"/>
    <cellStyle name="Porcentagem 2 24" xfId="46971" xr:uid="{0F6BF936-A185-49DE-A070-98DB6D36AC5A}"/>
    <cellStyle name="Porcentagem 2 25" xfId="46972" xr:uid="{158E0B9A-063C-47F2-9D3B-16EE4469E3B2}"/>
    <cellStyle name="Porcentagem 2 26" xfId="46973" xr:uid="{FB9B8689-1147-442E-9141-499A0A81E0CF}"/>
    <cellStyle name="Porcentagem 2 27" xfId="46974" xr:uid="{BD205B52-CADE-4B27-B218-16BAE96B22E7}"/>
    <cellStyle name="Porcentagem 2 28" xfId="46975" xr:uid="{CFC1A0F2-CA73-4CE7-887D-A08836538786}"/>
    <cellStyle name="Porcentagem 2 29" xfId="46976" xr:uid="{142CEF43-EBAC-4743-BFF8-DF42068D6AA0}"/>
    <cellStyle name="Porcentagem 2 3" xfId="43418" xr:uid="{B5E1BAA3-7E63-4738-94A5-70825BF1A891}"/>
    <cellStyle name="Porcentagem 2 3 2" xfId="45010" xr:uid="{B1959C08-B94F-490D-84CD-333466D946D4}"/>
    <cellStyle name="Porcentagem 2 3 2 2" xfId="45019" xr:uid="{E72A8384-C69C-4FF0-91EA-2E552665CE1F}"/>
    <cellStyle name="Porcentagem 2 3 2 2 2" xfId="58628" xr:uid="{CDD34A02-8420-471A-95AE-88C1167C8425}"/>
    <cellStyle name="Porcentagem 2 3 2 3" xfId="46095" xr:uid="{46D0E00C-C81D-4D4A-9CA1-E7F3DC73CCB1}"/>
    <cellStyle name="Porcentagem 2 3 3" xfId="46512" xr:uid="{C3042A18-7F5A-4648-8070-5715C8FEEED9}"/>
    <cellStyle name="Porcentagem 2 3 4" xfId="46977" xr:uid="{8322B321-5C12-4DC7-ADD3-929D77B94B67}"/>
    <cellStyle name="Porcentagem 2 30" xfId="46978" xr:uid="{06216EAC-A5B0-4F65-99ED-4214C1943EB8}"/>
    <cellStyle name="Porcentagem 2 31" xfId="46979" xr:uid="{62F15BEE-2D26-48B8-9B66-05C71655857A}"/>
    <cellStyle name="Porcentagem 2 32" xfId="46980" xr:uid="{65165304-1B20-4B8D-9CAD-2CB921D87381}"/>
    <cellStyle name="Porcentagem 2 33" xfId="46981" xr:uid="{96E381B8-0DB9-4C0E-A34E-5726F89D1F59}"/>
    <cellStyle name="Porcentagem 2 34" xfId="46982" xr:uid="{49B2FC81-5E2B-45F4-87FD-F7F4A8F6B41A}"/>
    <cellStyle name="Porcentagem 2 35" xfId="46983" xr:uid="{211F12A6-0C35-4FBD-BF3B-9F34DC519B29}"/>
    <cellStyle name="Porcentagem 2 36" xfId="46984" xr:uid="{7DB7DC6F-8CD4-415E-97CB-0C2F451B263B}"/>
    <cellStyle name="Porcentagem 2 37" xfId="46985" xr:uid="{8126AC00-574C-46D3-926F-DEE259FA5761}"/>
    <cellStyle name="Porcentagem 2 38" xfId="46986" xr:uid="{F4E6AD15-4D04-4409-A017-FA59CA238E7F}"/>
    <cellStyle name="Porcentagem 2 39" xfId="46987" xr:uid="{0F666141-9A7D-442B-809F-E384686F604D}"/>
    <cellStyle name="Porcentagem 2 4" xfId="43419" xr:uid="{289CE89A-7C77-433C-952C-5D660E078771}"/>
    <cellStyle name="Porcentagem 2 4 2" xfId="46513" xr:uid="{9D80F8A4-C9B2-4508-86B2-48C389CF0A3F}"/>
    <cellStyle name="Porcentagem 2 4 3" xfId="46988" xr:uid="{7105D567-DEDF-4A6B-89E5-5E2301D14223}"/>
    <cellStyle name="Porcentagem 2 4 4" xfId="46096" xr:uid="{545D1A0E-8AD9-476E-BB49-A889BD9B020C}"/>
    <cellStyle name="Porcentagem 2 40" xfId="46989" xr:uid="{C3D60B42-96F3-4996-BC44-E5839EBB8FBA}"/>
    <cellStyle name="Porcentagem 2 41" xfId="46990" xr:uid="{8DDABF11-815E-4AD9-B54D-9B2AD7053792}"/>
    <cellStyle name="Porcentagem 2 42" xfId="46991" xr:uid="{5CF165B0-AF99-4F64-BC17-66570CD2D4CB}"/>
    <cellStyle name="Porcentagem 2 43" xfId="46992" xr:uid="{B091A443-3FF5-497F-BC71-F1C04E50842A}"/>
    <cellStyle name="Porcentagem 2 44" xfId="46993" xr:uid="{BA57F241-A8F5-4E56-9A16-1D1811225920}"/>
    <cellStyle name="Porcentagem 2 45" xfId="46994" xr:uid="{3A15B74A-E2C8-4C37-B5A3-B1DA6E9D1B39}"/>
    <cellStyle name="Porcentagem 2 46" xfId="46995" xr:uid="{022676B9-C664-4894-8248-C4A10EC76030}"/>
    <cellStyle name="Porcentagem 2 47" xfId="46996" xr:uid="{F9AA43D7-706A-4E99-95CB-EB69AE72EE8A}"/>
    <cellStyle name="Porcentagem 2 48" xfId="46997" xr:uid="{D6492CCA-80FB-405C-8D8C-1ECBFE781382}"/>
    <cellStyle name="Porcentagem 2 49" xfId="46998" xr:uid="{AA0BE14F-2267-43A3-82F5-5A8F12C61227}"/>
    <cellStyle name="Porcentagem 2 5" xfId="75" xr:uid="{8172FC55-1F76-4A10-A264-3564416CE689}"/>
    <cellStyle name="Porcentagem 2 5 2" xfId="44889" xr:uid="{FCDDEF52-71B0-43BB-86A2-3CB15F0906A5}"/>
    <cellStyle name="Porcentagem 2 5 2 2" xfId="58838" xr:uid="{8C3FE5F9-A19D-4475-8C7E-F5646FD59F28}"/>
    <cellStyle name="Porcentagem 2 5 3" xfId="43420" xr:uid="{B6BDAB94-1E34-4E25-96A5-1DDE28850EA3}"/>
    <cellStyle name="Porcentagem 2 5 4" xfId="46097" xr:uid="{333C97DC-9629-48EC-953F-FDDF74ACD299}"/>
    <cellStyle name="Porcentagem 2 50" xfId="46999" xr:uid="{7A6BB095-DC3D-48E7-A917-1142BB55707F}"/>
    <cellStyle name="Porcentagem 2 51" xfId="47000" xr:uid="{4D4FA63B-895C-440B-9E56-90DD4849A131}"/>
    <cellStyle name="Porcentagem 2 52" xfId="47001" xr:uid="{88D1E4AD-6D8F-4262-BD1C-3122FE6C104F}"/>
    <cellStyle name="Porcentagem 2 53" xfId="47002" xr:uid="{42CFB03A-06E4-4573-906C-E5E91D266A41}"/>
    <cellStyle name="Porcentagem 2 54" xfId="47003" xr:uid="{D02FC11F-BC5D-4CC0-8A88-524A3966487D}"/>
    <cellStyle name="Porcentagem 2 55" xfId="47004" xr:uid="{559B02CD-0F51-4D72-B857-59424E23299C}"/>
    <cellStyle name="Porcentagem 2 56" xfId="47005" xr:uid="{E7091ECD-1098-4F66-BE05-15C551EA9678}"/>
    <cellStyle name="Porcentagem 2 57" xfId="47006" xr:uid="{E07CDE39-F0B0-4E86-80CB-020F97D92D95}"/>
    <cellStyle name="Porcentagem 2 58" xfId="47007" xr:uid="{2C3D4DDB-44C0-4558-BBD6-0BAE506FB3A2}"/>
    <cellStyle name="Porcentagem 2 59" xfId="47008" xr:uid="{F84343D0-2D11-4D3E-A8EA-BB7250FB4F6E}"/>
    <cellStyle name="Porcentagem 2 6" xfId="241" xr:uid="{C2DBD56C-3216-4C25-B38C-DA672DE25A5B}"/>
    <cellStyle name="Porcentagem 2 6 2" xfId="58853" xr:uid="{B6D97547-EDFC-4B1F-8239-A0C9B3746578}"/>
    <cellStyle name="Porcentagem 2 6 3" xfId="47009" xr:uid="{614BC7CE-0DF3-414F-B51A-BF8976E67086}"/>
    <cellStyle name="Porcentagem 2 7" xfId="213" xr:uid="{ADF0E4C1-FAF8-4F54-8F02-590DB228747A}"/>
    <cellStyle name="Porcentagem 2 7 2" xfId="59938" xr:uid="{ED27EB83-7214-4E4F-B0DE-1B3EDAB4308C}"/>
    <cellStyle name="Porcentagem 2 7 3" xfId="47010" xr:uid="{5C18C476-757C-44E1-A8C8-B29F53466D08}"/>
    <cellStyle name="Porcentagem 2 8" xfId="47011" xr:uid="{D3F03E7F-6434-4378-8459-E72982BB4330}"/>
    <cellStyle name="Porcentagem 2 8 2" xfId="59969" xr:uid="{02119639-269A-4247-8F92-9D6CD19A3244}"/>
    <cellStyle name="Porcentagem 2 9" xfId="47012" xr:uid="{B7196F6B-54DF-4116-8DE6-1B6BEB45B3E1}"/>
    <cellStyle name="Porcentagem 2 9 2" xfId="59999" xr:uid="{6297318F-DB4A-4977-810D-B7E8E69BEE38}"/>
    <cellStyle name="Porcentagem 3" xfId="2868" xr:uid="{AD3B7106-81CB-4768-B7FB-FE0919FC65EB}"/>
    <cellStyle name="Porcentagem 3 2" xfId="45378" xr:uid="{8097CE5A-69FA-4CAA-AE53-1944BEE1D7DB}"/>
    <cellStyle name="Porcentagem 3 2 2" xfId="46442" xr:uid="{8204B6DD-7E9E-41C6-B206-8CA3DBC52C64}"/>
    <cellStyle name="Porcentagem 3 2 3" xfId="47703" xr:uid="{9B03D732-0DA6-4BBB-9C2C-9F2A7116335C}"/>
    <cellStyle name="Porcentagem 3 3" xfId="80" xr:uid="{A9026784-DDC4-4B1F-A702-BFAB280EC98E}"/>
    <cellStyle name="Porcentagem 3 3 2" xfId="48335" xr:uid="{30EDE41A-2EAD-4B19-BB71-A56E65D8A3F9}"/>
    <cellStyle name="Porcentagem 3 3 3" xfId="46441" xr:uid="{3EC1B870-4BE4-4A73-B702-1F56E1298E82}"/>
    <cellStyle name="Porcentagem 3 4" xfId="46514" xr:uid="{5C5CC0D7-0402-431D-9EC8-CBF7069E1E5F}"/>
    <cellStyle name="Porcentagem 3 5" xfId="45377" xr:uid="{4B038FC0-A0FF-438C-B91B-D18B4055FBEB}"/>
    <cellStyle name="Porcentagem 4" xfId="45379" xr:uid="{D5463ED2-F4E0-42BE-9D36-86ABDAC6D528}"/>
    <cellStyle name="Porcentagem 4 2" xfId="46098" xr:uid="{AE64BDD8-18E9-49E0-A572-684F46EB86AF}"/>
    <cellStyle name="Porcentagem 4 2 2" xfId="47704" xr:uid="{DC6800B7-2C9C-4A2A-9AF6-D6B436A984A1}"/>
    <cellStyle name="Porcentagem 5" xfId="62" xr:uid="{3A9CF63F-9717-4063-8B69-8DD85AEE08EA}"/>
    <cellStyle name="Porcentagem 5 2" xfId="69" xr:uid="{E563232D-A1E8-4371-9B36-7F89361A0632}"/>
    <cellStyle name="Porcentagem 5 2 2" xfId="47705" xr:uid="{2911CD5F-D93A-41B2-AA88-F0DBF84DA97D}"/>
    <cellStyle name="Porcentagem 5 2 3" xfId="47014" xr:uid="{D152DE3F-1F4F-4BB7-BA8F-96C536F3333D}"/>
    <cellStyle name="Porcentagem 5 3" xfId="47015" xr:uid="{3205B379-D5CD-4826-B851-EFCDFBEE9137}"/>
    <cellStyle name="Porcentagem 5 3 2" xfId="58570" xr:uid="{4253D7B4-DD28-4CED-B261-BF0E4D517FB6}"/>
    <cellStyle name="Porcentagem 5 4" xfId="47016" xr:uid="{35798DCB-DF01-414A-B34B-566CBD68B622}"/>
    <cellStyle name="Porcentagem 5 5" xfId="47013" xr:uid="{C9438CCA-FA7C-46EC-87B5-DCADF0075A94}"/>
    <cellStyle name="Porcentagem 6" xfId="45380" xr:uid="{A5D52573-4CA0-4D10-9F7E-25B1FBF09DA8}"/>
    <cellStyle name="Porcentagem 6 2" xfId="47017" xr:uid="{74FC3CD4-6E47-4B33-9B47-BC731F8CFCD9}"/>
    <cellStyle name="Porcentagem 6 3" xfId="47706" xr:uid="{CC52BBF5-4908-49B6-8ED3-F0AA78003B67}"/>
    <cellStyle name="Porcentagem 7" xfId="60" xr:uid="{8D30A589-CF98-4763-8E47-1B8E1E609494}"/>
    <cellStyle name="Porcentagem 7 2" xfId="47018" xr:uid="{76B203CD-7BF3-455A-BB39-2813B37EBAAB}"/>
    <cellStyle name="Porcentagem 7 3" xfId="47707" xr:uid="{4FB73450-D36B-416F-A311-67873C7818DA}"/>
    <cellStyle name="Porcentagem 7 4" xfId="45381" xr:uid="{421C0B85-DE98-4E67-A197-01BE79A21C5A}"/>
    <cellStyle name="Porcentagem 8" xfId="47708" xr:uid="{92B822F2-E786-4FBD-B325-4BD5D19B497B}"/>
    <cellStyle name="Porcentagem%" xfId="45382" xr:uid="{C0F912F0-51F8-4E5C-BCA3-3AF7C7A93D13}"/>
    <cellStyle name="Porcentagem% 2" xfId="46099" xr:uid="{BE2C9042-4C37-42CC-8E11-CFF686930A71}"/>
    <cellStyle name="Porcentaje" xfId="157" xr:uid="{0C24F3EF-5134-407D-A751-0E1283B4932E}"/>
    <cellStyle name="Prozent 0,0%" xfId="47709" xr:uid="{F1F98134-D958-4FEA-9554-4C5756C8517B}"/>
    <cellStyle name="Prozent 0,0% 2" xfId="56723" xr:uid="{23610F92-267D-4C44-AB92-BCC645117EDE}"/>
    <cellStyle name="Prozent 0,0% 3" xfId="57553" xr:uid="{14BE5F04-9F5E-436A-B7D5-66A0CDAF1947}"/>
    <cellStyle name="Prozent 0,00%" xfId="47710" xr:uid="{F026B288-247B-4131-A9C3-914CCAC80563}"/>
    <cellStyle name="PSChar" xfId="158" xr:uid="{E49DCC5F-D5D0-4255-9683-7909A89DD6B6}"/>
    <cellStyle name="PSDate" xfId="159" xr:uid="{C482A3AE-FEEE-4234-BC3F-78AABE3565ED}"/>
    <cellStyle name="PSDec" xfId="160" xr:uid="{5BD4D5F7-9945-4A33-933F-060F0D171F85}"/>
    <cellStyle name="PSHeading" xfId="161" xr:uid="{F8F30AB9-8FE6-4596-942D-26B8EB48BE27}"/>
    <cellStyle name="PSInt" xfId="162" xr:uid="{C271F59D-FB22-41A6-A163-9B08D130A0CB}"/>
    <cellStyle name="PSSpacer" xfId="163" xr:uid="{1A671EB8-E9B1-415B-969B-1DA1F22A7F16}"/>
    <cellStyle name="Ratios" xfId="47711" xr:uid="{F9C72DAC-0065-4D56-98D7-CA8997A5E302}"/>
    <cellStyle name="Ratios 0.00x" xfId="47712" xr:uid="{261BE955-6364-4579-9622-7BB95B79E0D7}"/>
    <cellStyle name="Ratios x" xfId="47713" xr:uid="{71995E47-2747-4E14-A874-51E73D2325A6}"/>
    <cellStyle name="Ratios_K 010418 Project Rock" xfId="47714" xr:uid="{157E11C9-5B41-4D3B-AC25-CA6D5A7F0A79}"/>
    <cellStyle name="RICARDO" xfId="47715" xr:uid="{7CD913CF-9910-4E4C-B870-27ADF0C9A832}"/>
    <cellStyle name="RM" xfId="164" xr:uid="{4AF5BB5C-8FFB-418D-B001-4BF3AD2BCA77}"/>
    <cellStyle name="rodape" xfId="45383" xr:uid="{06D0CE65-53E6-4064-9E84-29C150AF6A8C}"/>
    <cellStyle name="rodape 2" xfId="46100" xr:uid="{88ED449F-0A95-4232-A194-E8456861E375}"/>
    <cellStyle name="RowLabels" xfId="165" xr:uid="{9704BDE6-DFC9-4A86-9862-8ACFB6D05D08}"/>
    <cellStyle name="Saída 10" xfId="43421" xr:uid="{1512B38A-1B7D-4FD2-A97D-A6CDAA31B90B}"/>
    <cellStyle name="Saída 10 10" xfId="47716" xr:uid="{339E9CCB-651A-417A-BAE2-935B19C6C6C1}"/>
    <cellStyle name="Saída 10 11" xfId="46101" xr:uid="{4C069214-08C6-4582-A9D3-69C912D8F22A}"/>
    <cellStyle name="Saída 10 2" xfId="48336" xr:uid="{38821C1F-6A72-41B7-9A3F-3A6CE25558B0}"/>
    <cellStyle name="Saída 10 2 2" xfId="49823" xr:uid="{ED71089D-1B89-4CE3-8CE7-9D8D945BAD87}"/>
    <cellStyle name="Saída 10 3" xfId="51223" xr:uid="{27949F43-0895-4B67-B891-0713B8F65BEE}"/>
    <cellStyle name="Saída 10 4" xfId="52105" xr:uid="{18BE51D4-06FE-4B59-9182-645A14055D24}"/>
    <cellStyle name="Saída 10 5" xfId="52973" xr:uid="{E25ED9A9-618A-42BC-90A7-4C3CA3E2A95C}"/>
    <cellStyle name="Saída 10 6" xfId="53827" xr:uid="{91ED8234-335F-4537-9622-9EB6756ADC8A}"/>
    <cellStyle name="Saída 10 7" xfId="54650" xr:uid="{F06E1772-6046-45C5-A083-30887170EFE7}"/>
    <cellStyle name="Saída 10 8" xfId="55385" xr:uid="{52B21A35-088B-4554-A305-D262C74DCF78}"/>
    <cellStyle name="Saída 10 9" xfId="55978" xr:uid="{38F1F939-9827-4699-9C92-93C0480CB6C9}"/>
    <cellStyle name="Saída 11" xfId="43422" xr:uid="{92996F67-058E-472B-82B9-ADFBCDAF009F}"/>
    <cellStyle name="Saída 11 10" xfId="47717" xr:uid="{922BDAED-B8ED-4A1B-A51E-E0B43B040576}"/>
    <cellStyle name="Saída 11 11" xfId="46102" xr:uid="{4400EA5A-07E4-49EC-9CB4-D8055CA074D3}"/>
    <cellStyle name="Saída 11 2" xfId="48337" xr:uid="{C989F46A-5898-4E7D-9221-DE21DC3FB7DF}"/>
    <cellStyle name="Saída 11 2 2" xfId="49824" xr:uid="{8DFA7B2C-34D0-4647-B052-486272E2CA35}"/>
    <cellStyle name="Saída 11 3" xfId="51224" xr:uid="{781A9422-14E0-4DBC-9938-4ADCAF225985}"/>
    <cellStyle name="Saída 11 4" xfId="52106" xr:uid="{A1E5DA89-90BF-48F0-953F-3C3D3658D130}"/>
    <cellStyle name="Saída 11 5" xfId="52974" xr:uid="{53FEECB7-64CA-48C2-BD7E-98E0C415F988}"/>
    <cellStyle name="Saída 11 6" xfId="53828" xr:uid="{4B41B98A-EC77-4DA6-B7AC-D6BBAF84769A}"/>
    <cellStyle name="Saída 11 7" xfId="54651" xr:uid="{CB38D701-837C-4653-9AE9-C06B2F701263}"/>
    <cellStyle name="Saída 11 8" xfId="55386" xr:uid="{5B9E164E-0D78-4748-A9AF-985543A5644B}"/>
    <cellStyle name="Saída 11 9" xfId="55979" xr:uid="{9B454EA2-55B8-46EB-866F-33831DA1A2D5}"/>
    <cellStyle name="Saída 12" xfId="43423" xr:uid="{408CAFEE-EDA2-4BCF-BD77-F55240A53CD6}"/>
    <cellStyle name="Saída 12 10" xfId="47718" xr:uid="{4154CDD5-E439-41EA-B811-E27AD098DFD2}"/>
    <cellStyle name="Saída 12 11" xfId="46103" xr:uid="{2D5534B6-969F-4EF2-8F7B-27AD8D116992}"/>
    <cellStyle name="Saída 12 2" xfId="48338" xr:uid="{305FD95E-F452-43D2-9D95-9493E0339DA7}"/>
    <cellStyle name="Saída 12 2 2" xfId="49825" xr:uid="{B4ABF03F-A9E2-4790-B933-5DEAE17A75D7}"/>
    <cellStyle name="Saída 12 3" xfId="51225" xr:uid="{AFBD7CEA-A49F-4043-BCA5-3BF18E7A4F3A}"/>
    <cellStyle name="Saída 12 4" xfId="52107" xr:uid="{1F0D0856-0257-4F3C-91A9-58EB8675817C}"/>
    <cellStyle name="Saída 12 5" xfId="52975" xr:uid="{9D3B9A93-5E63-4910-9D80-2BDB49EA0141}"/>
    <cellStyle name="Saída 12 6" xfId="53829" xr:uid="{124F252C-D7E5-439C-BE43-932E2F752581}"/>
    <cellStyle name="Saída 12 7" xfId="54652" xr:uid="{A6F3D421-31D8-430C-9090-BEA12C85BBEA}"/>
    <cellStyle name="Saída 12 8" xfId="55387" xr:uid="{FED4A542-F742-47AF-8EEE-3C4331E8A6A1}"/>
    <cellStyle name="Saída 12 9" xfId="55980" xr:uid="{5D61F7FC-917C-40D2-8383-B7CDE0FFB071}"/>
    <cellStyle name="Saída 13" xfId="43424" xr:uid="{FB487175-6986-441F-A63E-AB29E0268E8A}"/>
    <cellStyle name="Saída 13 10" xfId="47719" xr:uid="{EF389699-1277-4AFD-B831-9BB3A6E26A5C}"/>
    <cellStyle name="Saída 13 11" xfId="46104" xr:uid="{A1112C20-3824-4664-A22B-26C49420869B}"/>
    <cellStyle name="Saída 13 2" xfId="48339" xr:uid="{9AC74346-D324-490E-9ECE-8DD3650F31A6}"/>
    <cellStyle name="Saída 13 2 2" xfId="49826" xr:uid="{982F5813-5EEB-4E88-B38B-40DB1E33DD46}"/>
    <cellStyle name="Saída 13 3" xfId="51226" xr:uid="{80676DE8-BFBA-48EB-9001-79D4E81B4816}"/>
    <cellStyle name="Saída 13 4" xfId="52108" xr:uid="{5A97030F-D7B0-47C8-A688-DA4D10885494}"/>
    <cellStyle name="Saída 13 5" xfId="52976" xr:uid="{AFCE63EB-9DB2-430C-A011-A0F32594F0E7}"/>
    <cellStyle name="Saída 13 6" xfId="53830" xr:uid="{D096D0A0-CF74-4DE2-BAAD-2F12AEEB99AD}"/>
    <cellStyle name="Saída 13 7" xfId="54653" xr:uid="{0C91679F-DC78-4281-9B3A-11D69E5B4F81}"/>
    <cellStyle name="Saída 13 8" xfId="55388" xr:uid="{390187B2-5606-4C0F-B355-C1231EAEBCDB}"/>
    <cellStyle name="Saída 13 9" xfId="55981" xr:uid="{28006C2B-2928-4D49-8C5E-F7EB7E30CD06}"/>
    <cellStyle name="Saída 14" xfId="43425" xr:uid="{BBECAC13-A32F-40D9-9BB1-20B0DDD8DD7C}"/>
    <cellStyle name="Saída 14 10" xfId="47720" xr:uid="{C70AAE20-E85E-4ED2-BB98-B5A420C0825E}"/>
    <cellStyle name="Saída 14 11" xfId="46105" xr:uid="{12465B26-0200-4446-897A-715A4319CCC6}"/>
    <cellStyle name="Saída 14 2" xfId="48340" xr:uid="{9F0CDC44-62B5-431E-A53C-9A9AAD187354}"/>
    <cellStyle name="Saída 14 2 2" xfId="49827" xr:uid="{1AED820F-D831-47D8-816A-9F05E669B76E}"/>
    <cellStyle name="Saída 14 3" xfId="51227" xr:uid="{492B0D1F-BB0C-4A36-B8CB-1B12C9B0C544}"/>
    <cellStyle name="Saída 14 4" xfId="52109" xr:uid="{80D1B44F-FA9A-4FD8-B442-F2DFC10A083A}"/>
    <cellStyle name="Saída 14 5" xfId="52977" xr:uid="{34562E54-10BB-498D-A6BB-469EC26CA041}"/>
    <cellStyle name="Saída 14 6" xfId="53831" xr:uid="{D6C2F0DD-B9F0-4DE4-B8A2-470C245998B8}"/>
    <cellStyle name="Saída 14 7" xfId="54654" xr:uid="{05650B25-0B65-4F68-90C5-610987D07623}"/>
    <cellStyle name="Saída 14 8" xfId="55389" xr:uid="{FBCB749C-2704-42CF-867C-D90DE57BF8C4}"/>
    <cellStyle name="Saída 14 9" xfId="55982" xr:uid="{6905208D-87FF-4908-866F-100C616B1247}"/>
    <cellStyle name="Saída 15" xfId="43426" xr:uid="{03A2A0D4-534C-482B-B9AD-FEE8E68E9C1B}"/>
    <cellStyle name="Saída 15 10" xfId="47721" xr:uid="{23D208AC-AB6F-43F0-A3F3-BCCB3A3222E2}"/>
    <cellStyle name="Saída 15 11" xfId="46106" xr:uid="{F8473016-660F-4B9D-972C-E5A790E26AEF}"/>
    <cellStyle name="Saída 15 2" xfId="48341" xr:uid="{A81176E2-813E-4289-A4F5-5F128AFF2C69}"/>
    <cellStyle name="Saída 15 2 2" xfId="49828" xr:uid="{DD08E3BA-43D1-43F9-87A8-9B8309BA31F9}"/>
    <cellStyle name="Saída 15 3" xfId="51228" xr:uid="{ACC8DD51-EBA5-4C26-986A-0137088405AB}"/>
    <cellStyle name="Saída 15 4" xfId="52110" xr:uid="{2C722D91-56EB-4C1C-A834-FFA294D39272}"/>
    <cellStyle name="Saída 15 5" xfId="52978" xr:uid="{0B4D99A8-21BB-473B-BE6D-5791EB74660C}"/>
    <cellStyle name="Saída 15 6" xfId="53832" xr:uid="{65E963AA-C429-4126-AE06-A8150FCC8DC5}"/>
    <cellStyle name="Saída 15 7" xfId="54655" xr:uid="{001F9D70-8E00-4909-B20C-94FB7FCB4EBF}"/>
    <cellStyle name="Saída 15 8" xfId="55390" xr:uid="{C9717FFC-997D-40F2-BAC0-DEE2222B232F}"/>
    <cellStyle name="Saída 15 9" xfId="55983" xr:uid="{1A70A118-6FCA-4D00-BA89-C4B514A286C4}"/>
    <cellStyle name="Saída 16" xfId="43427" xr:uid="{AB9B599D-9DF5-4FD2-AA0D-EC759730FCEE}"/>
    <cellStyle name="Saída 16 10" xfId="47722" xr:uid="{B34103E3-4373-4448-9450-0E9AE5D0DCC2}"/>
    <cellStyle name="Saída 16 11" xfId="46107" xr:uid="{DB01762C-5B35-4650-8163-2D078A179EC8}"/>
    <cellStyle name="Saída 16 2" xfId="48342" xr:uid="{23EF0631-C610-4812-9884-04416F974A09}"/>
    <cellStyle name="Saída 16 2 2" xfId="49829" xr:uid="{7C419203-5C02-4072-9EB8-74704F8F8AA0}"/>
    <cellStyle name="Saída 16 3" xfId="51229" xr:uid="{76C6496E-C549-4C9D-A1A9-1D426E3D8A5B}"/>
    <cellStyle name="Saída 16 4" xfId="52111" xr:uid="{7FB8A363-0C15-47F3-B8F7-41232EE8D45B}"/>
    <cellStyle name="Saída 16 5" xfId="52979" xr:uid="{B66FF831-F6FF-4EFE-8C6D-4C7EF15E5536}"/>
    <cellStyle name="Saída 16 6" xfId="53833" xr:uid="{D8A9EF2A-0853-4E44-9BE7-8091E488FDDD}"/>
    <cellStyle name="Saída 16 7" xfId="54656" xr:uid="{252880C8-A576-4129-99BF-28204EAC493D}"/>
    <cellStyle name="Saída 16 8" xfId="55391" xr:uid="{5041462E-1EFC-4FE9-9C93-F3ABD3DBF784}"/>
    <cellStyle name="Saída 16 9" xfId="55984" xr:uid="{09CC2E2E-46F7-486D-B39A-E0D755FCE4D1}"/>
    <cellStyle name="Saída 17" xfId="43428" xr:uid="{36657DDC-121C-474E-944D-C9E995BDDA35}"/>
    <cellStyle name="Saída 17 2" xfId="49830" xr:uid="{053A37D6-1C3B-4A1C-93DD-078A41F163AF}"/>
    <cellStyle name="Saída 17 3" xfId="51230" xr:uid="{8B3F4094-0BB8-414D-BAC1-FBEAA35698A1}"/>
    <cellStyle name="Saída 17 4" xfId="52112" xr:uid="{9E22DC02-4515-40D7-9F47-0D65F3345FA7}"/>
    <cellStyle name="Saída 17 5" xfId="52980" xr:uid="{5134B801-2C1C-40B8-88CD-E2522DA360B3}"/>
    <cellStyle name="Saída 17 6" xfId="53834" xr:uid="{3F85242A-804D-4CDB-9484-29B3844CBAE5}"/>
    <cellStyle name="Saída 17 7" xfId="54657" xr:uid="{40077D78-4F43-499E-9401-C0DFC41D79F5}"/>
    <cellStyle name="Saída 17 8" xfId="55392" xr:uid="{0BE1AFA7-74D0-4707-810F-B4128E81E88F}"/>
    <cellStyle name="Saída 17 9" xfId="55985" xr:uid="{C68408BA-58CB-49C4-BC12-76521BB08CFA}"/>
    <cellStyle name="Saída 18" xfId="43429" xr:uid="{769D789E-65D3-43EB-B6A1-FB917FC2DD24}"/>
    <cellStyle name="Saída 18 2" xfId="49831" xr:uid="{88F37422-1082-4CD5-8A43-059CC4A3A32A}"/>
    <cellStyle name="Saída 18 3" xfId="51231" xr:uid="{01140A80-AD11-41D3-993E-C7627DB7AD5E}"/>
    <cellStyle name="Saída 18 4" xfId="52113" xr:uid="{2D977589-2108-4A09-8451-686CD1B02255}"/>
    <cellStyle name="Saída 18 5" xfId="52981" xr:uid="{BAE073C7-D939-4655-B86E-F9735C6604C8}"/>
    <cellStyle name="Saída 18 6" xfId="53835" xr:uid="{9624C85A-27AC-4B1F-8BF2-174CE688F80E}"/>
    <cellStyle name="Saída 18 7" xfId="54658" xr:uid="{DCB38691-AD83-4D36-99A9-2ECE56652222}"/>
    <cellStyle name="Saída 18 8" xfId="55393" xr:uid="{21318EF7-5CA1-4E95-B98E-FE29AB667976}"/>
    <cellStyle name="Saída 18 9" xfId="55986" xr:uid="{83D580B3-A61E-4FEC-AEC7-A8EA92BD9EA6}"/>
    <cellStyle name="Saída 19" xfId="43430" xr:uid="{60DCC547-BAC6-4510-A357-E591DDCD0EAA}"/>
    <cellStyle name="Saída 19 2" xfId="49832" xr:uid="{CF0812C7-A082-4810-9335-3289ECBFACD5}"/>
    <cellStyle name="Saída 19 3" xfId="51232" xr:uid="{97531988-0A9F-42D9-BF28-EDBEA832B8EC}"/>
    <cellStyle name="Saída 19 4" xfId="52114" xr:uid="{2CA5F4EF-34C9-4048-9AE7-872A4719A7FF}"/>
    <cellStyle name="Saída 19 5" xfId="52982" xr:uid="{D2F88112-651F-4A9B-9B34-6B69014FE222}"/>
    <cellStyle name="Saída 19 6" xfId="53836" xr:uid="{8638B55F-90B4-4144-9514-609131546595}"/>
    <cellStyle name="Saída 19 7" xfId="54659" xr:uid="{3A9A92FC-2CDF-4873-9475-5730EAD571DA}"/>
    <cellStyle name="Saída 19 8" xfId="55394" xr:uid="{ED160F4D-B98D-4FCD-8C72-288027BBDA23}"/>
    <cellStyle name="Saída 19 9" xfId="55987" xr:uid="{B07BD183-5ED8-4633-BD33-BE9112696B69}"/>
    <cellStyle name="Saída 2" xfId="43431" xr:uid="{98CAEE22-41BB-4401-BF07-25F53001DC7D}"/>
    <cellStyle name="Saída 2 10" xfId="43432" xr:uid="{825C86DF-8C1D-41F8-BCEB-D25201C814C7}"/>
    <cellStyle name="Saída 2 10 2" xfId="52983" xr:uid="{59F23D7A-026E-4250-AA37-CD1D0EF5E215}"/>
    <cellStyle name="Saída 2 11" xfId="43433" xr:uid="{252CFC93-3827-460A-94B6-7FE99409F745}"/>
    <cellStyle name="Saída 2 11 2" xfId="53837" xr:uid="{1934CC8D-EF11-43DE-AFA7-5729975A6CAD}"/>
    <cellStyle name="Saída 2 12" xfId="43434" xr:uid="{DD3876B9-090D-4D69-9CCA-EF3427AC1357}"/>
    <cellStyle name="Saída 2 12 2" xfId="54660" xr:uid="{A49A32CA-CD5E-4BD0-80FF-CDDB33971AC5}"/>
    <cellStyle name="Saída 2 13" xfId="43435" xr:uid="{BED7C583-E64E-468C-98F4-FC5E592C1C5B}"/>
    <cellStyle name="Saída 2 13 2" xfId="55395" xr:uid="{D7327B95-46EB-4A3F-885F-9B79CD01E2EA}"/>
    <cellStyle name="Saída 2 14" xfId="43436" xr:uid="{A7DE4E6C-3212-47A3-8BD0-18D1956E04BF}"/>
    <cellStyle name="Saída 2 14 2" xfId="43437" xr:uid="{704E17DE-6213-4D9D-B57D-5A67145D317D}"/>
    <cellStyle name="Saída 2 14 3" xfId="43438" xr:uid="{CE2015F6-A141-45D6-B7BB-23E9C154A5E6}"/>
    <cellStyle name="Saída 2 14 4" xfId="43439" xr:uid="{7A6F020F-56C6-4560-9C1E-15761F5D2E37}"/>
    <cellStyle name="Saída 2 14 5" xfId="55988" xr:uid="{794D63D0-87B5-41E1-B870-C5C84BD81FAE}"/>
    <cellStyle name="Saída 2 15" xfId="43440" xr:uid="{CAF71511-BC17-4D1F-B3A9-4C12EF2A6B8E}"/>
    <cellStyle name="Saída 2 15 2" xfId="56186" xr:uid="{8F1E038B-6C49-42AF-949D-7FE38C441A04}"/>
    <cellStyle name="Saída 2 16" xfId="43441" xr:uid="{9DCDDBCB-C5C9-4BF6-A1AA-B3E47F61AE12}"/>
    <cellStyle name="Saída 2 16 2" xfId="57659" xr:uid="{85EF73EB-6B2D-423C-84E8-75DE476CE43A}"/>
    <cellStyle name="Saída 2 17" xfId="43442" xr:uid="{424555F0-CD85-41A3-9627-D0E36E34B13B}"/>
    <cellStyle name="Saída 2 17 2" xfId="47723" xr:uid="{23F1686F-EDA6-42DA-B2FE-390F748E7188}"/>
    <cellStyle name="Saída 2 18" xfId="43443" xr:uid="{658965D6-8F8C-40E5-B7BE-3CA2848B58CB}"/>
    <cellStyle name="Saída 2 19" xfId="43444" xr:uid="{B99856FA-4B7E-42BB-B59B-15C4B854A68B}"/>
    <cellStyle name="Saída 2 2" xfId="43445" xr:uid="{8136612F-788D-408A-8516-D79B78CEC799}"/>
    <cellStyle name="Saída 2 2 10" xfId="43446" xr:uid="{F121A259-F717-4E66-988A-1E06412571E1}"/>
    <cellStyle name="Saída 2 2 10 2" xfId="56731" xr:uid="{1D24CF1B-C9E2-4035-8EDE-29E4859D225C}"/>
    <cellStyle name="Saída 2 2 11" xfId="43447" xr:uid="{AB7C1C26-7658-42BA-8A11-25FEA6BED048}"/>
    <cellStyle name="Saída 2 2 11 2" xfId="58172" xr:uid="{435DDC50-B32F-4675-B597-1D76AE4D1B9B}"/>
    <cellStyle name="Saída 2 2 12" xfId="43448" xr:uid="{BD280892-B80E-477A-9C66-21BC6F058E94}"/>
    <cellStyle name="Saída 2 2 13" xfId="43449" xr:uid="{59B341F8-393D-41D4-8D41-8B1D11435E21}"/>
    <cellStyle name="Saída 2 2 14" xfId="43450" xr:uid="{581F7EBE-CFC5-44BC-8091-C346827E7D7C}"/>
    <cellStyle name="Saída 2 2 15" xfId="48343" xr:uid="{38001B7C-BC1F-4EB5-A591-4D5E5B359281}"/>
    <cellStyle name="Saída 2 2 2" xfId="43451" xr:uid="{366F0B85-03A3-4D06-817E-DF9528996246}"/>
    <cellStyle name="Saída 2 2 2 10" xfId="43452" xr:uid="{9B061CA0-2D7B-4741-B38A-2B98086BDDB5}"/>
    <cellStyle name="Saída 2 2 2 10 2" xfId="57083" xr:uid="{D31D0A39-7081-40EA-9CA9-04533CF11CF5}"/>
    <cellStyle name="Saída 2 2 2 11" xfId="43453" xr:uid="{D6ACD3E2-955E-4FC4-AD18-F24D0163B7B8}"/>
    <cellStyle name="Saída 2 2 2 11 2" xfId="56718" xr:uid="{E9AF1D30-8839-4ACC-95E7-97609875D9CE}"/>
    <cellStyle name="Saída 2 2 2 12" xfId="43454" xr:uid="{56C47355-03A8-4A39-B43E-B07B5A0006CC}"/>
    <cellStyle name="Saída 2 2 2 13" xfId="43455" xr:uid="{E7668417-4BCC-40E0-BB7F-97D021F4DC59}"/>
    <cellStyle name="Saída 2 2 2 14" xfId="49833" xr:uid="{26D77DCC-5371-4FB3-854B-326CBE903F64}"/>
    <cellStyle name="Saída 2 2 2 2" xfId="43456" xr:uid="{D23B755D-8A59-4369-B8C3-92983A6B7836}"/>
    <cellStyle name="Saída 2 2 2 2 2" xfId="43457" xr:uid="{3049AC45-C5AD-440B-AD9D-2C1CAE095AEB}"/>
    <cellStyle name="Saída 2 2 2 2 2 2" xfId="57506" xr:uid="{0D8100D0-BEF5-4A59-ACE9-905F64A3E2C0}"/>
    <cellStyle name="Saída 2 2 2 2 2 2 2" xfId="57507" xr:uid="{A98DC471-975D-43A1-87C0-C3AD99850339}"/>
    <cellStyle name="Saída 2 2 2 2 2 2 3" xfId="57899" xr:uid="{FFB8B7AB-2CCB-43A4-AF11-1375E0F6B267}"/>
    <cellStyle name="Saída 2 2 2 2 2 3" xfId="58007" xr:uid="{A8B5AD65-0D83-4149-A5BE-8ABFE4F71118}"/>
    <cellStyle name="Saída 2 2 2 2 2 4" xfId="49835" xr:uid="{88A4CF7E-4594-408B-A588-EAFFEA340E39}"/>
    <cellStyle name="Saída 2 2 2 2 3" xfId="43458" xr:uid="{4ACF69CF-77A8-454B-8580-3333AAEF8A3A}"/>
    <cellStyle name="Saída 2 2 2 2 3 2" xfId="57505" xr:uid="{5596E4C0-04BB-4D5E-9E2D-911EED128C26}"/>
    <cellStyle name="Saída 2 2 2 2 4" xfId="43459" xr:uid="{076BB65E-0EB9-4363-AA18-E86995FCA95B}"/>
    <cellStyle name="Saída 2 2 2 2 4 2" xfId="58116" xr:uid="{C17C03C3-FBDA-416D-97A6-C76ACA4C0B41}"/>
    <cellStyle name="Saída 2 2 2 2 5" xfId="49834" xr:uid="{DBFF27F7-31CE-45FD-B54E-AE27D7DFC706}"/>
    <cellStyle name="Saída 2 2 2 3" xfId="43460" xr:uid="{55EE4DAA-4631-4161-9FBD-645A3821E6DD}"/>
    <cellStyle name="Saída 2 2 2 3 2" xfId="51235" xr:uid="{ECE50673-1442-47D4-9B4D-A961D28B679D}"/>
    <cellStyle name="Saída 2 2 2 4" xfId="43461" xr:uid="{20E4D645-E93B-46C7-846B-2EAE51390894}"/>
    <cellStyle name="Saída 2 2 2 4 2" xfId="52117" xr:uid="{6547AF17-0C62-47ED-BFDC-266690F656D1}"/>
    <cellStyle name="Saída 2 2 2 5" xfId="43462" xr:uid="{7504B0D3-392D-4339-9CF9-D6A1813538D7}"/>
    <cellStyle name="Saída 2 2 2 5 2" xfId="52985" xr:uid="{3028ADCC-3603-4B29-A623-EB1A9B1BDB92}"/>
    <cellStyle name="Saída 2 2 2 6" xfId="43463" xr:uid="{B3B28A10-706B-45F0-B3EF-8CDE4D7D701D}"/>
    <cellStyle name="Saída 2 2 2 6 2" xfId="53839" xr:uid="{AA412CB2-AFE6-421E-AB9B-ADDF57965B2B}"/>
    <cellStyle name="Saída 2 2 2 7" xfId="43464" xr:uid="{C213E9BE-531A-46B1-B85C-0326AAC4CED9}"/>
    <cellStyle name="Saída 2 2 2 7 2" xfId="54662" xr:uid="{7FC5AC13-2DEF-4BD1-8648-2D2A06B0D2F8}"/>
    <cellStyle name="Saída 2 2 2 8" xfId="43465" xr:uid="{8398955E-DA2F-460B-BF59-32E8FD99DCE8}"/>
    <cellStyle name="Saída 2 2 2 8 2" xfId="55397" xr:uid="{474F9B77-46FE-4E90-8763-B8F35289FB2A}"/>
    <cellStyle name="Saída 2 2 2 9" xfId="43466" xr:uid="{7031C6A7-0AAD-4C2A-B8B2-9085719DDA25}"/>
    <cellStyle name="Saída 2 2 2 9 2" xfId="55990" xr:uid="{4CDA01DD-825C-4975-8047-36D71481E9D9}"/>
    <cellStyle name="Saída 2 2 3" xfId="43467" xr:uid="{5F18A4C4-BDDE-4FAE-B5F9-289E92DB1693}"/>
    <cellStyle name="Saída 2 2 3 2" xfId="51234" xr:uid="{9509E689-8FC0-495B-B6C5-EEEA04187897}"/>
    <cellStyle name="Saída 2 2 4" xfId="43468" xr:uid="{8EF1B32B-F57C-4A30-A7DF-A64046ED28EF}"/>
    <cellStyle name="Saída 2 2 4 2" xfId="43469" xr:uid="{5E477DFD-63C2-4787-977E-58B835C12EED}"/>
    <cellStyle name="Saída 2 2 4 3" xfId="43470" xr:uid="{EE3DF127-FE4A-499A-B121-C09BD62F98BF}"/>
    <cellStyle name="Saída 2 2 4 4" xfId="43471" xr:uid="{E6F49D0A-9E91-488A-81A4-86ED3D9C9A25}"/>
    <cellStyle name="Saída 2 2 4 5" xfId="52116" xr:uid="{727EF5E2-BB3E-4036-BD85-B8F8BB1F3509}"/>
    <cellStyle name="Saída 2 2 5" xfId="43472" xr:uid="{DE6A690D-4D8B-4F42-ABFF-988A8A67CFFA}"/>
    <cellStyle name="Saída 2 2 5 2" xfId="52984" xr:uid="{5B8BAC95-A114-491E-A0C3-95368681999E}"/>
    <cellStyle name="Saída 2 2 6" xfId="43473" xr:uid="{73E4047A-ADEF-4B0F-9B4E-41F1779FAC98}"/>
    <cellStyle name="Saída 2 2 6 2" xfId="53838" xr:uid="{524776F9-7C9E-4C8A-9AD0-CB84BF93D87A}"/>
    <cellStyle name="Saída 2 2 7" xfId="43474" xr:uid="{88D570BA-02C2-43B6-B1C3-DE5BA92BEDEF}"/>
    <cellStyle name="Saída 2 2 7 2" xfId="54661" xr:uid="{38B8A85A-2AA6-4E9F-AA5C-5A486290975B}"/>
    <cellStyle name="Saída 2 2 8" xfId="43475" xr:uid="{F01F13C3-2D7A-4A1E-A036-6E254EA2F3D7}"/>
    <cellStyle name="Saída 2 2 8 2" xfId="55396" xr:uid="{29BE6554-5A80-4D8E-B178-F23D4D596303}"/>
    <cellStyle name="Saída 2 2 9" xfId="43476" xr:uid="{BD581CAF-D1D2-4F08-BA3C-9678FD561F49}"/>
    <cellStyle name="Saída 2 2 9 2" xfId="55989" xr:uid="{16B44463-3AB9-405E-817A-F3D88F450C34}"/>
    <cellStyle name="Saída 2 20" xfId="43477" xr:uid="{58BA61CD-D6CA-4799-8D25-0ACA4F56B1D3}"/>
    <cellStyle name="Saída 2 21" xfId="43478" xr:uid="{100A43CB-D0C4-4D4F-A1B6-11DDB2026D33}"/>
    <cellStyle name="Saída 2 22" xfId="43479" xr:uid="{67615483-293F-4663-821A-7A9D5C76A4B7}"/>
    <cellStyle name="Saída 2 23" xfId="43480" xr:uid="{FD52AAA7-09AE-4B48-947F-6F8FA0D8A79F}"/>
    <cellStyle name="Saída 2 24" xfId="43481" xr:uid="{2ED95AEE-1902-48E0-A714-0FBD9CC1B564}"/>
    <cellStyle name="Saída 2 25" xfId="45384" xr:uid="{C2CFD9C0-F1AF-4865-8D41-A54EA3CBD4D5}"/>
    <cellStyle name="Saída 2 3" xfId="43482" xr:uid="{7C84A756-A716-4653-8AFF-BDD4F9DE9D62}"/>
    <cellStyle name="Saída 2 3 2" xfId="49836" xr:uid="{E5569EEB-7A71-4288-8AF8-53D0159BBED0}"/>
    <cellStyle name="Saída 2 4" xfId="43483" xr:uid="{1043973A-2336-4AC3-B985-03DE7324BDDF}"/>
    <cellStyle name="Saída 2 4 2" xfId="49837" xr:uid="{FD072C2F-8FDF-4A74-965D-379FBE5C2149}"/>
    <cellStyle name="Saída 2 5" xfId="43484" xr:uid="{65834654-7D37-4593-B1E8-2EEC3EC652F0}"/>
    <cellStyle name="Saída 2 5 2" xfId="49838" xr:uid="{D3E082D8-EFCC-4C73-8406-ED2B302D731B}"/>
    <cellStyle name="Saída 2 6" xfId="43485" xr:uid="{86D36FDC-30FA-43B2-A04C-D972E129F3DE}"/>
    <cellStyle name="Saída 2 6 2" xfId="49839" xr:uid="{8A1F90B3-68AC-442B-BE5E-0314900C56AB}"/>
    <cellStyle name="Saída 2 7" xfId="43486" xr:uid="{6E986159-00BC-4757-A465-D3BE969AF57B}"/>
    <cellStyle name="Saída 2 7 2" xfId="49840" xr:uid="{E7AF4285-68D2-45BC-9AAD-392B0C8DE15C}"/>
    <cellStyle name="Saída 2 8" xfId="43487" xr:uid="{AB3E0935-DFBE-464B-A5D0-94C981B7F2BD}"/>
    <cellStyle name="Saída 2 8 2" xfId="51233" xr:uid="{631B12EE-D116-43B7-A704-B3E5F7208673}"/>
    <cellStyle name="Saída 2 9" xfId="43488" xr:uid="{491458F4-7ADB-40AA-89FD-DEB293EBDD7E}"/>
    <cellStyle name="Saída 2 9 2" xfId="52115" xr:uid="{B8115E05-26A8-4AFB-AB70-5AFC6900138B}"/>
    <cellStyle name="Saída 20" xfId="43489" xr:uid="{46AE54E3-DA58-4E39-BD15-A94AB4F9BA74}"/>
    <cellStyle name="Saída 20 2" xfId="49841" xr:uid="{8E3939CC-092D-4EF2-83EA-3C8DF203EA8D}"/>
    <cellStyle name="Saída 20 3" xfId="51241" xr:uid="{C22323D1-D71D-4D42-89A0-A9032B211BC0}"/>
    <cellStyle name="Saída 20 4" xfId="52123" xr:uid="{DA593BB2-F718-47B3-8A32-B959DC435AB7}"/>
    <cellStyle name="Saída 20 5" xfId="52990" xr:uid="{7ED67807-E257-4237-86BC-850B6CAF44AD}"/>
    <cellStyle name="Saída 20 6" xfId="53843" xr:uid="{C7B9330A-8617-4338-98D7-CEB269CD7781}"/>
    <cellStyle name="Saída 20 7" xfId="54665" xr:uid="{DC4FDA7E-E36D-48BB-A471-AB638A7D9F21}"/>
    <cellStyle name="Saída 20 8" xfId="55399" xr:uid="{9B09E3C8-CA8D-49DC-931E-7C2E28ACCBD1}"/>
    <cellStyle name="Saída 20 9" xfId="55991" xr:uid="{465F5AD6-891A-49D3-829F-6C704E0A1498}"/>
    <cellStyle name="Saída 21" xfId="43490" xr:uid="{DF77A4FC-6284-4270-A624-3967208BD806}"/>
    <cellStyle name="Saída 21 2" xfId="49842" xr:uid="{51B23E92-DBEE-4F3D-AD89-2E000DDEC06E}"/>
    <cellStyle name="Saída 22" xfId="43491" xr:uid="{DB939115-C51C-4BFD-B778-2BF7D6BB20C7}"/>
    <cellStyle name="Saída 22 2" xfId="49843" xr:uid="{37D40948-F284-45F8-A5DB-EE50AC9A512B}"/>
    <cellStyle name="Saída 23" xfId="43492" xr:uid="{6755B0E3-895E-480E-A547-D90772F58C5A}"/>
    <cellStyle name="Saída 23 2" xfId="49844" xr:uid="{2FD94D46-A9CD-4FD6-862C-4F305B38218C}"/>
    <cellStyle name="Saída 24" xfId="43493" xr:uid="{196DFC11-809D-41BD-8EFA-B8F6CD7C4D01}"/>
    <cellStyle name="Saída 24 2" xfId="49845" xr:uid="{2E5CAA23-71D6-4ADC-9C96-5CCFA7A438C1}"/>
    <cellStyle name="Saída 25" xfId="43494" xr:uid="{4E5FC40E-5968-43D0-A321-3A20B6735C31}"/>
    <cellStyle name="Saída 25 2" xfId="49846" xr:uid="{3FF5EC58-76B9-4A57-BC3B-2BA673DD03AA}"/>
    <cellStyle name="Saída 26" xfId="43495" xr:uid="{7D1AD461-321A-400A-AE5D-E20A384B14FB}"/>
    <cellStyle name="Saída 26 2" xfId="49847" xr:uid="{79588F4C-76DE-4C67-B386-725BC63EEC98}"/>
    <cellStyle name="Saída 27" xfId="43496" xr:uid="{3B3D8FAA-C159-41A7-A01E-996F82356739}"/>
    <cellStyle name="Saída 27 2" xfId="49848" xr:uid="{04DDD022-879B-4935-B786-FF59D271E60F}"/>
    <cellStyle name="Saída 28" xfId="43497" xr:uid="{ECCA39B8-B5E5-48CA-B6BD-37F241C1DF81}"/>
    <cellStyle name="Saída 29" xfId="43498" xr:uid="{99143F5B-42D5-4863-9BFB-96B849E8A259}"/>
    <cellStyle name="Saída 3" xfId="43499" xr:uid="{8BEEC4C5-8500-46E9-8046-61765BFF5929}"/>
    <cellStyle name="Saída 3 10" xfId="56226" xr:uid="{BF93E477-9F7A-47D0-829D-216B80224757}"/>
    <cellStyle name="Saída 3 11" xfId="57994" xr:uid="{2CA725C9-E8C7-4D1F-80FC-E437CB82C6E8}"/>
    <cellStyle name="Saída 3 12" xfId="47724" xr:uid="{9E9AD7A2-A282-432E-8AAA-2436A1CED136}"/>
    <cellStyle name="Saída 3 13" xfId="45385" xr:uid="{04471EA4-2C56-457C-93CF-BE5BEE7B5678}"/>
    <cellStyle name="Saída 3 2" xfId="48344" xr:uid="{556E480E-46F6-4EBC-B148-7FB48AA12FE9}"/>
    <cellStyle name="Saída 3 2 2" xfId="49849" xr:uid="{D0F777E9-E2AC-4D2F-9674-55121E16E085}"/>
    <cellStyle name="Saída 3 2 2 2" xfId="57084" xr:uid="{E96DFB6B-040E-4399-A907-17FAF4ECB25F}"/>
    <cellStyle name="Saída 3 2 2 2 2" xfId="57516" xr:uid="{4F78C2AA-688D-44D2-A1BF-A72608528364}"/>
    <cellStyle name="Saída 3 2 2 2 3" xfId="57011" xr:uid="{1146643F-CE5C-49F5-8B03-B9D31BD68C8E}"/>
    <cellStyle name="Saída 3 2 2 3" xfId="56717" xr:uid="{A9F3988D-EA41-4E3B-86D0-871FFCEA1710}"/>
    <cellStyle name="Saída 3 2 3" xfId="56732" xr:uid="{4B948D38-E76D-494F-8841-4E275360FBC5}"/>
    <cellStyle name="Saída 3 2 4" xfId="58067" xr:uid="{E451CEAC-E1CF-42AD-BB80-9242040744B3}"/>
    <cellStyle name="Saída 3 3" xfId="51248" xr:uid="{F020D2A3-FEEA-49A0-9151-10816537AB21}"/>
    <cellStyle name="Saída 3 4" xfId="52130" xr:uid="{0BD02513-4453-40EE-A083-D09105F4B4F1}"/>
    <cellStyle name="Saída 3 5" xfId="52997" xr:uid="{C4018B8F-0D5C-46B1-9510-7FE82AEE24A7}"/>
    <cellStyle name="Saída 3 6" xfId="53848" xr:uid="{9D7105F0-B9A1-408B-94B6-84F94BE0640B}"/>
    <cellStyle name="Saída 3 7" xfId="54667" xr:uid="{AAF75D81-8E90-4584-9E70-E65E55F903E1}"/>
    <cellStyle name="Saída 3 8" xfId="55401" xr:uid="{6F8DAC50-90B8-49E8-B148-021359F81674}"/>
    <cellStyle name="Saída 3 9" xfId="55992" xr:uid="{ACC81BEB-BC46-45C6-A1DC-6336789B927E}"/>
    <cellStyle name="Saída 30" xfId="43500" xr:uid="{8489560E-034C-4D8E-A32C-729935BD1840}"/>
    <cellStyle name="Saída 31" xfId="43501" xr:uid="{B64F5DA5-16E9-4064-8011-C700F49FC232}"/>
    <cellStyle name="Saída 32" xfId="43502" xr:uid="{DE2ADD7A-68DE-451C-A78A-FA1BE9198B2A}"/>
    <cellStyle name="Saída 33" xfId="43503" xr:uid="{3DF461E0-03F7-455C-9C44-9B492912C076}"/>
    <cellStyle name="Saída 34" xfId="43504" xr:uid="{26DB8B66-EB9C-4DCF-B20A-EF12E7134965}"/>
    <cellStyle name="Saída 34 2" xfId="43505" xr:uid="{C2B63CC2-0A24-40C3-98FD-A41EABC4363A}"/>
    <cellStyle name="Saída 34 3" xfId="43506" xr:uid="{376FD67B-89BD-448E-8DA5-42F2F63184EA}"/>
    <cellStyle name="Saída 35" xfId="43507" xr:uid="{E3B20FEA-301F-4B10-941E-3951E420EA7B}"/>
    <cellStyle name="Saída 36" xfId="43508" xr:uid="{8B556F7A-95BA-49D8-8F24-D3C672985381}"/>
    <cellStyle name="Saída 37" xfId="43509" xr:uid="{CD5E5781-792A-4399-B723-F2AC4A0A795C}"/>
    <cellStyle name="Saída 38" xfId="43510" xr:uid="{190F46B5-CAFA-4F6E-B3A3-8B11B2B71B5C}"/>
    <cellStyle name="Saída 39" xfId="43511" xr:uid="{5CD4634F-8A92-4DE1-8965-4A5E5266D14E}"/>
    <cellStyle name="Saída 4" xfId="43512" xr:uid="{CDA5B6AE-4AD4-495B-81D0-16EF6826B531}"/>
    <cellStyle name="Saída 4 10" xfId="56267" xr:uid="{BC3DDC8B-34A1-41FE-AF02-10111A153EEF}"/>
    <cellStyle name="Saída 4 11" xfId="57165" xr:uid="{5D3C6E62-7C0F-4080-BAD2-BCB3D76863CF}"/>
    <cellStyle name="Saída 4 12" xfId="47725" xr:uid="{5458C31E-35FA-4D3D-A91D-944A5E63FB23}"/>
    <cellStyle name="Saída 4 13" xfId="45386" xr:uid="{54C8AE03-FB64-4B4A-9C97-D12FA70CA8C9}"/>
    <cellStyle name="Saída 4 2" xfId="48345" xr:uid="{4648B810-5A22-456B-841F-47D77716E7AB}"/>
    <cellStyle name="Saída 4 2 2" xfId="49850" xr:uid="{B1572D10-8BCD-4518-8B69-9F8C887502A6}"/>
    <cellStyle name="Saída 4 2 2 2" xfId="57085" xr:uid="{1D0F9BD1-7571-4A00-946B-762286B781D8}"/>
    <cellStyle name="Saída 4 2 2 2 2" xfId="57517" xr:uid="{0015A03C-1C30-438F-82F3-AFA86D437ED5}"/>
    <cellStyle name="Saída 4 2 2 2 3" xfId="56635" xr:uid="{11028FF5-1085-4FC6-8FB3-982B3E3E7615}"/>
    <cellStyle name="Saída 4 2 2 3" xfId="56716" xr:uid="{3F6F94D1-3D2C-43CA-ABE2-8D879DE91BE3}"/>
    <cellStyle name="Saída 4 2 3" xfId="56733" xr:uid="{776DD30F-283A-42EC-AF96-894AF4E33C2A}"/>
    <cellStyle name="Saída 4 2 4" xfId="57954" xr:uid="{92F29F2B-8032-4C13-BA54-B56CA8506C61}"/>
    <cellStyle name="Saída 4 3" xfId="51249" xr:uid="{F1AFB9E8-5BA0-43CC-B95D-4F35D9FBDE36}"/>
    <cellStyle name="Saída 4 4" xfId="52131" xr:uid="{0F7C377E-FE75-4BC1-A304-5F7C4D45E8B6}"/>
    <cellStyle name="Saída 4 5" xfId="52998" xr:uid="{D14B6A43-C5C1-4D28-983C-BD3870631BDA}"/>
    <cellStyle name="Saída 4 6" xfId="53849" xr:uid="{75CC7A75-141C-4064-B0FB-EC4C6343FEE9}"/>
    <cellStyle name="Saída 4 7" xfId="54668" xr:uid="{C42DC31D-CDC6-4E79-9CA5-6628024F9D62}"/>
    <cellStyle name="Saída 4 8" xfId="55402" xr:uid="{7B85ACFC-3634-4268-9FAB-AC74CCF0FA86}"/>
    <cellStyle name="Saída 4 9" xfId="55993" xr:uid="{D03BC8DE-E31A-466D-A775-CDB06A7BE01C}"/>
    <cellStyle name="Saída 40" xfId="43513" xr:uid="{A7C9D4C7-89A5-4CDC-958B-72EE145EEB13}"/>
    <cellStyle name="Saída 41" xfId="43514" xr:uid="{0535AC5B-5BD8-4806-8FE3-945284282854}"/>
    <cellStyle name="Saída 42" xfId="43515" xr:uid="{A4646D83-1841-4B50-BAB2-A2CC82CAED43}"/>
    <cellStyle name="Saída 43" xfId="43516" xr:uid="{E4595F15-382E-48B5-8CCD-2BCBE6E7BC83}"/>
    <cellStyle name="Saída 44" xfId="43517" xr:uid="{1A5654BC-A3CB-4CBB-BA2E-F9E333E50C1E}"/>
    <cellStyle name="Saída 45" xfId="43518" xr:uid="{B7198F8D-0A9D-415C-B878-7D0878EA75C3}"/>
    <cellStyle name="Saída 46" xfId="43519" xr:uid="{71A85932-32D4-429B-8AB8-F8ED2372CB00}"/>
    <cellStyle name="Saída 47" xfId="43520" xr:uid="{B4683562-7A0F-421D-BA8C-AFCA1D7D1058}"/>
    <cellStyle name="Saída 48" xfId="43521" xr:uid="{68C0B210-4815-4265-8625-92237D3C0E1D}"/>
    <cellStyle name="Saída 49" xfId="43522" xr:uid="{790754A1-3E78-4761-988A-CF1019E15E54}"/>
    <cellStyle name="Saída 5" xfId="43523" xr:uid="{3C6E4D44-9373-4F49-9B50-8F2DC50F0661}"/>
    <cellStyle name="Saída 5 10" xfId="56308" xr:uid="{BE837ACD-95CC-4F9A-A940-76E99E8A8421}"/>
    <cellStyle name="Saída 5 11" xfId="56842" xr:uid="{B7F86244-706B-4479-88F2-415391188980}"/>
    <cellStyle name="Saída 5 12" xfId="47726" xr:uid="{EF2EC21B-0ED8-4A76-9CB6-8C4BB5671749}"/>
    <cellStyle name="Saída 5 13" xfId="45387" xr:uid="{1F3C5B21-7E77-4AF9-BA80-B10F5B2B6BD7}"/>
    <cellStyle name="Saída 5 2" xfId="48346" xr:uid="{A8D2BBCB-FB09-46B0-B936-CEE429F57852}"/>
    <cellStyle name="Saída 5 2 2" xfId="49851" xr:uid="{252CB4B7-FFB4-4736-99CF-FB3AA4052710}"/>
    <cellStyle name="Saída 5 2 2 2" xfId="57086" xr:uid="{6C024778-3044-43CD-939B-F900E46A484F}"/>
    <cellStyle name="Saída 5 2 2 2 2" xfId="57518" xr:uid="{0F250445-DE71-4145-B797-B668060C51AE}"/>
    <cellStyle name="Saída 5 2 2 2 3" xfId="58331" xr:uid="{F7BBD9C0-017C-4118-BD57-316A6DD24049}"/>
    <cellStyle name="Saída 5 2 2 3" xfId="56715" xr:uid="{41F9793D-CF76-4A21-B3FC-023D0DAF7673}"/>
    <cellStyle name="Saída 5 2 3" xfId="56734" xr:uid="{CF370E71-AF9E-4A0F-B7FD-FB5AA8DBA5DE}"/>
    <cellStyle name="Saída 5 2 4" xfId="57843" xr:uid="{FCAEB078-8E7F-4CD9-95E7-9F3A93ADBAC7}"/>
    <cellStyle name="Saída 5 3" xfId="51250" xr:uid="{9B752A8B-1BED-4AEC-BAF3-94B295812DC2}"/>
    <cellStyle name="Saída 5 4" xfId="52132" xr:uid="{228B7AA7-857F-46BB-BC0F-4BFD8C6A2453}"/>
    <cellStyle name="Saída 5 5" xfId="52999" xr:uid="{C76358BA-EE09-47E7-9AE5-24155BAF3A1A}"/>
    <cellStyle name="Saída 5 6" xfId="53850" xr:uid="{33EB6610-159F-4C6A-9352-92B9FE5EBCCB}"/>
    <cellStyle name="Saída 5 7" xfId="54669" xr:uid="{0CD3691A-FFBC-491D-9C5D-B43F64587028}"/>
    <cellStyle name="Saída 5 8" xfId="55403" xr:uid="{CC18B34B-A7E3-4494-AA4B-74287D9DF0FF}"/>
    <cellStyle name="Saída 5 9" xfId="55994" xr:uid="{B81D44B5-5ADE-4FDD-8189-1CCAF78A58E1}"/>
    <cellStyle name="Saída 50" xfId="43524" xr:uid="{0395D1E6-2A0E-4EB7-A390-1D2AF3037447}"/>
    <cellStyle name="Saída 51" xfId="43525" xr:uid="{C0B1B274-A3CF-4FBD-B2CE-A17FE60F91CA}"/>
    <cellStyle name="Saída 52" xfId="43526" xr:uid="{82149F3A-D782-47B5-8921-7F2CC9ABEF55}"/>
    <cellStyle name="Saída 53" xfId="43527" xr:uid="{2920788D-2980-44A4-B7DF-1A4651B0927F}"/>
    <cellStyle name="Saída 6" xfId="43528" xr:uid="{B3AA98F6-A9D0-4996-BF2A-FE086FCA6451}"/>
    <cellStyle name="Saída 6 10" xfId="56348" xr:uid="{A52BA1E1-A0B2-4056-AEC8-E49A080D5F63}"/>
    <cellStyle name="Saída 6 11" xfId="57763" xr:uid="{35740DF1-F966-4D91-8559-6FAD391E8102}"/>
    <cellStyle name="Saída 6 12" xfId="47727" xr:uid="{F823D681-125C-44A2-B79D-1E7C16A58991}"/>
    <cellStyle name="Saída 6 13" xfId="45388" xr:uid="{BB52735A-100D-4048-8766-4622CE45FAED}"/>
    <cellStyle name="Saída 6 2" xfId="48347" xr:uid="{788BD334-6452-4E20-B900-1D651C0C7C8F}"/>
    <cellStyle name="Saída 6 2 2" xfId="49852" xr:uid="{58402C2E-308D-474A-B86A-14FE2523F0C8}"/>
    <cellStyle name="Saída 6 2 2 2" xfId="57087" xr:uid="{EA7126A5-90ED-4FF8-B4A9-E3D7102C041B}"/>
    <cellStyle name="Saída 6 2 2 2 2" xfId="57519" xr:uid="{C03D50DB-B732-448C-A38A-667FB6DB7747}"/>
    <cellStyle name="Saída 6 2 2 2 3" xfId="58223" xr:uid="{0F01C08E-BE68-49CD-928A-82E495445B22}"/>
    <cellStyle name="Saída 6 2 2 3" xfId="58359" xr:uid="{673107D8-85AA-4E25-942A-361BDBA22026}"/>
    <cellStyle name="Saída 6 2 3" xfId="56735" xr:uid="{C3E45254-D613-4E0C-9304-E4A3A9A0862E}"/>
    <cellStyle name="Saída 6 2 4" xfId="57733" xr:uid="{C34E102B-091A-4374-B239-81993479FA25}"/>
    <cellStyle name="Saída 6 3" xfId="51251" xr:uid="{6CDD5265-11C8-4475-A46D-910E4E34F2E2}"/>
    <cellStyle name="Saída 6 4" xfId="52133" xr:uid="{3014BD8B-B280-4DAC-AD0F-791C4E31C6C1}"/>
    <cellStyle name="Saída 6 5" xfId="53000" xr:uid="{CD1A04D8-0DF4-46C7-B5F5-ADF25A0050B7}"/>
    <cellStyle name="Saída 6 6" xfId="53851" xr:uid="{25AFFF80-E279-45B3-8712-461066041D11}"/>
    <cellStyle name="Saída 6 7" xfId="54670" xr:uid="{A57E6F76-92F8-44A9-94B1-CE975E44F833}"/>
    <cellStyle name="Saída 6 8" xfId="55404" xr:uid="{B502EE61-6969-480C-AAD2-DDD2A036CD17}"/>
    <cellStyle name="Saída 6 9" xfId="55995" xr:uid="{2A6B845A-4BDD-424B-8C02-3E7E88251D94}"/>
    <cellStyle name="Saída 7" xfId="43529" xr:uid="{7EB5FB6F-40D7-4F66-B074-C54D7770DA83}"/>
    <cellStyle name="Saída 7 10" xfId="47728" xr:uid="{0B3FA8C3-3D53-4A67-8477-A9BF757FAD5E}"/>
    <cellStyle name="Saída 7 11" xfId="45389" xr:uid="{6FFAA7FB-1B4A-4DB9-B710-AFA79AE83C29}"/>
    <cellStyle name="Saída 7 2" xfId="48348" xr:uid="{40F3B76F-70C7-460F-8CE9-FB76B45DAB30}"/>
    <cellStyle name="Saída 7 2 2" xfId="49853" xr:uid="{701B9429-D92E-4408-8293-CDD8CD98E1B7}"/>
    <cellStyle name="Saída 7 3" xfId="51252" xr:uid="{8FECF48D-F5DA-4DBA-9E9A-A7EA5074D654}"/>
    <cellStyle name="Saída 7 4" xfId="52134" xr:uid="{CA7FAD8D-8EC0-4900-B676-206B2E15BE3C}"/>
    <cellStyle name="Saída 7 5" xfId="53001" xr:uid="{B72132A4-61F3-4DD6-B714-7B7BDFBB82FA}"/>
    <cellStyle name="Saída 7 6" xfId="53852" xr:uid="{C0EAF472-F5B2-4DDC-9E1B-54E014625752}"/>
    <cellStyle name="Saída 7 7" xfId="54671" xr:uid="{DEFEEC9D-5804-4C53-9EB5-C05DFAE1607A}"/>
    <cellStyle name="Saída 7 8" xfId="55405" xr:uid="{DE3D421C-95BF-48AF-96BC-7B8E8CC20A2A}"/>
    <cellStyle name="Saída 7 9" xfId="55996" xr:uid="{E2E79868-0867-4EBD-8710-D1B0741BDAA8}"/>
    <cellStyle name="Saída 8" xfId="43530" xr:uid="{560E8627-0295-478A-9F37-0D55C45B3B02}"/>
    <cellStyle name="Saída 8 10" xfId="47729" xr:uid="{9D051F6E-E127-456D-9490-3DC963D948DE}"/>
    <cellStyle name="Saída 8 11" xfId="46108" xr:uid="{A0586DB2-2D4F-48B3-A561-000B3A0A23DD}"/>
    <cellStyle name="Saída 8 2" xfId="48349" xr:uid="{DEF6FB5F-9F95-41FD-8929-E7012D81B291}"/>
    <cellStyle name="Saída 8 2 2" xfId="49854" xr:uid="{6082C386-B433-4873-82C3-D3591E4732EF}"/>
    <cellStyle name="Saída 8 3" xfId="51253" xr:uid="{01DEC0A9-9930-4382-8B7A-7170636D90B4}"/>
    <cellStyle name="Saída 8 4" xfId="52135" xr:uid="{C9306E0D-4E64-4C8C-B792-20FF570D96BA}"/>
    <cellStyle name="Saída 8 5" xfId="53002" xr:uid="{369C6857-43DF-4920-9E15-4FE60BDEB4A7}"/>
    <cellStyle name="Saída 8 6" xfId="53853" xr:uid="{7CD1AD2B-578A-4BD8-AD8F-01CE7DB7666F}"/>
    <cellStyle name="Saída 8 7" xfId="54672" xr:uid="{316071CC-A2DD-40CE-89DD-2A8B23C73328}"/>
    <cellStyle name="Saída 8 8" xfId="55406" xr:uid="{8C91DFE7-5D01-45A7-8334-E93952BFD68D}"/>
    <cellStyle name="Saída 8 9" xfId="55997" xr:uid="{DDB02195-A226-4A5C-99E0-4588D9783B87}"/>
    <cellStyle name="Saída 9" xfId="43531" xr:uid="{339077D0-C7C9-4479-8EFA-B9086B7DF823}"/>
    <cellStyle name="Saída 9 10" xfId="47730" xr:uid="{CBC4240C-16A4-4031-8B08-B1C4C07CC7E1}"/>
    <cellStyle name="Saída 9 11" xfId="46109" xr:uid="{B25DE8EB-8F9D-42BF-A546-6F39D80A702E}"/>
    <cellStyle name="Saída 9 2" xfId="48350" xr:uid="{33F0385A-170C-46B0-A576-30E070FE8544}"/>
    <cellStyle name="Saída 9 2 2" xfId="49855" xr:uid="{9912A344-D6AF-4B2F-B7B5-8B215B5E5A07}"/>
    <cellStyle name="Saída 9 3" xfId="51254" xr:uid="{9A79F7A3-F706-446A-879F-1EF97CA16C7D}"/>
    <cellStyle name="Saída 9 4" xfId="52136" xr:uid="{D9FAE4FA-74E4-4D78-9F72-AEE2A8107453}"/>
    <cellStyle name="Saída 9 5" xfId="53003" xr:uid="{5EC0F3E5-1144-43E5-9D25-35A1C03EEA54}"/>
    <cellStyle name="Saída 9 6" xfId="53854" xr:uid="{5C9F54F4-F77E-4716-8164-B53755CB736B}"/>
    <cellStyle name="Saída 9 7" xfId="54673" xr:uid="{7CD51F18-1116-4BAF-8789-D3A86D8A90CE}"/>
    <cellStyle name="Saída 9 8" xfId="55407" xr:uid="{28D616FE-2352-4596-9A0B-959178BC99EF}"/>
    <cellStyle name="Saída 9 9" xfId="55998" xr:uid="{0B348F16-6277-4D2F-A6C7-3898508E408D}"/>
    <cellStyle name="SAPBEXaggData" xfId="45390" xr:uid="{BDAE55A6-0BF6-4359-A4D6-BA97608E996A}"/>
    <cellStyle name="SAPBEXaggData 2" xfId="46110" xr:uid="{61FE231E-6C1E-44CD-8BC6-EF242BC6F97D}"/>
    <cellStyle name="SAPBEXaggData 3" xfId="56736" xr:uid="{9E195C2D-E3E6-4B8E-B6D0-319C7D0D0CA2}"/>
    <cellStyle name="SAPBEXaggData 4" xfId="58385" xr:uid="{05031AAF-9D41-4771-8061-DD930627C3AA}"/>
    <cellStyle name="SAPBEXaggDataEmph" xfId="45391" xr:uid="{E542E1BB-5C45-4C6A-A0E8-627ABBCBF605}"/>
    <cellStyle name="SAPBEXaggDataEmph 2" xfId="46111" xr:uid="{6FC2FF43-8361-458E-90C8-3F5C6CEC958C}"/>
    <cellStyle name="SAPBEXaggDataEmph 3" xfId="56737" xr:uid="{AA369E4F-CF1B-471F-9E0D-973EA382DB81}"/>
    <cellStyle name="SAPBEXaggDataEmph 4" xfId="58275" xr:uid="{016766F9-D4E5-4A8C-8FEA-7A6B7FB74D79}"/>
    <cellStyle name="SAPBEXaggItem" xfId="45392" xr:uid="{5CFC4D22-7932-4327-A668-05F07CE601BA}"/>
    <cellStyle name="SAPBEXaggItem 2" xfId="46112" xr:uid="{BC0FE2C6-9EB9-4009-80D9-450456C57564}"/>
    <cellStyle name="SAPBEXaggItem 3" xfId="56738" xr:uid="{508AEC12-866F-4D68-B947-EFF9B91B57FE}"/>
    <cellStyle name="SAPBEXaggItem 4" xfId="58171" xr:uid="{A3CB586B-AB6B-46DE-84EE-47591445983F}"/>
    <cellStyle name="SAPBEXaggItemX" xfId="45393" xr:uid="{0B50CF39-6ADE-4483-80A9-91E5FB33A56E}"/>
    <cellStyle name="SAPBEXaggItemX 10" xfId="56739" xr:uid="{7C6AB67E-1BF6-487D-BBFA-67A83CE9BC40}"/>
    <cellStyle name="SAPBEXaggItemX 11" xfId="58066" xr:uid="{5CA8C49A-C6A2-4118-94AA-2BD8490B1DD1}"/>
    <cellStyle name="SAPBEXaggItemX 12" xfId="47731" xr:uid="{6242DEAD-6390-4111-9B51-CDCBFEECF6D0}"/>
    <cellStyle name="SAPBEXaggItemX 2" xfId="46113" xr:uid="{DFD9CD21-B306-4F80-8335-CDF6D3817E43}"/>
    <cellStyle name="SAPBEXaggItemX 2 2" xfId="46114" xr:uid="{38C577AF-8383-44D1-B751-DD3FCA8AE8F4}"/>
    <cellStyle name="SAPBEXaggItemX 2 2 2" xfId="49859" xr:uid="{66963AA4-442F-4802-A523-E204BA05CF36}"/>
    <cellStyle name="SAPBEXaggItemX 2 3" xfId="48351" xr:uid="{3DD06A9A-BF6E-4ECA-87AC-10EAE34ADB1E}"/>
    <cellStyle name="SAPBEXaggItemX 3" xfId="46115" xr:uid="{F5977D13-AA95-41A3-BEC3-C6799B2F17EA}"/>
    <cellStyle name="SAPBEXaggItemX 3 2" xfId="46116" xr:uid="{88B8F07A-8100-41CC-82E6-02D517FEE8C7}"/>
    <cellStyle name="SAPBEXaggItemX 3 3" xfId="51258" xr:uid="{E6235D40-4BA5-4124-83A8-6DE85C112E9A}"/>
    <cellStyle name="SAPBEXaggItemX 4" xfId="46117" xr:uid="{E8FDE294-899B-4BC7-9C2C-53BB6AAD4719}"/>
    <cellStyle name="SAPBEXaggItemX 4 2" xfId="52140" xr:uid="{C1DA5FEB-E835-406B-B785-7A1D46FB57C4}"/>
    <cellStyle name="SAPBEXaggItemX 5" xfId="53007" xr:uid="{A04E74E2-4047-4215-A34D-BB9F63F7BA1A}"/>
    <cellStyle name="SAPBEXaggItemX 6" xfId="53858" xr:uid="{ED46BF01-F5EC-4252-893C-13A9B87DB481}"/>
    <cellStyle name="SAPBEXaggItemX 7" xfId="54677" xr:uid="{65E567C4-22CF-46EB-BD7E-A84C0681C7EA}"/>
    <cellStyle name="SAPBEXaggItemX 8" xfId="55408" xr:uid="{D732E6A2-FE50-4AB3-BD68-D5842B07749C}"/>
    <cellStyle name="SAPBEXaggItemX 9" xfId="55999" xr:uid="{3307D28E-3F3A-4A7A-8CB5-2A31AE86DF34}"/>
    <cellStyle name="SAPBEXchaText" xfId="45394" xr:uid="{88B69AD9-9126-4D17-9803-C0A94B0695F8}"/>
    <cellStyle name="SAPBEXexcBad7" xfId="45395" xr:uid="{92339CAC-A660-4EE3-B099-230093361885}"/>
    <cellStyle name="SAPBEXexcBad7 2" xfId="46118" xr:uid="{FB6AC47D-7342-4F0B-95E1-5C24827D9BE2}"/>
    <cellStyle name="SAPBEXexcBad7 3" xfId="56740" xr:uid="{8EED48E8-FDA4-4A45-8CBC-AB33205EACEC}"/>
    <cellStyle name="SAPBEXexcBad7 4" xfId="57842" xr:uid="{8B30E4D1-0F04-49CA-81DE-7F9FAABBA8DF}"/>
    <cellStyle name="SAPBEXexcBad8" xfId="45396" xr:uid="{74DCF735-2D64-4868-BD59-0DBE102E72AD}"/>
    <cellStyle name="SAPBEXexcBad8 2" xfId="46119" xr:uid="{38F77587-3275-42FB-B648-E28061ACBF17}"/>
    <cellStyle name="SAPBEXexcBad8 3" xfId="56741" xr:uid="{A303810E-4371-412B-A292-DD808A87F8C5}"/>
    <cellStyle name="SAPBEXexcBad8 4" xfId="57732" xr:uid="{7B671937-6B64-492F-99B7-DCCD2A4A453C}"/>
    <cellStyle name="SAPBEXexcBad9" xfId="45397" xr:uid="{384B484E-4F20-4F83-9612-E46AD8EB3760}"/>
    <cellStyle name="SAPBEXexcBad9 2" xfId="46120" xr:uid="{5995FD88-86C5-43A7-A95D-C71BBA5EE10B}"/>
    <cellStyle name="SAPBEXexcBad9 3" xfId="56742" xr:uid="{7B3B7491-71D3-4DE9-8652-1B524603624D}"/>
    <cellStyle name="SAPBEXexcBad9 4" xfId="57552" xr:uid="{971F711B-C69E-4AAA-ACCD-B87243685F02}"/>
    <cellStyle name="SAPBEXexcCritical4" xfId="45398" xr:uid="{69CE4C53-6216-4BD5-B67C-EDAEBD0F469D}"/>
    <cellStyle name="SAPBEXexcCritical4 2" xfId="46121" xr:uid="{70E439A1-A928-4A8E-8005-3398E76F52C6}"/>
    <cellStyle name="SAPBEXexcCritical4 3" xfId="56743" xr:uid="{8F3C5763-3255-4F60-9FBB-1675C7753670}"/>
    <cellStyle name="SAPBEXexcCritical4 4" xfId="57117" xr:uid="{F2C0CF1E-D48B-43D0-8F55-6202AEF4C807}"/>
    <cellStyle name="SAPBEXexcCritical5" xfId="45399" xr:uid="{8D9B11B0-86BC-4DB0-8E54-FF0DEDF14FB7}"/>
    <cellStyle name="SAPBEXexcCritical5 2" xfId="46122" xr:uid="{88DEAD91-745F-4DE9-8855-04E100960963}"/>
    <cellStyle name="SAPBEXexcCritical5 3" xfId="56744" xr:uid="{9B216C31-EE9A-4444-AAD3-DFBE48A1D069}"/>
    <cellStyle name="SAPBEXexcCritical5 4" xfId="56801" xr:uid="{5116EAB2-BF21-4974-AC2A-4DB66040371E}"/>
    <cellStyle name="SAPBEXexcCritical6" xfId="45400" xr:uid="{839B3AFF-9DF9-4714-AE2E-EC0D7D67D056}"/>
    <cellStyle name="SAPBEXexcCritical6 2" xfId="46123" xr:uid="{93DFF83A-1476-4D96-9342-FC1CCAA724F5}"/>
    <cellStyle name="SAPBEXexcCritical6 3" xfId="56745" xr:uid="{E6B23FB8-1C9E-4291-AC3D-8E612A5EADD2}"/>
    <cellStyle name="SAPBEXexcCritical6 4" xfId="56800" xr:uid="{63F1BB6C-F8AE-4ABF-9037-4AE431CE31FF}"/>
    <cellStyle name="SAPBEXexcGood1" xfId="45401" xr:uid="{E277F956-5105-4D85-8C5E-183BAF017075}"/>
    <cellStyle name="SAPBEXexcGood1 2" xfId="46124" xr:uid="{8385C9CF-97C4-4ED3-8DEC-1E5FA6BDFCF3}"/>
    <cellStyle name="SAPBEXexcGood1 3" xfId="56746" xr:uid="{FC1E712A-1E9D-4C39-925C-81E63B662E85}"/>
    <cellStyle name="SAPBEXexcGood1 4" xfId="56167" xr:uid="{EF7585AA-43D5-41D1-8E6D-9C37FF763E40}"/>
    <cellStyle name="SAPBEXexcGood2" xfId="45402" xr:uid="{9F537033-BFCE-49A2-944D-D02EA5DD06EE}"/>
    <cellStyle name="SAPBEXexcGood2 2" xfId="46125" xr:uid="{EE889939-8359-43BF-A722-922DE23244F8}"/>
    <cellStyle name="SAPBEXexcGood2 3" xfId="56747" xr:uid="{608B90C6-5806-4C7E-A228-8C8C31F0082D}"/>
    <cellStyle name="SAPBEXexcGood2 4" xfId="56166" xr:uid="{BC0FB779-A1D0-4324-99F9-C8BEE4AAE595}"/>
    <cellStyle name="SAPBEXexcGood3" xfId="45403" xr:uid="{2F626495-EE34-493D-8434-A51BB51C90C3}"/>
    <cellStyle name="SAPBEXexcGood3 2" xfId="46126" xr:uid="{9F5246EB-ED63-4065-85A3-50A918BF950C}"/>
    <cellStyle name="SAPBEXexcGood3 3" xfId="56748" xr:uid="{E3BEBC7A-073C-406D-8FC1-D9C8D92C308C}"/>
    <cellStyle name="SAPBEXexcGood3 4" xfId="56799" xr:uid="{FECE20AE-B1ED-4C1E-AD8D-D5D2575B7EFC}"/>
    <cellStyle name="SAPBEXfilterDrill" xfId="45404" xr:uid="{94F09BDD-A08B-4C27-95CF-6A4E5C0D01A1}"/>
    <cellStyle name="SAPBEXfilterItem" xfId="45405" xr:uid="{E3837F27-A31F-4F78-BA8F-B96523090DAC}"/>
    <cellStyle name="SAPBEXfilterText" xfId="45406" xr:uid="{A8CDA183-DD2E-43FB-A357-BBADF6A914E6}"/>
    <cellStyle name="SAPBEXformats" xfId="45407" xr:uid="{CB13A21B-51B9-4FD7-A3EC-7286A1B7A9F3}"/>
    <cellStyle name="SAPBEXformats 2" xfId="46127" xr:uid="{F5FC2ACC-3701-4F74-8815-AE2C74D11286}"/>
    <cellStyle name="SAPBEXformats 3" xfId="56750" xr:uid="{620EABE0-80A2-478C-8747-0024C9F4894E}"/>
    <cellStyle name="SAPBEXformats 4" xfId="58065" xr:uid="{22BB20F1-470F-4678-BC4B-E4A06F42A7EF}"/>
    <cellStyle name="SAPBEXheaderItem" xfId="45408" xr:uid="{E6372D9E-6D6E-4908-AC0D-62E6D5F2F126}"/>
    <cellStyle name="SAPBEXheaderItem 2" xfId="49875" xr:uid="{89CA9928-E208-4853-9E00-5CAF73CE5E1A}"/>
    <cellStyle name="SAPBEXheaderText" xfId="45409" xr:uid="{803342C5-56B4-4898-B7A2-E86BA29A66FE}"/>
    <cellStyle name="SAPBEXheaderText 2" xfId="49877" xr:uid="{19596323-9461-45BE-9B7A-06FEC16255A7}"/>
    <cellStyle name="SAPBEXHLevel0" xfId="45410" xr:uid="{AE471082-AF80-446A-85F9-10FA346F82DC}"/>
    <cellStyle name="SAPBEXHLevel0 10" xfId="56751" xr:uid="{5A6F8B0B-5932-4AF0-A97A-EB5A43D845E9}"/>
    <cellStyle name="SAPBEXHLevel0 11" xfId="57731" xr:uid="{3CC80CF8-2AFA-42E4-9AA5-365674B205C4}"/>
    <cellStyle name="SAPBEXHLevel0 12" xfId="47732" xr:uid="{525382B4-1D0F-44B6-A8CD-A6C6E9BBE118}"/>
    <cellStyle name="SAPBEXHLevel0 2" xfId="46128" xr:uid="{4CE93798-1AE4-4E4B-A7ED-C5D6099342EA}"/>
    <cellStyle name="SAPBEXHLevel0 2 2" xfId="46129" xr:uid="{BA7E0C85-19F7-4435-BE7A-95555CCDB74C}"/>
    <cellStyle name="SAPBEXHLevel0 2 2 2" xfId="49878" xr:uid="{2CEA9ABD-F9FD-4A82-9A48-1CCC17E5D7F5}"/>
    <cellStyle name="SAPBEXHLevel0 3" xfId="46130" xr:uid="{D329C25B-7DAC-459E-836E-D5301CDF3BF9}"/>
    <cellStyle name="SAPBEXHLevel0 3 2" xfId="46131" xr:uid="{1F483297-ECDB-4CF4-9F4F-65B9D81F10E3}"/>
    <cellStyle name="SAPBEXHLevel0 3 3" xfId="51277" xr:uid="{06F2E1CC-4BF7-424B-909E-990762A5B587}"/>
    <cellStyle name="SAPBEXHLevel0 4" xfId="46132" xr:uid="{3CECCAAB-CAE4-43C8-8714-56FE0E4074D9}"/>
    <cellStyle name="SAPBEXHLevel0 4 2" xfId="46133" xr:uid="{DCD90D51-125D-4ADF-ABF7-27F7943A005D}"/>
    <cellStyle name="SAPBEXHLevel0 4 3" xfId="52159" xr:uid="{09E63ED7-627B-48D6-887A-C5826D7CCA2F}"/>
    <cellStyle name="SAPBEXHLevel0 5" xfId="46134" xr:uid="{17A7D53D-9729-4688-8090-C5E84353DA12}"/>
    <cellStyle name="SAPBEXHLevel0 5 2" xfId="53026" xr:uid="{24039431-68E0-48E0-8A83-C180AA9049CE}"/>
    <cellStyle name="SAPBEXHLevel0 6" xfId="53877" xr:uid="{48BC2F54-2283-4020-A02C-AA5381D4F89F}"/>
    <cellStyle name="SAPBEXHLevel0 7" xfId="54696" xr:uid="{643E3854-812D-4024-9645-44DF0A3AE1A7}"/>
    <cellStyle name="SAPBEXHLevel0 8" xfId="55419" xr:uid="{B19B1D0E-2A19-4959-B2D1-EB5ACB1FE244}"/>
    <cellStyle name="SAPBEXHLevel0 9" xfId="56000" xr:uid="{82DF2365-06FD-48D5-AB10-1ABE4E062E77}"/>
    <cellStyle name="SAPBEXHLevel0X" xfId="45411" xr:uid="{87B54926-E9AE-4587-BAF0-C700702D6F93}"/>
    <cellStyle name="SAPBEXHLevel0X 10" xfId="56752" xr:uid="{C925B43D-8F41-4A94-A582-D794F69E5F43}"/>
    <cellStyle name="SAPBEXHLevel0X 11" xfId="57551" xr:uid="{3AD6F347-88AC-4EE3-85BC-78A392F20500}"/>
    <cellStyle name="SAPBEXHLevel0X 12" xfId="47733" xr:uid="{94362331-7BCC-409B-92D2-05C5D0275A0F}"/>
    <cellStyle name="SAPBEXHLevel0X 2" xfId="46135" xr:uid="{782AF906-B491-44B6-B603-6061538B2976}"/>
    <cellStyle name="SAPBEXHLevel0X 2 2" xfId="46136" xr:uid="{444812A7-7BDB-42F0-8636-9297E4EB22BA}"/>
    <cellStyle name="SAPBEXHLevel0X 2 2 2" xfId="49880" xr:uid="{C9C62DBC-7434-4496-8BDE-D9A469AC7F6C}"/>
    <cellStyle name="SAPBEXHLevel0X 3" xfId="46137" xr:uid="{FBF0282B-BA33-4A0B-8868-F962AAA25DDA}"/>
    <cellStyle name="SAPBEXHLevel0X 3 2" xfId="46138" xr:uid="{D42B12D8-E3E4-4A3D-A943-46D6948487F2}"/>
    <cellStyle name="SAPBEXHLevel0X 3 3" xfId="51279" xr:uid="{140C7EE2-3FCE-4EDC-B301-174BA64096BA}"/>
    <cellStyle name="SAPBEXHLevel0X 4" xfId="46139" xr:uid="{F4A31714-4208-43B4-8E7B-D3CCE1DF9FB8}"/>
    <cellStyle name="SAPBEXHLevel0X 4 2" xfId="46140" xr:uid="{FA2D5F10-ABC5-462B-B8C6-52FB8116DA0D}"/>
    <cellStyle name="SAPBEXHLevel0X 4 3" xfId="52161" xr:uid="{DD0F53B1-493C-4FD6-81F5-FE888F68A746}"/>
    <cellStyle name="SAPBEXHLevel0X 5" xfId="46141" xr:uid="{AE78BF33-9AB0-4DBF-8A90-A9F107CACEA5}"/>
    <cellStyle name="SAPBEXHLevel0X 5 2" xfId="53028" xr:uid="{649D270C-4157-4C42-A3C4-685A7FC7F729}"/>
    <cellStyle name="SAPBEXHLevel0X 6" xfId="53879" xr:uid="{489845F9-1C74-4F40-B135-272E3274B29F}"/>
    <cellStyle name="SAPBEXHLevel0X 7" xfId="54698" xr:uid="{0498433A-AEB5-4BFF-9C10-764A905D94C6}"/>
    <cellStyle name="SAPBEXHLevel0X 8" xfId="55420" xr:uid="{5729D8CD-740B-4B0C-BD7A-7013BF376238}"/>
    <cellStyle name="SAPBEXHLevel0X 9" xfId="56001" xr:uid="{1A33A602-F6CF-4F90-A5CF-AEAD3FD24BA9}"/>
    <cellStyle name="SAPBEXHLevel1" xfId="45412" xr:uid="{1C1342EE-4D5D-455F-BA17-D389AE6A8DFC}"/>
    <cellStyle name="SAPBEXHLevel1 10" xfId="56753" xr:uid="{F3B5B109-A981-4245-A6D7-C0B3B016EE83}"/>
    <cellStyle name="SAPBEXHLevel1 11" xfId="57116" xr:uid="{1E6C84F2-67C2-4473-B8DB-6C3A9C6EC1FD}"/>
    <cellStyle name="SAPBEXHLevel1 12" xfId="47734" xr:uid="{6A52873C-FE68-43A1-AD25-3AA19ED07EB8}"/>
    <cellStyle name="SAPBEXHLevel1 2" xfId="46142" xr:uid="{AAE62773-8AB7-4481-910F-EF1EAB604577}"/>
    <cellStyle name="SAPBEXHLevel1 2 2" xfId="46143" xr:uid="{3BAE0552-A42C-4FCE-991D-F2EF3CA9C837}"/>
    <cellStyle name="SAPBEXHLevel1 2 2 2" xfId="49882" xr:uid="{1919D57A-9988-4820-8318-30198FE21D19}"/>
    <cellStyle name="SAPBEXHLevel1 3" xfId="46144" xr:uid="{DD45B518-865C-462F-8391-478FCBF38155}"/>
    <cellStyle name="SAPBEXHLevel1 3 2" xfId="46145" xr:uid="{B006E372-4835-406B-8E43-C3CB83CE8BA8}"/>
    <cellStyle name="SAPBEXHLevel1 3 3" xfId="51281" xr:uid="{7F097A8E-DA04-4250-806E-0DEC6549BC63}"/>
    <cellStyle name="SAPBEXHLevel1 4" xfId="46146" xr:uid="{68F1D97F-AE1D-4446-B87E-97CE3F94AE0F}"/>
    <cellStyle name="SAPBEXHLevel1 4 2" xfId="46147" xr:uid="{56787CDD-A9CF-49A9-A173-797EE5048DD1}"/>
    <cellStyle name="SAPBEXHLevel1 4 3" xfId="52163" xr:uid="{D24EF593-EF20-476E-9B91-CD28A33DF4FB}"/>
    <cellStyle name="SAPBEXHLevel1 5" xfId="46148" xr:uid="{79D04D63-6BE8-4584-AAA6-EA1BFA6D58CC}"/>
    <cellStyle name="SAPBEXHLevel1 5 2" xfId="53030" xr:uid="{AD043037-D91E-409A-BBFE-E5317DBD91C9}"/>
    <cellStyle name="SAPBEXHLevel1 6" xfId="53881" xr:uid="{900F4816-DBDD-43D1-A443-798724EF9DEA}"/>
    <cellStyle name="SAPBEXHLevel1 7" xfId="54700" xr:uid="{5426DC43-AB36-4F55-A30B-A7CA1B68FBA5}"/>
    <cellStyle name="SAPBEXHLevel1 8" xfId="55422" xr:uid="{10767889-1010-4EAF-9737-5FE510F6AEBA}"/>
    <cellStyle name="SAPBEXHLevel1 9" xfId="56002" xr:uid="{FF737406-4C29-45CB-B726-D282581543FE}"/>
    <cellStyle name="SAPBEXHLevel1X" xfId="45413" xr:uid="{8747F727-4C62-4DA8-8F73-03A82F7CBAD2}"/>
    <cellStyle name="SAPBEXHLevel1X 10" xfId="56754" xr:uid="{DAD0F5B4-3F17-4EA1-BD23-C489FAAB7411}"/>
    <cellStyle name="SAPBEXHLevel1X 11" xfId="56798" xr:uid="{40D72D53-F74E-4656-A633-3E88AFF83FB6}"/>
    <cellStyle name="SAPBEXHLevel1X 12" xfId="47735" xr:uid="{AF2D5296-366A-4D2C-9969-C4A661A7165D}"/>
    <cellStyle name="SAPBEXHLevel1X 2" xfId="46149" xr:uid="{A7955F3B-E7B3-480A-BECE-D2412E71D81F}"/>
    <cellStyle name="SAPBEXHLevel1X 2 2" xfId="46150" xr:uid="{C62E4C9A-7CBF-4C55-9EDF-5F3F9CFD792E}"/>
    <cellStyle name="SAPBEXHLevel1X 2 2 2" xfId="49884" xr:uid="{9EEDC759-26E9-4F6C-A5EA-9D043D6FA6EF}"/>
    <cellStyle name="SAPBEXHLevel1X 3" xfId="46151" xr:uid="{3BB9E0E0-250A-42F7-86D0-DD2129F8C304}"/>
    <cellStyle name="SAPBEXHLevel1X 3 2" xfId="46152" xr:uid="{7FE33EC5-5793-4990-9118-357BE1CC2253}"/>
    <cellStyle name="SAPBEXHLevel1X 3 3" xfId="51283" xr:uid="{CA905B46-A4F9-4405-BA18-15A404AEE59C}"/>
    <cellStyle name="SAPBEXHLevel1X 4" xfId="46153" xr:uid="{A81A36D1-69DC-4918-9D63-CD2E63BEA679}"/>
    <cellStyle name="SAPBEXHLevel1X 4 2" xfId="46154" xr:uid="{868C10BE-46A7-4E89-947E-479D5C21CAAE}"/>
    <cellStyle name="SAPBEXHLevel1X 4 3" xfId="52165" xr:uid="{B3B1ADA1-43E1-4D5D-915F-F44C795DE736}"/>
    <cellStyle name="SAPBEXHLevel1X 5" xfId="46155" xr:uid="{F1B8C4A2-AB02-458D-A60E-9F409056074B}"/>
    <cellStyle name="SAPBEXHLevel1X 5 2" xfId="53032" xr:uid="{80C6C90D-C1E4-47AE-BF7F-35D6631254C8}"/>
    <cellStyle name="SAPBEXHLevel1X 6" xfId="53883" xr:uid="{7D6C09BF-6C1D-4712-BF61-0BB68D4FBE18}"/>
    <cellStyle name="SAPBEXHLevel1X 7" xfId="54702" xr:uid="{3A42DB03-D885-415A-8613-64BB79BF81FD}"/>
    <cellStyle name="SAPBEXHLevel1X 8" xfId="55423" xr:uid="{5053DD1B-0E3A-4186-B548-771494B5521F}"/>
    <cellStyle name="SAPBEXHLevel1X 9" xfId="56003" xr:uid="{D921E3EF-F2CB-453E-84B6-2CADCCAB2F00}"/>
    <cellStyle name="SAPBEXHLevel2" xfId="45414" xr:uid="{683C7D9C-1EDB-4171-A03F-1E8586B9AA19}"/>
    <cellStyle name="SAPBEXHLevel2 10" xfId="56755" xr:uid="{03968B0B-3E24-4EB0-BEDD-47E019D51536}"/>
    <cellStyle name="SAPBEXHLevel2 11" xfId="58384" xr:uid="{4CFF4C3F-4F5E-4C1F-8E5D-494DD5C9D011}"/>
    <cellStyle name="SAPBEXHLevel2 12" xfId="47736" xr:uid="{543AEF55-61E1-4A4B-AFAA-C0EE72225E02}"/>
    <cellStyle name="SAPBEXHLevel2 2" xfId="46156" xr:uid="{3CC5F55E-3A69-4004-AFF3-DAE69E23A60A}"/>
    <cellStyle name="SAPBEXHLevel2 2 2" xfId="46157" xr:uid="{2DFA10D1-E84A-4BB5-9102-F4C57A37BA95}"/>
    <cellStyle name="SAPBEXHLevel2 2 2 2" xfId="49886" xr:uid="{C960DDC4-DDB8-45C4-98B4-19E6F12D4D2D}"/>
    <cellStyle name="SAPBEXHLevel2 3" xfId="46158" xr:uid="{A20013BE-FCAA-48E2-B84E-E39687349F49}"/>
    <cellStyle name="SAPBEXHLevel2 3 2" xfId="46159" xr:uid="{377C0347-3615-4160-AC54-4CF96A7CB210}"/>
    <cellStyle name="SAPBEXHLevel2 3 3" xfId="51285" xr:uid="{CDF1600C-480B-45E6-BFCF-7CD0A0586869}"/>
    <cellStyle name="SAPBEXHLevel2 4" xfId="46160" xr:uid="{CD6CAC51-41C1-4524-ABAA-055D39CCD6D2}"/>
    <cellStyle name="SAPBEXHLevel2 4 2" xfId="46161" xr:uid="{33553283-A08C-4F85-9558-07527F5B58B5}"/>
    <cellStyle name="SAPBEXHLevel2 4 3" xfId="52167" xr:uid="{9500F251-D333-46D6-894E-913F29E5B6F8}"/>
    <cellStyle name="SAPBEXHLevel2 5" xfId="46162" xr:uid="{F098AC68-CB99-4B52-8F6A-1E68265BD12B}"/>
    <cellStyle name="SAPBEXHLevel2 5 2" xfId="53034" xr:uid="{72528346-FAD6-4487-BCCF-B7EE3D6506A7}"/>
    <cellStyle name="SAPBEXHLevel2 6" xfId="53885" xr:uid="{6691D2E9-99D9-4ACE-8F53-0C4982893BBF}"/>
    <cellStyle name="SAPBEXHLevel2 7" xfId="54704" xr:uid="{61B0C2DC-2F4E-42D6-A0E5-415D06A68F15}"/>
    <cellStyle name="SAPBEXHLevel2 8" xfId="55425" xr:uid="{E0322D0C-83D5-4C6B-90E6-BC2A155A4B08}"/>
    <cellStyle name="SAPBEXHLevel2 9" xfId="56004" xr:uid="{D47EB685-A71A-4B8A-85B8-FEB1B6F023C9}"/>
    <cellStyle name="SAPBEXHLevel2X" xfId="45415" xr:uid="{08C2BF27-1F8B-4D73-98B4-316572D31737}"/>
    <cellStyle name="SAPBEXHLevel2X 10" xfId="56756" xr:uid="{4A55BA01-9CD5-428E-A6D0-B7B98F708F2D}"/>
    <cellStyle name="SAPBEXHLevel2X 11" xfId="58274" xr:uid="{F4207C48-2498-4A3F-96AA-CBF90F9474CD}"/>
    <cellStyle name="SAPBEXHLevel2X 12" xfId="47737" xr:uid="{2C50D098-F51A-4B12-974E-9CDE30795A2A}"/>
    <cellStyle name="SAPBEXHLevel2X 2" xfId="46163" xr:uid="{38703448-8FBF-47C3-8C8C-6973A19B3D74}"/>
    <cellStyle name="SAPBEXHLevel2X 2 2" xfId="46164" xr:uid="{F1D7A7F4-9E8C-4FEA-BA2D-3876A3FDB5B7}"/>
    <cellStyle name="SAPBEXHLevel2X 2 2 2" xfId="49888" xr:uid="{EC8229AB-E783-4DEF-848A-7BD9989975D4}"/>
    <cellStyle name="SAPBEXHLevel2X 3" xfId="46165" xr:uid="{23942E7E-F664-4CD8-A73C-33E3839ADAA9}"/>
    <cellStyle name="SAPBEXHLevel2X 3 2" xfId="46166" xr:uid="{C4DB49BD-226F-4896-88B2-5F41DA5817CB}"/>
    <cellStyle name="SAPBEXHLevel2X 3 3" xfId="51287" xr:uid="{381F04B9-0D70-422B-AA58-C3D83C4AD29C}"/>
    <cellStyle name="SAPBEXHLevel2X 4" xfId="46167" xr:uid="{8F87F9E8-C880-4207-9EFA-E44E3A38B492}"/>
    <cellStyle name="SAPBEXHLevel2X 4 2" xfId="46168" xr:uid="{1041D41C-0DF9-4E0E-853A-EC1F38DFAA3F}"/>
    <cellStyle name="SAPBEXHLevel2X 4 3" xfId="52169" xr:uid="{9C773496-C0C8-4440-A5F2-DD80E8765EF5}"/>
    <cellStyle name="SAPBEXHLevel2X 5" xfId="46169" xr:uid="{3246FCDB-B778-4A91-8EE5-3B7B8D876AC7}"/>
    <cellStyle name="SAPBEXHLevel2X 5 2" xfId="53036" xr:uid="{0430F590-107E-4B54-9A3F-036288E2A93E}"/>
    <cellStyle name="SAPBEXHLevel2X 6" xfId="53887" xr:uid="{B7592D03-78B5-439C-B9B3-E2B51A9DB865}"/>
    <cellStyle name="SAPBEXHLevel2X 7" xfId="54706" xr:uid="{C6491E5B-E103-49D6-BAC7-B38ADB4519F0}"/>
    <cellStyle name="SAPBEXHLevel2X 8" xfId="55426" xr:uid="{0B1D9A5B-7E83-4668-85A8-D2A3C23A1FE0}"/>
    <cellStyle name="SAPBEXHLevel2X 9" xfId="56005" xr:uid="{515941BF-EB42-415A-B2F8-6BE611D2BE01}"/>
    <cellStyle name="SAPBEXHLevel3" xfId="45416" xr:uid="{8E7CFF45-6D3C-4ED5-9E4C-A9F8984C880D}"/>
    <cellStyle name="SAPBEXHLevel3 10" xfId="56757" xr:uid="{3A814E05-DB9A-4C39-932F-F75D2751FEB1}"/>
    <cellStyle name="SAPBEXHLevel3 11" xfId="58170" xr:uid="{2A83CEF1-CD24-44FD-9BBC-5E76BFEE9041}"/>
    <cellStyle name="SAPBEXHLevel3 12" xfId="47738" xr:uid="{DCB26D54-8A52-49EC-92D3-BA7FB274089C}"/>
    <cellStyle name="SAPBEXHLevel3 2" xfId="46170" xr:uid="{5CF86A5A-3FE8-4A34-AB33-9A0AE03986D2}"/>
    <cellStyle name="SAPBEXHLevel3 2 2" xfId="46171" xr:uid="{4E1C1A3F-B759-4FFE-A47D-CA168ED0BF9B}"/>
    <cellStyle name="SAPBEXHLevel3 2 2 2" xfId="49890" xr:uid="{42A7AA55-BCD3-423B-8A6F-7918134215E6}"/>
    <cellStyle name="SAPBEXHLevel3 3" xfId="46172" xr:uid="{09392C11-B377-47BE-8D89-B42EED7EC96F}"/>
    <cellStyle name="SAPBEXHLevel3 3 2" xfId="46173" xr:uid="{4B961AEF-BEA9-441A-9CA6-B1A6AC181FF4}"/>
    <cellStyle name="SAPBEXHLevel3 3 3" xfId="51289" xr:uid="{062BFA0F-64A9-45D3-9D12-069906B25E63}"/>
    <cellStyle name="SAPBEXHLevel3 4" xfId="46174" xr:uid="{104B7AD8-E785-4FFD-89B4-361652C4B114}"/>
    <cellStyle name="SAPBEXHLevel3 4 2" xfId="46175" xr:uid="{AFD6BBAE-A46F-479A-AC7F-5E72A6D0C1DE}"/>
    <cellStyle name="SAPBEXHLevel3 4 3" xfId="52171" xr:uid="{5CC6B393-4F11-4E7F-B948-67F620C9D6BE}"/>
    <cellStyle name="SAPBEXHLevel3 5" xfId="46176" xr:uid="{18D3A171-44A3-413C-B6D7-5066934B3DE4}"/>
    <cellStyle name="SAPBEXHLevel3 5 2" xfId="53038" xr:uid="{B19F9A8C-04EC-485E-8AE9-B9ABE0C2464A}"/>
    <cellStyle name="SAPBEXHLevel3 6" xfId="53889" xr:uid="{0088FDA4-EF7B-4E61-88A8-CDC7E8323448}"/>
    <cellStyle name="SAPBEXHLevel3 7" xfId="54708" xr:uid="{1DCF8D9F-65F3-47FF-B8E4-2FF29C5E3E15}"/>
    <cellStyle name="SAPBEXHLevel3 8" xfId="55428" xr:uid="{32DECA01-A499-43C9-987C-C78A6D8CE359}"/>
    <cellStyle name="SAPBEXHLevel3 9" xfId="56006" xr:uid="{7E902A48-6019-410B-80C8-D5C8AD4E2C48}"/>
    <cellStyle name="SAPBEXHLevel3X" xfId="45417" xr:uid="{C7D9BB7A-1486-4EC7-9351-0238623ABFF9}"/>
    <cellStyle name="SAPBEXHLevel3X 10" xfId="56758" xr:uid="{4289804E-3C49-4379-B42C-3790C09DEF1D}"/>
    <cellStyle name="SAPBEXHLevel3X 11" xfId="58064" xr:uid="{2C7BDABD-400C-4008-8323-B0C5B35A1BC8}"/>
    <cellStyle name="SAPBEXHLevel3X 12" xfId="47739" xr:uid="{BE5A77D2-D5CF-47DC-91D0-F0C5A2790FD4}"/>
    <cellStyle name="SAPBEXHLevel3X 2" xfId="46177" xr:uid="{549E82F4-A6E9-4CD2-AAEF-47E6BCA8DD98}"/>
    <cellStyle name="SAPBEXHLevel3X 2 2" xfId="46178" xr:uid="{D7B21990-C250-4EAD-8BDA-5332042C9FA8}"/>
    <cellStyle name="SAPBEXHLevel3X 2 2 2" xfId="49892" xr:uid="{07798542-F64D-43B9-ADE5-D049C3EEB1B8}"/>
    <cellStyle name="SAPBEXHLevel3X 3" xfId="46179" xr:uid="{EB7F6E60-7688-4B14-89E0-8C8AB645658B}"/>
    <cellStyle name="SAPBEXHLevel3X 3 2" xfId="46180" xr:uid="{685BE73F-504F-4A8B-A126-07079B871A8D}"/>
    <cellStyle name="SAPBEXHLevel3X 3 3" xfId="51291" xr:uid="{6A09691E-F674-4B8F-AAED-ECC8443C4C8E}"/>
    <cellStyle name="SAPBEXHLevel3X 4" xfId="46181" xr:uid="{159A3395-FE9F-4F5F-A9D1-A72239A78A7E}"/>
    <cellStyle name="SAPBEXHLevel3X 4 2" xfId="46182" xr:uid="{7D9B4EDC-D12E-4296-8B61-5572D6682B14}"/>
    <cellStyle name="SAPBEXHLevel3X 4 3" xfId="52173" xr:uid="{3C06F3A2-277A-44AF-8932-690EA24166BF}"/>
    <cellStyle name="SAPBEXHLevel3X 5" xfId="46183" xr:uid="{71AD7898-817D-489A-BCB8-9324D1C62DDB}"/>
    <cellStyle name="SAPBEXHLevel3X 5 2" xfId="53040" xr:uid="{02453659-3939-4E7D-8744-21E1D9A6233C}"/>
    <cellStyle name="SAPBEXHLevel3X 6" xfId="53891" xr:uid="{E7BCEDA4-7D04-4817-B0A2-33854F1DE9A9}"/>
    <cellStyle name="SAPBEXHLevel3X 7" xfId="54710" xr:uid="{E6063CC2-FAA1-432F-8E45-A762294F8A30}"/>
    <cellStyle name="SAPBEXHLevel3X 8" xfId="55429" xr:uid="{F7333201-7056-4543-BD3D-CB175B595B57}"/>
    <cellStyle name="SAPBEXHLevel3X 9" xfId="56007" xr:uid="{EF947597-88AA-4952-B93F-81D9017104B6}"/>
    <cellStyle name="SAPBEXinputData" xfId="45418" xr:uid="{40B78D3A-78FB-4008-8106-A916BD8E4193}"/>
    <cellStyle name="SAPBEXinputData 10" xfId="47740" xr:uid="{C8F4D5DB-3529-46B2-A333-F23B9E0C7043}"/>
    <cellStyle name="SAPBEXinputData 2" xfId="46184" xr:uid="{6361095B-AED2-4654-8E2B-BBA8BAA8F6D0}"/>
    <cellStyle name="SAPBEXinputData 2 2" xfId="49894" xr:uid="{51C2373F-5344-46B7-ABFC-E1FAB5CC55B1}"/>
    <cellStyle name="SAPBEXinputData 3" xfId="46185" xr:uid="{9CE2912F-365E-44B4-A0CF-66CD9F33EE58}"/>
    <cellStyle name="SAPBEXinputData 3 2" xfId="51293" xr:uid="{9168784C-0554-4FF6-9213-518D49DBA345}"/>
    <cellStyle name="SAPBEXinputData 4" xfId="46186" xr:uid="{8697B238-E0F8-4053-B8E9-570CEC30AEC0}"/>
    <cellStyle name="SAPBEXinputData 4 2" xfId="52175" xr:uid="{3EE1B44D-41E0-4689-8D6E-5C34D8AD59A0}"/>
    <cellStyle name="SAPBEXinputData 5" xfId="53042" xr:uid="{7DC74EDD-4C9F-4CF1-9EA6-649D8C715415}"/>
    <cellStyle name="SAPBEXinputData 6" xfId="53893" xr:uid="{2611E230-A52F-47BF-9124-E74DAA0605B6}"/>
    <cellStyle name="SAPBEXinputData 7" xfId="54712" xr:uid="{70A6540A-C84E-4C4D-B1E2-2C1A420DBE42}"/>
    <cellStyle name="SAPBEXinputData 8" xfId="55431" xr:uid="{9FC97E5F-6E96-4263-B1E5-544112DEB352}"/>
    <cellStyle name="SAPBEXinputData 9" xfId="56008" xr:uid="{8AA8597B-79D8-4063-BAED-65CEB4412733}"/>
    <cellStyle name="SAPBEXresData" xfId="45419" xr:uid="{89C01D85-10C5-4F8E-897B-091D6B9FDC9D}"/>
    <cellStyle name="SAPBEXresData 2" xfId="46187" xr:uid="{EB51922C-3770-49F5-AB4D-5D91DA3AF02E}"/>
    <cellStyle name="SAPBEXresDataEmph" xfId="45420" xr:uid="{8D6393AD-13C5-4C7F-B9EF-1893177F44AD}"/>
    <cellStyle name="SAPBEXresDataEmph 2" xfId="46188" xr:uid="{2A7CA6B4-5A55-42D2-9D1C-C5FAB90CFCDF}"/>
    <cellStyle name="SAPBEXresItem" xfId="45421" xr:uid="{FE31AE29-28B4-4C64-83A4-AE6E5E55E09B}"/>
    <cellStyle name="SAPBEXresItem 2" xfId="46189" xr:uid="{E3CB59D7-64BA-47B9-B9B3-82F9DFA612D4}"/>
    <cellStyle name="SAPBEXresItemX" xfId="45422" xr:uid="{6531512C-D468-4CDE-87EA-84009173E306}"/>
    <cellStyle name="SAPBEXresItemX 10" xfId="47741" xr:uid="{91B1560D-85DD-4D6C-AD34-60135AAEE199}"/>
    <cellStyle name="SAPBEXresItemX 2" xfId="46190" xr:uid="{9CBA43C0-FB14-40E9-BE62-FFBC28D98E3D}"/>
    <cellStyle name="SAPBEXresItemX 2 2" xfId="46191" xr:uid="{E9709D29-E1A9-46DB-A92B-3EFE0F134A6E}"/>
    <cellStyle name="SAPBEXresItemX 2 2 2" xfId="49898" xr:uid="{770094E3-32D9-48D7-BC24-BED5A1316ED7}"/>
    <cellStyle name="SAPBEXresItemX 2 3" xfId="48352" xr:uid="{E889704A-6A1A-430F-8E09-95E0466A05C7}"/>
    <cellStyle name="SAPBEXresItemX 3" xfId="46192" xr:uid="{F35E4FA4-11E6-405B-B329-5F65A43F400C}"/>
    <cellStyle name="SAPBEXresItemX 3 2" xfId="46193" xr:uid="{DDFF7898-33FD-4288-909B-4B7390CDAFC9}"/>
    <cellStyle name="SAPBEXresItemX 3 3" xfId="51298" xr:uid="{D8274EE5-8E5F-48B9-BCA9-25BF187345EC}"/>
    <cellStyle name="SAPBEXresItemX 4" xfId="46194" xr:uid="{41BA5647-3FDD-4EC1-9438-EB66E5877BDC}"/>
    <cellStyle name="SAPBEXresItemX 4 2" xfId="52180" xr:uid="{58C1BF53-CD87-4359-A417-3AF6FCEED5C6}"/>
    <cellStyle name="SAPBEXresItemX 5" xfId="53047" xr:uid="{DDBD8A3C-554A-4BA6-9108-313FC1ED27A6}"/>
    <cellStyle name="SAPBEXresItemX 6" xfId="53898" xr:uid="{CC7B70C6-11F7-4B90-8DFE-5A2A6256BE52}"/>
    <cellStyle name="SAPBEXresItemX 7" xfId="54717" xr:uid="{4DBA8D1B-D30D-46ED-92BD-7D476F1814A9}"/>
    <cellStyle name="SAPBEXresItemX 8" xfId="55434" xr:uid="{28FFB56A-52B0-41BB-98DF-D2974BB5E5D0}"/>
    <cellStyle name="SAPBEXresItemX 9" xfId="56009" xr:uid="{4271F1AD-FB46-4CCE-8357-F75AE11E047D}"/>
    <cellStyle name="SAPBEXstdData" xfId="45423" xr:uid="{3464D88A-5890-4B5E-8566-2DC25AE5057B}"/>
    <cellStyle name="SAPBEXstdData 2" xfId="46195" xr:uid="{18A9669C-2709-43A9-949E-007CE7601CD6}"/>
    <cellStyle name="SAPBEXstdDataEmph" xfId="45424" xr:uid="{68C1FFD8-3FF5-4B51-BBCF-B4442037302D}"/>
    <cellStyle name="SAPBEXstdDataEmph 2" xfId="46196" xr:uid="{BCED4B37-207A-4875-A552-AA93539DF805}"/>
    <cellStyle name="SAPBEXstdItem" xfId="45425" xr:uid="{7A2FE9A9-90F9-4BB2-B61D-E1F30E60BA78}"/>
    <cellStyle name="SAPBEXstdItem 2" xfId="46197" xr:uid="{0392129D-7C69-4293-9A12-0C527DC5E73C}"/>
    <cellStyle name="SAPBEXstdItemX" xfId="45426" xr:uid="{460BD05F-B2A7-4A0D-A9D7-0E5854C45687}"/>
    <cellStyle name="SAPBEXstdItemX 10" xfId="47742" xr:uid="{E1DB2605-9C69-4D33-B83A-AB5FE1E49B2B}"/>
    <cellStyle name="SAPBEXstdItemX 2" xfId="46198" xr:uid="{658898BF-64FF-43A0-B87A-B1B7CBA175B8}"/>
    <cellStyle name="SAPBEXstdItemX 2 2" xfId="46199" xr:uid="{2E01ADED-22F8-4BFC-BDB7-1CE0BA16A4B5}"/>
    <cellStyle name="SAPBEXstdItemX 2 2 2" xfId="49902" xr:uid="{20312397-0DA9-45B5-9C29-30AE35AF76E4}"/>
    <cellStyle name="SAPBEXstdItemX 2 3" xfId="48353" xr:uid="{0ED38958-DCFF-4ECE-A6EB-4ABEEA39B9E9}"/>
    <cellStyle name="SAPBEXstdItemX 3" xfId="46200" xr:uid="{F9B851D0-B920-4811-84FA-80464E9E65E4}"/>
    <cellStyle name="SAPBEXstdItemX 3 2" xfId="46201" xr:uid="{E66E269F-077E-4321-BC86-D2241E3E16E5}"/>
    <cellStyle name="SAPBEXstdItemX 3 3" xfId="51302" xr:uid="{D4CBD501-43BF-400D-A0B9-6C1E10C7ABB7}"/>
    <cellStyle name="SAPBEXstdItemX 4" xfId="46202" xr:uid="{9B509F8E-DDDA-4F76-921F-FF9BC2A2A452}"/>
    <cellStyle name="SAPBEXstdItemX 4 2" xfId="52184" xr:uid="{B360B150-43CE-432C-B8AA-D0C5092AEF40}"/>
    <cellStyle name="SAPBEXstdItemX 5" xfId="53051" xr:uid="{B2AF4B4F-0FF2-40F7-9C5B-975AF221445E}"/>
    <cellStyle name="SAPBEXstdItemX 6" xfId="53902" xr:uid="{800E368B-2A75-4CE1-B19E-C2E2AADC8F74}"/>
    <cellStyle name="SAPBEXstdItemX 7" xfId="54721" xr:uid="{58804D0C-DBFE-46FF-A809-52E163DFDFE1}"/>
    <cellStyle name="SAPBEXstdItemX 8" xfId="55436" xr:uid="{F7A58164-3880-471A-A961-FA17688CD382}"/>
    <cellStyle name="SAPBEXstdItemX 9" xfId="56010" xr:uid="{CCE46243-5903-4BF5-AF45-43E967FB9B01}"/>
    <cellStyle name="SAPBEXtitle" xfId="45427" xr:uid="{D265C80B-60E8-44D9-BC94-E0EE097348F1}"/>
    <cellStyle name="SAPBEXundefined" xfId="45428" xr:uid="{4D047343-C4C2-4115-BB9D-29C1E4CCC6F8}"/>
    <cellStyle name="SAPBEXundefined 2" xfId="46203" xr:uid="{17D94BC2-30A6-41BF-8F36-2426FACD4E01}"/>
    <cellStyle name="Sep. milhar [0]" xfId="47743" xr:uid="{D141B7A7-4B61-44DB-9A92-924D8CA6B05A}"/>
    <cellStyle name="Separador de m" xfId="45429" xr:uid="{E6809771-EB15-4E8A-875A-37B6D80F9E79}"/>
    <cellStyle name="Separador de m 2" xfId="46204" xr:uid="{4CDC9696-5EB9-4622-B318-AFD35E4B41B8}"/>
    <cellStyle name="Separador de m 3" xfId="47019" xr:uid="{84E2D53E-134C-479E-AFE0-C4FB19BD7897}"/>
    <cellStyle name="Separador de milhares [0] 2" xfId="49905" xr:uid="{3765DC5E-E675-4227-8755-930FADB40EA5}"/>
    <cellStyle name="Separador de milhares [0] 3" xfId="49906" xr:uid="{8F16A58E-C35D-4E32-8B2A-09FDE17E616A}"/>
    <cellStyle name="Separador de milhares [0] 4" xfId="49907" xr:uid="{B12EE97A-4609-441F-8626-2249948428FD}"/>
    <cellStyle name="Separador de milhares [0] 5" xfId="49908" xr:uid="{35489392-0F61-46AA-B1EB-8D11472A3309}"/>
    <cellStyle name="Separador de milhares 10" xfId="50" xr:uid="{BF8995AC-2DA8-4499-9BBA-A5F84AB695BD}"/>
    <cellStyle name="Separador de milhares 10 10" xfId="43533" xr:uid="{87B94492-8DEB-48A3-92A3-05E18D83E283}"/>
    <cellStyle name="Separador de milhares 10 11" xfId="43534" xr:uid="{F6BABB47-DAA5-400F-91BA-CE4A85A8143F}"/>
    <cellStyle name="Separador de milhares 10 12" xfId="43535" xr:uid="{7628AF3C-F3F1-4DA2-AFA8-4037DE099F4D}"/>
    <cellStyle name="Separador de milhares 10 13" xfId="43536" xr:uid="{1AC9F8D2-71C8-44EE-9341-90E4109C1537}"/>
    <cellStyle name="Separador de milhares 10 14" xfId="43537" xr:uid="{C648410B-F47B-4988-BED4-445511028DA9}"/>
    <cellStyle name="Separador de milhares 10 15" xfId="43538" xr:uid="{BE9AA8C1-C7AD-47C3-AB7E-97888705D28E}"/>
    <cellStyle name="Separador de milhares 10 16" xfId="43539" xr:uid="{30072F46-57F3-4CB3-AEAA-89326D0A44DD}"/>
    <cellStyle name="Separador de milhares 10 17" xfId="43540" xr:uid="{5164F185-7A42-4473-9B48-ACEF192E9645}"/>
    <cellStyle name="Separador de milhares 10 18" xfId="43532" xr:uid="{87D78045-862B-46D5-9A53-BCEA169F645E}"/>
    <cellStyle name="Separador de milhares 10 19" xfId="44882" xr:uid="{A7B2F0F9-18E4-4162-8A44-B399BF4C8D23}"/>
    <cellStyle name="Separador de milhares 10 2" xfId="82" xr:uid="{6E0C072C-0F30-4683-9744-D21909DF3F52}"/>
    <cellStyle name="Separador de milhares 10 2 10" xfId="43542" xr:uid="{6C038FF1-CDD2-4E19-9789-497F2B6D2320}"/>
    <cellStyle name="Separador de milhares 10 2 11" xfId="43543" xr:uid="{8305B466-7159-436A-AEF1-ACDA485B92B2}"/>
    <cellStyle name="Separador de milhares 10 2 12" xfId="43544" xr:uid="{EFE99D43-5D17-495E-B39F-6AA9B2A87EAB}"/>
    <cellStyle name="Separador de milhares 10 2 13" xfId="43545" xr:uid="{E245DCA4-B8A6-45FE-AC3A-7B9DE1ADA8D7}"/>
    <cellStyle name="Separador de milhares 10 2 14" xfId="43546" xr:uid="{52D80EF4-E4DE-477A-8DA6-14D09B4146A1}"/>
    <cellStyle name="Separador de milhares 10 2 15" xfId="43547" xr:uid="{AC5E2E51-640A-46C6-9BC7-1899FB46531D}"/>
    <cellStyle name="Separador de milhares 10 2 16" xfId="43548" xr:uid="{D335F5DE-8460-490A-BBEF-E4E38DC5198A}"/>
    <cellStyle name="Separador de milhares 10 2 17" xfId="43541" xr:uid="{F69EFEC0-6AF8-4E54-AB55-062ABD77CA09}"/>
    <cellStyle name="Separador de milhares 10 2 18" xfId="44917" xr:uid="{31833BD1-B323-4117-A87B-08E4D6A1CD4C}"/>
    <cellStyle name="Separador de milhares 10 2 19" xfId="44962" xr:uid="{4E4B1D5D-D62A-4CB0-953A-F3B2C78A5699}"/>
    <cellStyle name="Separador de milhares 10 2 2" xfId="43549" xr:uid="{FE0EDB01-B93D-40BA-9CD8-57EBF7B3272D}"/>
    <cellStyle name="Separador de milhares 10 2 2 2" xfId="44925" xr:uid="{FAFCE2A1-1CFA-40D9-A072-1463337F7B52}"/>
    <cellStyle name="Separador de milhares 10 2 2 2 2" xfId="45075" xr:uid="{826EF0C1-4EF6-4CE3-A82D-5A749F34116A}"/>
    <cellStyle name="Separador de milhares 10 2 2 2 3" xfId="45047" xr:uid="{5B41B2E0-8C9E-47DB-A697-1AA49A1B591C}"/>
    <cellStyle name="Separador de milhares 10 2 2 2 4" xfId="60123" xr:uid="{0323642E-AC95-45E2-A087-85D7F8FAEE9A}"/>
    <cellStyle name="Separador de milhares 10 2 2 3" xfId="45061" xr:uid="{93D6F6E2-79D0-4DBC-BC93-6205ADCB7EAA}"/>
    <cellStyle name="Separador de milhares 10 2 2 4" xfId="45032" xr:uid="{D1C97BDF-6807-431A-87DB-24DE28F5FF50}"/>
    <cellStyle name="Separador de milhares 10 2 20" xfId="45024" xr:uid="{C14FB4B6-D43B-492A-BBE6-C5B037CB9FD1}"/>
    <cellStyle name="Separador de milhares 10 2 21" xfId="46453" xr:uid="{645E91E9-64F5-43BE-B286-633C0A6454FA}"/>
    <cellStyle name="Separador de milhares 10 2 3" xfId="43550" xr:uid="{DC3FB8BF-9F0B-4F1D-AEB3-F560FE256024}"/>
    <cellStyle name="Separador de milhares 10 2 3 2" xfId="45067" xr:uid="{34522B14-3EBA-435B-9873-CB40A8133086}"/>
    <cellStyle name="Separador de milhares 10 2 3 2 2" xfId="60219" xr:uid="{BA027D68-7497-45BD-8888-51998986A345}"/>
    <cellStyle name="Separador de milhares 10 2 3 3" xfId="45039" xr:uid="{B78B3CEB-72EB-4C9A-A853-A7D1BB6759B9}"/>
    <cellStyle name="Separador de milhares 10 2 4" xfId="43551" xr:uid="{6B4F46FC-BCBC-4A62-BCA1-DFD1E37D9458}"/>
    <cellStyle name="Separador de milhares 10 2 4 2" xfId="45053" xr:uid="{AB1A0198-FFB8-41A8-B78A-CDC282A427D8}"/>
    <cellStyle name="Separador de milhares 10 2 4 3" xfId="60088" xr:uid="{F6382178-2FE5-48AA-93FF-914C10D58182}"/>
    <cellStyle name="Separador de milhares 10 2 5" xfId="43552" xr:uid="{61789921-F2F8-48EA-8960-5EB837DA648B}"/>
    <cellStyle name="Separador de milhares 10 2 6" xfId="43553" xr:uid="{03ACCD47-F647-41CF-B172-472239577488}"/>
    <cellStyle name="Separador de milhares 10 2 7" xfId="43554" xr:uid="{C098CF45-AA5D-4A49-9E92-4D064B3FBF1D}"/>
    <cellStyle name="Separador de milhares 10 2 8" xfId="43555" xr:uid="{0DF2BAA5-CA3F-4A2D-8DCC-88CFE0A330EF}"/>
    <cellStyle name="Separador de milhares 10 2 9" xfId="43556" xr:uid="{E587A6E4-4311-4369-9D92-442F32D03447}"/>
    <cellStyle name="Separador de milhares 10 20" xfId="242" xr:uid="{A3B4ACC5-C672-4D73-8519-594FE4B286CF}"/>
    <cellStyle name="Separador de milhares 10 21" xfId="173" xr:uid="{F06C913E-F263-4A78-BC5A-FFDBDA8CBBD5}"/>
    <cellStyle name="Separador de milhares 10 22" xfId="44914" xr:uid="{66D63BC1-CC19-4B9C-BDB3-A3881FD6B642}"/>
    <cellStyle name="Separador de milhares 10 3" xfId="43557" xr:uid="{B7304A85-CABE-4472-BE92-C9CF2D5E8630}"/>
    <cellStyle name="Separador de milhares 10 3 2" xfId="44922" xr:uid="{21359853-FC25-4860-B6AB-4918496FF608}"/>
    <cellStyle name="Separador de milhares 10 3 2 2" xfId="45072" xr:uid="{76D536E4-8792-4D9F-86FC-24B51C9AE8A1}"/>
    <cellStyle name="Separador de milhares 10 3 2 3" xfId="45044" xr:uid="{91CEA2B9-E13C-49AC-9D7A-A4F2C94EC7EF}"/>
    <cellStyle name="Separador de milhares 10 3 2 4" xfId="58442" xr:uid="{37DE33F7-F821-4142-A7D5-F0F2ED0EE16B}"/>
    <cellStyle name="Separador de milhares 10 3 3" xfId="44944" xr:uid="{168CBA8D-502B-4F59-8F4E-D57813183344}"/>
    <cellStyle name="Separador de milhares 10 3 3 2" xfId="45058" xr:uid="{EEFE6CCF-8B73-4135-9BDF-469D819A86DB}"/>
    <cellStyle name="Separador de milhares 10 3 4" xfId="45029" xr:uid="{D2DBEEA3-A2A0-488F-9682-BFDF0ADF747B}"/>
    <cellStyle name="Separador de milhares 10 3 5" xfId="46473" xr:uid="{4F8D44AF-B5F4-4E43-ADE5-1FC5F010F9C5}"/>
    <cellStyle name="Separador de milhares 10 4" xfId="43558" xr:uid="{B6F292D2-5A0C-4141-A270-33D021B9CD64}"/>
    <cellStyle name="Separador de milhares 10 4 2" xfId="45021" xr:uid="{6E7FEBAE-B588-4146-96B9-16E5DF2C7ABF}"/>
    <cellStyle name="Separador de milhares 10 4 3" xfId="60057" xr:uid="{EA95E69A-A575-480F-AAD8-EAB99A6C5603}"/>
    <cellStyle name="Separador de milhares 10 5" xfId="43559" xr:uid="{3494D18A-13EB-40D9-B8A4-DB955C155611}"/>
    <cellStyle name="Separador de milhares 10 6" xfId="43560" xr:uid="{1A652BC8-F12D-48E9-A2FA-B99BD4B2E5A6}"/>
    <cellStyle name="Separador de milhares 10 7" xfId="43561" xr:uid="{0D5B2962-7E29-4B0C-88EB-6DA266E36F96}"/>
    <cellStyle name="Separador de milhares 10 8" xfId="43562" xr:uid="{9778B5DF-DD41-48C8-9B8A-4E7149BEA5F6}"/>
    <cellStyle name="Separador de milhares 10 9" xfId="43563" xr:uid="{0488ACD7-05F4-4462-BA44-BD579E86DE1B}"/>
    <cellStyle name="Separador de milhares 11" xfId="43564" xr:uid="{06504262-830E-4BDC-859C-DF2DC9338B47}"/>
    <cellStyle name="Separador de milhares 11 10" xfId="43565" xr:uid="{3EE2C67C-EF3A-4E8A-A9CD-72534712F25D}"/>
    <cellStyle name="Separador de milhares 11 11" xfId="43566" xr:uid="{DC16E54B-61D0-44D3-AF54-618711534B37}"/>
    <cellStyle name="Separador de milhares 11 12" xfId="43567" xr:uid="{AD1F8958-BCCE-4C23-B3F3-4872F1CE73E4}"/>
    <cellStyle name="Separador de milhares 11 13" xfId="43568" xr:uid="{5241E9AA-5952-498E-A1D0-5E4727F67FF9}"/>
    <cellStyle name="Separador de milhares 11 14" xfId="43569" xr:uid="{32AF742C-A26D-49DF-BCF3-91F4BF3BF344}"/>
    <cellStyle name="Separador de milhares 11 15" xfId="43570" xr:uid="{C58A2EB1-6104-4908-A575-CD4D371099FA}"/>
    <cellStyle name="Separador de milhares 11 16" xfId="43571" xr:uid="{FAA9BC2A-F14D-4181-96CD-D865728E33D5}"/>
    <cellStyle name="Separador de milhares 11 17" xfId="46205" xr:uid="{477C23F2-A024-414F-B21D-512272F5E811}"/>
    <cellStyle name="Separador de milhares 11 2" xfId="43572" xr:uid="{7C773EAF-7AC5-4142-9112-F1998B495093}"/>
    <cellStyle name="Separador de milhares 11 2 2" xfId="46455" xr:uid="{D697F836-FB81-4107-93C9-81D976F34C2E}"/>
    <cellStyle name="Separador de milhares 11 2 2 2" xfId="60090" xr:uid="{3224CC6F-8805-422E-866C-60AA7D09024B}"/>
    <cellStyle name="Separador de milhares 11 2 3" xfId="47744" xr:uid="{A11EBF79-B4CA-4B4D-8B9C-68C13E6EFF13}"/>
    <cellStyle name="Separador de milhares 11 2 3 2" xfId="60212" xr:uid="{9814B292-C168-4DDF-8BF4-B9DB05C06172}"/>
    <cellStyle name="Separador de milhares 11 2 4" xfId="60059" xr:uid="{1990BB1B-5CAA-4FC9-A019-1666782CDBBA}"/>
    <cellStyle name="Separador de milhares 11 2 5" xfId="46206" xr:uid="{DF7FE31A-2386-475D-A9F5-381E9BD5372A}"/>
    <cellStyle name="Separador de milhares 11 3" xfId="43573" xr:uid="{18A06E00-440C-4004-8863-A3A9A02BA4F6}"/>
    <cellStyle name="Separador de milhares 11 3 2" xfId="60089" xr:uid="{AE9AFC8D-C99E-4A79-BA13-1300C0467155}"/>
    <cellStyle name="Separador de milhares 11 3 3" xfId="46454" xr:uid="{58992A5F-7D09-4D56-9E93-E37BEE9677BF}"/>
    <cellStyle name="Separador de milhares 11 4" xfId="43574" xr:uid="{3360F2B5-4DE1-4389-9F67-D1E892201FF5}"/>
    <cellStyle name="Separador de milhares 11 4 2" xfId="60124" xr:uid="{C39DCC71-FD50-4BF6-9A1E-F53418E0BB58}"/>
    <cellStyle name="Separador de milhares 11 4 3" xfId="47020" xr:uid="{2A82FBF7-92CC-467D-84CA-7916375301E1}"/>
    <cellStyle name="Separador de milhares 11 5" xfId="43575" xr:uid="{AD3CEA48-4BC0-49A2-9B31-A1088B928FE1}"/>
    <cellStyle name="Separador de milhares 11 5 2" xfId="60058" xr:uid="{CC2B5193-7DDD-4C8F-AF1B-1851B6D7C38F}"/>
    <cellStyle name="Separador de milhares 11 6" xfId="43576" xr:uid="{3F3F28D4-5863-482C-8605-14FCC5DDDF7C}"/>
    <cellStyle name="Separador de milhares 11 7" xfId="43577" xr:uid="{07CB922C-FF02-4F7E-A804-A67B3C550B4B}"/>
    <cellStyle name="Separador de milhares 11 8" xfId="43578" xr:uid="{679602E2-3740-4EF2-926B-1C16F0A81265}"/>
    <cellStyle name="Separador de milhares 11 9" xfId="43579" xr:uid="{F6604306-3F2A-46F0-B568-70AE61C09310}"/>
    <cellStyle name="Separador de milhares 12" xfId="51" xr:uid="{64103CD7-73C8-4875-B8BE-383B74A07993}"/>
    <cellStyle name="Separador de milhares 12 10" xfId="43581" xr:uid="{B520964C-CC96-4B8F-B293-EE4F75331DCA}"/>
    <cellStyle name="Separador de milhares 12 11" xfId="43582" xr:uid="{D2D399D8-39E9-417C-97B5-E3D5250D5CC9}"/>
    <cellStyle name="Separador de milhares 12 12" xfId="43583" xr:uid="{F5085CA2-71CA-4D19-8D69-A41604AFEA64}"/>
    <cellStyle name="Separador de milhares 12 13" xfId="43584" xr:uid="{23306672-BBC0-4C9C-80D1-02C43BC3549C}"/>
    <cellStyle name="Separador de milhares 12 14" xfId="43585" xr:uid="{06EFFDD4-DD3C-45B8-9FF4-56D7EA4C7EC0}"/>
    <cellStyle name="Separador de milhares 12 15" xfId="43586" xr:uid="{0E29F412-68AB-4030-B503-E17159EF7541}"/>
    <cellStyle name="Separador de milhares 12 16" xfId="43580" xr:uid="{FE19D1FC-6140-43A2-B7A9-0133B2B35F1D}"/>
    <cellStyle name="Separador de milhares 12 17" xfId="44945" xr:uid="{6A7A3624-80B5-47D4-A47A-D0F38E7BA777}"/>
    <cellStyle name="Separador de milhares 12 18" xfId="47021" xr:uid="{265F3680-0E66-4860-B90D-B4CBEFC4F60E}"/>
    <cellStyle name="Separador de milhares 12 2" xfId="83" xr:uid="{8B25FC21-A380-4562-917D-FF4993CA030E}"/>
    <cellStyle name="Separador de milhares 12 2 2" xfId="43587" xr:uid="{98199A83-E6FF-4B89-9769-8EECA5BD3232}"/>
    <cellStyle name="Separador de milhares 12 2 2 2" xfId="60213" xr:uid="{83952BCF-1708-409D-9780-15E5A043B8B4}"/>
    <cellStyle name="Separador de milhares 12 2 2 3" xfId="47745" xr:uid="{8BB4AFFF-8148-4233-8BB9-AD2622613DFC}"/>
    <cellStyle name="Separador de milhares 12 2 3" xfId="178" xr:uid="{5CD78F5B-1C98-45F5-AB34-01152514C9B6}"/>
    <cellStyle name="Separador de milhares 12 2 3 2" xfId="60126" xr:uid="{B6AB5141-C1CF-4EEE-AFB8-460A94561F95}"/>
    <cellStyle name="Separador de milhares 12 2 4" xfId="44929" xr:uid="{74AA08E8-1F2A-4E0B-B79F-489DD8FAE645}"/>
    <cellStyle name="Separador de milhares 12 2 5" xfId="44933" xr:uid="{E6354E59-6447-4220-B2E6-C9A19C32D27A}"/>
    <cellStyle name="Separador de milhares 12 2 6" xfId="44963" xr:uid="{9CF11A01-B8CE-4A1E-ACD6-26A98C11423A}"/>
    <cellStyle name="Separador de milhares 12 2 7" xfId="45081" xr:uid="{7876F930-0F79-42AC-B9CF-A8F479D3950C}"/>
    <cellStyle name="Separador de milhares 12 2 8" xfId="47022" xr:uid="{C2151361-A50B-4732-BE57-FFFB4AA0D9EF}"/>
    <cellStyle name="Separador de milhares 12 3" xfId="43588" xr:uid="{59431F10-4157-4AD2-848E-2B39581AC544}"/>
    <cellStyle name="Separador de milhares 12 3 2" xfId="59951" xr:uid="{F770C068-BC7C-4720-B1B3-01833944648D}"/>
    <cellStyle name="Separador de milhares 12 3 2 2" xfId="60396" xr:uid="{4779D17A-1BBC-4C35-A008-B32B6C5AC78C}"/>
    <cellStyle name="Separador de milhares 12 3 3" xfId="60127" xr:uid="{536E0807-3CFB-4160-850A-67BF9B62A993}"/>
    <cellStyle name="Separador de milhares 12 3 4" xfId="47023" xr:uid="{4B60A5FD-DCC6-49A3-943B-D748B33FB6EA}"/>
    <cellStyle name="Separador de milhares 12 4" xfId="43589" xr:uid="{EE174328-7F11-4636-AA48-2E6832334726}"/>
    <cellStyle name="Separador de milhares 12 4 2" xfId="60128" xr:uid="{7EAC6869-599F-405C-87F5-074E6B123D98}"/>
    <cellStyle name="Separador de milhares 12 4 3" xfId="47024" xr:uid="{6FC36106-13C5-48DC-8FCE-A9E5EA9ACDDE}"/>
    <cellStyle name="Separador de milhares 12 5" xfId="43590" xr:uid="{9E66EAF1-F4CC-4F70-A495-5BDD9D9C3290}"/>
    <cellStyle name="Separador de milhares 12 5 2" xfId="60125" xr:uid="{207B8AF9-8245-410B-9D08-8A36A0CE3487}"/>
    <cellStyle name="Separador de milhares 12 6" xfId="43591" xr:uid="{A6F7A145-952D-4D05-9235-1A86B1179DD4}"/>
    <cellStyle name="Separador de milhares 12 7" xfId="43592" xr:uid="{87719B2F-09F4-4FB9-A491-86D6A85B7948}"/>
    <cellStyle name="Separador de milhares 12 8" xfId="43593" xr:uid="{567E944B-6420-41D0-8115-C210E798705F}"/>
    <cellStyle name="Separador de milhares 12 9" xfId="43594" xr:uid="{5212FC55-2851-4BA2-BF87-46D06776578D}"/>
    <cellStyle name="Separador de milhares 13" xfId="43595" xr:uid="{0F5FA716-C64D-4519-A2E0-EBE6DB7435D9}"/>
    <cellStyle name="Separador de milhares 13 2" xfId="43596" xr:uid="{568E786F-3838-425C-BA59-CD94E4347208}"/>
    <cellStyle name="Separador de milhares 13 2 2" xfId="60214" xr:uid="{A18EE535-3DF4-4C8B-A51B-D1A3CB30F454}"/>
    <cellStyle name="Separador de milhares 13 2 3" xfId="47746" xr:uid="{190E0BEC-A9CB-4DD1-89AF-C693B816FD3D}"/>
    <cellStyle name="Separador de milhares 13 3" xfId="43597" xr:uid="{8DC08C7A-ED16-415B-BB1C-101CD7FA700C}"/>
    <cellStyle name="Separador de milhares 13 3 2" xfId="60129" xr:uid="{A3EE552A-169F-49A5-934B-F5C5FC06BBF2}"/>
    <cellStyle name="Separador de milhares 13 4" xfId="43598" xr:uid="{D32087B3-F157-4252-B2B4-EC9E0A0EB9E8}"/>
    <cellStyle name="Separador de milhares 13 5" xfId="43599" xr:uid="{1DD54A4A-D9B7-432E-A023-0F2AD0C20C8B}"/>
    <cellStyle name="Separador de milhares 13 6" xfId="43600" xr:uid="{F2EE1FCC-E4A2-492A-B85E-0E7BE45DC6AA}"/>
    <cellStyle name="Separador de milhares 13 7" xfId="47025" xr:uid="{D2F448C0-3FA4-4958-8126-41D002C5D573}"/>
    <cellStyle name="Separador de milhares 14" xfId="43601" xr:uid="{9B9C1252-B8DC-49C7-9A34-10E6A963ECE7}"/>
    <cellStyle name="Separador de milhares 14 2" xfId="43602" xr:uid="{B036B364-1E54-4AC1-8F71-DA32867BEB2B}"/>
    <cellStyle name="Separador de milhares 14 2 2" xfId="58454" xr:uid="{2E85C4C2-8AB1-4718-A252-E930413539E7}"/>
    <cellStyle name="Separador de milhares 14 2 3" xfId="60131" xr:uid="{B192D27C-7664-4635-B37C-17CBC6DDB0EE}"/>
    <cellStyle name="Separador de milhares 14 2 4" xfId="47027" xr:uid="{F71C6EEB-91B8-43F1-BCC2-AA39B453770A}"/>
    <cellStyle name="Separador de milhares 14 3" xfId="43603" xr:uid="{3F968209-EA17-46DD-9C1E-AD7501FF2243}"/>
    <cellStyle name="Separador de milhares 14 3 2" xfId="60132" xr:uid="{844CE5DD-E049-4BA4-9841-DA2A0EBB8ECE}"/>
    <cellStyle name="Separador de milhares 14 3 3" xfId="47028" xr:uid="{5984C4CD-1ABD-45DD-BC3A-44C4F9389A74}"/>
    <cellStyle name="Separador de milhares 14 4" xfId="43604" xr:uid="{FF8BA5E3-F4B0-413A-8190-C396ECF84563}"/>
    <cellStyle name="Separador de milhares 14 4 2" xfId="60133" xr:uid="{B9B46B7C-A4D2-4B92-B546-F4318F257221}"/>
    <cellStyle name="Separador de milhares 14 4 3" xfId="47029" xr:uid="{5E4611B1-5F54-40E5-B83D-25A0681BEE84}"/>
    <cellStyle name="Separador de milhares 14 5" xfId="43605" xr:uid="{6975B272-9211-4E30-8B5A-FF8F27F9FC09}"/>
    <cellStyle name="Separador de milhares 14 5 2" xfId="60130" xr:uid="{D002242B-E458-44FA-ACE6-627546A65438}"/>
    <cellStyle name="Separador de milhares 14 6" xfId="43606" xr:uid="{7F7351B8-3B8D-49C6-B211-A775674407D4}"/>
    <cellStyle name="Separador de milhares 14 7" xfId="47026" xr:uid="{58AA934D-37FA-451B-90BE-79F702E830F2}"/>
    <cellStyle name="Separador de milhares 15" xfId="225" xr:uid="{0BDB556B-0C48-4B3C-AE97-FE9438C1DBE4}"/>
    <cellStyle name="Separador de milhares 15 2" xfId="43607" xr:uid="{48121B2A-441C-41F5-BFC9-A3960D92FF72}"/>
    <cellStyle name="Separador de milhares 15 2 2" xfId="60135" xr:uid="{0155F24A-7E8C-45A1-8AE2-EE8D7F4975EF}"/>
    <cellStyle name="Separador de milhares 15 2 3" xfId="47031" xr:uid="{AC22264A-5020-4A15-959C-DDC23B35231C}"/>
    <cellStyle name="Separador de milhares 15 3" xfId="43608" xr:uid="{74A46FE4-D4FE-482B-8F2F-C401C88C811D}"/>
    <cellStyle name="Separador de milhares 15 3 2" xfId="60136" xr:uid="{7ABAA8EF-B404-4572-B55D-62FA23B6C26F}"/>
    <cellStyle name="Separador de milhares 15 3 3" xfId="47032" xr:uid="{0537EDB6-CE34-4FC5-AB23-E88BD3C53093}"/>
    <cellStyle name="Separador de milhares 15 4" xfId="43609" xr:uid="{8465329A-2B4E-4005-9ECC-F8A440202EEB}"/>
    <cellStyle name="Separador de milhares 15 4 2" xfId="60137" xr:uid="{D06B64A3-022E-4167-A9F8-485534BCCB82}"/>
    <cellStyle name="Separador de milhares 15 4 3" xfId="47033" xr:uid="{EA04D9F9-CD57-48E8-A0BB-8EFD1422D54F}"/>
    <cellStyle name="Separador de milhares 15 5" xfId="43610" xr:uid="{53A79492-9484-45D7-92B1-64B8DE994BE2}"/>
    <cellStyle name="Separador de milhares 15 5 2" xfId="60134" xr:uid="{590064FF-AAA8-4827-BFDC-D5FCC097EC09}"/>
    <cellStyle name="Separador de milhares 15 6" xfId="43611" xr:uid="{8F7D2FCA-E90F-43D2-AFC5-626DA3C1065A}"/>
    <cellStyle name="Separador de milhares 15 7" xfId="2869" xr:uid="{CB78EDFA-9339-4C95-9A84-F4504E987942}"/>
    <cellStyle name="Separador de milhares 15 8" xfId="239" xr:uid="{399645BB-02E2-4AB1-B6CC-C093FCFAF590}"/>
    <cellStyle name="Separador de milhares 15 9" xfId="47030" xr:uid="{C55A9BEE-19FF-4D7F-83AC-F60C995A9A74}"/>
    <cellStyle name="Separador de milhares 16" xfId="66" xr:uid="{715CC340-1332-451A-93AE-A9D480E48497}"/>
    <cellStyle name="Separador de milhares 16 2" xfId="93" xr:uid="{00A2E9C7-0A2F-44BB-90FC-FCDB3E1A6118}"/>
    <cellStyle name="Separador de milhares 16 2 2" xfId="43613" xr:uid="{EC10E870-41CF-4C0F-8DB0-F83F5FB52612}"/>
    <cellStyle name="Separador de milhares 16 2 2 2" xfId="60139" xr:uid="{5DE552A2-46E5-4194-83FE-D7F69CCDF962}"/>
    <cellStyle name="Separador de milhares 16 2 3" xfId="44973" xr:uid="{60F06F72-B655-48A6-AC2F-89DC91776D0D}"/>
    <cellStyle name="Separador de milhares 16 2 4" xfId="45080" xr:uid="{51102970-62B2-4C68-B8EE-7FC4FB891802}"/>
    <cellStyle name="Separador de milhares 16 3" xfId="43614" xr:uid="{0AE5DC8F-2E0E-49D0-B75E-457061FB2BA7}"/>
    <cellStyle name="Separador de milhares 16 3 2" xfId="60140" xr:uid="{FD2B4E49-CB80-4698-B712-F7460586FFA2}"/>
    <cellStyle name="Separador de milhares 16 3 3" xfId="47034" xr:uid="{612AEC46-F5AF-49F3-A3E4-8109A10AC68D}"/>
    <cellStyle name="Separador de milhares 16 4" xfId="43615" xr:uid="{5F6FB561-9F71-4635-AF97-C690ED245946}"/>
    <cellStyle name="Separador de milhares 16 4 2" xfId="60141" xr:uid="{5845BB8C-7EB9-4E59-A12D-704914F00742}"/>
    <cellStyle name="Separador de milhares 16 4 3" xfId="47035" xr:uid="{0741A450-BBD6-402B-BD65-8FD89B52AB8E}"/>
    <cellStyle name="Separador de milhares 16 5" xfId="43616" xr:uid="{3366A2CC-16DE-476B-A39B-5C04EA5B2EB8}"/>
    <cellStyle name="Separador de milhares 16 5 2" xfId="60138" xr:uid="{5DB72262-0813-441E-8BAA-C52B1CE5782E}"/>
    <cellStyle name="Separador de milhares 16 6" xfId="43617" xr:uid="{BECADF0D-F24E-4298-8801-5C1DDE783C78}"/>
    <cellStyle name="Separador de milhares 16 7" xfId="43612" xr:uid="{A8477F92-F3BD-4501-96EE-66603454D70F}"/>
    <cellStyle name="Separador de milhares 16 8" xfId="44953" xr:uid="{BFE36702-4AFD-4D4F-9902-CD964924F524}"/>
    <cellStyle name="Separador de milhares 17" xfId="43" xr:uid="{7CDEBBB7-2E44-4A46-9F1C-E45DFE1E4D39}"/>
    <cellStyle name="Separador de milhares 17 2" xfId="84" xr:uid="{1B44590B-02B3-432A-8D31-C3DB11554ED2}"/>
    <cellStyle name="Separador de milhares 17 2 2" xfId="43619" xr:uid="{D004BFBB-E6E0-4190-8F76-92D3F9C2A924}"/>
    <cellStyle name="Separador de milhares 17 2 3" xfId="44964" xr:uid="{7C4118A9-80D3-4124-9A27-C7600545EB50}"/>
    <cellStyle name="Separador de milhares 17 2 4" xfId="45018" xr:uid="{780DF618-0AB2-4CDF-803B-9163ED6C643F}"/>
    <cellStyle name="Separador de milhares 17 2 5" xfId="60142" xr:uid="{A7F634C4-2F8C-4077-B3DD-AB9C76E2C9FE}"/>
    <cellStyle name="Separador de milhares 17 3" xfId="43620" xr:uid="{3F70099D-828D-4D57-9749-A35DA82C0F54}"/>
    <cellStyle name="Separador de milhares 17 3 2" xfId="44946" xr:uid="{B241B1C7-9996-4BDD-9503-B06CD4FCD563}"/>
    <cellStyle name="Separador de milhares 17 4" xfId="43621" xr:uid="{2BE9D7C6-A91E-468C-B884-32B8C1DF95B8}"/>
    <cellStyle name="Separador de milhares 17 5" xfId="43622" xr:uid="{B36BB87B-4054-4C2E-82F7-87FD0DE26811}"/>
    <cellStyle name="Separador de milhares 17 6" xfId="43623" xr:uid="{74738A45-74BB-4576-A9ED-DD1D18EC63C0}"/>
    <cellStyle name="Separador de milhares 17 7" xfId="43618" xr:uid="{13A91E7C-1620-4F6E-8538-6693E99EFDEF}"/>
    <cellStyle name="Separador de milhares 17 8" xfId="47036" xr:uid="{F1AE3ABE-3CC5-4E93-9B7A-367AB111793B}"/>
    <cellStyle name="Separador de milhares 18" xfId="43624" xr:uid="{43742EEB-24C7-4A1E-8052-F818089775E6}"/>
    <cellStyle name="Separador de milhares 18 2" xfId="43625" xr:uid="{3436886C-F9A9-4716-94EC-934B7A32FEDE}"/>
    <cellStyle name="Separador de milhares 18 2 2" xfId="60143" xr:uid="{6FCE91DA-C385-4484-BFF9-B23E6A560C82}"/>
    <cellStyle name="Separador de milhares 18 3" xfId="43626" xr:uid="{67150BD8-0EC5-4F26-915F-CAA18465EFAC}"/>
    <cellStyle name="Separador de milhares 18 4" xfId="43627" xr:uid="{1B33976D-F070-43F8-8D9F-E306D7E78576}"/>
    <cellStyle name="Separador de milhares 18 5" xfId="43628" xr:uid="{B0DFF180-F246-44E6-B3D1-6FA1EF0E6294}"/>
    <cellStyle name="Separador de milhares 18 6" xfId="43629" xr:uid="{3F25528C-2C29-448B-830C-5C1B96C2C379}"/>
    <cellStyle name="Separador de milhares 18 7" xfId="47037" xr:uid="{CA6FED21-FAA9-487A-8923-4D625E537F80}"/>
    <cellStyle name="Separador de milhares 19" xfId="43630" xr:uid="{15D0E1F3-8336-4228-BCC8-853ACE357BC4}"/>
    <cellStyle name="Separador de milhares 19 2" xfId="43631" xr:uid="{BB813B81-4C41-4E30-B83E-7E3413034F9B}"/>
    <cellStyle name="Separador de milhares 19 2 2" xfId="60144" xr:uid="{211BF952-4BF0-4C9B-B2A6-76127D20B513}"/>
    <cellStyle name="Separador de milhares 19 3" xfId="43632" xr:uid="{0D7B5652-7817-44D6-B473-4542076B903A}"/>
    <cellStyle name="Separador de milhares 19 4" xfId="43633" xr:uid="{473A0736-6702-42E2-989B-10382B235952}"/>
    <cellStyle name="Separador de milhares 19 5" xfId="43634" xr:uid="{8ED17BFB-FAB4-437D-86A4-A8FE20B56A98}"/>
    <cellStyle name="Separador de milhares 19 6" xfId="43635" xr:uid="{66E669A4-E7AA-408C-8452-72C4496D816C}"/>
    <cellStyle name="Separador de milhares 19 7" xfId="47038" xr:uid="{C060040B-EF3D-4AA1-91EB-A281A73DD929}"/>
    <cellStyle name="Separador de milhares 2" xfId="166" xr:uid="{FB8F8B8D-8E42-4B48-A1B1-E136E52B298C}"/>
    <cellStyle name="Separador de milhares 2 10" xfId="2871" xr:uid="{91A005AD-F4C9-4E54-A37D-D36B81BA9F55}"/>
    <cellStyle name="Separador de milhares 2 10 2" xfId="60006" xr:uid="{60751379-3E57-4121-8E23-DF8C33017A8A}"/>
    <cellStyle name="Separador de milhares 2 10 2 2" xfId="60408" xr:uid="{B5AB4D62-F174-4F3D-8669-C91E044D6938}"/>
    <cellStyle name="Separador de milhares 2 10 3" xfId="60145" xr:uid="{DD2E4A1B-B1A3-4816-A398-3511F56FE821}"/>
    <cellStyle name="Separador de milhares 2 10 4" xfId="47039" xr:uid="{DEE56805-6F78-4170-BEF6-61A80A5E95B6}"/>
    <cellStyle name="Separador de milhares 2 11" xfId="2872" xr:uid="{1C1E7622-7380-414D-8162-1D261504B2D1}"/>
    <cellStyle name="Separador de milhares 2 11 2" xfId="59967" xr:uid="{4084A645-080A-459B-9D1A-53385888EB99}"/>
    <cellStyle name="Separador de milhares 2 11 2 2" xfId="60400" xr:uid="{67EC285D-6031-4C65-88AE-30091FA703CC}"/>
    <cellStyle name="Separador de milhares 2 11 3" xfId="60146" xr:uid="{CED7F665-7EAC-43ED-9AE5-577AD04841E7}"/>
    <cellStyle name="Separador de milhares 2 11 4" xfId="47040" xr:uid="{F5B94DA1-76F6-4C88-970E-A1F844611CD2}"/>
    <cellStyle name="Separador de milhares 2 12" xfId="2873" xr:uid="{E6D297E3-55FC-4D2E-9BCF-46513A706277}"/>
    <cellStyle name="Separador de milhares 2 12 2" xfId="58563" xr:uid="{8985CF3C-AF64-4E59-BD87-9D093F65F208}"/>
    <cellStyle name="Separador de milhares 2 12 2 2" xfId="60235" xr:uid="{29716E57-40D5-42F7-B227-4DF02F2D6697}"/>
    <cellStyle name="Separador de milhares 2 12 3" xfId="60147" xr:uid="{818DC849-AA03-4BFF-8D36-5092D87E85F2}"/>
    <cellStyle name="Separador de milhares 2 12 4" xfId="47041" xr:uid="{DB6C9CB3-1356-47BC-92EB-D29A58BB9807}"/>
    <cellStyle name="Separador de milhares 2 13" xfId="2902" xr:uid="{F0574A50-654C-4959-8FD5-33B9D54075CE}"/>
    <cellStyle name="Separador de milhares 2 13 2" xfId="58462" xr:uid="{657740DA-A02B-4A4B-9F4A-A9C6A0804861}"/>
    <cellStyle name="Separador de milhares 2 13 3" xfId="60148" xr:uid="{50CACCBE-8AE2-4BD0-9E8B-2252F6E12347}"/>
    <cellStyle name="Separador de milhares 2 14" xfId="43636" xr:uid="{E39C42C3-3BC5-43AE-AF8D-42DC772C0D34}"/>
    <cellStyle name="Separador de milhares 2 14 2" xfId="60149" xr:uid="{2F5369CD-E2B7-4A73-9A3B-965E947E5EE9}"/>
    <cellStyle name="Separador de milhares 2 14 3" xfId="47042" xr:uid="{F2388BCA-2B39-4825-81E2-E0C489924796}"/>
    <cellStyle name="Separador de milhares 2 15" xfId="43637" xr:uid="{2C863550-FBB5-4858-A7C0-5A52B6717699}"/>
    <cellStyle name="Separador de milhares 2 15 2" xfId="60150" xr:uid="{97F1F40E-9135-4840-95A1-1CA4B50BD21D}"/>
    <cellStyle name="Separador de milhares 2 15 3" xfId="47043" xr:uid="{51985B74-30F1-4A5F-B162-D39EFD07659E}"/>
    <cellStyle name="Separador de milhares 2 16" xfId="43638" xr:uid="{CCB1AF05-5CA6-469F-94A2-B4F42A61DD3B}"/>
    <cellStyle name="Separador de milhares 2 16 2" xfId="60151" xr:uid="{47A46890-1435-4E81-A432-1AC6F40E14D0}"/>
    <cellStyle name="Separador de milhares 2 16 3" xfId="47044" xr:uid="{3C4B6327-5E6E-4287-9D92-7AA6BF1807AA}"/>
    <cellStyle name="Separador de milhares 2 17" xfId="43639" xr:uid="{71DF3D12-DD36-4814-BED5-734E7E320304}"/>
    <cellStyle name="Separador de milhares 2 17 2" xfId="60152" xr:uid="{F603F7A6-C36A-4D54-8D25-DE90271F0FD7}"/>
    <cellStyle name="Separador de milhares 2 17 3" xfId="47045" xr:uid="{7AAC6A67-0318-45E2-ADA4-B1D993EFBF3D}"/>
    <cellStyle name="Separador de milhares 2 18" xfId="43640" xr:uid="{66F54DC1-B87C-4B8A-8AB5-3B47D8CB9AC7}"/>
    <cellStyle name="Separador de milhares 2 18 2" xfId="60153" xr:uid="{56612198-1480-4E41-97B8-E9DF12DF69FF}"/>
    <cellStyle name="Separador de milhares 2 18 3" xfId="47046" xr:uid="{111920B1-4167-4AD9-A821-E35C772AB792}"/>
    <cellStyle name="Separador de milhares 2 19" xfId="43641" xr:uid="{E470E181-7F6D-4E5D-8248-38D060024345}"/>
    <cellStyle name="Separador de milhares 2 19 2" xfId="60154" xr:uid="{A20CE39C-DABF-4DBC-8D0E-0DBFD90B4075}"/>
    <cellStyle name="Separador de milhares 2 19 3" xfId="47047" xr:uid="{FAB2E7B9-1C6D-4031-BF96-04CE3DDCEFF2}"/>
    <cellStyle name="Separador de milhares 2 2" xfId="56" xr:uid="{DBBFD1A6-49F6-4079-B36F-711D6D838314}"/>
    <cellStyle name="Separador de milhares 2 2 10" xfId="43642" xr:uid="{6B20F873-83A2-4509-BE52-453777BD2009}"/>
    <cellStyle name="Separador de milhares 2 2 10 2" xfId="59939" xr:uid="{F7CA9ACE-1E26-41B9-A3E5-9AA0F5CC9522}"/>
    <cellStyle name="Separador de milhares 2 2 10 3" xfId="59294" xr:uid="{5A74745D-0444-481B-8EE1-E5F23F34BE2A}"/>
    <cellStyle name="Separador de milhares 2 2 10 3 2" xfId="60317" xr:uid="{E9970D90-CF07-46C6-A4F7-B1F03FEBB455}"/>
    <cellStyle name="Separador de milhares 2 2 10 4" xfId="58445" xr:uid="{84068550-FE90-469B-9F2A-777CF052F479}"/>
    <cellStyle name="Separador de milhares 2 2 11" xfId="43643" xr:uid="{CADC2010-BECA-47E7-8A11-446DBA2EFFF4}"/>
    <cellStyle name="Separador de milhares 2 2 11 2" xfId="59995" xr:uid="{41F91CC1-8777-41A1-B43E-51E9F00DF480}"/>
    <cellStyle name="Separador de milhares 2 2 12" xfId="43644" xr:uid="{A3DB51AC-4E7B-4FF9-AF85-DA0F27D1EA6F}"/>
    <cellStyle name="Separador de milhares 2 2 12 2" xfId="59943" xr:uid="{6D5945C9-9EC4-4F4E-89EE-217A10FB4297}"/>
    <cellStyle name="Separador de milhares 2 2 13" xfId="43645" xr:uid="{213F6649-0AC9-4BEE-9399-81F7A94D8935}"/>
    <cellStyle name="Separador de milhares 2 2 13 2" xfId="59968" xr:uid="{FBFAB1BB-B7FB-4DF5-A74D-A3448E008490}"/>
    <cellStyle name="Separador de milhares 2 2 14" xfId="43646" xr:uid="{C3436BFC-1A5B-4C32-ACAD-E94DFA199E3D}"/>
    <cellStyle name="Separador de milhares 2 2 14 2" xfId="60398" xr:uid="{89AB3018-3946-4D6D-B47B-BB78F4F2409B}"/>
    <cellStyle name="Separador de milhares 2 2 14 3" xfId="59956" xr:uid="{5537A8BD-295A-4A47-9510-6A7152D357C0}"/>
    <cellStyle name="Separador de milhares 2 2 15" xfId="43647" xr:uid="{9226D586-DCB3-44F5-878D-D21873C09D79}"/>
    <cellStyle name="Separador de milhares 2 2 15 2" xfId="58564" xr:uid="{B756B7FE-70F3-486E-A82E-0E9F0B8562F8}"/>
    <cellStyle name="Separador de milhares 2 2 16" xfId="43648" xr:uid="{1647C3CF-4203-40AD-BB01-65825EBADEA6}"/>
    <cellStyle name="Separador de milhares 2 2 16 2" xfId="60043" xr:uid="{9F27620C-1328-48BE-8CD3-700D6AA48B3D}"/>
    <cellStyle name="Separador de milhares 2 2 17" xfId="43649" xr:uid="{28DF2582-615C-46D3-8E2C-0A58E7D4072C}"/>
    <cellStyle name="Separador de milhares 2 2 18" xfId="43650" xr:uid="{CB57A74D-7E51-444D-877E-BFB6045F6298}"/>
    <cellStyle name="Separador de milhares 2 2 19" xfId="2874" xr:uid="{46F46B2C-329E-49AE-8FBE-365E74AD419E}"/>
    <cellStyle name="Separador de milhares 2 2 2" xfId="87" xr:uid="{041AC691-F0DA-4346-8DD1-35E2BDFBA7F6}"/>
    <cellStyle name="Separador de milhares 2 2 2 10" xfId="60001" xr:uid="{AB6BC743-CD54-4CC1-A8AF-12B82A0A7C4B}"/>
    <cellStyle name="Separador de milhares 2 2 2 10 2" xfId="60405" xr:uid="{BE805F64-A163-4238-92CE-5DC878BB0100}"/>
    <cellStyle name="Separador de milhares 2 2 2 11" xfId="59981" xr:uid="{E8B2534B-5D0B-435F-B357-A19AB04A2289}"/>
    <cellStyle name="Separador de milhares 2 2 2 11 2" xfId="60401" xr:uid="{038B8DD2-0C68-4BCE-92D5-8AD49D314EE8}"/>
    <cellStyle name="Separador de milhares 2 2 2 12" xfId="59994" xr:uid="{6AC0C1AF-5E62-47E0-899F-7EB42F2C2D71}"/>
    <cellStyle name="Separador de milhares 2 2 2 12 2" xfId="60404" xr:uid="{73C0AAAB-E64F-4FC9-85E2-0A55D49AB4B2}"/>
    <cellStyle name="Separador de milhares 2 2 2 13" xfId="58620" xr:uid="{79517077-32C3-4235-9804-531804E78C53}"/>
    <cellStyle name="Separador de milhares 2 2 2 13 2" xfId="60243" xr:uid="{817D2449-77DE-456B-9C15-2D432901C938}"/>
    <cellStyle name="Separador de milhares 2 2 2 14" xfId="47747" xr:uid="{6BA333ED-711A-4943-830A-83E43D12902A}"/>
    <cellStyle name="Separador de milhares 2 2 2 14 2" xfId="60215" xr:uid="{0F71816B-10E6-40C9-815E-73160898E943}"/>
    <cellStyle name="Separador de milhares 2 2 2 15" xfId="60044" xr:uid="{272F3E65-4E92-4409-9A71-1AB70F712305}"/>
    <cellStyle name="Separador de milhares 2 2 2 2" xfId="2876" xr:uid="{2F0844DE-34EB-4A49-9DF4-912D62673C60}"/>
    <cellStyle name="Separador de milhares 2 2 2 2 10" xfId="43651" xr:uid="{2B6747C5-1B37-4D71-B38C-5A2C697B25A4}"/>
    <cellStyle name="Separador de milhares 2 2 2 2 10 2" xfId="59934" xr:uid="{005D02F4-3E93-4E69-B19B-D62C58E969D7}"/>
    <cellStyle name="Separador de milhares 2 2 2 2 11" xfId="43652" xr:uid="{077FB9F2-B6E2-481A-B7DD-BC9B6B7F452C}"/>
    <cellStyle name="Separador de milhares 2 2 2 2 11 2" xfId="59940" xr:uid="{824C394C-597A-4298-BF97-CED6BDC00D62}"/>
    <cellStyle name="Separador de milhares 2 2 2 2 12" xfId="43653" xr:uid="{E2B7B143-8745-4C3A-8C04-E27AA6D22CFD}"/>
    <cellStyle name="Separador de milhares 2 2 2 2 12 2" xfId="58621" xr:uid="{93E13EB9-42A8-40CE-89F4-26F8D2D61FE2}"/>
    <cellStyle name="Separador de milhares 2 2 2 2 13" xfId="43654" xr:uid="{4E7DDFD2-6B6D-463B-AD6A-9C93C192E987}"/>
    <cellStyle name="Separador de milhares 2 2 2 2 13 2" xfId="60216" xr:uid="{CC466344-2103-43A2-B5F8-BA0E540A95BF}"/>
    <cellStyle name="Separador de milhares 2 2 2 2 14" xfId="44986" xr:uid="{9A94CCBE-C557-43C0-A2F4-07DA9C82CE4F}"/>
    <cellStyle name="Separador de milhares 2 2 2 2 14 2" xfId="60060" xr:uid="{6D1EB0C1-5C20-4A50-AF96-A0151CACA8A8}"/>
    <cellStyle name="Separador de milhares 2 2 2 2 15" xfId="46207" xr:uid="{82F01CBD-0619-4389-8557-C51EBA7CBB38}"/>
    <cellStyle name="Separador de milhares 2 2 2 2 2" xfId="43655" xr:uid="{86140645-9712-4DF7-94AB-9CDBD069C942}"/>
    <cellStyle name="Separador de milhares 2 2 2 2 2 10" xfId="58782" xr:uid="{3455CD3F-4097-451A-9619-EAF57B44F3EC}"/>
    <cellStyle name="Separador de milhares 2 2 2 2 2 10 2" xfId="60258" xr:uid="{E7660ED0-8FA0-4619-B096-47B8D2FEDA17}"/>
    <cellStyle name="Separador de milhares 2 2 2 2 2 11" xfId="60091" xr:uid="{57637112-4518-43AB-81B2-DADA4E296651}"/>
    <cellStyle name="Separador de milhares 2 2 2 2 2 12" xfId="46456" xr:uid="{2ECEBA28-5191-41C5-814F-CF37B39F2F66}"/>
    <cellStyle name="Separador de milhares 2 2 2 2 2 2" xfId="58783" xr:uid="{936B5595-3081-4BC3-BC0C-96E303570FC6}"/>
    <cellStyle name="Separador de milhares 2 2 2 2 2 2 2" xfId="59496" xr:uid="{3D68D3F9-49D1-494C-A27F-D827287EC2AB}"/>
    <cellStyle name="Separador de milhares 2 2 2 2 2 2 2 2" xfId="59497" xr:uid="{9B10997B-0FA6-48F6-88F7-75B159D8A8B8}"/>
    <cellStyle name="Separador de milhares 2 2 2 2 2 2 2 3" xfId="60335" xr:uid="{4E710019-9F0C-4302-8CFE-E4A79610FCEB}"/>
    <cellStyle name="Separador de milhares 2 2 2 2 2 2 3" xfId="59964" xr:uid="{643206A4-2C55-430B-8EB4-8D22C890E5FB}"/>
    <cellStyle name="Separador de milhares 2 2 2 2 2 2 4" xfId="59978" xr:uid="{698BCFE0-7357-4CED-BF45-1930B660DE5B}"/>
    <cellStyle name="Separador de milhares 2 2 2 2 2 2 5" xfId="59998" xr:uid="{F627BF7B-57F7-4C3D-A405-AB5188653434}"/>
    <cellStyle name="Separador de milhares 2 2 2 2 2 2 6" xfId="59996" xr:uid="{34A4BC9D-488F-4241-881B-F8911FDEB111}"/>
    <cellStyle name="Separador de milhares 2 2 2 2 2 3" xfId="58940" xr:uid="{CAF0052A-DEED-4661-91DF-7826DD21CB23}"/>
    <cellStyle name="Separador de milhares 2 2 2 2 2 4" xfId="59078" xr:uid="{6A5127FA-C667-47A6-8C0E-011602BCE1A3}"/>
    <cellStyle name="Separador de milhares 2 2 2 2 2 5" xfId="59200" xr:uid="{9128B417-5991-4AC6-8C64-B1AE492A2072}"/>
    <cellStyle name="Separador de milhares 2 2 2 2 2 6" xfId="59344" xr:uid="{5FE49CB6-E0BA-48E9-B2CE-6FEE1C98B8AC}"/>
    <cellStyle name="Separador de milhares 2 2 2 2 2 6 2" xfId="59963" xr:uid="{48DDAD9C-9752-4C95-A7A6-0E9D75080721}"/>
    <cellStyle name="Separador de milhares 2 2 2 2 2 6 2 2" xfId="60399" xr:uid="{3E487E52-615D-4EAF-BB95-460E2A096CC9}"/>
    <cellStyle name="Separador de milhares 2 2 2 2 2 7" xfId="59988" xr:uid="{5521EBBF-BB0E-48D1-BA3D-431A55447AA8}"/>
    <cellStyle name="Separador de milhares 2 2 2 2 2 7 2" xfId="60403" xr:uid="{929E22F8-4FBE-4F43-B920-4D45DD9A8F65}"/>
    <cellStyle name="Separador de milhares 2 2 2 2 2 8" xfId="59982" xr:uid="{B62A4E97-CC61-4119-83FC-B503D4B8495A}"/>
    <cellStyle name="Separador de milhares 2 2 2 2 2 8 2" xfId="60402" xr:uid="{797BDAFB-CBA8-46BE-94FF-F48E89482035}"/>
    <cellStyle name="Separador de milhares 2 2 2 2 2 9" xfId="59952" xr:uid="{C44ECB84-E7D0-499A-ACAC-1FEF99D3AA63}"/>
    <cellStyle name="Separador de milhares 2 2 2 2 2 9 2" xfId="60397" xr:uid="{19717779-BFA3-4926-B7F6-4424E7E5733B}"/>
    <cellStyle name="Separador de milhares 2 2 2 2 3" xfId="43656" xr:uid="{6CEF246C-BF83-4643-B08D-9DC2348D8D8A}"/>
    <cellStyle name="Separador de milhares 2 2 2 2 3 2" xfId="58847" xr:uid="{408A926B-7B00-4593-9453-2D0C0A5F0981}"/>
    <cellStyle name="Separador de milhares 2 2 2 2 4" xfId="43657" xr:uid="{62408A7D-757E-4417-8C22-A8F4F884CE87}"/>
    <cellStyle name="Separador de milhares 2 2 2 2 4 2" xfId="58836" xr:uid="{B07442AD-087F-47D4-B851-57607063D9C9}"/>
    <cellStyle name="Separador de milhares 2 2 2 2 5" xfId="43658" xr:uid="{580C17BF-547E-4917-B7E1-A08791012CC9}"/>
    <cellStyle name="Separador de milhares 2 2 2 2 5 2" xfId="59633" xr:uid="{D9A07368-D233-4620-8E65-500ACE71C5E5}"/>
    <cellStyle name="Separador de milhares 2 2 2 2 5 2 2" xfId="60353" xr:uid="{06582636-FF48-4CFD-A285-CBFCE99EB2FF}"/>
    <cellStyle name="Separador de milhares 2 2 2 2 5 3" xfId="60276" xr:uid="{E8F6B2BF-EFF0-4654-A74F-3AAC833D193F}"/>
    <cellStyle name="Separador de milhares 2 2 2 2 5 4" xfId="58939" xr:uid="{E05D82A4-23B8-4955-8CBC-C8159CD3B2A2}"/>
    <cellStyle name="Separador de milhares 2 2 2 2 6" xfId="43659" xr:uid="{F4FE102D-F79C-44E7-8026-B565D4898877}"/>
    <cellStyle name="Separador de milhares 2 2 2 2 6 2" xfId="59762" xr:uid="{75B57D22-A58F-4C03-B2BC-2571254DF2DB}"/>
    <cellStyle name="Separador de milhares 2 2 2 2 6 2 2" xfId="60368" xr:uid="{C524F0B1-E695-4BB4-8B1F-8E262736CB23}"/>
    <cellStyle name="Separador de milhares 2 2 2 2 6 3" xfId="60291" xr:uid="{848236B9-6013-4BF4-B64E-C34619318629}"/>
    <cellStyle name="Separador de milhares 2 2 2 2 6 4" xfId="59077" xr:uid="{49DB1606-AE2A-4B27-9BE1-E3BEAD333FA0}"/>
    <cellStyle name="Separador de milhares 2 2 2 2 7" xfId="43660" xr:uid="{95026291-6245-4015-843D-707EFD34EEBE}"/>
    <cellStyle name="Separador de milhares 2 2 2 2 7 2" xfId="59876" xr:uid="{CE546801-DF0E-45B7-A2E4-A07624678259}"/>
    <cellStyle name="Separador de milhares 2 2 2 2 7 2 2" xfId="60383" xr:uid="{24B44466-67E3-4B43-92A0-1FF3A11AF3E6}"/>
    <cellStyle name="Separador de milhares 2 2 2 2 7 3" xfId="60306" xr:uid="{9B7CBB71-68F6-487D-901C-0B074F874701}"/>
    <cellStyle name="Separador de milhares 2 2 2 2 7 4" xfId="59199" xr:uid="{D89C56AD-2DF4-4A5A-B012-6DA0CB04E61A}"/>
    <cellStyle name="Separador de milhares 2 2 2 2 8" xfId="43661" xr:uid="{B5BFC177-63E4-431B-B243-D767FC0C206A}"/>
    <cellStyle name="Separador de milhares 2 2 2 2 8 2" xfId="59948" xr:uid="{D9A06D3B-BF25-47C4-9C02-D19EE9BBC8E1}"/>
    <cellStyle name="Separador de milhares 2 2 2 2 8 3" xfId="60321" xr:uid="{6FF7099F-0EB6-4EC5-9737-AAB9CDA433A6}"/>
    <cellStyle name="Separador de milhares 2 2 2 2 8 4" xfId="59343" xr:uid="{544FCB57-6D34-4F96-8A9E-C175D0781212}"/>
    <cellStyle name="Separador de milhares 2 2 2 2 9" xfId="43662" xr:uid="{388E7E27-40D7-4656-B04B-CFFD70C486D9}"/>
    <cellStyle name="Separador de milhares 2 2 2 2 9 2" xfId="59991" xr:uid="{221C5804-0D54-489E-A0D4-843BF6FF8C9D}"/>
    <cellStyle name="Separador de milhares 2 2 2 3" xfId="43663" xr:uid="{6E7D87CA-1E81-47C1-8104-6806C1E675B6}"/>
    <cellStyle name="Separador de milhares 2 2 2 3 2" xfId="43664" xr:uid="{64F8289A-4A1B-4944-8B7B-BDE56A7F64E1}"/>
    <cellStyle name="Separador de milhares 2 2 2 3 2 2" xfId="58666" xr:uid="{1D3E9402-75D8-4D5A-87AB-1EB3EA8D49E6}"/>
    <cellStyle name="Separador de milhares 2 2 2 3 3" xfId="47748" xr:uid="{A742432A-5BD4-49D3-9FDC-79E7FEB3B49F}"/>
    <cellStyle name="Separador de milhares 2 2 2 3 3 2" xfId="60217" xr:uid="{33B4739B-8E60-4DA4-A03E-8E3166E3AF7B}"/>
    <cellStyle name="Separador de milhares 2 2 2 3 4" xfId="46208" xr:uid="{B2DE675C-09DF-4B91-8941-5783BAE363E1}"/>
    <cellStyle name="Separador de milhares 2 2 2 4" xfId="43665" xr:uid="{7138AEE1-26C9-4772-AB19-3EECBD9B2FE6}"/>
    <cellStyle name="Separador de milhares 2 2 2 4 2" xfId="46461" xr:uid="{57889BFA-290B-4F69-8667-2F25C6320507}"/>
    <cellStyle name="Separador de milhares 2 2 2 4 2 2" xfId="59550" xr:uid="{A315620A-FEFC-40AB-A746-11D7ADEAB864}"/>
    <cellStyle name="Separador de milhares 2 2 2 4 2 2 2" xfId="60348" xr:uid="{9DD4D067-D091-4B85-9D84-82B94F2866CA}"/>
    <cellStyle name="Separador de milhares 2 2 2 4 2 3" xfId="58846" xr:uid="{317B2FA8-643C-40E8-9C10-C0C3E1AE1E51}"/>
    <cellStyle name="Separador de milhares 2 2 2 4 2 3 2" xfId="60271" xr:uid="{577C0126-9A50-4121-BD53-D2CDBFFA3A64}"/>
    <cellStyle name="Separador de milhares 2 2 2 4 2 4" xfId="60100" xr:uid="{01C96290-2FF8-4C14-8027-ED9F79483D29}"/>
    <cellStyle name="Separador de milhares 2 2 2 4 3" xfId="59006" xr:uid="{05BDA6A6-FE14-4D7F-9212-39D6F83B87D9}"/>
    <cellStyle name="Separador de milhares 2 2 2 4 3 2" xfId="59696" xr:uid="{1939F48B-18E4-4914-85D2-3A53CB35C32D}"/>
    <cellStyle name="Separador de milhares 2 2 2 4 3 2 2" xfId="60363" xr:uid="{CF3D916C-B330-4B7A-8846-DD505117ECF7}"/>
    <cellStyle name="Separador de milhares 2 2 2 4 3 3" xfId="60286" xr:uid="{A266B862-417B-4A62-9413-07A6F0ABBCCE}"/>
    <cellStyle name="Separador de milhares 2 2 2 4 4" xfId="59136" xr:uid="{7CFA749B-EF39-48B6-90E3-92A5163E1151}"/>
    <cellStyle name="Separador de milhares 2 2 2 4 4 2" xfId="59818" xr:uid="{999666D7-EE26-4231-8C39-3F40F18F5905}"/>
    <cellStyle name="Separador de milhares 2 2 2 4 4 2 2" xfId="60378" xr:uid="{7B265AA5-E24C-4215-9C48-1CB0DABEBC4B}"/>
    <cellStyle name="Separador de milhares 2 2 2 4 4 3" xfId="60301" xr:uid="{00105FDA-A08D-4A4A-BEE5-E5E9A0375238}"/>
    <cellStyle name="Separador de milhares 2 2 2 4 5" xfId="59251" xr:uid="{C2141363-7805-4A8A-854F-3619C5263D5E}"/>
    <cellStyle name="Separador de milhares 2 2 2 4 5 2" xfId="59926" xr:uid="{BA823A36-8921-44FA-92FB-42EB26495EEF}"/>
    <cellStyle name="Separador de milhares 2 2 2 4 5 2 2" xfId="60393" xr:uid="{2D110402-4094-4B93-B49A-131BD22707D4}"/>
    <cellStyle name="Separador de milhares 2 2 2 4 5 3" xfId="60316" xr:uid="{B39F28D3-26CC-4D90-BEA0-CB9C2671521C}"/>
    <cellStyle name="Separador de milhares 2 2 2 4 6" xfId="58732" xr:uid="{F186F770-4B1F-457A-90FB-8051B7FFF69F}"/>
    <cellStyle name="Separador de milhares 2 2 2 4 7" xfId="47749" xr:uid="{F748B96B-DD84-4021-AEEC-FC4DF21A3659}"/>
    <cellStyle name="Separador de milhares 2 2 2 4 7 2" xfId="60218" xr:uid="{1D91B094-2B01-4AE0-906D-5E38E3C0D2E6}"/>
    <cellStyle name="Separador de milhares 2 2 2 4 8" xfId="46444" xr:uid="{F4D4D187-0A66-4620-897C-C124F45C4C61}"/>
    <cellStyle name="Separador de milhares 2 2 2 4 8 2" xfId="60069" xr:uid="{4DBEC2D6-5E72-4E3B-B924-62750A7852B0}"/>
    <cellStyle name="Separador de milhares 2 2 2 4 9" xfId="45123" xr:uid="{C658CA2A-83E6-48F8-BC17-E9CE1C019750}"/>
    <cellStyle name="Separador de milhares 2 2 2 5" xfId="2875" xr:uid="{BE0C8A42-A8B4-428E-9A0E-D32C404677A8}"/>
    <cellStyle name="Separador de milhares 2 2 2 5 2" xfId="59549" xr:uid="{BA58392C-6FDE-4351-934B-8EDB0DB72BA6}"/>
    <cellStyle name="Separador de milhares 2 2 2 5 2 2" xfId="60347" xr:uid="{F45EAFBC-5B65-4BFC-A016-8E819A5F1900}"/>
    <cellStyle name="Separador de milhares 2 2 2 5 3" xfId="58843" xr:uid="{67E1F66F-4900-4839-ABEC-B84DBDA9D42E}"/>
    <cellStyle name="Separador de milhares 2 2 2 5 3 2" xfId="60270" xr:uid="{0F57D7D6-B541-461C-ACE5-E6DE3496753B}"/>
    <cellStyle name="Separador de milhares 2 2 2 5 4" xfId="48474" xr:uid="{B79B9E72-3109-43D3-90C2-898A01B66C97}"/>
    <cellStyle name="Separador de milhares 2 2 2 5 5" xfId="60075" xr:uid="{D1BBFD68-495E-4407-AF03-40CB7F49A806}"/>
    <cellStyle name="Separador de milhares 2 2 2 5 6" xfId="46448" xr:uid="{821D73FA-1AEB-4256-9716-11BC833E6E53}"/>
    <cellStyle name="Separador de milhares 2 2 2 6" xfId="200" xr:uid="{97221D7B-B6FD-4FE4-B7C7-E3E6A83C7A6F}"/>
    <cellStyle name="Separador de milhares 2 2 2 6 2" xfId="58889" xr:uid="{2366D188-A28B-46DE-AE71-399EB9B343B7}"/>
    <cellStyle name="Separador de milhares 2 2 2 7" xfId="44967" xr:uid="{51F55178-5801-4DBD-9367-CFFE72DC81ED}"/>
    <cellStyle name="Separador de milhares 2 2 2 7 2" xfId="59025" xr:uid="{736201F9-126F-4B1C-9509-7680C19E5AFF}"/>
    <cellStyle name="Separador de milhares 2 2 2 8" xfId="59151" xr:uid="{6A3252A6-5DB6-4357-8E18-944501F33B66}"/>
    <cellStyle name="Separador de milhares 2 2 2 9" xfId="59295" xr:uid="{58C45B09-BE86-4567-91EF-E3A263675E01}"/>
    <cellStyle name="Separador de milhares 2 2 2 9 2" xfId="59947" xr:uid="{03A9746D-BA98-4C9A-857E-89F99A5BD05C}"/>
    <cellStyle name="Separador de milhares 2 2 2 9 2 2" xfId="60395" xr:uid="{BBDBD338-9B31-4E43-A2F7-7AE0CADDE39A}"/>
    <cellStyle name="Separador de milhares 2 2 20" xfId="215" xr:uid="{B9A18568-0C7F-4E67-8961-9C73B7F85D38}"/>
    <cellStyle name="Separador de milhares 2 2 21" xfId="44905" xr:uid="{95AAD4DF-CA8F-4A34-91C4-04C7AB12AB5B}"/>
    <cellStyle name="Separador de milhares 2 2 22" xfId="193" xr:uid="{DF6CDCD6-B1B2-4AD9-BB19-BC7F58862C19}"/>
    <cellStyle name="Separador de milhares 2 2 23" xfId="44948" xr:uid="{57ED6073-F705-400E-9477-88A8E0FB4E93}"/>
    <cellStyle name="Separador de milhares 2 2 24" xfId="44985" xr:uid="{E5C1AEF1-1B1E-4DCC-9F27-39CB58E5382A}"/>
    <cellStyle name="Separador de milhares 2 2 3" xfId="2877" xr:uid="{79782E2F-A89C-4DC6-9C39-308D95F22DC9}"/>
    <cellStyle name="Separador de milhares 2 2 3 2" xfId="43666" xr:uid="{31F4FABA-78C8-449D-9258-91F1A9C6864B}"/>
    <cellStyle name="Separador de milhares 2 2 3 2 2" xfId="49899" xr:uid="{72866448-22E4-4ECB-A353-8A59263AE988}"/>
    <cellStyle name="Separador de milhares 2 2 3 3" xfId="43667" xr:uid="{D2ED0543-B030-4DAD-9A25-F230CA76C5EE}"/>
    <cellStyle name="Separador de milhares 2 2 3 3 2" xfId="58630" xr:uid="{2384CD70-7362-49CB-B6D5-21B422656875}"/>
    <cellStyle name="Separador de milhares 2 2 3 4" xfId="47750" xr:uid="{905A3142-8346-4EBD-8B18-427362E32663}"/>
    <cellStyle name="Separador de milhares 2 2 3 5" xfId="46209" xr:uid="{1CAB3303-F428-4654-A2A9-BFF984AFD724}"/>
    <cellStyle name="Separador de milhares 2 2 4" xfId="2878" xr:uid="{C64BFD3A-5059-47C7-9FDF-A1D023915972}"/>
    <cellStyle name="Separador de milhares 2 2 4 10" xfId="46443" xr:uid="{00B36859-F60E-4148-8C08-743E6A0687C6}"/>
    <cellStyle name="Separador de milhares 2 2 4 2" xfId="46460" xr:uid="{48D4187E-AE06-41AD-9D2C-C619276FD4F2}"/>
    <cellStyle name="Separador de milhares 2 2 4 2 2" xfId="59537" xr:uid="{04D9D20A-5E15-49D9-9AFE-36286DC023DE}"/>
    <cellStyle name="Separador de milhares 2 2 4 2 2 2" xfId="60340" xr:uid="{13F4C063-C89C-43EE-BB41-8CABEA992960}"/>
    <cellStyle name="Separador de milhares 2 2 4 2 3" xfId="58824" xr:uid="{80162CC0-6C14-4713-A1BB-A1DBAF4D2A48}"/>
    <cellStyle name="Separador de milhares 2 2 4 2 3 2" xfId="60263" xr:uid="{1C7B0611-6193-47C6-9343-3D1BEF405F9E}"/>
    <cellStyle name="Separador de milhares 2 2 4 2 4" xfId="51545" xr:uid="{1E30F8C5-1A0D-44D2-BE70-9A081E6FB52B}"/>
    <cellStyle name="Separador de milhares 2 2 4 2 5" xfId="60099" xr:uid="{04409654-EC7B-4113-9FA3-00B401F81B82}"/>
    <cellStyle name="Separador de milhares 2 2 4 3" xfId="58986" xr:uid="{587435B0-8A02-4451-870D-D5C761BE1F8D}"/>
    <cellStyle name="Separador de milhares 2 2 4 3 2" xfId="59678" xr:uid="{2D130D65-B9B9-469D-BB17-256797300649}"/>
    <cellStyle name="Separador de milhares 2 2 4 3 2 2" xfId="60358" xr:uid="{41A31B96-E3E0-47AD-823D-3E71B0DDF6D0}"/>
    <cellStyle name="Separador de milhares 2 2 4 3 3" xfId="60281" xr:uid="{54BCF2D2-0C0F-4C05-BBC6-4BC79E807E40}"/>
    <cellStyle name="Separador de milhares 2 2 4 4" xfId="59119" xr:uid="{8E0A1049-D30C-4D69-A328-66059290A522}"/>
    <cellStyle name="Separador de milhares 2 2 4 4 2" xfId="59803" xr:uid="{2D06EA9B-B87B-407D-88D1-BF612C4300A9}"/>
    <cellStyle name="Separador de milhares 2 2 4 4 2 2" xfId="60373" xr:uid="{B34FDD80-3E5B-4E88-AF73-B88D4715DA5B}"/>
    <cellStyle name="Separador de milhares 2 2 4 4 3" xfId="60296" xr:uid="{B1858D16-52B8-4756-AE9E-A01DE1EF0E0B}"/>
    <cellStyle name="Separador de milhares 2 2 4 5" xfId="59239" xr:uid="{BAD833D0-E2B6-4FF9-AD8F-DF42BA17B211}"/>
    <cellStyle name="Separador de milhares 2 2 4 5 2" xfId="59916" xr:uid="{1D5F6D88-31D3-4887-A999-5E94375C9F1B}"/>
    <cellStyle name="Separador de milhares 2 2 4 5 2 2" xfId="60388" xr:uid="{5E9098EF-0BF7-4A3A-9661-F7E41B9AC77C}"/>
    <cellStyle name="Separador de milhares 2 2 4 5 3" xfId="60311" xr:uid="{E238CCBA-3EE2-4DBC-B0A9-E756BABDBE5F}"/>
    <cellStyle name="Separador de milhares 2 2 4 6" xfId="59384" xr:uid="{B7F117BB-8D10-4AB4-9650-DB8039AAFCB8}"/>
    <cellStyle name="Separador de milhares 2 2 4 6 2" xfId="60326" xr:uid="{87AEEF56-CD0B-417B-99D1-F6C3061E55A0}"/>
    <cellStyle name="Separador de milhares 2 2 4 7" xfId="58665" xr:uid="{4AEB6BF0-B739-4C95-AA1D-4FD9DEB4F429}"/>
    <cellStyle name="Separador de milhares 2 2 4 7 2" xfId="60249" xr:uid="{BF05CBEA-AD20-483E-8ECA-B86332B1C78C}"/>
    <cellStyle name="Separador de milhares 2 2 4 8" xfId="47751" xr:uid="{FD41286F-01DC-44E4-A9CC-FB18D03E5D42}"/>
    <cellStyle name="Separador de milhares 2 2 4 9" xfId="60068" xr:uid="{5824F304-060C-4394-8DF1-736FD70B6274}"/>
    <cellStyle name="Separador de milhares 2 2 5" xfId="2879" xr:uid="{498CF7B6-3846-4078-B182-45AD8E058B89}"/>
    <cellStyle name="Separador de milhares 2 2 5 10" xfId="46447" xr:uid="{783A1F03-0F53-43F5-A2B4-F87152C4A751}"/>
    <cellStyle name="Separador de milhares 2 2 5 2" xfId="58840" xr:uid="{CAB4C895-F929-44FE-BD1B-97EBCD668B64}"/>
    <cellStyle name="Separador de milhares 2 2 5 3" xfId="59000" xr:uid="{4BC865C5-4674-419A-B4B2-36559941D97B}"/>
    <cellStyle name="Separador de milhares 2 2 5 4" xfId="59132" xr:uid="{B2E15C04-28D9-427F-BDBC-EFCF4256C44C}"/>
    <cellStyle name="Separador de milhares 2 2 5 5" xfId="59249" xr:uid="{C2639526-9A58-40A3-AA3C-AE2DE7CEC2C6}"/>
    <cellStyle name="Separador de milhares 2 2 5 6" xfId="59446" xr:uid="{63785CC5-A455-4A27-A48B-3B8C133A31BC}"/>
    <cellStyle name="Separador de milhares 2 2 5 6 2" xfId="60331" xr:uid="{C26E2B32-E1E3-4F88-B986-E8337E0B08A6}"/>
    <cellStyle name="Separador de milhares 2 2 5 7" xfId="58731" xr:uid="{38989EC3-92ED-4EEC-9526-55406C8C15E6}"/>
    <cellStyle name="Separador de milhares 2 2 5 7 2" xfId="60254" xr:uid="{CDA46FE2-574E-43F5-974D-72BEB89E83CA}"/>
    <cellStyle name="Separador de milhares 2 2 5 8" xfId="52424" xr:uid="{2BFA8689-35BF-4D72-88B7-E13963F20E9A}"/>
    <cellStyle name="Separador de milhares 2 2 5 9" xfId="60074" xr:uid="{99777119-35FF-4CF5-A3AF-C642F92A860E}"/>
    <cellStyle name="Separador de milhares 2 2 6" xfId="2880" xr:uid="{C946D2B6-B13E-4387-BF90-1CE58E5B147D}"/>
    <cellStyle name="Separador de milhares 2 2 6 2" xfId="58852" xr:uid="{A4BA17E5-2E68-4C6C-8E91-943A0F6F9B28}"/>
    <cellStyle name="Separador de milhares 2 2 6 3" xfId="53290" xr:uid="{38AE326F-BCE6-40BC-9DA5-69ADED8B726E}"/>
    <cellStyle name="Separador de milhares 2 2 6 4" xfId="60109" xr:uid="{9FEBAFAD-B2EA-4FB1-A186-6860455B2B13}"/>
    <cellStyle name="Separador de milhares 2 2 7" xfId="2881" xr:uid="{0444C265-0A52-464C-BFE6-983BB78C5898}"/>
    <cellStyle name="Separador de milhares 2 2 7 2" xfId="59585" xr:uid="{297CF75B-C7B5-4EC3-873E-2F9C7E35034F}"/>
    <cellStyle name="Separador de milhares 2 2 7 2 2" xfId="60349" xr:uid="{DDFD0C08-6F27-4CD4-9E32-A063C9A4245F}"/>
    <cellStyle name="Separador de milhares 2 2 7 3" xfId="58888" xr:uid="{68CDCF06-98A6-4C8E-9F23-4D037B186F11}"/>
    <cellStyle name="Separador de milhares 2 2 7 3 2" xfId="60272" xr:uid="{CFD9A4E6-2B6D-4F15-9E25-5DF1824ED503}"/>
    <cellStyle name="Separador de milhares 2 2 7 4" xfId="54134" xr:uid="{3372BBCD-C99C-459F-926A-9EF9B0FEF588}"/>
    <cellStyle name="Separador de milhares 2 2 8" xfId="2882" xr:uid="{A64CDD74-8ED1-4D5E-9EA9-E66640414281}"/>
    <cellStyle name="Separador de milhares 2 2 8 2" xfId="59712" xr:uid="{2E4C60AB-B0C7-46E0-9777-E630785D8701}"/>
    <cellStyle name="Separador de milhares 2 2 8 2 2" xfId="60364" xr:uid="{BE46328D-05AD-48D9-8CD0-817BF3096970}"/>
    <cellStyle name="Separador de milhares 2 2 8 3" xfId="59024" xr:uid="{D3A0264C-9C01-445A-9864-513156B53596}"/>
    <cellStyle name="Separador de milhares 2 2 8 3 2" xfId="60287" xr:uid="{7E381AC9-A279-4F64-B55E-DD86B077C1FB}"/>
    <cellStyle name="Separador de milhares 2 2 8 4" xfId="54941" xr:uid="{8D5A724E-851B-45DB-B659-C94D8C9A359D}"/>
    <cellStyle name="Separador de milhares 2 2 9" xfId="43668" xr:uid="{B9189B7F-24C3-4ECA-A1ED-70C3BB16FACD}"/>
    <cellStyle name="Separador de milhares 2 2 9 2" xfId="59830" xr:uid="{854CF62C-E212-413E-BE9F-0F7FA023040C}"/>
    <cellStyle name="Separador de milhares 2 2 9 2 2" xfId="60379" xr:uid="{CD58EB33-4A79-4209-9990-F632A0473C2D}"/>
    <cellStyle name="Separador de milhares 2 2 9 3" xfId="59150" xr:uid="{A27C5323-79DE-4B17-834F-18F31D8EAFDC}"/>
    <cellStyle name="Separador de milhares 2 2 9 3 2" xfId="60302" xr:uid="{07E2DE66-49A1-403B-8D7F-36BE2EB1B4BD}"/>
    <cellStyle name="Separador de milhares 2 2 9 4" xfId="55623" xr:uid="{A3FEF578-363E-4399-9976-548DA1BDD23F}"/>
    <cellStyle name="Separador de milhares 2 2_Consecana" xfId="47752" xr:uid="{192F04DC-8E90-4136-82BB-706D59E14647}"/>
    <cellStyle name="Separador de milhares 2 20" xfId="43669" xr:uid="{C3585E22-15B5-4188-B230-0495A190072C}"/>
    <cellStyle name="Separador de milhares 2 20 2" xfId="60155" xr:uid="{684B8078-C3FA-4AA0-A3E8-2EEC013BE61C}"/>
    <cellStyle name="Separador de milhares 2 20 3" xfId="47048" xr:uid="{3361F58A-7D21-45DA-A326-E9668A022DC9}"/>
    <cellStyle name="Separador de milhares 2 21" xfId="43670" xr:uid="{A660532C-7468-4EEE-8428-7DE3DDD84682}"/>
    <cellStyle name="Separador de milhares 2 21 2" xfId="60156" xr:uid="{702B0FC8-A146-46CA-B6A1-24E0F9D5FF9F}"/>
    <cellStyle name="Separador de milhares 2 21 3" xfId="47049" xr:uid="{D1C4E035-48EF-4031-A967-3A803D9715A8}"/>
    <cellStyle name="Separador de milhares 2 22" xfId="43671" xr:uid="{7B113985-E0F5-48A4-8E5C-F866BE157620}"/>
    <cellStyle name="Separador de milhares 2 22 2" xfId="60157" xr:uid="{D0BAC7A0-7923-4BC6-A560-BB47630DC5F2}"/>
    <cellStyle name="Separador de milhares 2 22 3" xfId="47050" xr:uid="{D6372196-CFBE-4250-B489-20429B41B8E3}"/>
    <cellStyle name="Separador de milhares 2 23" xfId="43672" xr:uid="{43AF5C0C-E68A-424C-AA82-370854FF5E9C}"/>
    <cellStyle name="Separador de milhares 2 23 2" xfId="60158" xr:uid="{885A2274-43F6-4C39-BFAE-E83DCA4FF0E3}"/>
    <cellStyle name="Separador de milhares 2 23 3" xfId="47051" xr:uid="{ED6CAAD6-1433-4CB0-B021-CE77BFEB7548}"/>
    <cellStyle name="Separador de milhares 2 24" xfId="43673" xr:uid="{37ED05EA-9C22-415F-9B3E-9B27E1AFABAD}"/>
    <cellStyle name="Separador de milhares 2 24 2" xfId="60159" xr:uid="{681B3015-5C47-4CD8-8B24-3FF3DCF33079}"/>
    <cellStyle name="Separador de milhares 2 25" xfId="2870" xr:uid="{B7A1EA2F-7C68-483C-B99C-AD693EE771B3}"/>
    <cellStyle name="Separador de milhares 2 25 2" xfId="60160" xr:uid="{52A873E0-7394-417E-902E-F11D1B8734B1}"/>
    <cellStyle name="Separador de milhares 2 25 3" xfId="47052" xr:uid="{D307C1C0-6643-4738-8C21-618A6BB8CC6E}"/>
    <cellStyle name="Separador de milhares 2 26" xfId="212" xr:uid="{C19EE386-6846-4726-AAE5-CFBBCD119C67}"/>
    <cellStyle name="Separador de milhares 2 26 2" xfId="60161" xr:uid="{A20F7411-F134-4F11-97CB-3E6E8601C8FA}"/>
    <cellStyle name="Separador de milhares 2 26 3" xfId="47053" xr:uid="{1EADA7A3-FA86-4CC5-A5D1-6C46A670DFED}"/>
    <cellStyle name="Separador de milhares 2 27" xfId="44980" xr:uid="{80E42152-BAFD-42E4-B39C-D75CBA7EBB3B}"/>
    <cellStyle name="Separador de milhares 2 27 2" xfId="45430" xr:uid="{27686598-9BEF-4DF1-AD27-136FDA4B9763}"/>
    <cellStyle name="Separador de milhares 2 28" xfId="45124" xr:uid="{5B4078E6-897A-4C30-B5EA-4C99679288F5}"/>
    <cellStyle name="Separador de milhares 2 29" xfId="60037" xr:uid="{9070D331-3C4B-43B2-B0AE-955D26BD06E0}"/>
    <cellStyle name="Separador de milhares 2 3" xfId="224" xr:uid="{62334A9F-6419-4A87-BC4E-EA3ED1BCBBC1}"/>
    <cellStyle name="Separador de milhares 2 3 2" xfId="43674" xr:uid="{60B9132B-B7ED-442F-9772-7D7F008511F2}"/>
    <cellStyle name="Separador de milhares 2 3 2 2" xfId="58790" xr:uid="{04EE3E9E-F86E-4077-949A-80CE2C981010}"/>
    <cellStyle name="Separador de milhares 2 3 2 2 2" xfId="59503" xr:uid="{5BB7DD00-DE0D-45AC-A622-02D6B57DEC77}"/>
    <cellStyle name="Separador de milhares 2 3 2 2 2 2" xfId="60339" xr:uid="{62CDCACA-B910-4E65-A0B8-AF50692E7495}"/>
    <cellStyle name="Separador de milhares 2 3 2 2 3" xfId="60262" xr:uid="{304D5A29-D874-4234-B469-AED7941E1EA2}"/>
    <cellStyle name="Separador de milhares 2 3 2 3" xfId="58949" xr:uid="{9285D5F6-7868-4187-AD93-4077AD0A734C}"/>
    <cellStyle name="Separador de milhares 2 3 2 3 2" xfId="59641" xr:uid="{35812BE2-46BB-4971-ACBC-4D325FFF86E3}"/>
    <cellStyle name="Separador de milhares 2 3 2 3 2 2" xfId="60357" xr:uid="{49BC395B-27EF-4B73-B804-3C4E7D9C907B}"/>
    <cellStyle name="Separador de milhares 2 3 2 3 3" xfId="60280" xr:uid="{BD9B51AB-2A04-43CB-B4AA-3532554844D6}"/>
    <cellStyle name="Separador de milhares 2 3 2 4" xfId="59085" xr:uid="{38565338-F75B-4386-B643-2A2993512875}"/>
    <cellStyle name="Separador de milhares 2 3 2 4 2" xfId="59769" xr:uid="{3B834912-3AED-44FE-87FE-CC9D8955D980}"/>
    <cellStyle name="Separador de milhares 2 3 2 4 2 2" xfId="60372" xr:uid="{EC6AF037-504E-4CEA-92C1-409B52DA8A46}"/>
    <cellStyle name="Separador de milhares 2 3 2 4 3" xfId="60295" xr:uid="{E13BC343-2A6F-450E-87AF-E28146D6763F}"/>
    <cellStyle name="Separador de milhares 2 3 2 5" xfId="59205" xr:uid="{FDD0F72F-E4DC-4D50-B982-C1080C80D661}"/>
    <cellStyle name="Separador de milhares 2 3 2 5 2" xfId="59882" xr:uid="{C005FB31-7C2B-4A2D-A7FB-15EE8328BA37}"/>
    <cellStyle name="Separador de milhares 2 3 2 5 2 2" xfId="60387" xr:uid="{19BCB15C-A714-409B-8980-D12F4ADDBFB4}"/>
    <cellStyle name="Separador de milhares 2 3 2 5 3" xfId="60310" xr:uid="{F5768174-B84D-4865-AD94-0225FA02CDCB}"/>
    <cellStyle name="Separador de milhares 2 3 2 6" xfId="59350" xr:uid="{0CFA5D04-9193-42B1-B99E-63090BCFE9D5}"/>
    <cellStyle name="Separador de milhares 2 3 2 6 2" xfId="60325" xr:uid="{263000E2-CE90-4C10-B6E7-6E6C49EA8FD8}"/>
    <cellStyle name="Separador de milhares 2 3 2 7" xfId="58629" xr:uid="{3029C23D-1D49-408D-BF35-760468CA084C}"/>
    <cellStyle name="Separador de milhares 2 3 2 7 2" xfId="60248" xr:uid="{BEECDF59-DF66-4A52-9978-8C426A18BA0C}"/>
    <cellStyle name="Separador de milhares 2 3 2 8" xfId="48469" xr:uid="{48F02848-8472-41F4-99FE-9296D1B12683}"/>
    <cellStyle name="Separador de milhares 2 3 2 8 2" xfId="60227" xr:uid="{B216185F-A849-42DA-918D-5C5970BF561B}"/>
    <cellStyle name="Separador de milhares 2 3 2 9" xfId="46211" xr:uid="{F0B38E8C-EEA7-401F-83B3-8BA291B9A06F}"/>
    <cellStyle name="Separador de milhares 2 3 3" xfId="2883" xr:uid="{30D45E65-5488-4D60-BA1C-0923F8E1DB51}"/>
    <cellStyle name="Separador de milhares 2 3 3 2" xfId="58830" xr:uid="{A85BE107-A900-4220-B86C-738874484982}"/>
    <cellStyle name="Separador de milhares 2 3 3 2 2" xfId="59542" xr:uid="{795D88C0-3565-45F6-8F62-2A5C9E3021F4}"/>
    <cellStyle name="Separador de milhares 2 3 3 2 2 2" xfId="60344" xr:uid="{A9C31ABD-A476-4147-BBCA-C018ED6FD1EA}"/>
    <cellStyle name="Separador de milhares 2 3 3 2 3" xfId="60267" xr:uid="{F7DC5A30-816A-4450-A17C-FCECE37A0B11}"/>
    <cellStyle name="Separador de milhares 2 3 3 3" xfId="58993" xr:uid="{6E243694-FE24-41E8-94C8-38F050155828}"/>
    <cellStyle name="Separador de milhares 2 3 3 3 2" xfId="59686" xr:uid="{9BBE9EA5-5C38-4869-BB83-60D806DA8462}"/>
    <cellStyle name="Separador de milhares 2 3 3 3 2 2" xfId="60362" xr:uid="{8E206D37-75EF-432F-BF4C-0EAE8FF35726}"/>
    <cellStyle name="Separador de milhares 2 3 3 3 3" xfId="60285" xr:uid="{6376365D-8E95-4C57-861D-1EB5D41C064E}"/>
    <cellStyle name="Separador de milhares 2 3 3 4" xfId="59127" xr:uid="{57BEC188-D575-4B7D-8FBA-414A5E2998EC}"/>
    <cellStyle name="Separador de milhares 2 3 3 4 2" xfId="59811" xr:uid="{B6C9CB68-47A8-442C-926F-BF335D8C3791}"/>
    <cellStyle name="Separador de milhares 2 3 3 4 2 2" xfId="60377" xr:uid="{1761294C-EB1E-47B4-BB44-EFF892797E14}"/>
    <cellStyle name="Separador de milhares 2 3 3 4 3" xfId="60300" xr:uid="{3FEF14E6-304E-4182-9CD2-B1FAE31C8C8E}"/>
    <cellStyle name="Separador de milhares 2 3 3 5" xfId="59245" xr:uid="{3C49E459-D817-4B39-ACF5-5001DA05DC1C}"/>
    <cellStyle name="Separador de milhares 2 3 3 5 2" xfId="59922" xr:uid="{6F7970AC-DEC3-4432-9756-EDEB898DC7F0}"/>
    <cellStyle name="Separador de milhares 2 3 3 5 2 2" xfId="60392" xr:uid="{D93D1E6D-40A1-498C-AC59-E1E6DE0356B2}"/>
    <cellStyle name="Separador de milhares 2 3 3 5 3" xfId="60315" xr:uid="{880E50AB-8AB3-4832-8E1C-9FEBC93AD72A}"/>
    <cellStyle name="Separador de milhares 2 3 3 6" xfId="59390" xr:uid="{07D2DE7B-5B03-4C74-B244-833C36AE1AED}"/>
    <cellStyle name="Separador de milhares 2 3 3 6 2" xfId="60330" xr:uid="{56810F24-E99C-44D4-AF19-AC77D2C92B9D}"/>
    <cellStyle name="Separador de milhares 2 3 3 7" xfId="58672" xr:uid="{244C9269-339E-412D-89C5-ED6A59DFDFE5}"/>
    <cellStyle name="Separador de milhares 2 3 3 7 2" xfId="60253" xr:uid="{FCFAD5B1-480D-4031-AFA0-0E7D4408FAFE}"/>
    <cellStyle name="Separador de milhares 2 3 3 8" xfId="60092" xr:uid="{A9AB6116-C483-467C-829F-CA5951354EC7}"/>
    <cellStyle name="Separador de milhares 2 3 3 9" xfId="46457" xr:uid="{A8460FF1-BA77-446F-A434-CE743AB24CE5}"/>
    <cellStyle name="Separador de milhares 2 3 4" xfId="46515" xr:uid="{54864A80-3C12-47B3-AEB0-D526B6B946AF}"/>
    <cellStyle name="Separador de milhares 2 3 4 2" xfId="58574" xr:uid="{044D3812-658C-4D4F-AC18-2715C64CE3E1}"/>
    <cellStyle name="Separador de milhares 2 3 4 2 2" xfId="60241" xr:uid="{EB198940-E0A0-4B14-8CCC-0727E577A3E1}"/>
    <cellStyle name="Separador de milhares 2 3 4 3" xfId="60110" xr:uid="{C6618FD1-E363-476D-8669-AEE9B9854065}"/>
    <cellStyle name="Separador de milhares 2 3 5" xfId="47753" xr:uid="{9F1C4EAC-705E-4630-A3A5-1994EC6E0C19}"/>
    <cellStyle name="Separador de milhares 2 3 6" xfId="60061" xr:uid="{4D5AC965-EB71-4DFF-97C8-E18791CCD58A}"/>
    <cellStyle name="Separador de milhares 2 3 7" xfId="46210" xr:uid="{585AB147-E7EB-4072-B5A9-7A91FBAB93B7}"/>
    <cellStyle name="Separador de milhares 2 30" xfId="60039" xr:uid="{3011E76B-03F4-4D1B-9338-4531654C13A1}"/>
    <cellStyle name="Separador de milhares 2 4" xfId="230" xr:uid="{37808377-D2F7-4D5E-A1B2-BFF1000A1E92}"/>
    <cellStyle name="Separador de milhares 2 4 2" xfId="2884" xr:uid="{ACD07537-233A-4D9B-8EBF-EC7FB051C438}"/>
    <cellStyle name="Separador de milhares 2 4 2 2" xfId="48470" xr:uid="{C09C3962-F4CC-4B11-8076-DBA2F9D73EB6}"/>
    <cellStyle name="Separador de milhares 2 4 2 2 2" xfId="60228" xr:uid="{974FCC56-703C-4F93-8479-65B881C499DA}"/>
    <cellStyle name="Separador de milhares 2 4 2 3" xfId="46213" xr:uid="{0D6A29AE-3C6D-45D1-A15F-C564040663EF}"/>
    <cellStyle name="Separador de milhares 2 4 3" xfId="46516" xr:uid="{41848039-2B47-4482-9F58-DCFF76FB489F}"/>
    <cellStyle name="Separador de milhares 2 4 3 2" xfId="58587" xr:uid="{23E57A56-09CA-4624-8FB1-A5D1F39F3993}"/>
    <cellStyle name="Separador de milhares 2 4 3 2 2" xfId="60242" xr:uid="{57B5C957-AB57-4A62-8385-ACD1E5D63F39}"/>
    <cellStyle name="Separador de milhares 2 4 3 3" xfId="60111" xr:uid="{15971841-B4DC-44DE-A1A3-B88E39920448}"/>
    <cellStyle name="Separador de milhares 2 4 4" xfId="47754" xr:uid="{DC51148C-51FA-48EF-B047-7509EE3782A1}"/>
    <cellStyle name="Separador de milhares 2 4 5" xfId="46212" xr:uid="{133CE8A6-5B2C-4E95-8B74-87EF2F32425D}"/>
    <cellStyle name="Separador de milhares 2 5" xfId="2885" xr:uid="{1E9663A9-6BD0-46C4-B3A2-CD42FE47282E}"/>
    <cellStyle name="Separador de milhares 2 5 2" xfId="43675" xr:uid="{18C42939-9D82-4D2C-AE0D-A7014EFE9EE5}"/>
    <cellStyle name="Separador de milhares 2 5 2 2" xfId="59547" xr:uid="{D8454CBA-C149-4798-A013-BB9AF5837B18}"/>
    <cellStyle name="Separador de milhares 2 5 2 2 2" xfId="60346" xr:uid="{469F8418-0913-4667-97FF-877257493403}"/>
    <cellStyle name="Separador de milhares 2 5 2 3" xfId="60093" xr:uid="{04AEBBC9-EF62-42A8-91F5-59CFB1623082}"/>
    <cellStyle name="Separador de milhares 2 5 3" xfId="47054" xr:uid="{0C949890-0E0E-4CCA-9465-5940F0BA497A}"/>
    <cellStyle name="Separador de milhares 2 5 3 2" xfId="58839" xr:uid="{AA191EB3-5E66-4A9D-81EB-00AD14750AF5}"/>
    <cellStyle name="Separador de milhares 2 5 3 2 2" xfId="60269" xr:uid="{57750724-EC3A-4E32-91F9-9482C5B93009}"/>
    <cellStyle name="Separador de milhares 2 5 3 3" xfId="60162" xr:uid="{AAF1829F-0DB7-4029-AAFF-348AC4411002}"/>
    <cellStyle name="Separador de milhares 2 5 4" xfId="60062" xr:uid="{7083FCBC-AC2A-435E-823B-D215CCEA31FA}"/>
    <cellStyle name="Separador de milhares 2 6" xfId="2886" xr:uid="{60495269-CC79-47AD-B60A-7C30B51432BA}"/>
    <cellStyle name="Separador de milhares 2 6 2" xfId="47055" xr:uid="{B3B9CA98-A845-4B2C-8DE8-D9B82525ADC9}"/>
    <cellStyle name="Separador de milhares 2 6 2 2" xfId="59546" xr:uid="{C5D56744-AD38-4A6F-BF00-B075D5700FFD}"/>
    <cellStyle name="Separador de milhares 2 6 2 2 2" xfId="60345" xr:uid="{E1E74B25-9137-48A6-B78C-5A212B95868B}"/>
    <cellStyle name="Separador de milhares 2 6 2 3" xfId="60163" xr:uid="{BBF8CA11-C899-49DA-83D0-6DA68AF4CD9A}"/>
    <cellStyle name="Separador de milhares 2 6 3" xfId="58837" xr:uid="{1A60F847-8552-41D2-B8B4-CCD26E6DEF25}"/>
    <cellStyle name="Separador de milhares 2 6 3 2" xfId="60268" xr:uid="{D100A9CF-FA30-4F6A-B5D1-F8C95141DECB}"/>
    <cellStyle name="Separador de milhares 2 6 4" xfId="48354" xr:uid="{1F525A0A-37EC-4F42-8A0F-972B49EA89FE}"/>
    <cellStyle name="Separador de milhares 2 6 4 2" xfId="60220" xr:uid="{40C5407E-5E57-4498-A07D-0A2FDF20BF3C}"/>
    <cellStyle name="Separador de milhares 2 6 5" xfId="60104" xr:uid="{A6B1DFFB-063B-4BA9-8882-6BC7E21AE044}"/>
    <cellStyle name="Separador de milhares 2 7" xfId="2887" xr:uid="{2F6E1A2C-AEB7-4FF5-B0B4-D2C30555EFD0}"/>
    <cellStyle name="Separador de milhares 2 7 2" xfId="2888" xr:uid="{E6C386E0-8AF9-43B2-BA92-8D0F1292CBE2}"/>
    <cellStyle name="Separador de milhares 2 7 2 2" xfId="60394" xr:uid="{8F9B8DB4-B1B2-4E12-9628-C74EB9E677B6}"/>
    <cellStyle name="Separador de milhares 2 7 3" xfId="60108" xr:uid="{64375517-6C7B-4CC8-B4A5-63D54D0B1D3F}"/>
    <cellStyle name="Separador de milhares 2 7 4" xfId="46474" xr:uid="{3A5A5157-92FA-4CAA-ABC6-033EBE6CCEDD}"/>
    <cellStyle name="Separador de milhares 2 8" xfId="2889" xr:uid="{6941412B-E53D-44CF-BCCF-0B5ED51B3E72}"/>
    <cellStyle name="Separador de milhares 2 8 2" xfId="60004" xr:uid="{DC3A6B45-C560-438E-9D25-2755953C48DF}"/>
    <cellStyle name="Separador de milhares 2 8 2 2" xfId="60406" xr:uid="{21ACBFDA-B3D3-4CB4-840C-7F945606D6CB}"/>
    <cellStyle name="Separador de milhares 2 8 3" xfId="60164" xr:uid="{952B0901-459C-415D-B21B-87E6AF9FF020}"/>
    <cellStyle name="Separador de milhares 2 8 4" xfId="47056" xr:uid="{135AD7F5-840E-4DA4-AED7-FFD78BA51A1B}"/>
    <cellStyle name="Separador de milhares 2 9" xfId="2890" xr:uid="{84B9FA09-4667-499F-8EA0-A6F83753D7E5}"/>
    <cellStyle name="Separador de milhares 2 9 2" xfId="60005" xr:uid="{90E13DBE-6CB3-4FCB-A3DA-46EF6B85ACC9}"/>
    <cellStyle name="Separador de milhares 2 9 2 2" xfId="60407" xr:uid="{0061856E-CA58-4262-B6F0-62D660964C5B}"/>
    <cellStyle name="Separador de milhares 2 9 3" xfId="60165" xr:uid="{BCD721FE-3F42-413F-8E9A-07E113B67356}"/>
    <cellStyle name="Separador de milhares 2 9 4" xfId="47057" xr:uid="{3CAB0A15-E337-416C-AE4C-0FF06E7D77D9}"/>
    <cellStyle name="Separador de milhares 2_Consecana" xfId="47755" xr:uid="{B07C47CA-3E20-4580-982F-2F1D564506DD}"/>
    <cellStyle name="Separador de milhares 20" xfId="43676" xr:uid="{FB3F6717-651B-4BCC-8FB3-DC11578991CF}"/>
    <cellStyle name="Separador de milhares 20 10" xfId="43677" xr:uid="{D8D0BD95-4511-4838-B873-D250E4D258A6}"/>
    <cellStyle name="Separador de milhares 20 11" xfId="43678" xr:uid="{EFF62508-71A1-422F-AD2A-18298A378298}"/>
    <cellStyle name="Separador de milhares 20 12" xfId="43679" xr:uid="{870D0C98-8ED8-4415-BCC3-181DB47A65E3}"/>
    <cellStyle name="Separador de milhares 20 13" xfId="43680" xr:uid="{076F4F39-D17E-435C-8973-C35EBBD00E03}"/>
    <cellStyle name="Separador de milhares 20 14" xfId="43681" xr:uid="{6D3B8094-83EF-4417-BAA4-A9BFAB21EB11}"/>
    <cellStyle name="Separador de milhares 20 15" xfId="43682" xr:uid="{21AF700B-8332-4B80-85A4-A9D6A99466B0}"/>
    <cellStyle name="Separador de milhares 20 16" xfId="43683" xr:uid="{FAA2D702-EB0E-4C5B-87CC-040C0084E952}"/>
    <cellStyle name="Separador de milhares 20 17" xfId="47058" xr:uid="{5515073F-F661-455D-A885-BB068BAC5CF7}"/>
    <cellStyle name="Separador de milhares 20 2" xfId="43684" xr:uid="{E0DA4A76-DBB9-43D9-A110-F09496217822}"/>
    <cellStyle name="Separador de milhares 20 2 2" xfId="60166" xr:uid="{163423C4-4778-473C-82C6-2DA364B59D43}"/>
    <cellStyle name="Separador de milhares 20 3" xfId="43685" xr:uid="{E3B163DA-F412-409A-ABA8-AE488889798C}"/>
    <cellStyle name="Separador de milhares 20 4" xfId="43686" xr:uid="{37B04E91-22A2-43E8-B265-23D8E918E1C8}"/>
    <cellStyle name="Separador de milhares 20 5" xfId="43687" xr:uid="{FE5007EE-8536-4CF1-BB89-0AB9771F54CD}"/>
    <cellStyle name="Separador de milhares 20 6" xfId="43688" xr:uid="{F95DCACB-3FD0-40F1-8292-E44EB744946E}"/>
    <cellStyle name="Separador de milhares 20 7" xfId="43689" xr:uid="{E59F4828-748A-4F53-86B5-163AF87A8788}"/>
    <cellStyle name="Separador de milhares 20 8" xfId="43690" xr:uid="{C23488AB-3979-4A04-920D-6F47D9E43221}"/>
    <cellStyle name="Separador de milhares 20 9" xfId="43691" xr:uid="{C97C9C4F-4650-4BBB-96E4-0A00725F7215}"/>
    <cellStyle name="Separador de milhares 21" xfId="43692" xr:uid="{76577F1F-3DAF-400B-81BF-923FA2E281EF}"/>
    <cellStyle name="Separador de milhares 21 2" xfId="43693" xr:uid="{14DAF27C-8D63-4AC1-B4A8-D8D211AAB722}"/>
    <cellStyle name="Separador de milhares 21 2 2" xfId="60167" xr:uid="{E020F98D-FD6D-4E4F-81A5-5F65898641E0}"/>
    <cellStyle name="Separador de milhares 21 3" xfId="43694" xr:uid="{D442267A-F89D-42AA-B911-B96B917FB2E5}"/>
    <cellStyle name="Separador de milhares 21 4" xfId="43695" xr:uid="{C63A51A7-F6D8-41BD-B00C-ED06A3F5267E}"/>
    <cellStyle name="Separador de milhares 21 5" xfId="43696" xr:uid="{189E2556-43D6-41EA-AE47-E022912F9452}"/>
    <cellStyle name="Separador de milhares 21 6" xfId="43697" xr:uid="{DF3C78A5-670A-4081-B53D-8270242561AA}"/>
    <cellStyle name="Separador de milhares 21 7" xfId="47059" xr:uid="{4F4DCB41-6349-4B0F-BF6F-56FC813079E9}"/>
    <cellStyle name="Separador de milhares 22" xfId="43698" xr:uid="{2EDAF165-5B46-48F9-9DB5-91CC957843F1}"/>
    <cellStyle name="Separador de milhares 22 2" xfId="43699" xr:uid="{E036926A-F326-4017-9D6D-A2F65452FA29}"/>
    <cellStyle name="Separador de milhares 22 2 2" xfId="60168" xr:uid="{9776784B-494C-4E9F-8D28-DC4D2B3E5831}"/>
    <cellStyle name="Separador de milhares 22 3" xfId="43700" xr:uid="{25CCBADA-884E-4FA2-9681-CD0D1D1BF879}"/>
    <cellStyle name="Separador de milhares 22 4" xfId="43701" xr:uid="{4E75319E-C130-4537-8A4A-2F289ED7AB65}"/>
    <cellStyle name="Separador de milhares 22 5" xfId="43702" xr:uid="{466D96BC-E677-42B6-9C8E-6BE14CC36902}"/>
    <cellStyle name="Separador de milhares 22 6" xfId="43703" xr:uid="{9CE712AE-349E-4ECD-BC9A-80D13CCF55A3}"/>
    <cellStyle name="Separador de milhares 22 7" xfId="47060" xr:uid="{CFC97448-C01A-4F9C-8F17-63C53470D574}"/>
    <cellStyle name="Separador de milhares 23" xfId="43704" xr:uid="{60549E2A-FC4B-47E6-8BC8-08FB3C9BE466}"/>
    <cellStyle name="Separador de milhares 23 2" xfId="43705" xr:uid="{7F1512F4-4057-4D4D-8B06-2ABAFC4E416A}"/>
    <cellStyle name="Separador de milhares 23 2 2" xfId="60169" xr:uid="{20A47E50-D154-48EB-A6E4-496FF12C695E}"/>
    <cellStyle name="Separador de milhares 23 3" xfId="43706" xr:uid="{01EF524B-2667-4340-8B58-8C9EA3E5F950}"/>
    <cellStyle name="Separador de milhares 23 4" xfId="43707" xr:uid="{9A9BE293-21EB-47D3-A5F7-7B2F499850A0}"/>
    <cellStyle name="Separador de milhares 23 5" xfId="43708" xr:uid="{DAD6BCF4-C2AD-4ADD-9F6B-41375FC781E9}"/>
    <cellStyle name="Separador de milhares 23 6" xfId="43709" xr:uid="{DBFE422D-D642-431E-8437-E70D53B0AEA4}"/>
    <cellStyle name="Separador de milhares 23 7" xfId="47061" xr:uid="{EE420DF5-01FA-42F2-B337-2579BEDF6913}"/>
    <cellStyle name="Separador de milhares 24" xfId="43710" xr:uid="{DA56BDBC-ACFF-42C6-9C59-3FD6792FB34A}"/>
    <cellStyle name="Separador de milhares 24 2" xfId="43711" xr:uid="{5BF3269A-1B78-486F-9ECA-556CC65D2E86}"/>
    <cellStyle name="Separador de milhares 24 2 2" xfId="60170" xr:uid="{3589EF09-929C-4A96-87DD-0D8A30C9EBAC}"/>
    <cellStyle name="Separador de milhares 24 3" xfId="43712" xr:uid="{8D9636F2-D59D-42FE-92C6-236B4F4E5683}"/>
    <cellStyle name="Separador de milhares 24 4" xfId="43713" xr:uid="{54B1F428-4AAD-472C-8A6A-42666526CD13}"/>
    <cellStyle name="Separador de milhares 24 5" xfId="43714" xr:uid="{6050AECA-CC53-4E43-BCBF-BBCBA43DCF5F}"/>
    <cellStyle name="Separador de milhares 24 6" xfId="43715" xr:uid="{1318C92A-CE09-4F40-91E2-23A420A9C4DE}"/>
    <cellStyle name="Separador de milhares 24 7" xfId="47062" xr:uid="{196233F0-AC98-4F3B-B4A8-1A6DD57AE278}"/>
    <cellStyle name="Separador de milhares 25" xfId="43716" xr:uid="{A0B228D5-3174-4025-BA3A-39FC78BCDE50}"/>
    <cellStyle name="Separador de milhares 25 2" xfId="43717" xr:uid="{A9869F3E-6ECE-47F2-8CEA-AE615A8B6F41}"/>
    <cellStyle name="Separador de milhares 25 2 2" xfId="60171" xr:uid="{342E0670-85D7-44A8-B7C3-8E971FE5D71D}"/>
    <cellStyle name="Separador de milhares 25 3" xfId="43718" xr:uid="{BBE9DE69-6542-451F-B7D7-5D5821D6AE6E}"/>
    <cellStyle name="Separador de milhares 25 4" xfId="43719" xr:uid="{36942870-AFA2-40A0-BDC1-8BA7D4AFCD93}"/>
    <cellStyle name="Separador de milhares 25 5" xfId="43720" xr:uid="{6B0FAA62-17B8-4D11-8968-EF89FC6A1DCE}"/>
    <cellStyle name="Separador de milhares 25 6" xfId="43721" xr:uid="{71F8A253-09CE-4134-B1C7-58E25B69BA86}"/>
    <cellStyle name="Separador de milhares 25 7" xfId="47063" xr:uid="{06F3A524-A0EA-4788-B0EF-682BB8009267}"/>
    <cellStyle name="Separador de milhares 26" xfId="43722" xr:uid="{7BF4409F-9BE4-4D28-B173-CF6F206FDD4E}"/>
    <cellStyle name="Separador de milhares 26 2" xfId="43723" xr:uid="{064CD543-8B90-49AA-ADD7-E8839FEF669C}"/>
    <cellStyle name="Separador de milhares 26 2 2" xfId="60172" xr:uid="{D8190A5D-78A2-45B5-AAF8-55530DD11C45}"/>
    <cellStyle name="Separador de milhares 26 3" xfId="43724" xr:uid="{DB30A415-4AF8-4D21-869D-DB5C530BA7F7}"/>
    <cellStyle name="Separador de milhares 26 4" xfId="43725" xr:uid="{E657BA3F-607D-42DF-B8BE-462AA9A83130}"/>
    <cellStyle name="Separador de milhares 26 5" xfId="43726" xr:uid="{F4A7727B-0E72-4068-8173-6F19AA17761E}"/>
    <cellStyle name="Separador de milhares 26 6" xfId="43727" xr:uid="{240EA83D-CFFB-4119-94D4-E6948AF5BFA6}"/>
    <cellStyle name="Separador de milhares 26 7" xfId="47064" xr:uid="{4A35AADA-F4DB-43D6-90A4-D620829C90AF}"/>
    <cellStyle name="Separador de milhares 27" xfId="43728" xr:uid="{04F631F0-4274-42BA-962D-2018BF31543B}"/>
    <cellStyle name="Separador de milhares 27 2" xfId="43729" xr:uid="{12EB9315-68B6-4DFE-9F86-D362008EE41D}"/>
    <cellStyle name="Separador de milhares 27 2 2" xfId="44984" xr:uid="{AC1CF42C-C38E-401B-9106-E0F1852960C0}"/>
    <cellStyle name="Separador de milhares 27 2 3" xfId="60173" xr:uid="{C947CDBA-3B6F-47A7-8338-108EA7C97434}"/>
    <cellStyle name="Separador de milhares 27 3" xfId="43730" xr:uid="{7FA14A6C-CFDB-4722-B5EB-52F3C85F40D6}"/>
    <cellStyle name="Separador de milhares 27 4" xfId="43731" xr:uid="{1127581E-60D6-4753-917A-CDA3F298A654}"/>
    <cellStyle name="Separador de milhares 27 5" xfId="43732" xr:uid="{D05E591E-B7B1-4D05-98BE-8804A2D5C454}"/>
    <cellStyle name="Separador de milhares 27 6" xfId="43733" xr:uid="{8EEE267E-ED51-4166-A41F-BCD9A31C93FD}"/>
    <cellStyle name="Separador de milhares 28" xfId="43734" xr:uid="{19BFA63A-3058-4B21-BC63-0F5F5AAE3E08}"/>
    <cellStyle name="Separador de milhares 28 2" xfId="43735" xr:uid="{21347066-BB52-48A4-8D77-6B3ACB8F2D0E}"/>
    <cellStyle name="Separador de milhares 28 2 2" xfId="60174" xr:uid="{F066169E-6062-44A6-A4A6-EC21624BCEC5}"/>
    <cellStyle name="Separador de milhares 28 3" xfId="43736" xr:uid="{330CB380-BBBC-421C-8DFA-60D21940F1A7}"/>
    <cellStyle name="Separador de milhares 28 4" xfId="43737" xr:uid="{38702A02-5CE4-48E3-A1D0-6CC575AD505C}"/>
    <cellStyle name="Separador de milhares 28 5" xfId="43738" xr:uid="{00611C49-3D2E-40A0-B5AF-6B703C26747A}"/>
    <cellStyle name="Separador de milhares 28 6" xfId="43739" xr:uid="{D507C695-BEF7-4917-B513-B2B02EB71D36}"/>
    <cellStyle name="Separador de milhares 28 7" xfId="47065" xr:uid="{D47F4FB6-7183-4F22-8C26-08E51858BC81}"/>
    <cellStyle name="Separador de milhares 29" xfId="43740" xr:uid="{5E45A9C5-A992-4924-BE3C-39FB64C24D2B}"/>
    <cellStyle name="Separador de milhares 29 2" xfId="43741" xr:uid="{8426566B-A3AF-4E2E-8B37-7432DB255AC5}"/>
    <cellStyle name="Separador de milhares 29 2 2" xfId="60175" xr:uid="{B06006F8-105E-4FEC-8AE1-0E1082208C68}"/>
    <cellStyle name="Separador de milhares 29 3" xfId="43742" xr:uid="{CAB8290B-772E-4FFE-8A73-DA445C92C7E9}"/>
    <cellStyle name="Separador de milhares 29 4" xfId="43743" xr:uid="{C95DF357-DFA1-43F1-A5E8-9E03EDA5EE30}"/>
    <cellStyle name="Separador de milhares 29 5" xfId="43744" xr:uid="{CE357431-6BC1-43B2-B7DC-8A0A6CD371DE}"/>
    <cellStyle name="Separador de milhares 29 6" xfId="43745" xr:uid="{3A674518-E56A-4AB8-A935-412AB9A76C65}"/>
    <cellStyle name="Separador de milhares 29 7" xfId="47066" xr:uid="{E59BA470-A39C-41D9-B924-10BF02F38D5B}"/>
    <cellStyle name="Separador de milhares 3" xfId="167" xr:uid="{FC789FA4-8557-4007-B979-CD9A6E89D34E}"/>
    <cellStyle name="Separador de milhares 3 10" xfId="43746" xr:uid="{7C41ED9D-2670-4AA9-BF8F-2969F6D947BE}"/>
    <cellStyle name="Separador de milhares 3 10 2" xfId="43747" xr:uid="{ED3761EC-EB3E-4DB0-8AC4-2B5ECCF5C3F2}"/>
    <cellStyle name="Separador de milhares 3 10 2 2" xfId="60229" xr:uid="{3FC9A28B-45AB-4C63-B495-AEA81EB37598}"/>
    <cellStyle name="Separador de milhares 3 10 3" xfId="43748" xr:uid="{F435D63F-AF05-4DAD-9A10-29D79967F9D3}"/>
    <cellStyle name="Separador de milhares 3 10 4" xfId="56467" xr:uid="{0C6A96C1-C8C7-4D1F-9BE2-97C0D0283CB3}"/>
    <cellStyle name="Separador de milhares 3 11" xfId="43749" xr:uid="{4DA7C3E7-86E9-459E-813E-A5D6A3438D21}"/>
    <cellStyle name="Separador de milhares 3 11 2" xfId="60230" xr:uid="{E3B1D50F-9111-4822-9B17-C566E35D711A}"/>
    <cellStyle name="Separador de milhares 3 11 3" xfId="57609" xr:uid="{86033D75-BDF6-4243-838B-29100860E00B}"/>
    <cellStyle name="Separador de milhares 3 12" xfId="43750" xr:uid="{7A3FF8A4-9635-491E-B83C-CEE3845B8CE5}"/>
    <cellStyle name="Separador de milhares 3 12 2" xfId="58463" xr:uid="{590C80C4-06CC-4373-92E7-996ABFCD2374}"/>
    <cellStyle name="Separador de milhares 3 13" xfId="43751" xr:uid="{884C0423-73E9-4495-A159-937C4AD95BA4}"/>
    <cellStyle name="Separador de milhares 3 13 2" xfId="60045" xr:uid="{96D08E88-D788-406C-9537-032E2B27DB8E}"/>
    <cellStyle name="Separador de milhares 3 14" xfId="43752" xr:uid="{7B5D862D-4EB0-4AB1-944F-5214AA7C275F}"/>
    <cellStyle name="Separador de milhares 3 15" xfId="43753" xr:uid="{4437AAB1-F2BD-46C6-9A02-24483C67416C}"/>
    <cellStyle name="Separador de milhares 3 16" xfId="43754" xr:uid="{A5A5527D-44A2-4F25-8754-3D80EDF54143}"/>
    <cellStyle name="Separador de milhares 3 17" xfId="43755" xr:uid="{2F3D1E72-40FD-4221-B037-CA8E49A09188}"/>
    <cellStyle name="Separador de milhares 3 18" xfId="43756" xr:uid="{F3A9BDD5-670F-4DA4-B1D5-9B6794CB263E}"/>
    <cellStyle name="Separador de milhares 3 19" xfId="43757" xr:uid="{1098FB7B-7763-4AF4-878A-B9B128764824}"/>
    <cellStyle name="Separador de milhares 3 2" xfId="43758" xr:uid="{C1F05920-1EB6-41DC-91A6-F8C26947C9C1}"/>
    <cellStyle name="Separador de milhares 3 2 10" xfId="43759" xr:uid="{B22E21DE-BE51-41CA-9839-A1C27C1EF88C}"/>
    <cellStyle name="Separador de milhares 3 2 11" xfId="43760" xr:uid="{7F551427-41D5-4654-9A5F-0C3E5C7957BE}"/>
    <cellStyle name="Separador de milhares 3 2 12" xfId="43761" xr:uid="{D4737D24-503D-491B-9332-665D8392AE92}"/>
    <cellStyle name="Separador de milhares 3 2 13" xfId="43762" xr:uid="{8A6EB830-34A1-4054-9CF9-35573C3A628E}"/>
    <cellStyle name="Separador de milhares 3 2 14" xfId="43763" xr:uid="{C2DF3161-853D-4144-A3FD-BF4F65BB7DCB}"/>
    <cellStyle name="Separador de milhares 3 2 15" xfId="43764" xr:uid="{CB221ACC-70E6-43B1-BF06-9EE60459D403}"/>
    <cellStyle name="Separador de milhares 3 2 16" xfId="43765" xr:uid="{BAC1FFEC-7B76-4787-BBBE-6807CB795A88}"/>
    <cellStyle name="Separador de milhares 3 2 17" xfId="46214" xr:uid="{DB53853F-38D5-4B3A-A7AA-3D7B57EBBDF1}"/>
    <cellStyle name="Separador de milhares 3 2 18" xfId="60435" xr:uid="{CCA59CA4-A10A-40DC-AFA8-53241E0B8218}"/>
    <cellStyle name="Separador de milhares 3 2 2" xfId="43766" xr:uid="{8A1A122D-791B-4D33-B03A-5F3A89046088}"/>
    <cellStyle name="Separador de milhares 3 2 2 2" xfId="44989" xr:uid="{1068251D-F78E-4271-A2B6-5133B96EFEEF}"/>
    <cellStyle name="Separador de milhares 3 2 2 2 2" xfId="60113" xr:uid="{70B47398-ED76-4BBE-B496-CAFA2200A78E}"/>
    <cellStyle name="Separador de milhares 3 2 2 2 3" xfId="46517" xr:uid="{E2F21DC5-8544-4E27-BE92-AEF2215494DD}"/>
    <cellStyle name="Separador de milhares 3 2 2 3" xfId="49909" xr:uid="{A714B442-F6BD-46F5-A266-1750111892DD}"/>
    <cellStyle name="Separador de milhares 3 2 2 4" xfId="60094" xr:uid="{DA8D823E-DB16-4362-B3F4-DE02C7DC27F4}"/>
    <cellStyle name="Separador de milhares 3 2 2 5" xfId="46458" xr:uid="{7F3D7EE0-5844-4D79-9C72-7C0507ED9791}"/>
    <cellStyle name="Separador de milhares 3 2 3" xfId="43767" xr:uid="{15EB178D-9DFE-4D8E-8F38-00A64C81C2B4}"/>
    <cellStyle name="Separador de milhares 3 2 3 2" xfId="58565" xr:uid="{CCD35433-7DE2-4E49-B717-96B5DAA99CD4}"/>
    <cellStyle name="Separador de milhares 3 2 3 2 2" xfId="60236" xr:uid="{5B56700A-FC81-4493-9243-E967732301A7}"/>
    <cellStyle name="Separador de milhares 3 2 3 3" xfId="60112" xr:uid="{E6ABADDD-6398-4CE9-8135-EA2ABC513F14}"/>
    <cellStyle name="Separador de milhares 3 2 4" xfId="43768" xr:uid="{17DF62AD-6C57-4848-AA77-92B7C0FE50EE}"/>
    <cellStyle name="Separador de milhares 3 2 4 2" xfId="60063" xr:uid="{0D275CA2-F6B5-4DC5-AA45-AC639CDCD610}"/>
    <cellStyle name="Separador de milhares 3 2 5" xfId="43769" xr:uid="{CCD2442F-114C-4283-A4BC-898C5A81448C}"/>
    <cellStyle name="Separador de milhares 3 2 6" xfId="43770" xr:uid="{7CDCC199-6CE3-4275-809F-F9E6AD155955}"/>
    <cellStyle name="Separador de milhares 3 2 7" xfId="43771" xr:uid="{3BF33A55-F104-4FB4-B4B1-5A6587646925}"/>
    <cellStyle name="Separador de milhares 3 2 8" xfId="43772" xr:uid="{0ACE2BB7-F51C-41A3-A9BD-082C81CFDCF1}"/>
    <cellStyle name="Separador de milhares 3 2 9" xfId="43773" xr:uid="{829DBF0E-3736-437D-B9A0-78AD0836C3A7}"/>
    <cellStyle name="Separador de milhares 3 20" xfId="43774" xr:uid="{AA8430EF-FE8F-430A-B447-67C5A3AC39D7}"/>
    <cellStyle name="Separador de milhares 3 21" xfId="43775" xr:uid="{FEF63682-5190-4213-8ADE-19C8B1845583}"/>
    <cellStyle name="Separador de milhares 3 22" xfId="43776" xr:uid="{B9FC3090-9DCC-4A10-848B-77E6CD4C6810}"/>
    <cellStyle name="Separador de milhares 3 23" xfId="43777" xr:uid="{D25F3ABC-D6EA-4E6D-A938-66EBB77B4766}"/>
    <cellStyle name="Separador de milhares 3 24" xfId="2891" xr:uid="{5796959F-BBBD-47CC-80B5-6E43BDC04F32}"/>
    <cellStyle name="Separador de milhares 3 25" xfId="218" xr:uid="{5E959C8D-C1F5-49F6-AB99-8E418FF03A39}"/>
    <cellStyle name="Separador de milhares 3 26" xfId="44988" xr:uid="{10737854-D975-407B-8B16-1F0823BB1C52}"/>
    <cellStyle name="Separador de milhares 3 27" xfId="60434" xr:uid="{1A7D30AE-E5FD-42C4-AC64-BC16F093261B}"/>
    <cellStyle name="Separador de milhares 3 3" xfId="43778" xr:uid="{2513F7BF-2D5B-4E3E-967B-C52710BF3E0A}"/>
    <cellStyle name="Separador de milhares 3 3 10" xfId="43779" xr:uid="{09997F74-5586-47A8-A90D-B84B6CA790DC}"/>
    <cellStyle name="Separador de milhares 3 3 11" xfId="43780" xr:uid="{1D525A08-AFB9-4A38-91AB-40C070E30BF7}"/>
    <cellStyle name="Separador de milhares 3 3 12" xfId="43781" xr:uid="{14734DE9-6960-4FF1-8CE0-7E277B874411}"/>
    <cellStyle name="Separador de milhares 3 3 13" xfId="43782" xr:uid="{C3DF38D5-2176-4CA6-8274-F3627DFF4F04}"/>
    <cellStyle name="Separador de milhares 3 3 14" xfId="43783" xr:uid="{DF210BC3-3EE4-47FC-A4C3-5CFC8C95627E}"/>
    <cellStyle name="Separador de milhares 3 3 15" xfId="43784" xr:uid="{B08AD0FC-C7CB-4BB6-8F7F-0B18648AF7E2}"/>
    <cellStyle name="Separador de milhares 3 3 16" xfId="43785" xr:uid="{8DA29494-4DF5-4425-B06E-EA17B8D04217}"/>
    <cellStyle name="Separador de milhares 3 3 2" xfId="43786" xr:uid="{421E200A-01D9-4492-B64A-4CBD79E26CFD}"/>
    <cellStyle name="Separador de milhares 3 3 2 2" xfId="43787" xr:uid="{D26C195D-AFED-40AA-94CD-6FE43D6EB217}"/>
    <cellStyle name="Separador de milhares 3 3 2 2 2" xfId="60077" xr:uid="{6EE8EAD7-434A-49A9-9794-4D1EB8507EDD}"/>
    <cellStyle name="Separador de milhares 3 3 2 3" xfId="43788" xr:uid="{3DE1B48A-9CE9-435B-A215-63B9B21C03FC}"/>
    <cellStyle name="Separador de milhares 3 3 3" xfId="43789" xr:uid="{AF5366D9-1646-4DE7-9801-4BA334785D36}"/>
    <cellStyle name="Separador de milhares 3 3 3 2" xfId="51309" xr:uid="{4708172D-375B-457F-B6BB-587C84E5CCA1}"/>
    <cellStyle name="Separador de milhares 3 3 4" xfId="43790" xr:uid="{CC89A726-E02E-4758-BCC1-70E98CBE7A08}"/>
    <cellStyle name="Separador de milhares 3 3 4 2" xfId="60046" xr:uid="{2EB7213C-7E38-4174-8FC8-AAEA40970DE7}"/>
    <cellStyle name="Separador de milhares 3 3 5" xfId="43791" xr:uid="{EBC7F6DA-D92D-4EE9-8907-2F5A70E405EB}"/>
    <cellStyle name="Separador de milhares 3 3 6" xfId="43792" xr:uid="{D5BD773C-43D1-4B0F-ADD0-2E27FD7FB7DD}"/>
    <cellStyle name="Separador de milhares 3 3 7" xfId="43793" xr:uid="{DDDD6B1B-9124-40B8-BB7A-D92E746240E5}"/>
    <cellStyle name="Separador de milhares 3 3 8" xfId="43794" xr:uid="{A5B4D0BC-EE16-404D-83B4-55B79AB372C1}"/>
    <cellStyle name="Separador de milhares 3 3 9" xfId="43795" xr:uid="{B2CCF7D3-49DF-4DAD-8917-8E78B60893E1}"/>
    <cellStyle name="Separador de milhares 3 4" xfId="43796" xr:uid="{03276EFB-BD05-4952-9C6E-D77AE216F29B}"/>
    <cellStyle name="Separador de milhares 3 4 2" xfId="43797" xr:uid="{E339B14E-156E-461B-976A-1D76DCE071D0}"/>
    <cellStyle name="Separador de milhares 3 4 2 2" xfId="52191" xr:uid="{E28753BB-263F-4AF6-B053-A7A616F1C811}"/>
    <cellStyle name="Separador de milhares 3 4 2 3" xfId="60101" xr:uid="{1FA93F73-532E-4B39-8E4E-457D81F07787}"/>
    <cellStyle name="Separador de milhares 3 4 3" xfId="43798" xr:uid="{E2483890-A8A7-4B49-93F6-73A09CBF64C5}"/>
    <cellStyle name="Separador de milhares 3 4 3 2" xfId="60176" xr:uid="{B9563F21-6139-4E1C-B250-2C0FE7381075}"/>
    <cellStyle name="Separador de milhares 3 4 3 3" xfId="47067" xr:uid="{F5CEF97C-6772-4D5B-8506-CA686DBBBF25}"/>
    <cellStyle name="Separador de milhares 3 4 4" xfId="43799" xr:uid="{B677DD64-B8E3-438B-B117-15B8E90DC972}"/>
    <cellStyle name="Separador de milhares 3 4 4 2" xfId="60221" xr:uid="{3F2683BC-3FFD-435D-AFF6-175DE720C475}"/>
    <cellStyle name="Separador de milhares 3 4 4 3" xfId="48355" xr:uid="{34E9C5A8-6575-49CF-B5B8-17F45ED4B1D3}"/>
    <cellStyle name="Separador de milhares 3 4 5" xfId="43800" xr:uid="{D26140C6-6154-49A0-A2DB-F634DDE3760C}"/>
    <cellStyle name="Separador de milhares 3 4 5 2" xfId="60070" xr:uid="{AD5BF733-D656-446E-8B15-B5F55CC65F6B}"/>
    <cellStyle name="Separador de milhares 3 4 6" xfId="43801" xr:uid="{D07C3086-AF13-47ED-BC6F-28A16C921462}"/>
    <cellStyle name="Separador de milhares 3 5" xfId="43802" xr:uid="{93103807-F4D3-454C-BE9A-1C166B154BC3}"/>
    <cellStyle name="Separador de milhares 3 5 2" xfId="43803" xr:uid="{C5FC0207-587B-4A6C-80D0-9B1C13BEB140}"/>
    <cellStyle name="Separador de milhares 3 5 2 2" xfId="60177" xr:uid="{009EFDEC-3233-4C68-BF73-E18E6912E683}"/>
    <cellStyle name="Separador de milhares 3 5 2 3" xfId="47068" xr:uid="{1B364A34-E004-4F67-8F7C-88AAAA64C892}"/>
    <cellStyle name="Separador de milhares 3 5 3" xfId="43804" xr:uid="{BEB45E9A-5447-44B9-AAD2-558555AB9F40}"/>
    <cellStyle name="Separador de milhares 3 5 3 2" xfId="53057" xr:uid="{32CC55D3-872C-48F5-B45D-60DA7783EFE3}"/>
    <cellStyle name="Separador de milhares 3 5 4" xfId="43805" xr:uid="{82F52130-5145-40D4-B796-E12ADE8D281F}"/>
    <cellStyle name="Separador de milhares 3 5 4 2" xfId="60076" xr:uid="{EBD678BA-3518-47E5-8439-0A8DFB4C07E0}"/>
    <cellStyle name="Separador de milhares 3 5 5" xfId="43806" xr:uid="{9F63B8D8-D15D-4F11-94AF-2990A5A206A2}"/>
    <cellStyle name="Separador de milhares 3 5 6" xfId="43807" xr:uid="{466991DB-DCE6-4E36-8B79-3DDECC0B81D8}"/>
    <cellStyle name="Separador de milhares 3 6" xfId="43808" xr:uid="{DA12F6E4-9DFD-4FA9-8320-F273FA2C0852}"/>
    <cellStyle name="Separador de milhares 3 6 2" xfId="43809" xr:uid="{64BEC7DE-1BFE-4D36-AC1A-6B9FD22006DC}"/>
    <cellStyle name="Separador de milhares 3 6 2 2" xfId="60114" xr:uid="{E7D25858-D88F-4913-B152-98D45CB1885C}"/>
    <cellStyle name="Separador de milhares 3 6 3" xfId="43810" xr:uid="{7E1E8E3A-EE40-4F14-A42C-17A6CE35A7C6}"/>
    <cellStyle name="Separador de milhares 3 6 4" xfId="43811" xr:uid="{24934139-B0E6-4B0F-B8EA-34C7BF128229}"/>
    <cellStyle name="Separador de milhares 3 6 5" xfId="43812" xr:uid="{4B16512D-B723-4033-B0D4-07DFD94EBF70}"/>
    <cellStyle name="Separador de milhares 3 6 6" xfId="43813" xr:uid="{B8BCE08C-4C43-41A8-B5FE-B82910562FBB}"/>
    <cellStyle name="Separador de milhares 3 6 7" xfId="46475" xr:uid="{5691429B-0A13-4587-A742-59A550F02029}"/>
    <cellStyle name="Separador de milhares 3 7" xfId="43814" xr:uid="{5CEB483F-7092-41F6-9218-A0B2AA0B8FE7}"/>
    <cellStyle name="Separador de milhares 3 7 2" xfId="43815" xr:uid="{FB0D1CE9-3E65-4872-9678-0CB518000695}"/>
    <cellStyle name="Separador de milhares 3 7 2 2" xfId="54725" xr:uid="{9AD489F1-792D-4029-AB9F-A214500A32C1}"/>
    <cellStyle name="Separador de milhares 3 7 3" xfId="43816" xr:uid="{6E61B652-A1D6-4E09-B686-D43386423AD3}"/>
    <cellStyle name="Separador de milhares 3 7 3 2" xfId="60115" xr:uid="{33BF11D2-D4C7-4770-BAF8-2C1F7C470991}"/>
    <cellStyle name="Separador de milhares 3 7 4" xfId="43817" xr:uid="{B82087FE-CF87-41B4-AB52-4B78944233B2}"/>
    <cellStyle name="Separador de milhares 3 7 5" xfId="43818" xr:uid="{12ACB905-E15F-481C-A1C8-1DC39B90A42A}"/>
    <cellStyle name="Separador de milhares 3 7 6" xfId="43819" xr:uid="{FF059B53-7CF0-474E-9543-8D209BE9CD33}"/>
    <cellStyle name="Separador de milhares 3 8" xfId="43820" xr:uid="{E84A78A8-9CC8-4EA0-AE05-C0568B358E2B}"/>
    <cellStyle name="Separador de milhares 3 8 2" xfId="43821" xr:uid="{D60741AC-979A-40BA-B1DC-6BC9EE375918}"/>
    <cellStyle name="Separador de milhares 3 8 2 2" xfId="55439" xr:uid="{6DF0EE30-7ACB-455D-95EE-F1DFF4D2F604}"/>
    <cellStyle name="Separador de milhares 3 8 3" xfId="43822" xr:uid="{7DBDF5C9-9E45-43EB-8978-E4B084BDC658}"/>
    <cellStyle name="Separador de milhares 3 8 3 2" xfId="60116" xr:uid="{E3538F9D-F38C-44CB-879E-1AE89BEDCCCA}"/>
    <cellStyle name="Separador de milhares 3 8 4" xfId="43823" xr:uid="{D8A8125A-18AE-4F7E-87B3-743E006D021D}"/>
    <cellStyle name="Separador de milhares 3 8 5" xfId="43824" xr:uid="{9E6CC3E7-778A-4E4A-978B-B452B864E739}"/>
    <cellStyle name="Separador de milhares 3 8 6" xfId="43825" xr:uid="{A01CEAE4-1E08-49FF-9F69-399894DF3587}"/>
    <cellStyle name="Separador de milhares 3 9" xfId="43826" xr:uid="{58B7C147-B055-421C-920B-0EBF0E650082}"/>
    <cellStyle name="Separador de milhares 3 9 2" xfId="56011" xr:uid="{332DE3A7-7080-460B-8520-D1625565E059}"/>
    <cellStyle name="Separador de milhares 3_Consecana" xfId="47756" xr:uid="{2CBF161C-B6C6-41BC-A99F-58415354E97D}"/>
    <cellStyle name="Separador de milhares 30" xfId="43827" xr:uid="{DF8CAD35-0197-4D4F-B68F-A47E8D67BD15}"/>
    <cellStyle name="Separador de milhares 30 2" xfId="43828" xr:uid="{1AB53114-2578-409B-B843-40A71C05FCC7}"/>
    <cellStyle name="Separador de milhares 30 2 2" xfId="60178" xr:uid="{DA3C3B8B-E1EF-4A93-8300-46423640118D}"/>
    <cellStyle name="Separador de milhares 30 3" xfId="43829" xr:uid="{36AFC90C-DC4B-425F-9C4C-87AFFCC2C775}"/>
    <cellStyle name="Separador de milhares 30 4" xfId="43830" xr:uid="{5CABF0A0-1CC9-4314-817F-E61F6390633C}"/>
    <cellStyle name="Separador de milhares 30 5" xfId="43831" xr:uid="{011F4E2B-4659-4B3F-920B-9559A5867DAB}"/>
    <cellStyle name="Separador de milhares 30 6" xfId="43832" xr:uid="{7AB543DD-0D8F-4AE5-8A72-C2A8D803CDE0}"/>
    <cellStyle name="Separador de milhares 30 7" xfId="47069" xr:uid="{D9675820-2E2B-4605-9854-08AB3D7665E3}"/>
    <cellStyle name="Separador de milhares 31" xfId="43833" xr:uid="{CD294402-94A9-492D-85CB-1B071B2EFB09}"/>
    <cellStyle name="Separador de milhares 31 2" xfId="43834" xr:uid="{DDEC6727-4FF6-4AC7-94F0-59ACFAD1762B}"/>
    <cellStyle name="Separador de milhares 31 2 2" xfId="60179" xr:uid="{EC3B6420-1547-4F77-B738-7C64A47D7C69}"/>
    <cellStyle name="Separador de milhares 31 3" xfId="43835" xr:uid="{80C62F30-AB13-4CD7-B4C1-4DF9C214891B}"/>
    <cellStyle name="Separador de milhares 31 4" xfId="43836" xr:uid="{6312A15E-7E50-44EA-A860-B984DCBFC1F2}"/>
    <cellStyle name="Separador de milhares 31 5" xfId="43837" xr:uid="{B04CE3E9-775E-4A8B-B31F-B8AA6B165D9E}"/>
    <cellStyle name="Separador de milhares 31 6" xfId="43838" xr:uid="{A02FDFFF-8F6F-4E71-9BF1-A92ACE458C27}"/>
    <cellStyle name="Separador de milhares 31 7" xfId="47070" xr:uid="{2C6CFDE2-C964-4C4E-AFCD-7C3C30CAF514}"/>
    <cellStyle name="Separador de milhares 32" xfId="43839" xr:uid="{274A7F49-B3EF-49A2-817D-EE15FE28CFDE}"/>
    <cellStyle name="Separador de milhares 32 2" xfId="43840" xr:uid="{3D5C0897-97DF-42B3-A979-39D77448016A}"/>
    <cellStyle name="Separador de milhares 32 2 2" xfId="60180" xr:uid="{17E5C3ED-1B25-43BE-B36B-C051C13E1680}"/>
    <cellStyle name="Separador de milhares 32 3" xfId="43841" xr:uid="{CAD476C0-52A5-4F06-8D7A-D924133C7B03}"/>
    <cellStyle name="Separador de milhares 32 4" xfId="43842" xr:uid="{1181FF38-41A2-4371-A92B-5E7481EF508A}"/>
    <cellStyle name="Separador de milhares 32 5" xfId="43843" xr:uid="{0B1BB1DF-B8F4-44A1-9540-CFE163D23C1D}"/>
    <cellStyle name="Separador de milhares 32 6" xfId="43844" xr:uid="{4C8F597C-9338-4E4F-B7F3-015CE43F9B49}"/>
    <cellStyle name="Separador de milhares 32 7" xfId="47071" xr:uid="{51A2944A-8F33-4404-8F15-BB097E52E581}"/>
    <cellStyle name="Separador de milhares 33" xfId="43845" xr:uid="{F4E1BA99-7262-4D9C-B28B-AC891242AF35}"/>
    <cellStyle name="Separador de milhares 33 2" xfId="43846" xr:uid="{7524273A-86E4-472A-9BFA-C9A99949200F}"/>
    <cellStyle name="Separador de milhares 33 2 2" xfId="60181" xr:uid="{286D200D-A14B-4752-8E6A-B1B488A0EF25}"/>
    <cellStyle name="Separador de milhares 33 3" xfId="43847" xr:uid="{9C5F5CF7-E44C-4324-B07E-F2D3FE67F7C1}"/>
    <cellStyle name="Separador de milhares 33 4" xfId="43848" xr:uid="{3937D811-257C-456F-A08D-AB6D6709FABF}"/>
    <cellStyle name="Separador de milhares 33 5" xfId="43849" xr:uid="{ECAB7FF4-19B9-4DB1-BA43-431BCA28BAE9}"/>
    <cellStyle name="Separador de milhares 33 6" xfId="43850" xr:uid="{4A5932DB-3DE0-41EE-B1AB-F350284AA2CC}"/>
    <cellStyle name="Separador de milhares 33 7" xfId="47072" xr:uid="{8BB4E54C-944F-457E-A339-7B92EE4E46B6}"/>
    <cellStyle name="Separador de milhares 34" xfId="43851" xr:uid="{5D1C9D4E-B9C7-426D-B3B4-B91BAF39A4BD}"/>
    <cellStyle name="Separador de milhares 34 2" xfId="60182" xr:uid="{85ED0E8A-8EC9-41B4-A7C6-2FF56E8B2ACA}"/>
    <cellStyle name="Separador de milhares 34 3" xfId="47073" xr:uid="{4EED1CA1-7091-4EDA-9D0B-6AF8036A8125}"/>
    <cellStyle name="Separador de milhares 35" xfId="43852" xr:uid="{6812DA7E-F3CF-4AA9-B92B-053B20FAF450}"/>
    <cellStyle name="Separador de milhares 35 2" xfId="60183" xr:uid="{12C7D492-3DC4-4B0D-B082-023EFE6F1E69}"/>
    <cellStyle name="Separador de milhares 35 3" xfId="47074" xr:uid="{84E6560B-5646-43DF-B393-1F8B2C9455E4}"/>
    <cellStyle name="Separador de milhares 36" xfId="43853" xr:uid="{F2DB83AC-A032-447A-9C68-2876B904BBC8}"/>
    <cellStyle name="Separador de milhares 36 2" xfId="60184" xr:uid="{CB811F3A-BF24-4E58-84E6-520E6BD0CD3F}"/>
    <cellStyle name="Separador de milhares 37" xfId="43854" xr:uid="{855B937F-BBFB-488B-8F5C-D2F2B5A59393}"/>
    <cellStyle name="Separador de milhares 38" xfId="43855" xr:uid="{19B2870F-9C88-4FEC-9EE0-409EFBA16922}"/>
    <cellStyle name="Separador de milhares 38 2" xfId="43856" xr:uid="{4928A12B-33BC-454A-BEA3-24534625DC15}"/>
    <cellStyle name="Separador de milhares 38 2 2" xfId="60185" xr:uid="{9C67E8D3-9EAE-41BE-96A4-26CF7B7F3041}"/>
    <cellStyle name="Separador de milhares 38 3" xfId="43857" xr:uid="{11EA0A4C-D847-481B-BF59-AB707B3E0AD6}"/>
    <cellStyle name="Separador de milhares 38 4" xfId="43858" xr:uid="{6453FF15-815B-44F7-9BCE-FDCB736A22CD}"/>
    <cellStyle name="Separador de milhares 38 5" xfId="43859" xr:uid="{9B27D3E1-0A22-496A-9FD7-D76140567320}"/>
    <cellStyle name="Separador de milhares 38 6" xfId="43860" xr:uid="{0DC91829-E546-4BE9-823C-6EC5D8F915D0}"/>
    <cellStyle name="Separador de milhares 38 7" xfId="47075" xr:uid="{E56C6367-19EE-424D-AE6C-24276DE6B673}"/>
    <cellStyle name="Separador de milhares 39" xfId="43861" xr:uid="{D68B2968-2B60-4C76-95B6-B832FAD0389D}"/>
    <cellStyle name="Separador de milhares 39 10" xfId="43862" xr:uid="{392EB187-0928-42E5-B238-FE1D75D65702}"/>
    <cellStyle name="Separador de milhares 39 11" xfId="43863" xr:uid="{9603F4EB-3AAB-4289-8F0D-75DD1EF50C8E}"/>
    <cellStyle name="Separador de milhares 39 12" xfId="43864" xr:uid="{7504D9A0-6F8B-45D1-8E9F-30B572C2F2FC}"/>
    <cellStyle name="Separador de milhares 39 13" xfId="43865" xr:uid="{8500828B-2E56-44FD-B916-3BF1F3F4C708}"/>
    <cellStyle name="Separador de milhares 39 14" xfId="43866" xr:uid="{A103C273-5CA6-483B-B1B3-B51EB8D0E081}"/>
    <cellStyle name="Separador de milhares 39 15" xfId="43867" xr:uid="{EC812633-6F4D-4BA8-B479-D2DDC62A2809}"/>
    <cellStyle name="Separador de milhares 39 16" xfId="43868" xr:uid="{81087044-359D-4E4C-9FFD-9AC0AC0257EC}"/>
    <cellStyle name="Separador de milhares 39 2" xfId="43869" xr:uid="{B44D1B8E-F6D2-4689-94D1-1099DD1CEC5F}"/>
    <cellStyle name="Separador de milhares 39 3" xfId="43870" xr:uid="{2F23EF99-378F-4A10-8F34-5B2BCD0FAD8E}"/>
    <cellStyle name="Separador de milhares 39 4" xfId="43871" xr:uid="{2731B32E-2CED-46B6-9900-0395EFF4452A}"/>
    <cellStyle name="Separador de milhares 39 5" xfId="43872" xr:uid="{15B5A637-5327-49DD-881E-3564AE6E7F1A}"/>
    <cellStyle name="Separador de milhares 39 6" xfId="43873" xr:uid="{13CC1311-0640-4143-BAF6-311EE1EAEA89}"/>
    <cellStyle name="Separador de milhares 39 7" xfId="43874" xr:uid="{F3BA96E7-1133-4B12-9E79-910521C84234}"/>
    <cellStyle name="Separador de milhares 39 8" xfId="43875" xr:uid="{A00B4A42-AC71-4608-BBCD-62D4E3416806}"/>
    <cellStyle name="Separador de milhares 39 9" xfId="43876" xr:uid="{F3410567-D4F3-407E-9DB4-174FFECCFF42}"/>
    <cellStyle name="Separador de milhares 4" xfId="47" xr:uid="{9D84EAC3-A55C-4F27-BCA2-1B84EFF08A69}"/>
    <cellStyle name="Separador de milhares 4 10" xfId="43877" xr:uid="{32C20B4E-6D9F-4C12-8449-7D62E2D89998}"/>
    <cellStyle name="Separador de milhares 4 10 2" xfId="58465" xr:uid="{35436975-5B6B-4CD8-9C67-9A96C40F9439}"/>
    <cellStyle name="Separador de milhares 4 11" xfId="43878" xr:uid="{40666FFD-3983-4E3B-A0C9-B64B6610F4BC}"/>
    <cellStyle name="Separador de milhares 4 11 2" xfId="60047" xr:uid="{811E39E0-8D14-454D-BD29-E548B6196BD8}"/>
    <cellStyle name="Separador de milhares 4 12" xfId="43879" xr:uid="{DEA8742E-0B5E-4B7A-BFED-7577D77371F3}"/>
    <cellStyle name="Separador de milhares 4 13" xfId="43880" xr:uid="{8ECFE359-11A1-4084-BAF2-61A71C1ACE1F}"/>
    <cellStyle name="Separador de milhares 4 14" xfId="43881" xr:uid="{3F8F5B16-4E78-4BE2-841A-FD5098F49764}"/>
    <cellStyle name="Separador de milhares 4 15" xfId="43882" xr:uid="{97686DF6-2C45-40B0-94CA-75F711021639}"/>
    <cellStyle name="Separador de milhares 4 16" xfId="43883" xr:uid="{4B71EE44-4BD0-4AD6-8907-177E9A724099}"/>
    <cellStyle name="Separador de milhares 4 17" xfId="43884" xr:uid="{E964E80F-2C8A-4FDB-8ED6-B06DC02F1C9E}"/>
    <cellStyle name="Separador de milhares 4 18" xfId="2892" xr:uid="{364AF4CE-E19C-4C4A-AB95-955F13944E09}"/>
    <cellStyle name="Separador de milhares 4 19" xfId="214" xr:uid="{AAAC3676-6C9E-423D-8EA0-E085DB0FEAD9}"/>
    <cellStyle name="Separador de milhares 4 2" xfId="94" xr:uid="{A29F46B1-4215-4041-B847-641D5146D5C4}"/>
    <cellStyle name="Separador de milhares 4 2 2" xfId="43885" xr:uid="{FCF34222-D8E1-4D77-A5A5-CA8983D20B54}"/>
    <cellStyle name="Separador de milhares 4 2 2 2" xfId="43886" xr:uid="{C307B00F-C8DB-46EB-96BB-62CFF5541E73}"/>
    <cellStyle name="Separador de milhares 4 2 2 2 2" xfId="60336" xr:uid="{C5888A87-9ED5-41BD-941A-D7FCA1774075}"/>
    <cellStyle name="Separador de milhares 4 2 2 3" xfId="58784" xr:uid="{AABE73E0-05D3-46F3-9961-A39B3E4F594D}"/>
    <cellStyle name="Separador de milhares 4 2 2 3 2" xfId="60259" xr:uid="{2EE3DF7C-AD12-4CAB-9BD6-D208B3E5F762}"/>
    <cellStyle name="Separador de milhares 4 2 2 4" xfId="48357" xr:uid="{E33A9523-015E-4788-B9F3-314D24824B71}"/>
    <cellStyle name="Separador de milhares 4 2 2 4 2" xfId="60223" xr:uid="{1AFE14E9-FA7D-47FF-81C6-76145A684E16}"/>
    <cellStyle name="Separador de milhares 4 2 2 5" xfId="60095" xr:uid="{7C3F496B-9FCC-4C03-A32A-4CB16C61ABF9}"/>
    <cellStyle name="Separador de milhares 4 2 2 6" xfId="46459" xr:uid="{C26E1769-0058-4845-9482-FC1D28DDF1D6}"/>
    <cellStyle name="Separador de milhares 4 2 3" xfId="43887" xr:uid="{8CB1D46D-9AB8-4234-A53F-6E7D94A94D32}"/>
    <cellStyle name="Separador de milhares 4 2 3 2" xfId="59634" xr:uid="{806A360B-B2CD-4FD8-8D3E-1C27715BA676}"/>
    <cellStyle name="Separador de milhares 4 2 3 2 2" xfId="60354" xr:uid="{9D01CC27-D368-4047-B63B-9D4CBEA3919B}"/>
    <cellStyle name="Separador de milhares 4 2 3 3" xfId="58941" xr:uid="{5F9D61A7-479F-43AB-AA6F-131690D80BAC}"/>
    <cellStyle name="Separador de milhares 4 2 3 3 2" xfId="60277" xr:uid="{6D487A56-1C5E-4CF2-91DC-DCD9B76AA1F8}"/>
    <cellStyle name="Separador de milhares 4 2 3 4" xfId="60117" xr:uid="{B56A8205-854C-41B4-A90A-D3EC43969DA4}"/>
    <cellStyle name="Separador de milhares 4 2 4" xfId="43888" xr:uid="{2071A03E-E594-4179-93D6-C73D9DA183C7}"/>
    <cellStyle name="Separador de milhares 4 2 4 2" xfId="59763" xr:uid="{80FD0D2F-82C0-4B7C-B5D1-5FE8EC39FC76}"/>
    <cellStyle name="Separador de milhares 4 2 4 2 2" xfId="60369" xr:uid="{1160D37D-E46A-464D-BCD8-8A29CF94B6EF}"/>
    <cellStyle name="Separador de milhares 4 2 4 3" xfId="60292" xr:uid="{D3EFC5BA-3ABB-494A-B82D-80FAA2E5705A}"/>
    <cellStyle name="Separador de milhares 4 2 5" xfId="2893" xr:uid="{D5232F76-561E-4250-B169-1AB3AC182DEB}"/>
    <cellStyle name="Separador de milhares 4 2 5 2" xfId="59877" xr:uid="{BD81D466-96E9-4EA7-BBCD-46FDA76C8C20}"/>
    <cellStyle name="Separador de milhares 4 2 5 2 2" xfId="60384" xr:uid="{C615FF0E-11A0-4A88-B945-BB6C120D4D06}"/>
    <cellStyle name="Separador de milhares 4 2 5 3" xfId="60307" xr:uid="{2430D3DD-74D1-44BD-8029-EC2D7A4F1A9C}"/>
    <cellStyle name="Separador de milhares 4 2 6" xfId="172" xr:uid="{03CB0DF2-F5BC-4AEF-AFBD-37CBD8027526}"/>
    <cellStyle name="Separador de milhares 4 2 6 2" xfId="60322" xr:uid="{1D566CC2-495C-4B84-99A5-F299107E6BF9}"/>
    <cellStyle name="Separador de milhares 4 2 7" xfId="44974" xr:uid="{24038D19-967F-466E-A244-C53CDAAFB107}"/>
    <cellStyle name="Separador de milhares 4 2 7 2" xfId="60244" xr:uid="{39F6ED76-8677-406F-8331-0F563E953760}"/>
    <cellStyle name="Separador de milhares 4 2 8" xfId="60064" xr:uid="{A6505E09-AF0D-475B-8A7E-3EB3BC8C2F78}"/>
    <cellStyle name="Separador de milhares 4 2 9" xfId="46215" xr:uid="{A4726C07-7228-43B3-A913-D3F7B51E5A91}"/>
    <cellStyle name="Separador de milhares 4 20" xfId="44954" xr:uid="{60110ACA-4FDF-4D27-8C70-B4DA0D988DCE}"/>
    <cellStyle name="Separador de milhares 4 21" xfId="68" xr:uid="{DF45945D-4E73-4B10-948C-741E065E0325}"/>
    <cellStyle name="Separador de milhares 4 22" xfId="45431" xr:uid="{4B2CBF0A-5A07-4340-8734-A5440CA662C7}"/>
    <cellStyle name="Separador de milhares 4 3" xfId="43889" xr:uid="{E43C6AFB-6C25-4814-AEBD-25F97147432C}"/>
    <cellStyle name="Separador de milhares 4 3 10" xfId="46449" xr:uid="{8DD80E79-6626-48E0-B04B-626816F32F05}"/>
    <cellStyle name="Separador de milhares 4 3 2" xfId="180" xr:uid="{E2BC147F-7099-492D-A96B-1C12B28756D7}"/>
    <cellStyle name="Separador de milhares 4 3 2 2" xfId="44893" xr:uid="{9C2FF553-CFA5-4077-B20A-853401F5B2C6}"/>
    <cellStyle name="Separador de milhares 4 3 2 2 2" xfId="60341" xr:uid="{65B470A5-9F8A-4D13-8C14-B3AA36A6806E}"/>
    <cellStyle name="Separador de milhares 4 3 2 3" xfId="58825" xr:uid="{9DEBCFAA-6727-4C82-BCAA-4CF974F24096}"/>
    <cellStyle name="Separador de milhares 4 3 2 3 2" xfId="60264" xr:uid="{5A6E2306-0DB1-4722-B177-EA59DF39C3F0}"/>
    <cellStyle name="Separador de milhares 4 3 2 4" xfId="60224" xr:uid="{61159958-261C-4265-8DE3-FAA9AF85D34E}"/>
    <cellStyle name="Separador de milhares 4 3 3" xfId="58988" xr:uid="{14A47B4A-44DC-47A4-B6FB-5BCB232F6E5F}"/>
    <cellStyle name="Separador de milhares 4 3 3 2" xfId="59680" xr:uid="{EF900302-6F1B-43EF-937E-2F52B9F3AF5E}"/>
    <cellStyle name="Separador de milhares 4 3 3 2 2" xfId="60359" xr:uid="{EB960843-DDFD-48CE-904B-FC02A0A42359}"/>
    <cellStyle name="Separador de milhares 4 3 3 3" xfId="60282" xr:uid="{28E387F7-8D90-4D8F-9E73-30562FF977BC}"/>
    <cellStyle name="Separador de milhares 4 3 4" xfId="59121" xr:uid="{A3F07EBF-4657-42C9-B5F6-954A7320EEBA}"/>
    <cellStyle name="Separador de milhares 4 3 4 2" xfId="59805" xr:uid="{113A0D2E-95A6-47C9-BC8E-86A10F0AF4AE}"/>
    <cellStyle name="Separador de milhares 4 3 4 2 2" xfId="60374" xr:uid="{79142431-4F59-4735-8D2F-33086B29E536}"/>
    <cellStyle name="Separador de milhares 4 3 4 3" xfId="60297" xr:uid="{598C90F3-4708-4D65-BD38-0230F1D99665}"/>
    <cellStyle name="Separador de milhares 4 3 5" xfId="59240" xr:uid="{8DCEE8E6-1C26-42D8-8B49-E0A34B998013}"/>
    <cellStyle name="Separador de milhares 4 3 5 2" xfId="59917" xr:uid="{E0D18F54-522E-40A1-B904-AE150221FE7B}"/>
    <cellStyle name="Separador de milhares 4 3 5 2 2" xfId="60389" xr:uid="{1D83B386-C1FD-4D29-9346-27EBEA89C83C}"/>
    <cellStyle name="Separador de milhares 4 3 5 3" xfId="60312" xr:uid="{6D0DF03C-00C3-4A7D-A6C1-0B88809F56E1}"/>
    <cellStyle name="Separador de milhares 4 3 6" xfId="59385" xr:uid="{D77A3C63-4E22-4937-B096-B3D69F0B5CC8}"/>
    <cellStyle name="Separador de milhares 4 3 6 2" xfId="60327" xr:uid="{DF61EF51-E9AD-4FFA-B2DF-F816E31EB5D0}"/>
    <cellStyle name="Separador de milhares 4 3 7" xfId="58667" xr:uid="{F45B4B53-2703-4B8F-B246-AAB6FAC1E815}"/>
    <cellStyle name="Separador de milhares 4 3 7 2" xfId="60250" xr:uid="{8D9E935B-5797-43D6-A343-EC843FFBD642}"/>
    <cellStyle name="Separador de milhares 4 3 8" xfId="47757" xr:uid="{E91A3A96-A7ED-47AD-9DDA-C9B3F48976FB}"/>
    <cellStyle name="Separador de milhares 4 3 9" xfId="60078" xr:uid="{FF955656-7D7C-48D7-9FA4-4E02A8A58DF6}"/>
    <cellStyle name="Separador de milhares 4 4" xfId="43890" xr:uid="{85AA2FAA-22AC-48F7-8AB7-ABEC37AB9FE3}"/>
    <cellStyle name="Separador de milhares 4 4 2" xfId="59447" xr:uid="{5DAAFFDC-6FA5-4F1F-9483-A221C146F5C1}"/>
    <cellStyle name="Separador de milhares 4 4 2 2" xfId="60332" xr:uid="{E7ECC4EF-B67A-4D93-815E-AFC72AFE480C}"/>
    <cellStyle name="Separador de milhares 4 4 3" xfId="58733" xr:uid="{063C2FDE-9E0E-4E40-A106-1A976642FC96}"/>
    <cellStyle name="Separador de milhares 4 4 3 2" xfId="60255" xr:uid="{808B36E1-9D03-462E-8F13-2B3042280E94}"/>
    <cellStyle name="Separador de milhares 4 4 4" xfId="48356" xr:uid="{4A97F52C-6D2C-4F16-91B3-71A313507D59}"/>
    <cellStyle name="Separador de milhares 4 4 4 2" xfId="60222" xr:uid="{6D8ACE19-4EE9-417E-8DC8-730512C23016}"/>
    <cellStyle name="Separador de milhares 4 4 5" xfId="60118" xr:uid="{F3413B06-2418-4FA6-A59D-38688A47A43C}"/>
    <cellStyle name="Separador de milhares 4 4 6" xfId="46518" xr:uid="{0D85D194-D7F9-4EC3-8659-191A16168115}"/>
    <cellStyle name="Separador de milhares 4 5" xfId="181" xr:uid="{F2E6FD58-0ABD-4184-9B53-996605A1FCD8}"/>
    <cellStyle name="Separador de milhares 4 5 2" xfId="43891" xr:uid="{14F03D10-1F17-44D5-87C8-28AAB7C22123}"/>
    <cellStyle name="Separador de milhares 4 5 2 2" xfId="60350" xr:uid="{7D1EDE49-63E0-4D20-8CF2-CBE47918546C}"/>
    <cellStyle name="Separador de milhares 4 5 3" xfId="60273" xr:uid="{9D075B8A-638D-45FF-A175-63BC6888D37D}"/>
    <cellStyle name="Separador de milhares 4 6" xfId="43892" xr:uid="{43ACC84C-935E-4D22-BCB8-C2CA71E7284E}"/>
    <cellStyle name="Separador de milhares 4 6 2" xfId="73" xr:uid="{45FDD010-9531-4A9E-9DC8-59C615E9C667}"/>
    <cellStyle name="Separador de milhares 4 6 2 2" xfId="97" xr:uid="{01FBF9EE-D658-47AA-91EE-19316BA96310}"/>
    <cellStyle name="Separador de milhares 4 6 2 2 2" xfId="44977" xr:uid="{14809200-4DE1-41B1-B62A-EEF801FAC53B}"/>
    <cellStyle name="Separador de milhares 4 6 2 2 3" xfId="60365" xr:uid="{DF7B0D64-0BE3-4F1D-92E0-A4E6CE279D39}"/>
    <cellStyle name="Separador de milhares 4 6 2 3" xfId="44957" xr:uid="{B2503638-0AE1-4243-B115-FF42E57F1DAF}"/>
    <cellStyle name="Separador de milhares 4 6 2 4" xfId="59713" xr:uid="{1FDA44D2-445C-4226-A047-71B5FEF0976D}"/>
    <cellStyle name="Separador de milhares 4 6 3" xfId="60288" xr:uid="{714C992E-20F6-4E71-B1D4-F6253CE24E20}"/>
    <cellStyle name="Separador de milhares 4 6 4" xfId="59026" xr:uid="{520CAC73-7B91-407C-BE6F-30635AEDA89D}"/>
    <cellStyle name="Separador de milhares 4 7" xfId="43893" xr:uid="{4E3D19FA-4C3A-48DF-8C83-B66A6533029C}"/>
    <cellStyle name="Separador de milhares 4 7 2" xfId="59831" xr:uid="{A294D99A-238D-45D4-A17F-B58E0BE1354B}"/>
    <cellStyle name="Separador de milhares 4 7 2 2" xfId="60380" xr:uid="{A9634893-134D-4BF7-8119-D02799D2B18E}"/>
    <cellStyle name="Separador de milhares 4 7 3" xfId="60303" xr:uid="{0575DB8C-6BE9-43F4-A6F1-AD6B6155D3EB}"/>
    <cellStyle name="Separador de milhares 4 7 4" xfId="59152" xr:uid="{32F13E0A-ED4E-4EED-BDFD-EAD283AE9BBB}"/>
    <cellStyle name="Separador de milhares 4 8" xfId="43894" xr:uid="{48CB1750-5953-4FFF-AA75-137FCDB1632C}"/>
    <cellStyle name="Separador de milhares 4 8 2" xfId="60318" xr:uid="{C6F8E769-7AEB-40CA-B948-9304AAEA4ABE}"/>
    <cellStyle name="Separador de milhares 4 8 3" xfId="59296" xr:uid="{EBC5DBA4-FEDF-439B-9C8B-F8E184D7FA65}"/>
    <cellStyle name="Separador de milhares 4 9" xfId="43895" xr:uid="{83F5B5AC-435E-49EF-ABAC-6C2F36D79A50}"/>
    <cellStyle name="Separador de milhares 4 9 2" xfId="60237" xr:uid="{65B7DBAA-4807-4C2D-8547-3284BD2DB8F6}"/>
    <cellStyle name="Separador de milhares 4 9 3" xfId="58566" xr:uid="{6BDB7151-3FEA-4205-A4D8-7252C33CAA13}"/>
    <cellStyle name="Separador de milhares 4_Consecana" xfId="47758" xr:uid="{99ACC419-6FC7-4691-9B47-C3D37CC88AC3}"/>
    <cellStyle name="Separador de milhares 40" xfId="43896" xr:uid="{7C20B322-B68E-4822-B348-86577D21D11C}"/>
    <cellStyle name="Separador de milhares 40 10" xfId="43897" xr:uid="{394483FD-3E21-40C5-B005-F7CCA51BDD11}"/>
    <cellStyle name="Separador de milhares 40 11" xfId="43898" xr:uid="{C7B6AF57-B370-40AC-859A-E70C8B2882C6}"/>
    <cellStyle name="Separador de milhares 40 12" xfId="43899" xr:uid="{566D8EE5-F615-4365-81C2-5D535EDD43AC}"/>
    <cellStyle name="Separador de milhares 40 13" xfId="43900" xr:uid="{B126CCE3-EC96-494A-BE3E-3956B8704F13}"/>
    <cellStyle name="Separador de milhares 40 14" xfId="43901" xr:uid="{9B9F1471-2F0A-42EF-9D60-12ADCA307427}"/>
    <cellStyle name="Separador de milhares 40 15" xfId="43902" xr:uid="{E7A505FE-885B-47FC-8FB7-F527EE21EFB6}"/>
    <cellStyle name="Separador de milhares 40 16" xfId="43903" xr:uid="{E01942D4-76D2-4D6F-8EFB-BD7B0CAF706E}"/>
    <cellStyle name="Separador de milhares 40 2" xfId="43904" xr:uid="{815A8CF3-DB3D-4CA9-8057-8E31F1057478}"/>
    <cellStyle name="Separador de milhares 40 3" xfId="43905" xr:uid="{601E70DB-7435-409A-BD5C-BBB79D30343F}"/>
    <cellStyle name="Separador de milhares 40 4" xfId="43906" xr:uid="{7E48690A-9523-4DC9-B5E2-E61121BA3B90}"/>
    <cellStyle name="Separador de milhares 40 5" xfId="43907" xr:uid="{AF2CC873-54B2-428F-83AF-0EC771FC1CD9}"/>
    <cellStyle name="Separador de milhares 40 6" xfId="43908" xr:uid="{8F4B005A-1C0D-4054-9D1C-7A3BEC469CC2}"/>
    <cellStyle name="Separador de milhares 40 7" xfId="43909" xr:uid="{A5E78D65-877A-4F4F-9CE2-12732525677A}"/>
    <cellStyle name="Separador de milhares 40 8" xfId="43910" xr:uid="{3152460D-FD07-4FF3-AE8A-A40B4319055D}"/>
    <cellStyle name="Separador de milhares 40 9" xfId="43911" xr:uid="{4BAFB6B4-5976-4DC9-9E87-011E44B426B7}"/>
    <cellStyle name="Separador de milhares 41" xfId="43912" xr:uid="{2A96A2DA-EE7D-4C97-80F9-D2AD500BD938}"/>
    <cellStyle name="Separador de milhares 5" xfId="59" xr:uid="{06AB35BA-2FF2-415D-A0AD-992B1F30FFF3}"/>
    <cellStyle name="Separador de milhares 5 10" xfId="43913" xr:uid="{7A2E5E06-BB6F-4841-BCF3-C4533535DA96}"/>
    <cellStyle name="Separador de milhares 5 10 2" xfId="60238" xr:uid="{903FE950-27BB-4033-948F-FD30691FC43F}"/>
    <cellStyle name="Separador de milhares 5 10 3" xfId="58567" xr:uid="{8AACAAEA-A3ED-4513-B11E-B01BE5FBED87}"/>
    <cellStyle name="Separador de milhares 5 11" xfId="43914" xr:uid="{804FAE8B-A1BB-421E-91D6-F364D40D1902}"/>
    <cellStyle name="Separador de milhares 5 11 2" xfId="60048" xr:uid="{E59832A3-40C8-4E83-96FB-1463C79DBD90}"/>
    <cellStyle name="Separador de milhares 5 12" xfId="43915" xr:uid="{BE82A836-6516-46D9-BF81-E71A2E2F2A97}"/>
    <cellStyle name="Separador de milhares 5 13" xfId="43916" xr:uid="{AD8F6BA7-7AB3-44AE-95C3-1594205F31F8}"/>
    <cellStyle name="Separador de milhares 5 14" xfId="43917" xr:uid="{CB2444FB-FCF2-4648-A421-5045389F8306}"/>
    <cellStyle name="Separador de milhares 5 15" xfId="43918" xr:uid="{48ADE967-DBFD-4B35-A5B8-63DB8513FFBD}"/>
    <cellStyle name="Separador de milhares 5 16" xfId="43919" xr:uid="{DEF46969-203E-42AD-9D62-EE0D0FC4B944}"/>
    <cellStyle name="Separador de milhares 5 17" xfId="2894" xr:uid="{28907512-81B0-49D4-8052-744753AC802F}"/>
    <cellStyle name="Separador de milhares 5 18" xfId="219" xr:uid="{72345414-ECDD-4423-9293-11055D947030}"/>
    <cellStyle name="Separador de milhares 5 19" xfId="44900" xr:uid="{7E7ABF75-C901-4C1D-82D9-1D591AF41990}"/>
    <cellStyle name="Separador de milhares 5 2" xfId="70" xr:uid="{FC47962B-F5F6-4FDF-875F-91863B9A5684}"/>
    <cellStyle name="Separador de milhares 5 2 2" xfId="95" xr:uid="{3B51B083-B344-44F1-9E2A-9AB4B3612272}"/>
    <cellStyle name="Separador de milhares 5 2 2 2" xfId="43920" xr:uid="{04E60B8B-89CD-4545-BC7B-1C37E07F2F97}"/>
    <cellStyle name="Separador de milhares 5 2 2 2 2" xfId="60337" xr:uid="{3254BA2B-3EDA-4C69-833A-A44FA7602BD5}"/>
    <cellStyle name="Separador de milhares 5 2 2 3" xfId="197" xr:uid="{5F4A4ADC-F932-42DE-8034-4097ADDD767D}"/>
    <cellStyle name="Separador de milhares 5 2 2 3 2" xfId="60260" xr:uid="{AA787154-288F-4649-AFB6-07195D9298D0}"/>
    <cellStyle name="Separador de milhares 5 2 2 4" xfId="44975" xr:uid="{9C1AF3D5-1285-42E5-915E-7F2331B8F061}"/>
    <cellStyle name="Separador de milhares 5 2 2 4 2" xfId="49910" xr:uid="{A619AB21-2D0C-4A0E-BB10-EBB122FE677B}"/>
    <cellStyle name="Separador de milhares 5 2 2 5" xfId="60080" xr:uid="{AB282E13-9B29-4142-94B3-3C06A4A7CB1A}"/>
    <cellStyle name="Separador de milhares 5 2 3" xfId="2895" xr:uid="{2B3F82B9-2DA1-4771-9B92-9615EB6C3AEA}"/>
    <cellStyle name="Separador de milhares 5 2 3 2" xfId="59635" xr:uid="{8D28C962-00DC-4A9B-894B-7696CAB7EBB3}"/>
    <cellStyle name="Separador de milhares 5 2 3 2 2" xfId="60355" xr:uid="{7DDDCE7D-D14E-41EF-9BD9-A17CD7E16D16}"/>
    <cellStyle name="Separador de milhares 5 2 3 3" xfId="58942" xr:uid="{B3AD306F-D8E0-4AAA-AE29-B88210EB7AB7}"/>
    <cellStyle name="Separador de milhares 5 2 3 3 2" xfId="60278" xr:uid="{23BDF06A-5F6E-4A29-BD1D-342651905E6B}"/>
    <cellStyle name="Separador de milhares 5 2 3 4" xfId="60187" xr:uid="{344C80F6-666C-47AB-B9B0-CA4D629C0B8F}"/>
    <cellStyle name="Separador de milhares 5 2 4" xfId="44903" xr:uid="{B135D638-06E7-40A9-A2A2-468E12A881DA}"/>
    <cellStyle name="Separador de milhares 5 2 4 2" xfId="59764" xr:uid="{0F79331D-CAFD-4E80-AFDC-11F5F31B9C45}"/>
    <cellStyle name="Separador de milhares 5 2 4 2 2" xfId="60370" xr:uid="{AADC554C-1884-4A47-868A-73CF29A40C25}"/>
    <cellStyle name="Separador de milhares 5 2 4 3" xfId="60293" xr:uid="{1F3BAC7D-C633-4AC7-BFD4-5D565CD36DE9}"/>
    <cellStyle name="Separador de milhares 5 2 5" xfId="188" xr:uid="{E1E37CE7-F794-494B-A1F7-43F958602293}"/>
    <cellStyle name="Separador de milhares 5 2 5 2" xfId="59878" xr:uid="{FCC85A56-F093-4BD0-8F5C-0E522E311B02}"/>
    <cellStyle name="Separador de milhares 5 2 5 2 2" xfId="60385" xr:uid="{FC2C96C7-BE5F-40FC-BE11-3C8DAA0668E5}"/>
    <cellStyle name="Separador de milhares 5 2 5 3" xfId="60308" xr:uid="{BF8ADA9D-D5FA-4B1C-999F-88B268EA16EA}"/>
    <cellStyle name="Separador de milhares 5 2 6" xfId="44955" xr:uid="{82951B61-25BF-498C-8CB3-2865E04C9DFD}"/>
    <cellStyle name="Separador de milhares 5 2 6 2" xfId="60323" xr:uid="{12149F17-3FE9-432B-82C3-BF93C1DB6599}"/>
    <cellStyle name="Separador de milhares 5 2 6 3" xfId="59345" xr:uid="{2734B1F3-9098-4B6F-AD01-C2AC0E11D82B}"/>
    <cellStyle name="Separador de milhares 5 2 7" xfId="58622" xr:uid="{0C1A2161-6B6F-43AE-96F2-F0073A001EE1}"/>
    <cellStyle name="Separador de milhares 5 2 7 2" xfId="60245" xr:uid="{FAED6911-136C-4976-8246-BD796000ABC2}"/>
    <cellStyle name="Separador de milhares 5 2 8" xfId="60049" xr:uid="{60E04952-D499-44DA-A659-FB1D9322569D}"/>
    <cellStyle name="Separador de milhares 5 20" xfId="185" xr:uid="{0CED3AC9-5D48-4E3F-8A1E-0FCF3AE21876}"/>
    <cellStyle name="Separador de milhares 5 21" xfId="44907" xr:uid="{15582AC3-7411-4CF9-B810-497A697C83A9}"/>
    <cellStyle name="Separador de milhares 5 22" xfId="44950" xr:uid="{FFCEAC4F-8119-4243-BE43-E9CACE21423E}"/>
    <cellStyle name="Separador de milhares 5 23" xfId="45000" xr:uid="{53630A5E-9CF8-40B0-B752-8C27AF2C1444}"/>
    <cellStyle name="Separador de milhares 5 3" xfId="89" xr:uid="{3A6EDEF1-ABD4-4103-A369-E0251CEAA93C}"/>
    <cellStyle name="Separador de milhares 5 3 2" xfId="43921" xr:uid="{FDBF4057-F2F9-4B3F-AC81-C88B1C7BA5C2}"/>
    <cellStyle name="Separador de milhares 5 3 2 2" xfId="59538" xr:uid="{173E1834-750E-4C5B-A005-7D8844F1ED45}"/>
    <cellStyle name="Separador de milhares 5 3 2 2 2" xfId="60342" xr:uid="{00573A62-D8E5-45AA-AE0C-C9D7C26038EC}"/>
    <cellStyle name="Separador de milhares 5 3 2 3" xfId="58826" xr:uid="{43CB6231-E371-4CCB-8A7D-0B25A2F26607}"/>
    <cellStyle name="Separador de milhares 5 3 2 3 2" xfId="60265" xr:uid="{5EBF4B9D-7995-4C3F-A925-4743862F3553}"/>
    <cellStyle name="Separador de milhares 5 3 2 4" xfId="51310" xr:uid="{02827116-2A6B-4882-88A2-4ECFCDE073B9}"/>
    <cellStyle name="Separador de milhares 5 3 2 5" xfId="60188" xr:uid="{705C69B0-309B-41B7-9CCF-234670E5AC02}"/>
    <cellStyle name="Separador de milhares 5 3 2 6" xfId="47077" xr:uid="{05906941-5435-4E49-BDD8-A08668C30E43}"/>
    <cellStyle name="Separador de milhares 5 3 3" xfId="195" xr:uid="{83A6ECBA-4391-43D4-9756-57DE7171D24B}"/>
    <cellStyle name="Separador de milhares 5 3 3 2" xfId="59681" xr:uid="{6D476639-DEAA-4BD1-A4C7-3527E1251FF3}"/>
    <cellStyle name="Separador de milhares 5 3 3 2 2" xfId="60360" xr:uid="{AEB26C3A-775A-4E97-93D3-0FB5C50F18CF}"/>
    <cellStyle name="Separador de milhares 5 3 3 3" xfId="60283" xr:uid="{F4A4DB83-F9B4-4FDB-8B75-FC93F40DFA7B}"/>
    <cellStyle name="Separador de milhares 5 3 4" xfId="44969" xr:uid="{54EA9BAE-6801-4FA7-8A2C-7A653D2D36AE}"/>
    <cellStyle name="Separador de milhares 5 3 4 2" xfId="59806" xr:uid="{7065237B-9189-486D-A452-2FB3069D1B09}"/>
    <cellStyle name="Separador de milhares 5 3 4 2 2" xfId="60375" xr:uid="{27F582CF-85A6-4DD9-BF65-01ABE096B22A}"/>
    <cellStyle name="Separador de milhares 5 3 4 3" xfId="60298" xr:uid="{CE8E1FD8-2A1D-486D-A8C6-838A22C80124}"/>
    <cellStyle name="Separador de milhares 5 3 4 4" xfId="59122" xr:uid="{16A48856-8795-4CA9-8519-CA6C53825138}"/>
    <cellStyle name="Separador de milhares 5 3 5" xfId="59241" xr:uid="{CF1F8A9E-C4D9-4386-9AE7-8DADCF84B8B5}"/>
    <cellStyle name="Separador de milhares 5 3 5 2" xfId="59918" xr:uid="{A1BC24CB-0791-4F0C-B60A-A97E50E6D609}"/>
    <cellStyle name="Separador de milhares 5 3 5 2 2" xfId="60390" xr:uid="{1C6DC42D-98C2-4035-9617-3D62AE2D335A}"/>
    <cellStyle name="Separador de milhares 5 3 5 3" xfId="60313" xr:uid="{7ED5958A-D508-477B-A769-4883D56EFFC0}"/>
    <cellStyle name="Separador de milhares 5 3 6" xfId="59386" xr:uid="{FE428CB0-DDF6-47CB-8FD1-E316125674A4}"/>
    <cellStyle name="Separador de milhares 5 3 6 2" xfId="60328" xr:uid="{E9DAEB00-40DD-4058-94E4-2F914F86226E}"/>
    <cellStyle name="Separador de milhares 5 3 7" xfId="58668" xr:uid="{5816527C-66F4-4406-AE62-49EAB72E14E1}"/>
    <cellStyle name="Separador de milhares 5 3 7 2" xfId="60251" xr:uid="{D475CDC6-A16F-4F36-88D7-4706FA1430F9}"/>
    <cellStyle name="Separador de milhares 5 3 8" xfId="60079" xr:uid="{1E8A9DD0-2ED0-4B6B-8890-6553F49193A6}"/>
    <cellStyle name="Separador de milhares 5 4" xfId="43922" xr:uid="{12F1465E-23B6-4594-B22A-0EC5CF529BB7}"/>
    <cellStyle name="Separador de milhares 5 4 2" xfId="47078" xr:uid="{F74372A5-7ADB-435F-891C-2BA780E727D7}"/>
    <cellStyle name="Separador de milhares 5 4 2 2" xfId="59448" xr:uid="{3A3CC58E-A074-48A3-BF26-3715A5A78452}"/>
    <cellStyle name="Separador de milhares 5 4 2 2 2" xfId="60333" xr:uid="{6D884A42-2735-4AC3-BD7E-7331498271A1}"/>
    <cellStyle name="Separador de milhares 5 4 2 3" xfId="60189" xr:uid="{72B69E6C-E925-421A-BBA7-ADB28B3F38DC}"/>
    <cellStyle name="Separador de milhares 5 4 3" xfId="58734" xr:uid="{E0A8F6F6-EF36-4845-AF78-D17B3540B912}"/>
    <cellStyle name="Separador de milhares 5 4 3 2" xfId="60256" xr:uid="{0123614A-6444-4281-9DCB-CF29D214D5E2}"/>
    <cellStyle name="Separador de milhares 5 4 4" xfId="52192" xr:uid="{E07AE8A9-14EF-4607-AF49-7B733292E0FF}"/>
    <cellStyle name="Separador de milhares 5 4 5" xfId="60119" xr:uid="{9883F9CB-3838-45D1-9372-4B6417BC13EB}"/>
    <cellStyle name="Separador de milhares 5 4 6" xfId="46519" xr:uid="{7D9BDB17-AB2D-4237-BD9C-BEDA91474299}"/>
    <cellStyle name="Separador de milhares 5 5" xfId="43923" xr:uid="{0E663D92-B03C-4919-A17C-99A1B17D3CB3}"/>
    <cellStyle name="Separador de milhares 5 5 2" xfId="59586" xr:uid="{CC515241-6FB7-4525-9459-DECAACC673FF}"/>
    <cellStyle name="Separador de milhares 5 5 2 2" xfId="60351" xr:uid="{9A97EB1B-AC5C-4D46-8CEE-9FD9AE69CA9A}"/>
    <cellStyle name="Separador de milhares 5 5 3" xfId="58890" xr:uid="{4B8C59F6-5D58-49F9-A6AA-1B2765FB2CFF}"/>
    <cellStyle name="Separador de milhares 5 5 3 2" xfId="60274" xr:uid="{CF0D30BB-AB79-4A30-9E29-C6CE8B768554}"/>
    <cellStyle name="Separador de milhares 5 5 4" xfId="53058" xr:uid="{EA5F3F2A-2C10-4F5A-8FBA-850BC99D7D93}"/>
    <cellStyle name="Separador de milhares 5 5 5" xfId="60186" xr:uid="{0B0CE3A7-6413-4C29-9BBC-71D0E0EA47E0}"/>
    <cellStyle name="Separador de milhares 5 5 6" xfId="47076" xr:uid="{7ADB740A-BBA3-4865-8D61-CDF00B4108BB}"/>
    <cellStyle name="Separador de milhares 5 6" xfId="43924" xr:uid="{7FD98CA6-4DCA-4963-BFDC-8451716DFCE6}"/>
    <cellStyle name="Separador de milhares 5 6 2" xfId="59714" xr:uid="{8BC688B0-8AF4-478F-ACB0-791BD9758021}"/>
    <cellStyle name="Separador de milhares 5 6 2 2" xfId="60366" xr:uid="{30A30054-1C32-4AB6-A42A-B4B90C7480F8}"/>
    <cellStyle name="Separador de milhares 5 6 3" xfId="59027" xr:uid="{D1037EFF-DF95-4F7D-8851-A9B8F05FE9C3}"/>
    <cellStyle name="Separador de milhares 5 6 3 2" xfId="60289" xr:uid="{44237C95-0134-4BEC-BFB7-0E593097FC73}"/>
    <cellStyle name="Separador de milhares 5 6 4" xfId="53907" xr:uid="{CD4249F8-82F7-41C8-8909-5E6C6C291FB5}"/>
    <cellStyle name="Separador de milhares 5 7" xfId="43925" xr:uid="{9D9F3453-2D4E-451C-8930-439A7E91BFB7}"/>
    <cellStyle name="Separador de milhares 5 7 2" xfId="59832" xr:uid="{16A1CF2D-5000-416C-8E9A-221601E4B934}"/>
    <cellStyle name="Separador de milhares 5 7 2 2" xfId="60381" xr:uid="{9A84051B-5027-4612-B8C9-D6C9189E10B3}"/>
    <cellStyle name="Separador de milhares 5 7 3" xfId="59153" xr:uid="{F295A37A-2CA7-4DA6-B3A3-66A6181FA971}"/>
    <cellStyle name="Separador de milhares 5 7 3 2" xfId="60304" xr:uid="{3521505B-D31F-4FB2-B715-0A7419961AD5}"/>
    <cellStyle name="Separador de milhares 5 7 4" xfId="54726" xr:uid="{6CA8AB84-A196-45D7-923D-F8A37D01E684}"/>
    <cellStyle name="Separador de milhares 5 8" xfId="43926" xr:uid="{AB0CB073-3DAE-4FAA-A3E8-ADD64339E01E}"/>
    <cellStyle name="Separador de milhares 5 8 2" xfId="59297" xr:uid="{0A6BFCEA-2844-4C48-A1F7-36AD90D3C844}"/>
    <cellStyle name="Separador de milhares 5 8 2 2" xfId="60319" xr:uid="{248FEB54-7027-4EB8-8296-75B8DCDB8A75}"/>
    <cellStyle name="Separador de milhares 5 8 3" xfId="55440" xr:uid="{9E573B66-813D-45DC-B95F-5013DD28283A}"/>
    <cellStyle name="Separador de milhares 5 9" xfId="43927" xr:uid="{633A8C5D-A7D6-4C33-836C-0E42DB3FEA0C}"/>
    <cellStyle name="Separador de milhares 5 9 2" xfId="56012" xr:uid="{C7B27CBE-397D-4968-902A-C72F40FDEB70}"/>
    <cellStyle name="Separador de milhares 6" xfId="2903" xr:uid="{7E97819B-92F0-4A9F-9CE4-F9DE7A6E0F26}"/>
    <cellStyle name="Separador de milhares 6 10" xfId="47079" xr:uid="{5E6A43CD-B9B9-417C-944F-1B02B5D6E2A1}"/>
    <cellStyle name="Separador de milhares 6 10 2" xfId="60190" xr:uid="{53798DEA-2CBD-4659-9DDA-A6BE75DDE5FE}"/>
    <cellStyle name="Separador de milhares 6 11" xfId="47080" xr:uid="{FD3E81DA-4808-43B9-A55B-4ECFAF565775}"/>
    <cellStyle name="Separador de milhares 6 11 2" xfId="60191" xr:uid="{AA173F5E-8043-4C6E-927C-4B5B7C4FBEF4}"/>
    <cellStyle name="Separador de milhares 6 12" xfId="47081" xr:uid="{6BE07F5F-CDA3-4808-965C-FF71875ECC87}"/>
    <cellStyle name="Separador de milhares 6 12 2" xfId="60192" xr:uid="{F762ECB9-07F0-4E2D-BBD9-5D5C0DD93671}"/>
    <cellStyle name="Separador de milhares 6 13" xfId="47082" xr:uid="{4256D061-51D5-4B22-9F91-BF3F2BC34078}"/>
    <cellStyle name="Separador de milhares 6 13 2" xfId="60193" xr:uid="{2E4ECF08-0997-42CF-8FAE-FD5D29D2C2B4}"/>
    <cellStyle name="Separador de milhares 6 14" xfId="47083" xr:uid="{82CF15EA-20CF-474D-BF7D-8A63DE04D8C0}"/>
    <cellStyle name="Separador de milhares 6 14 2" xfId="60194" xr:uid="{A74A8E41-F72E-4CB8-82AC-AD0B67386761}"/>
    <cellStyle name="Separador de milhares 6 15" xfId="60050" xr:uid="{A63E03AF-F474-4BE7-B0EE-010AA7CD0B36}"/>
    <cellStyle name="Separador de milhares 6 16" xfId="45432" xr:uid="{8EBFD8F1-E2FC-415B-A78C-C9A5B068AEB3}"/>
    <cellStyle name="Separador de milhares 6 2" xfId="176" xr:uid="{41022B5E-258D-4F76-9BD9-19F0E104FD2B}"/>
    <cellStyle name="Separador de milhares 6 2 2" xfId="43928" xr:uid="{F47F3B87-AA2C-44A5-9B62-C8470F584081}"/>
    <cellStyle name="Separador de milhares 6 2 2 2" xfId="59498" xr:uid="{A4E4A797-92C0-4BEF-9F4D-5AF712654B53}"/>
    <cellStyle name="Separador de milhares 6 2 2 2 2" xfId="60338" xr:uid="{2884CC29-DB01-45B5-8D4B-E168C54FC1E9}"/>
    <cellStyle name="Separador de milhares 6 2 2 3" xfId="58785" xr:uid="{8C8BBD53-3E8C-4110-B129-C13CE22D1E1C}"/>
    <cellStyle name="Separador de milhares 6 2 2 3 2" xfId="60261" xr:uid="{607EE2F9-4585-4B9E-8593-D197CE758815}"/>
    <cellStyle name="Separador de milhares 6 2 2 4" xfId="60082" xr:uid="{D7E2A14A-32E5-46BE-9852-AC5C601E0205}"/>
    <cellStyle name="Separador de milhares 6 2 3" xfId="58943" xr:uid="{1CB548FF-3971-4AD3-A9CD-50827CCEEE0C}"/>
    <cellStyle name="Separador de milhares 6 2 3 2" xfId="59636" xr:uid="{04414EC6-DFDA-4B13-AFD1-906CB9A26228}"/>
    <cellStyle name="Separador de milhares 6 2 3 2 2" xfId="60356" xr:uid="{CD7277CB-045B-44D6-9794-4041FFE05D73}"/>
    <cellStyle name="Separador de milhares 6 2 3 3" xfId="60279" xr:uid="{51C89845-92DC-4B5D-BBB1-9199DDFD4F3D}"/>
    <cellStyle name="Separador de milhares 6 2 4" xfId="59079" xr:uid="{E323B660-06F2-4F60-A8D1-CD3340F161FF}"/>
    <cellStyle name="Separador de milhares 6 2 4 2" xfId="59765" xr:uid="{580FC9F1-0329-404F-809B-0FCD9E152FC9}"/>
    <cellStyle name="Separador de milhares 6 2 4 2 2" xfId="60371" xr:uid="{79E3382F-4EB4-43BF-BA9E-5A2260E6A26D}"/>
    <cellStyle name="Separador de milhares 6 2 4 3" xfId="60294" xr:uid="{4691D8F9-B7DC-4AC8-BEB6-97FA0C0A3262}"/>
    <cellStyle name="Separador de milhares 6 2 5" xfId="59201" xr:uid="{006EAD59-A4B9-4ED4-9D5E-5DFD64B970C4}"/>
    <cellStyle name="Separador de milhares 6 2 5 2" xfId="59879" xr:uid="{83C9EF8E-E4BF-4FA7-9B58-9E0A1DCFD8CA}"/>
    <cellStyle name="Separador de milhares 6 2 5 2 2" xfId="60386" xr:uid="{65CF17F9-8FB3-4E2C-AF1E-788B29B748E8}"/>
    <cellStyle name="Separador de milhares 6 2 5 3" xfId="60309" xr:uid="{45B9E536-0DF2-424F-A6A6-BBD6D8115D67}"/>
    <cellStyle name="Separador de milhares 6 2 6" xfId="59346" xr:uid="{CA4A1BF3-1891-4254-9641-959573F451CF}"/>
    <cellStyle name="Separador de milhares 6 2 6 2" xfId="60324" xr:uid="{388F793F-377E-46E5-835D-994D2793FBD3}"/>
    <cellStyle name="Separador de milhares 6 2 7" xfId="58623" xr:uid="{3CB80148-D620-44E5-9BF5-6B812BFFD7AB}"/>
    <cellStyle name="Separador de milhares 6 2 7 2" xfId="60246" xr:uid="{7215130F-4D63-490E-8C76-890D4440911D}"/>
    <cellStyle name="Separador de milhares 6 2 8" xfId="60051" xr:uid="{6DC8DEA2-A1D1-4CB0-AE71-E340728F87E4}"/>
    <cellStyle name="Separador de milhares 6 3" xfId="43929" xr:uid="{0655FDB3-1256-402C-939D-61D477D3F3A7}"/>
    <cellStyle name="Separador de milhares 6 3 10" xfId="46450" xr:uid="{EBCDB3D9-8F6E-41C1-A66A-B6A9AEA24DA2}"/>
    <cellStyle name="Separador de milhares 6 3 2" xfId="47084" xr:uid="{C40280F7-E2D1-4066-BB23-15FBDC637823}"/>
    <cellStyle name="Separador de milhares 6 3 2 2" xfId="59539" xr:uid="{35AACB5B-8992-45CB-920D-9F91CD2F4EDF}"/>
    <cellStyle name="Separador de milhares 6 3 2 2 2" xfId="60343" xr:uid="{F84A2748-2910-4143-81CA-7CB9D70092D4}"/>
    <cellStyle name="Separador de milhares 6 3 2 3" xfId="58827" xr:uid="{09A055A0-7FCF-4BF0-989B-622234AB0BA4}"/>
    <cellStyle name="Separador de milhares 6 3 2 3 2" xfId="60266" xr:uid="{C59910C2-95B8-414C-A849-A12B23A365CB}"/>
    <cellStyle name="Separador de milhares 6 3 2 4" xfId="60195" xr:uid="{6B934363-C562-43C1-9D28-BC1A33ABCF1D}"/>
    <cellStyle name="Separador de milhares 6 3 3" xfId="58989" xr:uid="{08F94DCB-4D10-4FE3-9DF5-3CE128A2BBC8}"/>
    <cellStyle name="Separador de milhares 6 3 3 2" xfId="59682" xr:uid="{F4ACB93A-AFE0-4333-AF11-81A2DC2C96D8}"/>
    <cellStyle name="Separador de milhares 6 3 3 2 2" xfId="60361" xr:uid="{4BEE20F9-2ECA-4BA7-9E60-FACE85FDC83C}"/>
    <cellStyle name="Separador de milhares 6 3 3 3" xfId="60284" xr:uid="{A87B6906-92DB-442F-B215-4823A324CF4D}"/>
    <cellStyle name="Separador de milhares 6 3 4" xfId="59123" xr:uid="{2904E1D1-B5FA-461D-9219-3CBDAC201875}"/>
    <cellStyle name="Separador de milhares 6 3 4 2" xfId="59807" xr:uid="{FB16A31D-0AD9-4453-BD13-39E287559D87}"/>
    <cellStyle name="Separador de milhares 6 3 4 2 2" xfId="60376" xr:uid="{7E4E1DE3-2F26-4FA5-BC69-89F2E4FCAEAD}"/>
    <cellStyle name="Separador de milhares 6 3 4 3" xfId="60299" xr:uid="{B5FB52C5-5E79-482E-BEA7-C30491FE1C3C}"/>
    <cellStyle name="Separador de milhares 6 3 5" xfId="59242" xr:uid="{B9FA439A-8B7F-4686-9CA3-62A5FEB75762}"/>
    <cellStyle name="Separador de milhares 6 3 5 2" xfId="59919" xr:uid="{76893DCA-6DC3-450B-8033-DD2F4E8E521E}"/>
    <cellStyle name="Separador de milhares 6 3 5 2 2" xfId="60391" xr:uid="{FDE33A7F-E9E1-4052-8CBC-E4142A9F064F}"/>
    <cellStyle name="Separador de milhares 6 3 5 3" xfId="60314" xr:uid="{9FFC75FE-7AFB-4462-87F9-72DFB5FFBF8F}"/>
    <cellStyle name="Separador de milhares 6 3 6" xfId="59387" xr:uid="{1200B43F-8A78-4015-8A17-57BA91BDD7C5}"/>
    <cellStyle name="Separador de milhares 6 3 6 2" xfId="60329" xr:uid="{8B6F4B5E-5FD1-4035-A47E-3CB1D42AAD3C}"/>
    <cellStyle name="Separador de milhares 6 3 7" xfId="58669" xr:uid="{F01A0A51-8E3C-4C92-B213-AF7FBC843C02}"/>
    <cellStyle name="Separador de milhares 6 3 7 2" xfId="60252" xr:uid="{E39AE2D8-F5EE-44E5-B275-8DB428C13E4B}"/>
    <cellStyle name="Separador de milhares 6 3 8" xfId="48358" xr:uid="{029A813C-AFC5-47CD-B658-340B57369154}"/>
    <cellStyle name="Separador de milhares 6 3 8 2" xfId="60225" xr:uid="{EC7EC09D-AD7F-4CB4-8180-6F90C722D6B8}"/>
    <cellStyle name="Separador de milhares 6 3 9" xfId="60081" xr:uid="{75E7887C-54E9-4291-AB4F-B1AD4EC00E15}"/>
    <cellStyle name="Separador de milhares 6 4" xfId="43930" xr:uid="{FC3B9E39-AADF-4ACF-AA32-727A5AA7D210}"/>
    <cellStyle name="Separador de milhares 6 4 2" xfId="47085" xr:uid="{507E24DD-A02A-4D52-8F55-98F0975ABFC8}"/>
    <cellStyle name="Separador de milhares 6 4 2 2" xfId="59449" xr:uid="{5A4AE0DD-F241-430B-9A89-2B39629E3AB4}"/>
    <cellStyle name="Separador de milhares 6 4 2 2 2" xfId="60334" xr:uid="{87400842-6210-4DDF-9AAE-69719BBBFBC7}"/>
    <cellStyle name="Separador de milhares 6 4 2 3" xfId="60196" xr:uid="{EBD87081-C884-4E19-8706-14769AA2B73E}"/>
    <cellStyle name="Separador de milhares 6 4 3" xfId="58735" xr:uid="{BAE24E53-0EB8-493D-9BEA-3A0B89FB8FF9}"/>
    <cellStyle name="Separador de milhares 6 4 3 2" xfId="60257" xr:uid="{3BC86E9A-564F-40DE-9EA4-50180EB21A9F}"/>
    <cellStyle name="Separador de milhares 6 4 4" xfId="60106" xr:uid="{55E88C72-4AE5-4B88-93E6-0AFAA10129EA}"/>
    <cellStyle name="Separador de milhares 6 5" xfId="43931" xr:uid="{78BA8B6F-9241-4C72-A9C5-8E352317DB50}"/>
    <cellStyle name="Separador de milhares 6 5 2" xfId="47086" xr:uid="{2BB156D5-D926-42B8-B5B7-B5DACB3BF5AD}"/>
    <cellStyle name="Separador de milhares 6 5 2 2" xfId="59587" xr:uid="{F5BA2C52-A844-4C0D-9D80-B221808C761C}"/>
    <cellStyle name="Separador de milhares 6 5 2 2 2" xfId="60352" xr:uid="{685CCBB1-6CDB-4795-8AE8-86AA23EC87A2}"/>
    <cellStyle name="Separador de milhares 6 5 2 3" xfId="60197" xr:uid="{D323DA83-E751-4889-A785-A0506F0F49AE}"/>
    <cellStyle name="Separador de milhares 6 5 3" xfId="58891" xr:uid="{F21E5C27-6700-4D44-91C0-F074D021C82F}"/>
    <cellStyle name="Separador de milhares 6 5 3 2" xfId="60275" xr:uid="{252375BD-74AA-407A-849A-C16C7DA176A5}"/>
    <cellStyle name="Separador de milhares 6 5 4" xfId="60120" xr:uid="{D6065F43-9A9A-4B20-8648-7B8644ED2EF9}"/>
    <cellStyle name="Separador de milhares 6 5 5" xfId="46520" xr:uid="{A7BB30BF-FE44-4E0D-AE8C-1957B4A7C9B5}"/>
    <cellStyle name="Separador de milhares 6 6" xfId="43932" xr:uid="{F70018D2-7910-40B3-919E-2A16C1C61CBD}"/>
    <cellStyle name="Separador de milhares 6 6 2" xfId="59715" xr:uid="{DE8AA48C-747B-4C54-BE7D-85EDD6CB1878}"/>
    <cellStyle name="Separador de milhares 6 6 2 2" xfId="60367" xr:uid="{31E374C7-2DBF-4A71-BE36-2BC24A3129AE}"/>
    <cellStyle name="Separador de milhares 6 6 3" xfId="59028" xr:uid="{13F2D319-7FAB-48D7-9923-182CCF1A5021}"/>
    <cellStyle name="Separador de milhares 6 6 3 2" xfId="60290" xr:uid="{A6E94EF3-A2E1-4FC8-9716-C0CFCC41AFA2}"/>
    <cellStyle name="Separador de milhares 6 6 4" xfId="60198" xr:uid="{13686852-C8B5-48A5-A79F-75DF2A6A0261}"/>
    <cellStyle name="Separador de milhares 6 6 5" xfId="47087" xr:uid="{CD397520-80E8-4C65-AD3E-1DEFD240DD91}"/>
    <cellStyle name="Separador de milhares 6 7" xfId="47088" xr:uid="{85CA288A-2CDF-4EDA-82B2-04CDD7E40A6F}"/>
    <cellStyle name="Separador de milhares 6 7 2" xfId="59833" xr:uid="{F71B41D3-1CA9-474F-86F1-714B5A60CFC7}"/>
    <cellStyle name="Separador de milhares 6 7 2 2" xfId="60382" xr:uid="{18DF29C0-49D1-4C1B-ACB8-C40DB1E8F7C0}"/>
    <cellStyle name="Separador de milhares 6 7 3" xfId="59154" xr:uid="{8F9402D1-A9CD-4C3B-BD55-BB0C890D9186}"/>
    <cellStyle name="Separador de milhares 6 7 3 2" xfId="60305" xr:uid="{FB12D20C-6AFF-4C62-A1A1-99D0E9CAA8B3}"/>
    <cellStyle name="Separador de milhares 6 7 4" xfId="60199" xr:uid="{E64CFCD3-6665-4975-9CFC-3D1895869BAD}"/>
    <cellStyle name="Separador de milhares 6 8" xfId="47089" xr:uid="{A831C928-818E-48E2-AB39-AF09CE95E1E8}"/>
    <cellStyle name="Separador de milhares 6 8 2" xfId="59298" xr:uid="{F9C5DA55-6ADD-48FC-A7F6-D023A8EA464E}"/>
    <cellStyle name="Separador de milhares 6 8 2 2" xfId="60320" xr:uid="{67ED5C0B-B927-45F9-9249-5C4EC8B56691}"/>
    <cellStyle name="Separador de milhares 6 8 3" xfId="60200" xr:uid="{82BDDE44-A144-4789-A319-5C3B48B537DF}"/>
    <cellStyle name="Separador de milhares 6 9" xfId="47090" xr:uid="{1E186216-8331-4AC4-A778-5D9034DEDC81}"/>
    <cellStyle name="Separador de milhares 6 9 2" xfId="58568" xr:uid="{43504FC9-64C7-474D-93A3-E5507E69DE25}"/>
    <cellStyle name="Separador de milhares 6 9 2 2" xfId="60239" xr:uid="{C1EA1560-F42D-4416-A87C-99415BA1FDA4}"/>
    <cellStyle name="Separador de milhares 6 9 3" xfId="60201" xr:uid="{E12F15CE-AD66-4CF7-8173-3E21079FBFDD}"/>
    <cellStyle name="Separador de milhares 6_Consecana" xfId="47759" xr:uid="{AD5097B7-D9D5-466D-9622-76132D1A126B}"/>
    <cellStyle name="Separador de milhares 7" xfId="54" xr:uid="{20D0D5F1-3542-4EFA-B789-A771323F0C93}"/>
    <cellStyle name="Separador de milhares 7 10" xfId="43933" xr:uid="{F8B32A1B-AE2A-4205-B286-D32A66110350}"/>
    <cellStyle name="Separador de milhares 7 10 2" xfId="60247" xr:uid="{2D548CA5-DFAD-4FB3-B7DA-7FBCCFCB1F98}"/>
    <cellStyle name="Separador de milhares 7 10 3" xfId="58625" xr:uid="{3C75E18A-BFD1-4A02-9D64-B39AECB2A38C}"/>
    <cellStyle name="Separador de milhares 7 11" xfId="43934" xr:uid="{BBA64DE3-5F2E-4BB6-A072-B28C0A3E7FF6}"/>
    <cellStyle name="Separador de milhares 7 11 2" xfId="60052" xr:uid="{71AE896B-728A-4309-94E0-70CF3527AF6A}"/>
    <cellStyle name="Separador de milhares 7 12" xfId="43935" xr:uid="{4379776F-76C7-4AB8-B557-246DEA425C7F}"/>
    <cellStyle name="Separador de milhares 7 13" xfId="43936" xr:uid="{472D37C3-A2EB-4882-8791-B74A3CB03BEF}"/>
    <cellStyle name="Separador de milhares 7 14" xfId="43937" xr:uid="{5850C7CC-3702-48A1-88FB-53855C9E34FD}"/>
    <cellStyle name="Separador de milhares 7 15" xfId="43938" xr:uid="{85E657EB-61F1-474C-878D-24D830C27DB8}"/>
    <cellStyle name="Separador de milhares 7 16" xfId="43939" xr:uid="{4CA1CDAE-9DF8-49E6-AE53-10087B3008E6}"/>
    <cellStyle name="Separador de milhares 7 17" xfId="2896" xr:uid="{49109D23-5C8D-4327-B8FC-91B2E823EBA9}"/>
    <cellStyle name="Separador de milhares 7 18" xfId="44947" xr:uid="{588F15AC-AFF7-4F76-8E26-42B12498A5BD}"/>
    <cellStyle name="Separador de milhares 7 2" xfId="61" xr:uid="{637C5A72-DCF8-4B78-9A88-C5CDF962121A}"/>
    <cellStyle name="Separador de milhares 7 2 2" xfId="90" xr:uid="{66423EDD-3107-4EC8-8D4E-48CF8F09E2E5}"/>
    <cellStyle name="Separador de milhares 7 2 2 2" xfId="43940" xr:uid="{4A89C724-16E7-4CD6-BA08-D0EE3EA9064A}"/>
    <cellStyle name="Separador de milhares 7 2 2 2 2" xfId="49911" xr:uid="{1380CFE1-782C-40FB-988E-4E38CDA4869F}"/>
    <cellStyle name="Separador de milhares 7 2 2 3" xfId="44970" xr:uid="{5EE82DF9-7B41-4A16-B3E9-CDB897142C14}"/>
    <cellStyle name="Separador de milhares 7 2 2 3 2" xfId="60084" xr:uid="{B2D3C430-DCE7-4B8C-90D8-7C13B3FD3242}"/>
    <cellStyle name="Separador de milhares 7 2 3" xfId="179" xr:uid="{8F013856-8175-42FB-857F-BE819845B320}"/>
    <cellStyle name="Separador de milhares 7 2 3 2" xfId="60053" xr:uid="{A42B535E-6A21-4768-B26B-39CD015E959C}"/>
    <cellStyle name="Separador de milhares 7 2 4" xfId="44951" xr:uid="{B569744E-47D6-438B-8542-9E3E6C41C3D9}"/>
    <cellStyle name="Separador de milhares 7 3" xfId="86" xr:uid="{88CF0247-9979-40B9-8EEA-A3974024ECE8}"/>
    <cellStyle name="Separador de milhares 7 3 2" xfId="43941" xr:uid="{B6A97957-D2E2-4BAA-A701-861F70AE8CFE}"/>
    <cellStyle name="Separador de milhares 7 3 2 2" xfId="51311" xr:uid="{FBF951C5-845C-42D5-A7A5-B8FFCF3A3BAB}"/>
    <cellStyle name="Separador de milhares 7 3 3" xfId="44966" xr:uid="{3679FC3B-C5CB-4B78-B2FE-171CA01AAD58}"/>
    <cellStyle name="Separador de milhares 7 3 3 2" xfId="60083" xr:uid="{BB810E8F-C431-45E6-A9A8-A898EF1A31E5}"/>
    <cellStyle name="Separador de milhares 7 4" xfId="57" xr:uid="{082117D4-6BE7-41B9-B92C-40A9B9EE1E68}"/>
    <cellStyle name="Separador de milhares 7 4 2" xfId="88" xr:uid="{5697BC23-7FA4-45DA-97AD-A6770DAD395A}"/>
    <cellStyle name="Separador de milhares 7 4 2 2" xfId="44968" xr:uid="{E0F144F0-824E-4CA6-A877-F7BAC42B08AA}"/>
    <cellStyle name="Separador de milhares 7 4 2 3" xfId="52193" xr:uid="{EAFFEA7B-E489-4E6F-9970-654F712F7FFE}"/>
    <cellStyle name="Separador de milhares 7 4 3" xfId="43942" xr:uid="{CBB405BF-983F-4AB8-A710-447BD7F5A20F}"/>
    <cellStyle name="Separador de milhares 7 4 3 2" xfId="44949" xr:uid="{880455A4-4BD9-4E33-9855-058FFEE1F798}"/>
    <cellStyle name="Separador de milhares 7 4 3 3" xfId="60121" xr:uid="{113E57B6-4C4D-4FA2-86A3-1FD901765DA9}"/>
    <cellStyle name="Separador de milhares 7 4 4" xfId="46521" xr:uid="{3CD018CB-2EC1-4FD7-B388-90E0D09FCDDA}"/>
    <cellStyle name="Separador de milhares 7 5" xfId="43943" xr:uid="{62365CC8-B298-4A9C-82FB-D9889E9BD423}"/>
    <cellStyle name="Separador de milhares 7 5 2" xfId="53059" xr:uid="{5CEA7CF3-FD4E-4C69-9375-005AEBD89945}"/>
    <cellStyle name="Separador de milhares 7 5 3" xfId="60202" xr:uid="{CB8A25EB-F868-4122-B0DE-FF1DC2E3AB20}"/>
    <cellStyle name="Separador de milhares 7 5 4" xfId="47091" xr:uid="{61F2D9C0-8B10-4D98-BAEC-2DA37786CE78}"/>
    <cellStyle name="Separador de milhares 7 6" xfId="43944" xr:uid="{8B22243F-805E-4EE3-A86F-8110296C566A}"/>
    <cellStyle name="Separador de milhares 7 6 2" xfId="53908" xr:uid="{6405F338-5F91-493A-98D5-DB57F0BBC18A}"/>
    <cellStyle name="Separador de milhares 7 7" xfId="43945" xr:uid="{770449F9-305B-4071-971D-B6D5E0BCA24E}"/>
    <cellStyle name="Separador de milhares 7 7 2" xfId="54727" xr:uid="{D57FF1C4-BE0C-4856-8986-E03FA862140A}"/>
    <cellStyle name="Separador de milhares 7 8" xfId="43946" xr:uid="{1C358179-55C3-407C-A249-49FC633009B1}"/>
    <cellStyle name="Separador de milhares 7 8 2" xfId="55441" xr:uid="{00B611E9-EEE7-4EF9-A502-338594E4002A}"/>
    <cellStyle name="Separador de milhares 7 9" xfId="43947" xr:uid="{9B7D747E-089E-48A6-8FC2-22248616CE3D}"/>
    <cellStyle name="Separador de milhares 7 9 2" xfId="56013" xr:uid="{5D4620AC-76D5-4210-B2F6-BD057DAD1043}"/>
    <cellStyle name="Separador de milhares 7_Consecana" xfId="47760" xr:uid="{83D9C4AC-408B-4124-8DFA-72A6A2D11017}"/>
    <cellStyle name="Separador de milhares 8" xfId="2897" xr:uid="{3F6582E9-F16D-4644-AC58-603C10636FB2}"/>
    <cellStyle name="Separador de milhares 8 10" xfId="43948" xr:uid="{A9A1588A-8AF2-4B66-8A03-E30CAE53FFBC}"/>
    <cellStyle name="Separador de milhares 8 11" xfId="43949" xr:uid="{2599CF3B-0D6C-4955-86BE-38354273373C}"/>
    <cellStyle name="Separador de milhares 8 12" xfId="43950" xr:uid="{05296769-89DF-430D-A06E-EB295D6C0CF8}"/>
    <cellStyle name="Separador de milhares 8 13" xfId="43951" xr:uid="{BBE15568-F73D-4DD2-9393-EE8F2F9609D4}"/>
    <cellStyle name="Separador de milhares 8 14" xfId="43952" xr:uid="{C2915193-3B3F-4E74-9DDF-7416B4C14AE6}"/>
    <cellStyle name="Separador de milhares 8 15" xfId="43953" xr:uid="{83E42753-F1F2-466A-8159-8D70A4E4F957}"/>
    <cellStyle name="Separador de milhares 8 16" xfId="43954" xr:uid="{6FC7A110-CAC6-4C7D-98A2-C2EE1B1E6235}"/>
    <cellStyle name="Separador de milhares 8 17" xfId="45433" xr:uid="{395E1285-DD0A-49B9-8888-CAE028F0E612}"/>
    <cellStyle name="Separador de milhares 8 2" xfId="2898" xr:uid="{4C400CBC-9561-4559-8967-58577A4F5877}"/>
    <cellStyle name="Separador de milhares 8 2 2" xfId="48359" xr:uid="{3FAF8AC8-2412-4145-8467-9E81C0CA6699}"/>
    <cellStyle name="Separador de milhares 8 2 2 2" xfId="60226" xr:uid="{7C41EAED-E56F-4B15-83C8-D0FE3B5DD4C9}"/>
    <cellStyle name="Separador de milhares 8 2 3" xfId="60085" xr:uid="{AFAA6800-C6AA-461B-A8AC-97DA73F0510F}"/>
    <cellStyle name="Separador de milhares 8 2 4" xfId="46451" xr:uid="{13F0CE01-9D3E-40CD-A464-2F607F314211}"/>
    <cellStyle name="Separador de milhares 8 3" xfId="43955" xr:uid="{50B3F010-8439-4832-80FA-DCEA4360BE0B}"/>
    <cellStyle name="Separador de milhares 8 3 2" xfId="58494" xr:uid="{1A120C59-D293-4E6A-860F-69C04B6C4CC0}"/>
    <cellStyle name="Separador de milhares 8 3 2 2" xfId="60234" xr:uid="{FB0D429F-3269-4F2A-B13B-6C5954270CA8}"/>
    <cellStyle name="Separador de milhares 8 3 3" xfId="60122" xr:uid="{BF215C6D-769D-4090-942F-14101FA28B7D}"/>
    <cellStyle name="Separador de milhares 8 3 4" xfId="46524" xr:uid="{76542C7E-BC42-4BD1-A67F-FC8A78F5BF86}"/>
    <cellStyle name="Separador de milhares 8 4" xfId="43956" xr:uid="{4238FF59-BE14-42E0-9D0C-FCEA05821C7C}"/>
    <cellStyle name="Separador de milhares 8 4 2" xfId="60054" xr:uid="{1F2E2332-D537-4D57-9D80-705254E0056C}"/>
    <cellStyle name="Separador de milhares 8 5" xfId="43957" xr:uid="{C404B01C-CE4B-4152-A0F1-BF9AAF17BA2B}"/>
    <cellStyle name="Separador de milhares 8 6" xfId="43958" xr:uid="{BAB62F7B-2BD5-4C42-9041-0BF1A0B824DF}"/>
    <cellStyle name="Separador de milhares 8 7" xfId="43959" xr:uid="{2812674A-6A2C-4379-949F-26ECBEE3B136}"/>
    <cellStyle name="Separador de milhares 8 8" xfId="43960" xr:uid="{C46E1728-A386-44E9-8E00-1A014DD7E7FE}"/>
    <cellStyle name="Separador de milhares 8 9" xfId="43961" xr:uid="{7ED2DABF-9501-4F46-AAD2-97DD1E130FB0}"/>
    <cellStyle name="Separador de milhares 9" xfId="2899" xr:uid="{756B2FAF-B109-4ADE-90D9-17AD45E717B7}"/>
    <cellStyle name="Separador de milhares 9 10" xfId="43962" xr:uid="{9EB9E1B4-3B6D-42A3-B80F-A6610B8C3C3E}"/>
    <cellStyle name="Separador de milhares 9 11" xfId="43963" xr:uid="{A0E26A99-5495-4137-AAB5-400A80EC612D}"/>
    <cellStyle name="Separador de milhares 9 12" xfId="43964" xr:uid="{4D0A0B18-47B5-4826-AE2D-6266849C61FE}"/>
    <cellStyle name="Separador de milhares 9 13" xfId="43965" xr:uid="{17B2C37E-9E7E-4E68-824C-35B37112381F}"/>
    <cellStyle name="Separador de milhares 9 14" xfId="43966" xr:uid="{94DAB912-8B01-46E0-904C-938A0863B22C}"/>
    <cellStyle name="Separador de milhares 9 15" xfId="43967" xr:uid="{E8437F52-1264-4257-A29D-F0DA2F901EBF}"/>
    <cellStyle name="Separador de milhares 9 16" xfId="43968" xr:uid="{0BE20B1F-9C1D-44D4-BDFD-92B4DACC85D0}"/>
    <cellStyle name="Separador de milhares 9 2" xfId="43969" xr:uid="{D34948BA-BBEB-471E-A391-CF2AC73B0558}"/>
    <cellStyle name="Separador de milhares 9 2 2" xfId="46462" xr:uid="{F92FE92E-8228-4FDB-8F09-3DA492E57568}"/>
    <cellStyle name="Separador de milhares 9 2 2 2" xfId="60102" xr:uid="{FA4D0A23-7164-4883-944C-52FC19C37B8F}"/>
    <cellStyle name="Separador de milhares 9 2 3" xfId="47093" xr:uid="{D53B2159-1702-4C7D-A118-02D86856FA3B}"/>
    <cellStyle name="Separador de milhares 9 2 3 2" xfId="60204" xr:uid="{D820F2E3-950F-44FA-907D-70809F901CD2}"/>
    <cellStyle name="Separador de milhares 9 2 4" xfId="60019" xr:uid="{966128A9-A917-4DA8-919D-1044C47F11AD}"/>
    <cellStyle name="Separador de milhares 9 2 4 2" xfId="60409" xr:uid="{2DD2A776-9209-4B5A-835A-83E6E94014E3}"/>
    <cellStyle name="Separador de milhares 9 2 5" xfId="60071" xr:uid="{77C6DCAF-144A-404A-B0D9-EC2DF3345005}"/>
    <cellStyle name="Separador de milhares 9 3" xfId="43970" xr:uid="{DC1CAC3A-1F16-4206-93C3-54E86344B989}"/>
    <cellStyle name="Separador de milhares 9 3 2" xfId="47094" xr:uid="{2186A3C2-EE21-4430-B93F-582D8A2818E8}"/>
    <cellStyle name="Separador de milhares 9 3 2 2" xfId="60205" xr:uid="{C8C804ED-8C78-4181-9DEA-1F1D2940546B}"/>
    <cellStyle name="Separador de milhares 9 3 3" xfId="60086" xr:uid="{8E98B0E9-F41E-448A-88D6-7269659CDEE9}"/>
    <cellStyle name="Separador de milhares 9 4" xfId="43971" xr:uid="{0B444181-535C-4176-BD63-8C9661F60AA3}"/>
    <cellStyle name="Separador de milhares 9 4 2" xfId="60206" xr:uid="{DD017B2F-BC64-44B4-A249-332C9E132613}"/>
    <cellStyle name="Separador de milhares 9 4 3" xfId="47095" xr:uid="{B103D8E3-2910-4489-94F0-010B1036979E}"/>
    <cellStyle name="Separador de milhares 9 5" xfId="43972" xr:uid="{5FA5A462-436C-4054-AB97-9EEA98176BF2}"/>
    <cellStyle name="Separador de milhares 9 5 2" xfId="60203" xr:uid="{057BD07D-C9C8-4AD9-91EA-AAF3423F59F8}"/>
    <cellStyle name="Separador de milhares 9 5 3" xfId="47092" xr:uid="{75854A33-5871-4F65-AF3D-C2D19292BD63}"/>
    <cellStyle name="Separador de milhares 9 6" xfId="43973" xr:uid="{1CF38E7E-803B-43DC-873B-9EFC509FE420}"/>
    <cellStyle name="Separador de milhares 9 6 2" xfId="60055" xr:uid="{BD7951D3-AE25-43E8-9500-FEC1E99C3992}"/>
    <cellStyle name="Separador de milhares 9 7" xfId="43974" xr:uid="{DAE45771-3619-447E-9878-5F5F269AE1B3}"/>
    <cellStyle name="Separador de milhares 9 8" xfId="43975" xr:uid="{CB759A11-07D8-4BA0-9689-4E5D20B41277}"/>
    <cellStyle name="Separador de milhares 9 9" xfId="43976" xr:uid="{4ED1CF17-AA09-4EE8-8E80-DC1CC32DBD03}"/>
    <cellStyle name="Sheet Header" xfId="168" xr:uid="{80887E33-FCCD-4844-8126-075FD7609AC7}"/>
    <cellStyle name="Sheet Title" xfId="45434" xr:uid="{831E9C9C-299B-4A86-B694-AEBE144F2C8B}"/>
    <cellStyle name="Sheet Title 10" xfId="47761" xr:uid="{800A1B49-58F8-48C2-9F0F-B0D33E9B4952}"/>
    <cellStyle name="Sheet Title 2" xfId="46216" xr:uid="{F8391207-822A-4238-82AC-3A01C0534993}"/>
    <cellStyle name="Sheet Title 2 2" xfId="49912" xr:uid="{36ED33BF-B7B0-4A7D-9408-FB4CE1AEA8EE}"/>
    <cellStyle name="Sheet Title 2 3" xfId="48360" xr:uid="{7B39546C-8BB5-4F69-A2B2-CC47F0446845}"/>
    <cellStyle name="Sheet Title 3" xfId="46217" xr:uid="{7DC18186-339C-48A6-88CA-6F9927275489}"/>
    <cellStyle name="Sheet Title 3 2" xfId="51312" xr:uid="{0098E5CA-2F8C-435C-AC5E-F0F2E9111CA1}"/>
    <cellStyle name="Sheet Title 4" xfId="52194" xr:uid="{598CFE05-0B8A-4BA7-BF1E-1185AD10AC22}"/>
    <cellStyle name="Sheet Title 5" xfId="53060" xr:uid="{6FCD3192-6691-4977-B369-44F1D53B39C7}"/>
    <cellStyle name="Sheet Title 6" xfId="53909" xr:uid="{6A02CC5C-1F59-47D0-95C8-E07A9967C8EF}"/>
    <cellStyle name="Sheet Title 7" xfId="54728" xr:uid="{E5C62D87-0FEB-4C89-9D42-B6C87C2A2C3E}"/>
    <cellStyle name="Sheet Title 8" xfId="55442" xr:uid="{11165F45-B9C8-4BE0-9A1D-17FE14F87EF6}"/>
    <cellStyle name="Sheet Title 9" xfId="56014" xr:uid="{E146A3CB-8A33-4EC5-B216-8A266D041DDE}"/>
    <cellStyle name="ssubtitulo" xfId="45435" xr:uid="{481E92D4-296E-4702-B4FD-8A199573C24F}"/>
    <cellStyle name="ssubtitulo 2" xfId="46218" xr:uid="{E087763A-F0BC-449D-B2B8-69D1A0014A87}"/>
    <cellStyle name="Standard_analysis man base case 30500" xfId="47762" xr:uid="{1E65537F-F2EE-4088-AD47-76CD1C43E959}"/>
    <cellStyle name="Style 1" xfId="47763" xr:uid="{AB434E43-32F0-47B8-840B-C5612144F219}"/>
    <cellStyle name="SubRoutine" xfId="169" xr:uid="{70F94B44-AE52-45B3-83F4-EC8A87F2DABB}"/>
    <cellStyle name="subtitulo" xfId="45436" xr:uid="{F83343FC-78D7-440A-9762-66CA68E03C10}"/>
    <cellStyle name="Sub-Título" xfId="45437" xr:uid="{75E9184D-986E-44A7-A378-0830991191EE}"/>
    <cellStyle name="subtitulo 2" xfId="46219" xr:uid="{C65D80A9-191B-4527-993C-3B2CE49B4CF6}"/>
    <cellStyle name="Sub-Título 2" xfId="46220" xr:uid="{BC95014E-FFC8-490D-846A-AF28C6047C47}"/>
    <cellStyle name="subtitulo_Acumulado" xfId="46221" xr:uid="{75298C89-89B2-4B69-936A-E4809DDBB406}"/>
    <cellStyle name="Sub-Título_Acumulado" xfId="46222" xr:uid="{1F6F23C3-874E-429B-B83B-D8D08EDE43B0}"/>
    <cellStyle name="subtitulo_Base Bridge EBITDA" xfId="46223" xr:uid="{F5840D89-F84F-4454-982A-F76B596FA1EC}"/>
    <cellStyle name="Sub-Título_Base Bridge EBITDA" xfId="46224" xr:uid="{6C5925FC-C182-4776-850B-37C5FFF66118}"/>
    <cellStyle name="subtitulo_Base Bridge EBITDA_1" xfId="46225" xr:uid="{F49DF718-0226-4B50-BC70-B2BA0947FBD2}"/>
    <cellStyle name="Sub-Título_Base Bridge EBITDA_1" xfId="46226" xr:uid="{72701BA8-97B0-4A30-B813-DFC6385FB9B8}"/>
    <cellStyle name="subtitulo_Base Bridge EBITDA_2" xfId="46227" xr:uid="{BF2C8A50-D3E3-4AC3-8F84-05F9440E78CF}"/>
    <cellStyle name="Sub-Título_Base Bridge EBITDA_2" xfId="46228" xr:uid="{E678627B-D7FC-49A9-94A5-AEB0E65F5251}"/>
    <cellStyle name="subtitulo_Base Bridge EBITDA_3" xfId="46229" xr:uid="{CCD203B0-7265-42A5-BF3C-52D841D73D9F}"/>
    <cellStyle name="Sub-Título_Base Bridge EBITDA_3" xfId="46230" xr:uid="{342FB918-C1FF-41DA-9D63-E74D778644C8}"/>
    <cellStyle name="subtitulo_Base Bridge EBITDA_Base Bridge EBITDA" xfId="46231" xr:uid="{F1255A2F-0A72-46B5-8C86-75D46F011C83}"/>
    <cellStyle name="Sub-Título_Base Bridge EBITDA_Base Bridge EBITDA" xfId="46232" xr:uid="{CB43D25F-E721-476D-A25D-92BC02417E11}"/>
    <cellStyle name="subtitulo_Base Bridge EBITDA_Lucro Bruto" xfId="46233" xr:uid="{A7892FE1-14C1-42B1-A2D4-C92D28344AA5}"/>
    <cellStyle name="Sub-Título_Base Bridge EBITDA_Lucro Bruto" xfId="46234" xr:uid="{3CA6CC16-3714-4104-9038-CE2F30B0ECA9}"/>
    <cellStyle name="subtitulo_Base Bridge EBITDA_Plan3" xfId="46235" xr:uid="{1633446A-C177-4DBA-A6F7-ADD87E78847A}"/>
    <cellStyle name="Sub-Título_Base Bridge EBITDA_Plan3" xfId="46236" xr:uid="{73A162B5-7FC8-4105-8E06-7EA46BDB5D06}"/>
    <cellStyle name="subtitulo_Bridge EBITDA" xfId="46237" xr:uid="{788EF317-2655-4581-B558-A1A8D60D9DCE}"/>
    <cellStyle name="Sub-Título_Bridge EBITDA" xfId="46238" xr:uid="{84C411FF-D322-4DED-A84A-AF55C1125D40}"/>
    <cellStyle name="subtitulo_Bridge EBITDA_Base Bridge EBITDA" xfId="46239" xr:uid="{F90E980B-8ABD-479C-B54B-B4904E2F985C}"/>
    <cellStyle name="Sub-Título_Bridge EBITDA_Base Bridge EBITDA" xfId="46240" xr:uid="{69B655C4-3677-4DAA-B8FD-7AB5547E2E6F}"/>
    <cellStyle name="subtitulo_Bridge EBITDA_Lucro Bruto" xfId="46241" xr:uid="{2D3F7188-CBDF-49D9-B16D-7EEBD34A040B}"/>
    <cellStyle name="Sub-Título_Bridge EBITDA_Lucro Bruto" xfId="46242" xr:uid="{8C4DE3CA-220B-4AD4-8948-4971978AA1AD}"/>
    <cellStyle name="subtitulo_Bridge EBITDA_Plan3" xfId="46243" xr:uid="{92258435-7B13-4FFF-99D6-82A8836D9914}"/>
    <cellStyle name="Sub-Título_Bridge EBITDA_Plan3" xfId="46244" xr:uid="{5C6B20C5-10A4-4155-B1FE-ABD5DE21A17A}"/>
    <cellStyle name="subtitulo_Desemp" xfId="46245" xr:uid="{A00FAE59-094C-4BEC-92F5-5547DC0FC46A}"/>
    <cellStyle name="Sub-Título_Desemp" xfId="46246" xr:uid="{05FD383E-3C2B-41B6-A92D-08F5F183294D}"/>
    <cellStyle name="subtitulo_Desemp 2" xfId="46247" xr:uid="{CE1BDAAE-B5EC-49ED-A60F-C3752517520E}"/>
    <cellStyle name="Sub-Título_Desemp 2" xfId="46248" xr:uid="{9DA0C474-B361-4573-891E-DC6318DC90BE}"/>
    <cellStyle name="subtitulo_Desemp_Acumulado" xfId="46249" xr:uid="{2F37F747-6C6A-4EA7-999F-CDD98DA31977}"/>
    <cellStyle name="Sub-Título_Desemp_Acumulado" xfId="46250" xr:uid="{FF50A601-069B-4C66-8268-2F3D1DAA729B}"/>
    <cellStyle name="subtitulo_Desemp_Base Bridge EBITDA" xfId="46251" xr:uid="{916D0BDC-6841-4018-822D-61C72A107833}"/>
    <cellStyle name="Sub-Título_Desemp_Base Bridge EBITDA" xfId="46252" xr:uid="{144C6740-450C-4BEE-B757-95592F0FAA57}"/>
    <cellStyle name="subtitulo_Desemp_Base Bridge EBITDA_1" xfId="46253" xr:uid="{FC47B120-C9E8-4325-84F8-8C4EE16A482D}"/>
    <cellStyle name="Sub-Título_Desemp_Base Bridge EBITDA_1" xfId="46254" xr:uid="{9011020F-E281-4E37-BECA-EE89B99E478B}"/>
    <cellStyle name="subtitulo_Desemp_Base Bridge EBITDA_2" xfId="46255" xr:uid="{41D60B72-7272-4371-8FEE-4BF8B18CF926}"/>
    <cellStyle name="Sub-Título_Desemp_Base Bridge EBITDA_2" xfId="46256" xr:uid="{F69A5A1A-0964-46B4-8D48-B481AE85CC44}"/>
    <cellStyle name="subtitulo_Desemp_Base Bridge EBITDA_3" xfId="46257" xr:uid="{38DE5981-0DAF-4EA6-810A-9DDB27030254}"/>
    <cellStyle name="Sub-Título_Desemp_Base Bridge EBITDA_3" xfId="46258" xr:uid="{0C879073-D883-4363-AFD2-6F069671BBBE}"/>
    <cellStyle name="subtitulo_Desemp_Base Bridge EBITDA_Base Bridge EBITDA" xfId="46259" xr:uid="{67B7EFC7-A68A-4DEB-B7E5-48B99D7F4B1B}"/>
    <cellStyle name="Sub-Título_Desemp_Base Bridge EBITDA_Base Bridge EBITDA" xfId="46260" xr:uid="{C9CF9EFF-BD3C-4C06-8CAA-68612794BCAC}"/>
    <cellStyle name="subtitulo_Desemp_Base Bridge EBITDA_Lucro Bruto" xfId="46261" xr:uid="{B6D73417-66AE-4ABC-B15A-AA25B5B8AA8C}"/>
    <cellStyle name="Sub-Título_Desemp_Base Bridge EBITDA_Lucro Bruto" xfId="46262" xr:uid="{DE0EDE5E-8A95-4230-AD7A-B3A35D9F0779}"/>
    <cellStyle name="subtitulo_Desemp_Base Bridge EBITDA_Plan3" xfId="46263" xr:uid="{B5C2F24C-F7A9-4CA9-AEC2-3DB5C9BAA9B9}"/>
    <cellStyle name="Sub-Título_Desemp_Base Bridge EBITDA_Plan3" xfId="46264" xr:uid="{DB269F8F-3B78-4901-A1D0-EAFE1B3F3BC4}"/>
    <cellStyle name="subtitulo_Desemp_Bridge EBITDA" xfId="46265" xr:uid="{24B4CEF9-C52C-4EA5-AC35-1976A2B5D8BC}"/>
    <cellStyle name="Sub-Título_Desemp_Bridge EBITDA" xfId="46266" xr:uid="{C893C93A-D881-4884-8EEB-1F1874C12420}"/>
    <cellStyle name="subtitulo_Desemp_Bridge EBITDA_Base Bridge EBITDA" xfId="46267" xr:uid="{618C5E65-8324-4F2A-8C43-69087027A5D2}"/>
    <cellStyle name="Sub-Título_Desemp_Bridge EBITDA_Base Bridge EBITDA" xfId="46268" xr:uid="{CB8AFC85-6498-4D67-B396-ECFFE0A3B0AA}"/>
    <cellStyle name="subtitulo_Desemp_Bridge EBITDA_Lucro Bruto" xfId="46269" xr:uid="{B892EC7C-37C5-481A-AB88-9413F45BF0B8}"/>
    <cellStyle name="Sub-Título_Desemp_Bridge EBITDA_Lucro Bruto" xfId="46270" xr:uid="{1FD8D5EB-87FD-45B9-925E-F934CE75E845}"/>
    <cellStyle name="subtitulo_Desemp_Bridge EBITDA_Plan3" xfId="46271" xr:uid="{B370B4E8-2F51-4DEE-A756-1A01B90FF0C4}"/>
    <cellStyle name="Sub-Título_Desemp_Bridge EBITDA_Plan3" xfId="46272" xr:uid="{D3152562-B1B6-4B1E-93FB-82D2A3AF18AE}"/>
    <cellStyle name="subtitulo_Desemp_Lucro Bruto" xfId="46273" xr:uid="{F235C252-F752-4854-8FD5-2CBBEEF6A7A9}"/>
    <cellStyle name="Sub-Título_Desemp_Lucro Bruto" xfId="46274" xr:uid="{0808348D-6813-4D34-8A03-A7C71229FBC8}"/>
    <cellStyle name="subtitulo_Desemp_Mês" xfId="46275" xr:uid="{0F5C73C0-92E0-4402-9FF6-FD6DF52E5558}"/>
    <cellStyle name="Sub-Título_Desemp_Mês" xfId="46276" xr:uid="{B093D9C9-2865-417A-B97C-F2BEC3CA86C3}"/>
    <cellStyle name="subtitulo_Desemp_Plan1" xfId="46277" xr:uid="{21FDD7F8-8421-4E92-A6D3-9C1FDFA79D72}"/>
    <cellStyle name="Sub-Título_Desemp_Plan1" xfId="46278" xr:uid="{655F21E5-6772-4D85-9C0A-126B349BA044}"/>
    <cellStyle name="subtitulo_Desemp_Plan1 (L) (2)" xfId="46279" xr:uid="{5B0D3014-F5FC-4DCA-966D-168AB8AE555F}"/>
    <cellStyle name="Sub-Título_Desemp_Plan1 (L) (2)" xfId="46280" xr:uid="{78C46FEA-7189-4A1C-A939-616106928F4A}"/>
    <cellStyle name="subtitulo_Desemp_Plan1 (L) (2)_1" xfId="46281" xr:uid="{1339280E-4BC9-4D6E-B721-40CB07F2759C}"/>
    <cellStyle name="Sub-Título_Desemp_Plan1 (L) (2)_1" xfId="46282" xr:uid="{98E633EE-118A-4DA2-84B5-DCF5D1486F2A}"/>
    <cellStyle name="subtitulo_Desemp_Plan1 (L) (2)_1_Lucro Bruto" xfId="46283" xr:uid="{8E2058EB-4E4C-4A85-8F13-8D3418C72785}"/>
    <cellStyle name="Sub-Título_Desemp_Plan1 (L) (2)_1_Lucro Bruto" xfId="46284" xr:uid="{1E70E3C9-41D3-4ECF-AADB-073FBCF77080}"/>
    <cellStyle name="subtitulo_Desemp_Plan1 (L) (2)_1_Plan3" xfId="46285" xr:uid="{52716AED-51B0-4D2E-B211-990F5CEC95FC}"/>
    <cellStyle name="Sub-Título_Desemp_Plan1 (L) (2)_1_Plan3" xfId="46286" xr:uid="{3DCF40CE-A619-47D6-8113-F5BE916B3091}"/>
    <cellStyle name="subtitulo_Desemp_Plan1 (L) (2)_Lucro Bruto" xfId="46287" xr:uid="{4DA7F19E-47EA-4446-BC59-23348A492716}"/>
    <cellStyle name="Sub-Título_Desemp_Plan1 (L) (2)_Lucro Bruto" xfId="46288" xr:uid="{C090B958-4CF9-4E98-B484-8899351F3F64}"/>
    <cellStyle name="subtitulo_Desemp_Plan1 (L) (2)_Plan3" xfId="46289" xr:uid="{1B51B572-2B6A-43B8-B5C7-8E52B12C7428}"/>
    <cellStyle name="Sub-Título_Desemp_Plan1 (L) (2)_Plan3" xfId="46290" xr:uid="{191D8606-8DEC-44AD-8370-8E62690C0B6F}"/>
    <cellStyle name="subtitulo_Desemp_Plan1_1" xfId="46291" xr:uid="{1CC6A500-9986-4A21-8F3A-B0BD7BA4013C}"/>
    <cellStyle name="Sub-Título_Desemp_Plan1_1" xfId="46292" xr:uid="{E05208E7-ACA9-4DA4-B01E-4A1052417054}"/>
    <cellStyle name="subtitulo_Desemp_Plan1_1_Base Bridge EBITDA" xfId="46293" xr:uid="{2C929795-7A6C-43B0-A07A-0D318DA66337}"/>
    <cellStyle name="Sub-Título_Desemp_Plan1_1_Base Bridge EBITDA" xfId="46294" xr:uid="{30569595-08B4-44A2-B6E3-B236DF8F4C48}"/>
    <cellStyle name="subtitulo_Desemp_Plan1_1_Lucro Bruto" xfId="46295" xr:uid="{5FE63D26-4A39-44D9-ACEE-F603F2AED546}"/>
    <cellStyle name="Sub-Título_Desemp_Plan1_1_Lucro Bruto" xfId="46296" xr:uid="{39FF232C-A34E-470C-B973-6124BB16596A}"/>
    <cellStyle name="subtitulo_Desemp_Plan1_1_Plan3" xfId="46297" xr:uid="{F8439612-DE57-403A-9B69-E62EB212002D}"/>
    <cellStyle name="Sub-Título_Desemp_Plan1_1_Plan3" xfId="46298" xr:uid="{5A5525DF-E1F1-45CC-81B3-CFB02DE8B4E5}"/>
    <cellStyle name="subtitulo_Desemp_Plan1_2" xfId="46299" xr:uid="{95A360BF-8ADA-4201-8E15-1423C253C897}"/>
    <cellStyle name="Sub-Título_Desemp_Plan1_2" xfId="46300" xr:uid="{5A67D705-1870-4ADD-B8F6-01ABD73590FE}"/>
    <cellStyle name="subtitulo_Desemp_Plan1_2_Lucro Bruto" xfId="46301" xr:uid="{DB0C30A3-56F9-4784-A314-B0FE212D254B}"/>
    <cellStyle name="Sub-Título_Desemp_Plan1_2_Lucro Bruto" xfId="46302" xr:uid="{ADF76DC9-970B-4853-B410-3B5748B65FE1}"/>
    <cellStyle name="subtitulo_Desemp_Plan1_2_Plan3" xfId="46303" xr:uid="{2937CF40-3582-40A7-968C-10DAA4F32B58}"/>
    <cellStyle name="Sub-Título_Desemp_Plan1_2_Plan3" xfId="46304" xr:uid="{5D1BDD92-AAAE-4132-9973-DA6B67552DE5}"/>
    <cellStyle name="subtitulo_Desemp_Plan1_Base Bridge EBITDA" xfId="46305" xr:uid="{0FC3971E-B731-47BD-97BF-CE656016A3E3}"/>
    <cellStyle name="Sub-Título_Desemp_Plan1_Base Bridge EBITDA" xfId="46306" xr:uid="{0A23927E-5FA8-4A69-AD4C-5A4F5F348E44}"/>
    <cellStyle name="subtitulo_Desemp_Plan1_Lucro Bruto" xfId="46307" xr:uid="{1B0F95E3-6A29-4E63-943E-17BB771EA660}"/>
    <cellStyle name="Sub-Título_Desemp_Plan1_Lucro Bruto" xfId="46308" xr:uid="{D7F1A30C-DBB9-4A97-BC5B-907D87B8B7FD}"/>
    <cellStyle name="subtitulo_Desemp_Plan1_Plan3" xfId="46309" xr:uid="{76293714-60F2-4D0C-B8CB-A17AB70F86D0}"/>
    <cellStyle name="Sub-Título_Desemp_Plan1_Plan3" xfId="46310" xr:uid="{43D90D38-DEB0-48C5-990E-7D41645DD5CD}"/>
    <cellStyle name="subtitulo_Desemp_Plan3" xfId="46311" xr:uid="{AE9206BD-8043-41C1-B082-DC32BDE671CC}"/>
    <cellStyle name="Sub-Título_Desemp_Plan3" xfId="46312" xr:uid="{255B070D-7E42-48A1-A175-06A81974FBAF}"/>
    <cellStyle name="subtitulo_Desemp_Realizado" xfId="46313" xr:uid="{A17FD1B0-5BEB-430F-B8A1-1D38F2CDD65C}"/>
    <cellStyle name="Sub-Título_Desemp_Realizado" xfId="46314" xr:uid="{F1D33193-CB43-4457-A4E4-1D26AC555297}"/>
    <cellStyle name="subtitulo_INVESTIMENTO" xfId="47764" xr:uid="{4342AB86-F4EB-41FF-94AE-243BBC18A686}"/>
    <cellStyle name="Sub-Título_Lucro Bruto" xfId="46315" xr:uid="{D43BF5A9-9EF8-4B0B-89F4-1C9BAC1B1C97}"/>
    <cellStyle name="subtitulo_Mês" xfId="46316" xr:uid="{1BA5909F-6421-461B-B719-DF70505C4639}"/>
    <cellStyle name="Sub-Título_Mês" xfId="46317" xr:uid="{D5AFC650-0666-4DDB-A823-0F1DA34585F9}"/>
    <cellStyle name="subtitulo_Plan1" xfId="46318" xr:uid="{E894981B-E36C-4E65-8C4E-8A95536F0088}"/>
    <cellStyle name="Sub-Título_Plan1" xfId="46319" xr:uid="{34B34D4E-E426-44B3-9C87-01B13A45CEE7}"/>
    <cellStyle name="subtitulo_Plan1 (L) (2)" xfId="46320" xr:uid="{A158FCBF-7BCE-4256-B6D0-1BBC7A2124DF}"/>
    <cellStyle name="Sub-Título_Plan1 (L) (2)" xfId="46321" xr:uid="{3B2D1EBD-21B2-4B28-8FC9-409239E92B8E}"/>
    <cellStyle name="subtitulo_Plan1 (L) (2)_1" xfId="46322" xr:uid="{7137D797-6832-4E1E-BEE8-75E9A3117E24}"/>
    <cellStyle name="Sub-Título_Plan1 (L) (2)_1" xfId="46323" xr:uid="{AA9DB1A9-EABE-46C8-82C5-89888DFFE888}"/>
    <cellStyle name="subtitulo_Plan1 (L) (2)_1_Lucro Bruto" xfId="46324" xr:uid="{B4171320-40EB-41D7-9827-2C7B4EC67CC7}"/>
    <cellStyle name="Sub-Título_Plan1 (L) (2)_1_Lucro Bruto" xfId="46325" xr:uid="{5476A9BF-3EE5-41F6-9567-A6504D1B153C}"/>
    <cellStyle name="subtitulo_Plan1 (L) (2)_1_Plan3" xfId="46326" xr:uid="{B2CA70F7-0571-44EC-A5B5-7FEEAE80D9E7}"/>
    <cellStyle name="Sub-Título_Plan1 (L) (2)_1_Plan3" xfId="46327" xr:uid="{88FDDD9E-FE61-4A49-B861-8F3FD278F57A}"/>
    <cellStyle name="subtitulo_Plan1 (L) (2)_Lucro Bruto" xfId="46328" xr:uid="{712D2A8D-4513-4A28-A03F-61B1AE3D42F8}"/>
    <cellStyle name="Sub-Título_Plan1 (L) (2)_Lucro Bruto" xfId="46329" xr:uid="{37ED54A6-B71C-4486-8B15-3B0C22C616BE}"/>
    <cellStyle name="subtitulo_Plan1 (L) (2)_Plan3" xfId="46330" xr:uid="{63B1EFFB-FED6-4521-9E07-6D5389EDB715}"/>
    <cellStyle name="Sub-Título_Plan1 (L) (2)_Plan3" xfId="46331" xr:uid="{186D6101-E261-4918-B7DC-A25F3739A3CC}"/>
    <cellStyle name="subtitulo_Plan1_1" xfId="46332" xr:uid="{C4A90D87-4A7C-49CC-89C9-71C3A95EC349}"/>
    <cellStyle name="Sub-Título_Plan1_1" xfId="46333" xr:uid="{F48EDA24-9B1F-4503-9A56-0C8071E8E455}"/>
    <cellStyle name="subtitulo_Plan1_1_Base Bridge EBITDA" xfId="46334" xr:uid="{FCF30A5C-1D72-4C6D-835E-9364C5918FBE}"/>
    <cellStyle name="Sub-Título_Plan1_1_Base Bridge EBITDA" xfId="46335" xr:uid="{1AC37698-FDA8-43E5-A990-62FC5EABB39E}"/>
    <cellStyle name="subtitulo_Plan1_1_Lucro Bruto" xfId="46336" xr:uid="{43560FFB-388E-4E62-8FBB-7F10F8468D31}"/>
    <cellStyle name="Sub-Título_Plan1_1_Lucro Bruto" xfId="46337" xr:uid="{EACE8672-BF7C-4F4F-86D7-22E68858A432}"/>
    <cellStyle name="subtitulo_Plan1_1_Plan3" xfId="46338" xr:uid="{4C7D8826-BC6E-4BF8-A0DD-AF15C2940CDE}"/>
    <cellStyle name="Sub-Título_Plan1_1_Plan3" xfId="46339" xr:uid="{D0B9B909-A532-4407-BCCE-21BDA59724D1}"/>
    <cellStyle name="subtitulo_Plan1_2" xfId="46340" xr:uid="{5560A357-3BB9-4435-A290-8B88FB5C31E9}"/>
    <cellStyle name="Sub-Título_Plan1_2" xfId="46341" xr:uid="{BB02A36D-A327-4519-A1FA-D555408D6BEB}"/>
    <cellStyle name="subtitulo_Plan1_2_Lucro Bruto" xfId="46342" xr:uid="{CF373941-9E44-4BA8-8076-2A66FBF5CBD6}"/>
    <cellStyle name="Sub-Título_Plan1_2_Lucro Bruto" xfId="46343" xr:uid="{B3DA6E20-2449-45D6-B464-905E0EDB5AF2}"/>
    <cellStyle name="subtitulo_Plan1_2_Plan3" xfId="46344" xr:uid="{375228AA-4393-45DA-8B43-249020D891FE}"/>
    <cellStyle name="Sub-Título_Plan1_2_Plan3" xfId="46345" xr:uid="{6DFE23F9-BC7D-4EC4-A71F-B2D99A41EA0A}"/>
    <cellStyle name="subtitulo_Plan1_Base Bridge EBITDA" xfId="46346" xr:uid="{FF1F97D1-7F5B-4B8F-A885-91FAFAE776FB}"/>
    <cellStyle name="Sub-Título_Plan1_Base Bridge EBITDA" xfId="46347" xr:uid="{F9F8A399-F144-4BBE-834B-CFE24D3B8AF0}"/>
    <cellStyle name="subtitulo_Plan1_Lucro Bruto" xfId="46348" xr:uid="{A4003DAC-67FC-4CFE-814A-53A9FD4E9969}"/>
    <cellStyle name="Sub-Título_Plan1_Lucro Bruto" xfId="46349" xr:uid="{56D56BCE-9841-4145-AB0C-98A1009F8D7F}"/>
    <cellStyle name="subtitulo_Plan1_Plan3" xfId="46350" xr:uid="{DC730171-A410-448D-9536-757992FC196A}"/>
    <cellStyle name="Sub-Título_Plan1_Plan3" xfId="46351" xr:uid="{F234246F-634B-49AE-B1AE-202F03F1D04B}"/>
    <cellStyle name="subtitulo_Plan3" xfId="46352" xr:uid="{239766A7-D228-45AA-840E-A9EBA75E3059}"/>
    <cellStyle name="Sub-Título_Plan3" xfId="46353" xr:uid="{2A40A1E3-DD37-4072-8743-B78CAF982A45}"/>
    <cellStyle name="subtitulo_Quadros DFP-CSN-2008" xfId="45438" xr:uid="{E6BBB0C1-BB3C-4772-8FF6-9C94464315D6}"/>
    <cellStyle name="Sub-Título_Realizado" xfId="46354" xr:uid="{4B83DE48-E219-4F3E-9A92-9E4C1084189E}"/>
    <cellStyle name="Table Head" xfId="47765" xr:uid="{5CA0DC36-8869-4E5F-AEC5-B58CA397C325}"/>
    <cellStyle name="Table Head Aligned" xfId="47766" xr:uid="{D400856B-C966-49F4-868C-7E8AE68E8CDD}"/>
    <cellStyle name="Table Head Blue" xfId="47767" xr:uid="{45304F74-D55A-423E-87E6-82DE05DBC8B1}"/>
    <cellStyle name="Table Head Green" xfId="47768" xr:uid="{00E52B2E-D22B-4A16-9F09-EA8CFAEE1F96}"/>
    <cellStyle name="Table Title" xfId="47769" xr:uid="{6F258BDC-1BAB-4F11-8F82-0548DC2443CF}"/>
    <cellStyle name="Table Units" xfId="47770" xr:uid="{CCB06878-D79F-46ED-9024-9999020C8F9E}"/>
    <cellStyle name="TableHead" xfId="170" xr:uid="{F0BE25C5-5401-43A9-8A4C-AAB9B6A8C507}"/>
    <cellStyle name="Texto de Aviso" xfId="44880" builtinId="11" customBuiltin="1"/>
    <cellStyle name="Texto de Aviso 10" xfId="43977" xr:uid="{434D063C-ACA7-4247-A6AF-4DE305E8B944}"/>
    <cellStyle name="Texto de Aviso 10 10" xfId="47771" xr:uid="{8051C873-831C-4933-8A81-36FDF9986E5F}"/>
    <cellStyle name="Texto de Aviso 10 11" xfId="46355" xr:uid="{DD978EDC-7A48-4660-AB62-2D48CC267F49}"/>
    <cellStyle name="Texto de Aviso 10 2" xfId="48361" xr:uid="{3E4AB4C9-4881-457E-8B29-F156FAD7208F}"/>
    <cellStyle name="Texto de Aviso 10 2 2" xfId="49913" xr:uid="{C8AA2379-3FD0-4BC6-B97C-04AE2B205C09}"/>
    <cellStyle name="Texto de Aviso 10 3" xfId="51313" xr:uid="{91FC3350-286B-4310-A31F-3518D88D81B8}"/>
    <cellStyle name="Texto de Aviso 10 4" xfId="52195" xr:uid="{8765BDD1-B042-472C-877B-B63238A227DB}"/>
    <cellStyle name="Texto de Aviso 10 5" xfId="53061" xr:uid="{88374052-2AFB-489E-B65B-281FBE359CF4}"/>
    <cellStyle name="Texto de Aviso 10 6" xfId="53910" xr:uid="{E8B3B634-9F69-4D94-87A8-84F508C84864}"/>
    <cellStyle name="Texto de Aviso 10 7" xfId="54729" xr:uid="{0A673845-6027-444D-A82C-D5E62126A03B}"/>
    <cellStyle name="Texto de Aviso 10 8" xfId="55443" xr:uid="{601251A6-9105-4295-9005-6B90F75AA56C}"/>
    <cellStyle name="Texto de Aviso 10 9" xfId="56015" xr:uid="{B5BD2005-46F4-4869-96CB-910D9B8E4340}"/>
    <cellStyle name="Texto de Aviso 11" xfId="43978" xr:uid="{B6B50A15-1C5B-46FA-A779-9BF2D6991DF7}"/>
    <cellStyle name="Texto de Aviso 11 10" xfId="47772" xr:uid="{17BC2533-2E18-4CE3-B81B-82BFF78DA279}"/>
    <cellStyle name="Texto de Aviso 11 11" xfId="46356" xr:uid="{D40D9D0B-EB22-4244-AAD3-3C1488202FE7}"/>
    <cellStyle name="Texto de Aviso 11 2" xfId="48362" xr:uid="{1ACA28A2-1165-499E-A04D-E526070C1979}"/>
    <cellStyle name="Texto de Aviso 11 2 2" xfId="49914" xr:uid="{7559AE2E-6076-4CDD-A6C3-F6038268B6D5}"/>
    <cellStyle name="Texto de Aviso 11 3" xfId="51314" xr:uid="{3085EB47-DEFE-4CA7-8215-534A299FB880}"/>
    <cellStyle name="Texto de Aviso 11 4" xfId="52196" xr:uid="{AA334247-3EC1-4F55-BBEE-000EAE2B2179}"/>
    <cellStyle name="Texto de Aviso 11 5" xfId="53062" xr:uid="{E1DEDD39-6F6D-4794-916B-A459EE41EB53}"/>
    <cellStyle name="Texto de Aviso 11 6" xfId="53911" xr:uid="{386CE0CF-0465-42E0-9FA1-45098DDF12C5}"/>
    <cellStyle name="Texto de Aviso 11 7" xfId="54730" xr:uid="{94ECE159-2B99-479D-885D-FE5D8817CA35}"/>
    <cellStyle name="Texto de Aviso 11 8" xfId="55444" xr:uid="{A1EB5F94-29F6-459D-BF7E-B76AA4E108C4}"/>
    <cellStyle name="Texto de Aviso 11 9" xfId="56016" xr:uid="{1EE08DE8-E799-4F2A-AE41-85A7FC3AC934}"/>
    <cellStyle name="Texto de Aviso 12" xfId="43979" xr:uid="{C6D97BDD-B2CC-49FE-A6A0-32418D4CCF93}"/>
    <cellStyle name="Texto de Aviso 12 10" xfId="47773" xr:uid="{F2E82CEF-F756-4ED9-AA04-1BF51C449265}"/>
    <cellStyle name="Texto de Aviso 12 11" xfId="46357" xr:uid="{27359BD6-2504-46EC-9BDD-9FAC6C127B10}"/>
    <cellStyle name="Texto de Aviso 12 2" xfId="48363" xr:uid="{A394FBE8-F19A-4679-B588-70953554EF04}"/>
    <cellStyle name="Texto de Aviso 12 2 2" xfId="49915" xr:uid="{415EA24D-83B8-4EF6-A2B4-027C2A50C343}"/>
    <cellStyle name="Texto de Aviso 12 3" xfId="51315" xr:uid="{309884F0-5750-4956-A406-1F6645F2E067}"/>
    <cellStyle name="Texto de Aviso 12 4" xfId="52197" xr:uid="{F9FDE5F7-D167-41AD-AA57-D690AB9EE519}"/>
    <cellStyle name="Texto de Aviso 12 5" xfId="53063" xr:uid="{BD1C9587-FCCD-40F5-BB17-922EBC124EC7}"/>
    <cellStyle name="Texto de Aviso 12 6" xfId="53912" xr:uid="{F35F3C55-FE10-493B-AB4E-CA2A1C5FFAAD}"/>
    <cellStyle name="Texto de Aviso 12 7" xfId="54731" xr:uid="{7EEA2B2C-E4A8-4E0B-B710-D0A5CCAF3653}"/>
    <cellStyle name="Texto de Aviso 12 8" xfId="55445" xr:uid="{209947CF-4277-442F-B962-FF7CF74B2CBC}"/>
    <cellStyle name="Texto de Aviso 12 9" xfId="56017" xr:uid="{6E2747E9-3C0C-493D-9EE8-E58D992DE82D}"/>
    <cellStyle name="Texto de Aviso 13" xfId="43980" xr:uid="{A9A15EF4-1A9A-4E30-9C61-5A483F298B80}"/>
    <cellStyle name="Texto de Aviso 13 10" xfId="47774" xr:uid="{2F9DD9C4-B485-4D2D-940B-238A5F3AE0E1}"/>
    <cellStyle name="Texto de Aviso 13 11" xfId="46358" xr:uid="{6C4525CC-C322-4A1C-BB03-3A693F106CAE}"/>
    <cellStyle name="Texto de Aviso 13 2" xfId="48364" xr:uid="{BDA2A365-6689-4990-8275-FB10F302DDEF}"/>
    <cellStyle name="Texto de Aviso 13 2 2" xfId="49916" xr:uid="{75C584E9-8B55-4FEF-9548-E085A637535A}"/>
    <cellStyle name="Texto de Aviso 13 3" xfId="51316" xr:uid="{D66148A2-BCDF-4E6D-AD89-9822B7664999}"/>
    <cellStyle name="Texto de Aviso 13 4" xfId="52198" xr:uid="{5E8FD4CC-B067-493B-AA45-CCA7C6A419CB}"/>
    <cellStyle name="Texto de Aviso 13 5" xfId="53064" xr:uid="{9F65C26C-AD01-46C7-80CA-50E8663D2BD4}"/>
    <cellStyle name="Texto de Aviso 13 6" xfId="53913" xr:uid="{7698A01B-04C0-43F9-8787-110DE75168BC}"/>
    <cellStyle name="Texto de Aviso 13 7" xfId="54732" xr:uid="{364DDA10-BF20-4E41-B941-3C9C4EEBEE32}"/>
    <cellStyle name="Texto de Aviso 13 8" xfId="55446" xr:uid="{DE51B668-1597-4C27-B084-04812AE027C1}"/>
    <cellStyle name="Texto de Aviso 13 9" xfId="56018" xr:uid="{95BDF53B-6648-4E52-90F5-926B02D021D2}"/>
    <cellStyle name="Texto de Aviso 14" xfId="43981" xr:uid="{AE524529-4E46-4401-B69E-44AF7C579162}"/>
    <cellStyle name="Texto de Aviso 14 10" xfId="47775" xr:uid="{405B668E-F6B1-4CCE-A024-C001C41E6126}"/>
    <cellStyle name="Texto de Aviso 14 11" xfId="46359" xr:uid="{E6CE9BCF-0EDC-4EEB-A6CF-9BF6A24F09AA}"/>
    <cellStyle name="Texto de Aviso 14 2" xfId="48365" xr:uid="{E397660E-8C13-4A9F-80B3-E918D0706809}"/>
    <cellStyle name="Texto de Aviso 14 2 2" xfId="49917" xr:uid="{EF4AB0CA-6523-4AB7-8B3D-635AB687D74C}"/>
    <cellStyle name="Texto de Aviso 14 3" xfId="51317" xr:uid="{019447CE-33D7-47DF-93A8-8DD9F875148D}"/>
    <cellStyle name="Texto de Aviso 14 4" xfId="52199" xr:uid="{BCB98E1A-8F0E-4866-BA0C-7A4D4B82611F}"/>
    <cellStyle name="Texto de Aviso 14 5" xfId="53065" xr:uid="{DA62A457-84C2-495D-8B46-F83B53CF3F84}"/>
    <cellStyle name="Texto de Aviso 14 6" xfId="53914" xr:uid="{40417A68-1EF1-4B37-A03B-42FC7E6AD62D}"/>
    <cellStyle name="Texto de Aviso 14 7" xfId="54733" xr:uid="{B9ED9CCB-E982-4AD6-BFEF-CE9A2F13DA8A}"/>
    <cellStyle name="Texto de Aviso 14 8" xfId="55447" xr:uid="{6C6BFA85-94B4-4651-92E4-CC459ADC44E1}"/>
    <cellStyle name="Texto de Aviso 14 9" xfId="56019" xr:uid="{EABEC218-1038-4D07-8AC4-A536A7A548E5}"/>
    <cellStyle name="Texto de Aviso 15" xfId="43982" xr:uid="{7FD53A68-319F-4849-B12F-FC7F85215E4D}"/>
    <cellStyle name="Texto de Aviso 15 10" xfId="47776" xr:uid="{392587DC-68E0-4215-8705-F55805E71060}"/>
    <cellStyle name="Texto de Aviso 15 11" xfId="46360" xr:uid="{F284DF2C-CD79-4D00-8820-FA7BED271184}"/>
    <cellStyle name="Texto de Aviso 15 2" xfId="48366" xr:uid="{8C428E8D-C420-44A7-81DB-3D48290EE815}"/>
    <cellStyle name="Texto de Aviso 15 2 2" xfId="49918" xr:uid="{300AC8EE-8460-4C2E-A47F-11D284049F49}"/>
    <cellStyle name="Texto de Aviso 15 3" xfId="51318" xr:uid="{C7BD0D84-C74E-4C53-B820-77D2DA39FC3B}"/>
    <cellStyle name="Texto de Aviso 15 4" xfId="52200" xr:uid="{DBBABB85-B34F-42D4-8E61-9213BEA8E793}"/>
    <cellStyle name="Texto de Aviso 15 5" xfId="53066" xr:uid="{449AD599-7C18-401A-A0F3-5C2E4B11184C}"/>
    <cellStyle name="Texto de Aviso 15 6" xfId="53915" xr:uid="{8423C53B-D961-494B-8396-85DEAFFECFAD}"/>
    <cellStyle name="Texto de Aviso 15 7" xfId="54734" xr:uid="{E92C4E5C-7900-41BC-9E95-9B1A1E891DC1}"/>
    <cellStyle name="Texto de Aviso 15 8" xfId="55448" xr:uid="{A6CC1B33-6BE4-4D62-812A-C81B50838D1C}"/>
    <cellStyle name="Texto de Aviso 15 9" xfId="56020" xr:uid="{8FC9E2FA-4FAE-4A1A-A8CF-3BDDB6965ECB}"/>
    <cellStyle name="Texto de Aviso 16" xfId="43983" xr:uid="{33F0F6A3-4906-4E70-A8B6-55594A26301F}"/>
    <cellStyle name="Texto de Aviso 16 10" xfId="47777" xr:uid="{A7A93A16-C36A-4C9A-BA8A-EDFC9037591C}"/>
    <cellStyle name="Texto de Aviso 16 11" xfId="46361" xr:uid="{B23A2D57-7273-4211-8809-3E10E6D39905}"/>
    <cellStyle name="Texto de Aviso 16 2" xfId="48367" xr:uid="{E6AF0C0F-9294-4436-80DD-0515353914AA}"/>
    <cellStyle name="Texto de Aviso 16 2 2" xfId="49919" xr:uid="{23EC71F0-566C-46EE-BDFA-2A0A75B6A512}"/>
    <cellStyle name="Texto de Aviso 16 3" xfId="51319" xr:uid="{C01F9B8E-EED4-40BA-8140-CEE344E14B1E}"/>
    <cellStyle name="Texto de Aviso 16 4" xfId="52201" xr:uid="{8D3E03AD-1F8C-465C-8E77-51F35A1B1AB4}"/>
    <cellStyle name="Texto de Aviso 16 5" xfId="53067" xr:uid="{CEF83411-4569-4530-970B-252D8DF742F0}"/>
    <cellStyle name="Texto de Aviso 16 6" xfId="53916" xr:uid="{4E92FFD1-F030-4372-B910-972606269F4C}"/>
    <cellStyle name="Texto de Aviso 16 7" xfId="54735" xr:uid="{5116BC74-E2BE-41BF-93DD-B9BE3871D7F0}"/>
    <cellStyle name="Texto de Aviso 16 8" xfId="55449" xr:uid="{88A73B38-E9A9-4DAA-B522-E03147C4D140}"/>
    <cellStyle name="Texto de Aviso 16 9" xfId="56021" xr:uid="{F2EBC07F-50E5-4372-9601-ABF48D330732}"/>
    <cellStyle name="Texto de Aviso 17" xfId="43984" xr:uid="{276E5DBE-5264-4804-B52B-2FF3D13278C5}"/>
    <cellStyle name="Texto de Aviso 17 2" xfId="49920" xr:uid="{2DBD09E6-FE0C-4BE4-8AC4-D9A8EB1202DB}"/>
    <cellStyle name="Texto de Aviso 17 3" xfId="51320" xr:uid="{B3717E26-AA99-4A32-866D-3489B24EFC91}"/>
    <cellStyle name="Texto de Aviso 17 4" xfId="52202" xr:uid="{5265E9DE-57BB-4DB5-8F1F-C1A983299B4E}"/>
    <cellStyle name="Texto de Aviso 17 5" xfId="53068" xr:uid="{E7D1E125-F000-4B6F-9995-ABB0A9819C15}"/>
    <cellStyle name="Texto de Aviso 17 6" xfId="53917" xr:uid="{DB7C3564-C0A7-49F4-9CFC-FBAFEBDF3C87}"/>
    <cellStyle name="Texto de Aviso 17 7" xfId="54736" xr:uid="{C9A5E720-2675-433C-AC89-72EB6CCB741E}"/>
    <cellStyle name="Texto de Aviso 17 8" xfId="55450" xr:uid="{5A877600-926C-4578-9075-F9C6B84BB622}"/>
    <cellStyle name="Texto de Aviso 17 9" xfId="56022" xr:uid="{423B9A7D-A5B0-48C6-B3A1-95289C9F3CBD}"/>
    <cellStyle name="Texto de Aviso 18" xfId="43985" xr:uid="{3633F7E4-4628-4F62-A835-6C09E1FC046D}"/>
    <cellStyle name="Texto de Aviso 18 2" xfId="49921" xr:uid="{6034D65C-21D7-40B2-8969-F19955750929}"/>
    <cellStyle name="Texto de Aviso 18 3" xfId="51321" xr:uid="{733ED08E-B808-4E2D-B6B9-DEF7E25AF589}"/>
    <cellStyle name="Texto de Aviso 18 4" xfId="52203" xr:uid="{D4925EDE-F1BD-4BC0-B2DB-A133AAAF6D5E}"/>
    <cellStyle name="Texto de Aviso 18 5" xfId="53069" xr:uid="{43FA3759-A30C-4DD2-B129-20DCADBD4421}"/>
    <cellStyle name="Texto de Aviso 18 6" xfId="53918" xr:uid="{63FCC839-0DA4-4E2C-8E96-4B396007ACA2}"/>
    <cellStyle name="Texto de Aviso 18 7" xfId="54737" xr:uid="{D3287AF7-5DB4-4DF8-8B36-8627D1BE4BFF}"/>
    <cellStyle name="Texto de Aviso 18 8" xfId="55451" xr:uid="{08C73DE2-D9B3-4A19-B2E2-AEE2ACD3FE4A}"/>
    <cellStyle name="Texto de Aviso 18 9" xfId="56023" xr:uid="{0F7C3BE3-5B78-41AB-9F1E-C11112506132}"/>
    <cellStyle name="Texto de Aviso 19" xfId="43986" xr:uid="{91EEAB45-B87B-47AE-B433-6D89B1053069}"/>
    <cellStyle name="Texto de Aviso 19 2" xfId="49922" xr:uid="{07C042BF-4550-4CAC-869A-66284530B56F}"/>
    <cellStyle name="Texto de Aviso 19 3" xfId="51322" xr:uid="{7AC2A848-8D64-41EB-A0E5-0F2E4C633E85}"/>
    <cellStyle name="Texto de Aviso 19 4" xfId="52204" xr:uid="{9546FDFB-6400-4A0B-9537-FB286068C889}"/>
    <cellStyle name="Texto de Aviso 19 5" xfId="53070" xr:uid="{653B5C68-A59A-424C-8480-33FA7C3A0DC5}"/>
    <cellStyle name="Texto de Aviso 19 6" xfId="53919" xr:uid="{92ED9B21-FE46-44B3-BDEF-9F6A449B76B3}"/>
    <cellStyle name="Texto de Aviso 19 7" xfId="54738" xr:uid="{AF4B5C37-A6B1-49D5-96EF-4A99E65378C4}"/>
    <cellStyle name="Texto de Aviso 19 8" xfId="55452" xr:uid="{8E6F3F9C-0C2D-4F13-91C5-D3AAECE04CFE}"/>
    <cellStyle name="Texto de Aviso 19 9" xfId="56024" xr:uid="{2E2068B3-0701-4669-9D79-2AB126C32EAF}"/>
    <cellStyle name="Texto de Aviso 2" xfId="43987" xr:uid="{BA4E6723-0CFF-439F-9C16-444EFC63F807}"/>
    <cellStyle name="Texto de Aviso 2 10" xfId="43988" xr:uid="{688E0949-2086-4058-8CB5-6996ACD1C188}"/>
    <cellStyle name="Texto de Aviso 2 10 2" xfId="53071" xr:uid="{3D76B1D1-4FE8-42DD-BA1D-F152E04F3A1B}"/>
    <cellStyle name="Texto de Aviso 2 11" xfId="43989" xr:uid="{602890B0-772E-4D42-ADD3-029FCBAFE784}"/>
    <cellStyle name="Texto de Aviso 2 11 2" xfId="53920" xr:uid="{5E9F7FCC-7CB6-4A93-84D4-480EE6F2618A}"/>
    <cellStyle name="Texto de Aviso 2 12" xfId="43990" xr:uid="{F03A7C36-FF43-47CA-8567-90AE5EBB3C2C}"/>
    <cellStyle name="Texto de Aviso 2 12 2" xfId="54739" xr:uid="{61F9769C-C213-45C9-859F-EEB7FDA1F9E0}"/>
    <cellStyle name="Texto de Aviso 2 13" xfId="43991" xr:uid="{29F74927-32EA-4FED-A2F1-B97A9AFF1841}"/>
    <cellStyle name="Texto de Aviso 2 13 2" xfId="55453" xr:uid="{B58DF1B0-1BEF-4721-8291-2B29127E3F88}"/>
    <cellStyle name="Texto de Aviso 2 14" xfId="43992" xr:uid="{E8E79439-B5C6-41C3-991F-52A26CD40739}"/>
    <cellStyle name="Texto de Aviso 2 14 2" xfId="43993" xr:uid="{18F7E1B5-6FD2-456F-9205-457BBAC5FE81}"/>
    <cellStyle name="Texto de Aviso 2 14 3" xfId="43994" xr:uid="{F56D0708-2AE5-43AA-BD3E-EB0E933ED9CF}"/>
    <cellStyle name="Texto de Aviso 2 14 4" xfId="43995" xr:uid="{C13F8741-BD37-4CAF-A871-994A4ED8DACA}"/>
    <cellStyle name="Texto de Aviso 2 14 5" xfId="56025" xr:uid="{680848ED-929C-40D9-9226-5FBB5C4D8660}"/>
    <cellStyle name="Texto de Aviso 2 15" xfId="43996" xr:uid="{900B547A-CA74-42F1-ADD8-F8E06C3986FC}"/>
    <cellStyle name="Texto de Aviso 2 15 2" xfId="56190" xr:uid="{1110643E-1201-4D64-8864-847D4AD6F536}"/>
    <cellStyle name="Texto de Aviso 2 16" xfId="43997" xr:uid="{DC37FFFD-C5B9-455B-A995-AAE3AEE4B472}"/>
    <cellStyle name="Texto de Aviso 2 16 2" xfId="58111" xr:uid="{852AE58B-A28D-4E26-9915-B745A59FF47C}"/>
    <cellStyle name="Texto de Aviso 2 17" xfId="43998" xr:uid="{6D5AC63A-FE57-471E-BE9B-A8BDC0B83FB1}"/>
    <cellStyle name="Texto de Aviso 2 17 2" xfId="47778" xr:uid="{20BCA80F-EA20-4368-B159-26F70D23DA97}"/>
    <cellStyle name="Texto de Aviso 2 18" xfId="43999" xr:uid="{FCEDD972-9AAB-488A-83B0-D1F87768279A}"/>
    <cellStyle name="Texto de Aviso 2 19" xfId="44000" xr:uid="{A203C573-3114-414A-B5D2-AF304235B37E}"/>
    <cellStyle name="Texto de Aviso 2 2" xfId="44001" xr:uid="{582DCDE2-F8C3-433D-AAC4-F827BBF4EA11}"/>
    <cellStyle name="Texto de Aviso 2 2 10" xfId="44002" xr:uid="{319EE643-4E03-4B4E-9EBF-0299CC6330A7}"/>
    <cellStyle name="Texto de Aviso 2 2 10 2" xfId="56785" xr:uid="{94F90661-6B36-4162-85CA-5EA70D52ECBD}"/>
    <cellStyle name="Texto de Aviso 2 2 11" xfId="44003" xr:uid="{F11F836B-65A6-49AC-BBB3-CB9ADD117979}"/>
    <cellStyle name="Texto de Aviso 2 2 11 2" xfId="57546" xr:uid="{0B6D81B0-9D5C-4B38-A4EC-B93EB6ABF5C2}"/>
    <cellStyle name="Texto de Aviso 2 2 12" xfId="44004" xr:uid="{5747B4F0-3537-4585-A5B4-FE1756BF15D3}"/>
    <cellStyle name="Texto de Aviso 2 2 13" xfId="44005" xr:uid="{8492F1F0-4E3F-4541-8476-F0CCD35F8BC9}"/>
    <cellStyle name="Texto de Aviso 2 2 14" xfId="44006" xr:uid="{0AC2E010-1624-4CD3-BDB0-AAEBA2956001}"/>
    <cellStyle name="Texto de Aviso 2 2 15" xfId="48368" xr:uid="{1833FFFA-1459-4D56-BB27-057402BB5C27}"/>
    <cellStyle name="Texto de Aviso 2 2 2" xfId="44007" xr:uid="{D31D0607-CB02-4A4B-ACB9-154CE140AE7D}"/>
    <cellStyle name="Texto de Aviso 2 2 2 10" xfId="44008" xr:uid="{23503918-9FB1-46D8-84E0-7C2DF3CA0C07}"/>
    <cellStyle name="Texto de Aviso 2 2 2 10 2" xfId="57103" xr:uid="{2FE46201-F27E-4DC9-A5CD-1AE7326A841E}"/>
    <cellStyle name="Texto de Aviso 2 2 2 11" xfId="44009" xr:uid="{75B6D3EB-8559-4C21-9055-4606FD4130AF}"/>
    <cellStyle name="Texto de Aviso 2 2 2 11 2" xfId="57933" xr:uid="{E7559986-E75E-452B-853C-C1D5934E30F1}"/>
    <cellStyle name="Texto de Aviso 2 2 2 12" xfId="44010" xr:uid="{2AE1544D-9727-4D5F-A370-5ED3CCF845E9}"/>
    <cellStyle name="Texto de Aviso 2 2 2 13" xfId="44011" xr:uid="{F7EA889F-983D-49C9-B583-66800A94720F}"/>
    <cellStyle name="Texto de Aviso 2 2 2 14" xfId="49923" xr:uid="{317B509F-0A4A-458C-B10E-DD4833DE2FB7}"/>
    <cellStyle name="Texto de Aviso 2 2 2 2" xfId="44012" xr:uid="{6525A835-DA8A-4EC4-B724-6F63AD2C0D39}"/>
    <cellStyle name="Texto de Aviso 2 2 2 2 2" xfId="44013" xr:uid="{B1D11414-5307-4C16-8742-AC9326431BBE}"/>
    <cellStyle name="Texto de Aviso 2 2 2 2 2 2" xfId="57530" xr:uid="{C57B9643-A0F4-474F-9DE4-0B0088019250}"/>
    <cellStyle name="Texto de Aviso 2 2 2 2 2 2 2" xfId="57531" xr:uid="{C469613A-50D2-4DFF-AB85-CA476913087D}"/>
    <cellStyle name="Texto de Aviso 2 2 2 2 2 2 3" xfId="57785" xr:uid="{10EF81B8-433C-4ADB-9FB9-14ED103A7E84}"/>
    <cellStyle name="Texto de Aviso 2 2 2 2 2 3" xfId="57898" xr:uid="{FF8948BA-1331-4DB8-B468-FD406BCCDEC0}"/>
    <cellStyle name="Texto de Aviso 2 2 2 2 2 4" xfId="49925" xr:uid="{FD102952-98BF-48BF-BB08-0C59AFEEF537}"/>
    <cellStyle name="Texto de Aviso 2 2 2 2 3" xfId="44014" xr:uid="{9EE1E641-755F-4493-BBEF-FBAC27ED51B8}"/>
    <cellStyle name="Texto de Aviso 2 2 2 2 3 2" xfId="57529" xr:uid="{E4DBBA1E-F939-448D-8C68-5AFF7F82A222}"/>
    <cellStyle name="Texto de Aviso 2 2 2 2 4" xfId="44015" xr:uid="{FBEBFBE7-B702-4594-80C5-EF126CB916C4}"/>
    <cellStyle name="Texto de Aviso 2 2 2 2 4 2" xfId="58006" xr:uid="{0493FA10-BAAB-4C55-8D07-52ACC5A79150}"/>
    <cellStyle name="Texto de Aviso 2 2 2 2 5" xfId="49924" xr:uid="{9AB89316-5979-4F94-B617-D803D7AC0CCA}"/>
    <cellStyle name="Texto de Aviso 2 2 2 3" xfId="44016" xr:uid="{8DA34F03-568B-48E1-BA35-A2AA8589A346}"/>
    <cellStyle name="Texto de Aviso 2 2 2 3 2" xfId="51325" xr:uid="{2E3FA96B-5A41-4ABC-97D6-70825A5E5C7E}"/>
    <cellStyle name="Texto de Aviso 2 2 2 4" xfId="44017" xr:uid="{6E30973D-8B79-49A8-AB75-C7C7E2511895}"/>
    <cellStyle name="Texto de Aviso 2 2 2 4 2" xfId="52207" xr:uid="{84C3D13A-A779-4FC2-AFED-FD1FCF5EFF0A}"/>
    <cellStyle name="Texto de Aviso 2 2 2 5" xfId="44018" xr:uid="{64DF308E-E701-4CEF-8A42-63BF1D4B4898}"/>
    <cellStyle name="Texto de Aviso 2 2 2 5 2" xfId="53073" xr:uid="{B199D70D-CC54-4321-821A-42B40087D555}"/>
    <cellStyle name="Texto de Aviso 2 2 2 6" xfId="44019" xr:uid="{52DEB41C-414B-4702-BC38-2D22499851CC}"/>
    <cellStyle name="Texto de Aviso 2 2 2 6 2" xfId="53922" xr:uid="{86C8BB1A-B818-4446-A085-0769CE122E5D}"/>
    <cellStyle name="Texto de Aviso 2 2 2 7" xfId="44020" xr:uid="{2CAC603A-527E-4F56-B180-4D87C38AD175}"/>
    <cellStyle name="Texto de Aviso 2 2 2 7 2" xfId="54741" xr:uid="{6FB4D23E-C01F-4910-BE3B-27BB5046F362}"/>
    <cellStyle name="Texto de Aviso 2 2 2 8" xfId="44021" xr:uid="{498DD3D4-25EA-412C-B89D-E98087D80D55}"/>
    <cellStyle name="Texto de Aviso 2 2 2 8 2" xfId="55455" xr:uid="{F680EAE4-AA78-43D0-9670-7FA949AC22AC}"/>
    <cellStyle name="Texto de Aviso 2 2 2 9" xfId="44022" xr:uid="{15A92D82-7C9E-4FD3-B77A-F6C0F2C65C6A}"/>
    <cellStyle name="Texto de Aviso 2 2 2 9 2" xfId="56027" xr:uid="{AE8393F7-4684-46D9-B89F-EE05201BABDC}"/>
    <cellStyle name="Texto de Aviso 2 2 3" xfId="44023" xr:uid="{C77C1716-900B-47D4-8202-690D022CAC17}"/>
    <cellStyle name="Texto de Aviso 2 2 3 2" xfId="51324" xr:uid="{67782757-B271-407B-8CA1-898761638264}"/>
    <cellStyle name="Texto de Aviso 2 2 4" xfId="44024" xr:uid="{41B2A3CB-9325-4581-83A0-D1A515D2CC52}"/>
    <cellStyle name="Texto de Aviso 2 2 4 2" xfId="44025" xr:uid="{755FF042-A53F-4DAB-BF4C-C0EC02B05254}"/>
    <cellStyle name="Texto de Aviso 2 2 4 3" xfId="44026" xr:uid="{B40100E8-A8B4-480B-8BD8-189B34D3814B}"/>
    <cellStyle name="Texto de Aviso 2 2 4 4" xfId="44027" xr:uid="{0E65D558-3DEA-4852-A017-8E07668F570C}"/>
    <cellStyle name="Texto de Aviso 2 2 4 5" xfId="52206" xr:uid="{15334875-801F-4676-9812-B9324A72FFD3}"/>
    <cellStyle name="Texto de Aviso 2 2 5" xfId="44028" xr:uid="{382D3B6E-4966-4465-B5A0-CB3C5FFCDBFB}"/>
    <cellStyle name="Texto de Aviso 2 2 5 2" xfId="53072" xr:uid="{C8F7CCE1-1B98-40B0-8AB0-47D7081A55E3}"/>
    <cellStyle name="Texto de Aviso 2 2 6" xfId="44029" xr:uid="{32807CE7-8877-42AF-B6F3-9815C51FE0D4}"/>
    <cellStyle name="Texto de Aviso 2 2 6 2" xfId="53921" xr:uid="{6466A6FA-E2A6-4958-A504-E700CFB2F997}"/>
    <cellStyle name="Texto de Aviso 2 2 7" xfId="44030" xr:uid="{3F6C973E-7075-45ED-B742-DD97207662D5}"/>
    <cellStyle name="Texto de Aviso 2 2 7 2" xfId="54740" xr:uid="{EA946E11-AE6C-4393-9AEF-31BBAA862093}"/>
    <cellStyle name="Texto de Aviso 2 2 8" xfId="44031" xr:uid="{B09D83C9-391B-4F06-94A2-F65D84D90239}"/>
    <cellStyle name="Texto de Aviso 2 2 8 2" xfId="55454" xr:uid="{EBCFCA1C-EE35-4BA8-8D3D-4D4BB7F97B9B}"/>
    <cellStyle name="Texto de Aviso 2 2 9" xfId="44032" xr:uid="{134B4592-D137-459A-94F5-229994517CB5}"/>
    <cellStyle name="Texto de Aviso 2 2 9 2" xfId="56026" xr:uid="{4F88E068-2211-4D6C-AA86-046B8BA7ED07}"/>
    <cellStyle name="Texto de Aviso 2 20" xfId="44033" xr:uid="{F5CF23DE-BE7D-4D92-9A7C-BEF74C934E42}"/>
    <cellStyle name="Texto de Aviso 2 21" xfId="44034" xr:uid="{8B3B156A-5F6B-4977-B106-061781096B51}"/>
    <cellStyle name="Texto de Aviso 2 22" xfId="44035" xr:uid="{EB5A4750-7E36-4164-A267-0C62B384AFC7}"/>
    <cellStyle name="Texto de Aviso 2 23" xfId="44036" xr:uid="{EE75480D-7C29-49A7-8C6F-60511879CB2C}"/>
    <cellStyle name="Texto de Aviso 2 24" xfId="44037" xr:uid="{969CDB5A-11DA-4F5C-847B-9D1565A42D37}"/>
    <cellStyle name="Texto de Aviso 2 25" xfId="45439" xr:uid="{A4A807C0-55BF-4A2B-8654-F65E372B253E}"/>
    <cellStyle name="Texto de Aviso 2 3" xfId="44038" xr:uid="{A149C21B-3F53-435E-8A78-6F930BEBA661}"/>
    <cellStyle name="Texto de Aviso 2 3 2" xfId="49926" xr:uid="{D2643989-988B-4E75-9B06-AAD988EBCBDB}"/>
    <cellStyle name="Texto de Aviso 2 4" xfId="44039" xr:uid="{4A3F62AB-73A0-47C0-A6B2-3958D320196B}"/>
    <cellStyle name="Texto de Aviso 2 4 2" xfId="49927" xr:uid="{D3CE52A2-25B6-4109-8375-CE4448505F1B}"/>
    <cellStyle name="Texto de Aviso 2 5" xfId="44040" xr:uid="{1F0A230A-3FC2-4231-B6A4-BEDCF19DD62D}"/>
    <cellStyle name="Texto de Aviso 2 5 2" xfId="49928" xr:uid="{EBFBE5BC-0F82-4DBF-8BD6-AFC7B911803A}"/>
    <cellStyle name="Texto de Aviso 2 6" xfId="44041" xr:uid="{D2D4927C-3757-4073-971D-EEE2FFA3683D}"/>
    <cellStyle name="Texto de Aviso 2 6 2" xfId="49929" xr:uid="{192B49CA-AACE-463B-ADED-121052566174}"/>
    <cellStyle name="Texto de Aviso 2 7" xfId="44042" xr:uid="{45ABA3B1-7DB3-4EAA-9194-BA4F66FA8DF5}"/>
    <cellStyle name="Texto de Aviso 2 7 2" xfId="49930" xr:uid="{8205A920-A915-4BCD-9B0E-782525A0F566}"/>
    <cellStyle name="Texto de Aviso 2 8" xfId="44043" xr:uid="{828BC62B-B003-4D4A-838A-20D21276B7B8}"/>
    <cellStyle name="Texto de Aviso 2 8 2" xfId="51323" xr:uid="{A76DAD88-7429-40E4-9914-FD9A6F4024AE}"/>
    <cellStyle name="Texto de Aviso 2 9" xfId="44044" xr:uid="{29FEFE2B-F74E-4FF6-8C74-7BA262DCBBE7}"/>
    <cellStyle name="Texto de Aviso 2 9 2" xfId="52205" xr:uid="{0280B397-C779-449D-A4CD-83C58B8B53F7}"/>
    <cellStyle name="Texto de Aviso 20" xfId="44045" xr:uid="{996C0588-9881-4B1D-A286-0F331FBF410A}"/>
    <cellStyle name="Texto de Aviso 20 2" xfId="49931" xr:uid="{4220916F-DF03-4E26-BECE-501A9A4BD54A}"/>
    <cellStyle name="Texto de Aviso 20 3" xfId="51331" xr:uid="{BBCE4F63-9297-4550-A809-F114D6B2B694}"/>
    <cellStyle name="Texto de Aviso 20 4" xfId="52212" xr:uid="{13E6BD9C-6BEA-4D54-8529-57E4393E8782}"/>
    <cellStyle name="Texto de Aviso 20 5" xfId="53078" xr:uid="{D44E660A-6AD3-449F-9DF3-D4304F77D5D8}"/>
    <cellStyle name="Texto de Aviso 20 6" xfId="53926" xr:uid="{A85CCB72-7C18-4ED5-854E-64963DB00400}"/>
    <cellStyle name="Texto de Aviso 20 7" xfId="54743" xr:uid="{AF8349DA-D2FD-4F25-8CFA-712A27B36BAF}"/>
    <cellStyle name="Texto de Aviso 20 8" xfId="55456" xr:uid="{E2AA9A2D-03ED-494B-A6CF-9E03B173B9FC}"/>
    <cellStyle name="Texto de Aviso 20 9" xfId="56028" xr:uid="{FB96704A-BC8D-4C13-A6C7-19717D96BE3F}"/>
    <cellStyle name="Texto de Aviso 21" xfId="44046" xr:uid="{08FAD420-95F2-47CF-8D3D-FDBCD9821511}"/>
    <cellStyle name="Texto de Aviso 21 2" xfId="49932" xr:uid="{FC6A0BCA-FC89-49DC-9D93-977FC40EC8EF}"/>
    <cellStyle name="Texto de Aviso 22" xfId="44047" xr:uid="{03546AB0-14FC-4CFA-8E5A-21866830254B}"/>
    <cellStyle name="Texto de Aviso 22 2" xfId="49933" xr:uid="{082920D5-6684-4032-9990-DF44BC7AE086}"/>
    <cellStyle name="Texto de Aviso 23" xfId="44048" xr:uid="{F05B7317-3E66-41AD-9A3E-54758BF8CCEF}"/>
    <cellStyle name="Texto de Aviso 23 2" xfId="49934" xr:uid="{32B523A2-FFAB-4906-98CB-C187DC475339}"/>
    <cellStyle name="Texto de Aviso 24" xfId="44049" xr:uid="{7D42E7DA-F8F8-44ED-9CB6-EEAA655BC4F8}"/>
    <cellStyle name="Texto de Aviso 24 2" xfId="49935" xr:uid="{9BAEA819-230B-404E-A31A-B37E3D135D72}"/>
    <cellStyle name="Texto de Aviso 25" xfId="44050" xr:uid="{93FE68D8-EFA2-4CFC-A4A9-5C7525FD2DC2}"/>
    <cellStyle name="Texto de Aviso 25 2" xfId="49936" xr:uid="{311882C5-F462-4BDC-8AAB-53070A8DA5DE}"/>
    <cellStyle name="Texto de Aviso 26" xfId="44051" xr:uid="{EBFF31BF-54CD-4786-9959-EA72BCFF22F6}"/>
    <cellStyle name="Texto de Aviso 26 2" xfId="49937" xr:uid="{41DBC9A1-CE51-4C0F-B81B-AD119C24075F}"/>
    <cellStyle name="Texto de Aviso 27" xfId="44052" xr:uid="{5B5E6818-8DA2-45FA-BAE7-5CE2FBA01508}"/>
    <cellStyle name="Texto de Aviso 27 2" xfId="49938" xr:uid="{25BE3E96-5B1A-45F6-8C8C-E8BC80961A1E}"/>
    <cellStyle name="Texto de Aviso 28" xfId="44053" xr:uid="{217B8AAE-0376-4A66-BF25-99C8006819F0}"/>
    <cellStyle name="Texto de Aviso 29" xfId="44054" xr:uid="{0238E000-C3D4-411F-A09F-BF5926783D4A}"/>
    <cellStyle name="Texto de Aviso 3" xfId="44055" xr:uid="{746E7C21-142F-4DEE-9419-3C3299157D25}"/>
    <cellStyle name="Texto de Aviso 3 10" xfId="56230" xr:uid="{DABC5A7E-9F0A-4972-97B1-02A63EE37F83}"/>
    <cellStyle name="Texto de Aviso 3 11" xfId="57169" xr:uid="{BB44ABE4-C659-4FD0-8595-A07F7CB0B255}"/>
    <cellStyle name="Texto de Aviso 3 12" xfId="47779" xr:uid="{129000F3-8DA2-4105-8743-C51A6579B0AF}"/>
    <cellStyle name="Texto de Aviso 3 13" xfId="45440" xr:uid="{17494A21-0E9A-4B00-9305-35E9C2E6EC78}"/>
    <cellStyle name="Texto de Aviso 3 2" xfId="48369" xr:uid="{639A5376-3298-4655-9AF9-48939491C887}"/>
    <cellStyle name="Texto de Aviso 3 2 2" xfId="49939" xr:uid="{12C9A806-2BB3-41F8-898B-F723D1BA1A0E}"/>
    <cellStyle name="Texto de Aviso 3 2 2 2" xfId="57104" xr:uid="{ECCB23D0-952C-4F41-8A10-7DEEC1F02F41}"/>
    <cellStyle name="Texto de Aviso 3 2 2 2 2" xfId="57536" xr:uid="{382EE5AD-7225-4AF8-A865-2B1C9D1F4370}"/>
    <cellStyle name="Texto de Aviso 3 2 2 2 3" xfId="57395" xr:uid="{58C45D5E-9671-477A-A7CB-87FD93CDEA23}"/>
    <cellStyle name="Texto de Aviso 3 2 2 3" xfId="57714" xr:uid="{355A8DEE-FD5D-4F8A-BF7E-9E6E7E3877D9}"/>
    <cellStyle name="Texto de Aviso 3 2 3" xfId="56786" xr:uid="{B320D74F-21D1-4682-9C75-8C80A6617C8B}"/>
    <cellStyle name="Texto de Aviso 3 2 4" xfId="58383" xr:uid="{D6EFBC62-7B65-4626-9537-D3F24FD50DAC}"/>
    <cellStyle name="Texto de Aviso 3 3" xfId="51338" xr:uid="{FE99AC39-9EDD-4E19-8264-C9B860629D2F}"/>
    <cellStyle name="Texto de Aviso 3 4" xfId="52219" xr:uid="{2B997D6E-8D53-49FE-BD2B-3EAE35922DBE}"/>
    <cellStyle name="Texto de Aviso 3 5" xfId="53085" xr:uid="{31DAE59C-0E83-4A16-BD5C-9F24A25E22BD}"/>
    <cellStyle name="Texto de Aviso 3 6" xfId="53932" xr:uid="{45C11D8C-E3A2-4869-8EAC-CD7C8CFF4F5B}"/>
    <cellStyle name="Texto de Aviso 3 7" xfId="54746" xr:uid="{9963E9E3-8299-4FEC-839A-27EFBF7AF210}"/>
    <cellStyle name="Texto de Aviso 3 8" xfId="55458" xr:uid="{A458A459-4CDF-4DF8-A5AC-A02813E0EECA}"/>
    <cellStyle name="Texto de Aviso 3 9" xfId="56029" xr:uid="{7D06EAB5-DB6D-4320-9FC0-0A4159130BDE}"/>
    <cellStyle name="Texto de Aviso 30" xfId="44056" xr:uid="{6B9D5FE7-1FB5-4444-8F91-2F44E7D20036}"/>
    <cellStyle name="Texto de Aviso 31" xfId="44057" xr:uid="{ACF315E7-5B00-4365-AD01-F19C5AE0A08E}"/>
    <cellStyle name="Texto de Aviso 32" xfId="44058" xr:uid="{8444275D-874A-4020-B60C-DFA2F366981C}"/>
    <cellStyle name="Texto de Aviso 33" xfId="44059" xr:uid="{87271643-0A6E-4673-A816-7B92BE458278}"/>
    <cellStyle name="Texto de Aviso 34" xfId="44060" xr:uid="{B5EA5BE7-9E9F-434F-86D3-84B46751DE8B}"/>
    <cellStyle name="Texto de Aviso 34 2" xfId="44061" xr:uid="{B9371158-DE30-4EB9-A021-C883CF0C5ECB}"/>
    <cellStyle name="Texto de Aviso 34 3" xfId="44062" xr:uid="{6E831C6A-B6F1-4023-BEAF-2DB078D06BC3}"/>
    <cellStyle name="Texto de Aviso 35" xfId="44063" xr:uid="{D56179BD-7C77-4CA4-83C3-A331E0C88EA0}"/>
    <cellStyle name="Texto de Aviso 36" xfId="44064" xr:uid="{FBC448E4-0FFA-401B-8A6E-74956E8F89EA}"/>
    <cellStyle name="Texto de Aviso 37" xfId="44065" xr:uid="{77518410-EEB7-4C0F-94EB-A9383399396E}"/>
    <cellStyle name="Texto de Aviso 38" xfId="44066" xr:uid="{E27FAF53-0CF3-47B9-8B85-D404F8ACEEC2}"/>
    <cellStyle name="Texto de Aviso 39" xfId="44067" xr:uid="{97A55BCF-B1D7-4393-A76C-FB80C81E92DB}"/>
    <cellStyle name="Texto de Aviso 4" xfId="44068" xr:uid="{DDE4F8FF-D285-44F4-B4ED-1D83745E24E6}"/>
    <cellStyle name="Texto de Aviso 4 10" xfId="56271" xr:uid="{36D12454-1A24-4340-8774-250F6CEE6576}"/>
    <cellStyle name="Texto de Aviso 4 11" xfId="58204" xr:uid="{F2647EAA-CF6C-4D11-B742-900DF0C30772}"/>
    <cellStyle name="Texto de Aviso 4 12" xfId="47780" xr:uid="{90AFB47A-A0A9-4CD3-BCA7-408DD633C88E}"/>
    <cellStyle name="Texto de Aviso 4 13" xfId="45441" xr:uid="{A28C7C4B-12BC-4E99-AD92-9A81332ED805}"/>
    <cellStyle name="Texto de Aviso 4 2" xfId="48370" xr:uid="{4D2CD239-8925-461B-8B54-58EC724ED38F}"/>
    <cellStyle name="Texto de Aviso 4 2 2" xfId="49940" xr:uid="{CE994E51-E6C8-446C-8D8B-DC5AF3E78994}"/>
    <cellStyle name="Texto de Aviso 4 2 2 2" xfId="57105" xr:uid="{74077C9F-7795-4FB0-8E1F-6ECDE7502263}"/>
    <cellStyle name="Texto de Aviso 4 2 2 2 2" xfId="57537" xr:uid="{04C59B15-97D1-4302-B1EF-0C34723650FE}"/>
    <cellStyle name="Texto de Aviso 4 2 2 2 3" xfId="57005" xr:uid="{22CEEE0A-D910-41BC-9DD7-F129CD851765}"/>
    <cellStyle name="Texto de Aviso 4 2 2 3" xfId="57494" xr:uid="{0791B0F9-B792-4E45-8A89-3A66DBFC0955}"/>
    <cellStyle name="Texto de Aviso 4 2 3" xfId="56787" xr:uid="{4A0D7281-E2E6-4FD2-8F15-E1482087AAD4}"/>
    <cellStyle name="Texto de Aviso 4 2 4" xfId="58273" xr:uid="{5AC794AD-2201-4533-9672-E4DB542FECC8}"/>
    <cellStyle name="Texto de Aviso 4 3" xfId="51339" xr:uid="{DB0C41F4-4E2C-4BC2-BDCC-5D87690E9E8D}"/>
    <cellStyle name="Texto de Aviso 4 4" xfId="52220" xr:uid="{2FBDCFC5-0FB5-4D40-B762-46567B78F6E3}"/>
    <cellStyle name="Texto de Aviso 4 5" xfId="53086" xr:uid="{2149650A-4EE6-49EA-87FF-9632A1FF0BEE}"/>
    <cellStyle name="Texto de Aviso 4 6" xfId="53933" xr:uid="{4750A64B-A620-4058-A739-A3EEB7A39897}"/>
    <cellStyle name="Texto de Aviso 4 7" xfId="54747" xr:uid="{9206E5D6-896A-4127-A63A-C5507BA74109}"/>
    <cellStyle name="Texto de Aviso 4 8" xfId="55459" xr:uid="{A14DAA80-EEC4-46F6-8C45-C8C7966E76C8}"/>
    <cellStyle name="Texto de Aviso 4 9" xfId="56030" xr:uid="{5FF27F4C-AB27-478B-8375-722C7D73A557}"/>
    <cellStyle name="Texto de Aviso 40" xfId="44069" xr:uid="{487698E4-FE50-499D-88A5-0402549AD41B}"/>
    <cellStyle name="Texto de Aviso 41" xfId="44070" xr:uid="{0FECCCF8-C313-4FCF-B583-80B79D1CE2F0}"/>
    <cellStyle name="Texto de Aviso 42" xfId="44071" xr:uid="{EA86D45E-FC66-4DAE-8C2D-44E1A0B40DEF}"/>
    <cellStyle name="Texto de Aviso 43" xfId="44072" xr:uid="{B263217B-EF0F-4C6D-B5CE-B7FBC0C765EA}"/>
    <cellStyle name="Texto de Aviso 44" xfId="44073" xr:uid="{4B0546AB-8F48-4D98-85F7-8267A5BEA9F9}"/>
    <cellStyle name="Texto de Aviso 45" xfId="44074" xr:uid="{53BAEC89-D61E-49FE-8135-43E73DBC1AEF}"/>
    <cellStyle name="Texto de Aviso 46" xfId="44075" xr:uid="{C9D0E84A-C605-4F13-AD11-7EBA9C60F7DA}"/>
    <cellStyle name="Texto de Aviso 47" xfId="44076" xr:uid="{BA89CE2C-31B6-43D1-A143-71B764113FD4}"/>
    <cellStyle name="Texto de Aviso 48" xfId="44077" xr:uid="{D5B928BA-2ACD-4A5A-8794-E2D4EADB89BB}"/>
    <cellStyle name="Texto de Aviso 49" xfId="44078" xr:uid="{DE69F4A3-8471-4638-832A-C5BE2407533C}"/>
    <cellStyle name="Texto de Aviso 5" xfId="44079" xr:uid="{991C7F07-0E47-4A52-9D0C-D1D7AE281AB0}"/>
    <cellStyle name="Texto de Aviso 5 10" xfId="56312" xr:uid="{BD97CA3E-2A05-4793-9D81-772A0F797FC9}"/>
    <cellStyle name="Texto de Aviso 5 11" xfId="58097" xr:uid="{ED7921F0-E128-42EF-A785-2FD7E7EE33DF}"/>
    <cellStyle name="Texto de Aviso 5 12" xfId="47781" xr:uid="{1ECB7675-3FF3-412D-B838-07F0E803AE9B}"/>
    <cellStyle name="Texto de Aviso 5 13" xfId="45442" xr:uid="{A3FFEEE6-EE6E-4CCE-88D4-E1DEACC5CA01}"/>
    <cellStyle name="Texto de Aviso 5 2" xfId="48371" xr:uid="{87FF0087-42A4-48C1-B064-57C80CBFED93}"/>
    <cellStyle name="Texto de Aviso 5 2 2" xfId="49941" xr:uid="{370CDAB1-E354-478D-8935-5815F887FD4A}"/>
    <cellStyle name="Texto de Aviso 5 2 2 2" xfId="57106" xr:uid="{3ECDE365-5A6E-433F-9900-B7D2E031320A}"/>
    <cellStyle name="Texto de Aviso 5 2 2 2 2" xfId="57538" xr:uid="{0E8ADE00-A3CE-478F-AD13-B2CE7FC75601}"/>
    <cellStyle name="Texto de Aviso 5 2 2 2 3" xfId="58330" xr:uid="{3E3FA1B4-4829-4395-801A-D6C9748C1E3E}"/>
    <cellStyle name="Texto de Aviso 5 2 2 3" xfId="57493" xr:uid="{94762F4E-93BE-403B-B1A1-7D569B0EB83C}"/>
    <cellStyle name="Texto de Aviso 5 2 3" xfId="56788" xr:uid="{A1827AFD-0F45-4F39-BB0E-BE0894B1CC24}"/>
    <cellStyle name="Texto de Aviso 5 2 4" xfId="58169" xr:uid="{BD1AE221-D1D1-48C5-A631-C0389730D562}"/>
    <cellStyle name="Texto de Aviso 5 3" xfId="51340" xr:uid="{3CD6567B-4DF5-4963-9513-FAAE4C5C895C}"/>
    <cellStyle name="Texto de Aviso 5 4" xfId="52221" xr:uid="{24709BFA-535F-40EA-81F1-3E1A891ADEC4}"/>
    <cellStyle name="Texto de Aviso 5 5" xfId="53087" xr:uid="{42339CC2-559B-4F12-B5C7-034D00C3D040}"/>
    <cellStyle name="Texto de Aviso 5 6" xfId="53934" xr:uid="{FF81F387-E6A0-46E4-88CC-D661A2E9505D}"/>
    <cellStyle name="Texto de Aviso 5 7" xfId="54748" xr:uid="{E470F61B-1F88-44EB-BA8F-89AE8193DEB6}"/>
    <cellStyle name="Texto de Aviso 5 8" xfId="55460" xr:uid="{86BBE9F0-0986-48B9-8969-2D7FD90BE1C3}"/>
    <cellStyle name="Texto de Aviso 5 9" xfId="56031" xr:uid="{3B972FE5-8803-45A2-B125-E3258CBDBDDF}"/>
    <cellStyle name="Texto de Aviso 50" xfId="44080" xr:uid="{45935BB1-DC90-4C36-8670-BAC0396E87A4}"/>
    <cellStyle name="Texto de Aviso 51" xfId="44081" xr:uid="{C3D3E4DC-B11F-4442-84BE-C5A67BDFF22B}"/>
    <cellStyle name="Texto de Aviso 52" xfId="44082" xr:uid="{FE495877-7BFA-4C41-A157-09C4F2EDC1FF}"/>
    <cellStyle name="Texto de Aviso 53" xfId="44083" xr:uid="{3351053B-8CDE-474A-8508-79CFEEA49046}"/>
    <cellStyle name="Texto de Aviso 6" xfId="44084" xr:uid="{95C70C4C-16F6-42A5-8D21-90DCCD13D2A4}"/>
    <cellStyle name="Texto de Aviso 6 10" xfId="56352" xr:uid="{EDC5B272-67E7-4BCE-8366-0902A3261D86}"/>
    <cellStyle name="Texto de Aviso 6 11" xfId="57873" xr:uid="{EBA58E14-9CC8-48D0-A8D7-BFFEBDAE8D6E}"/>
    <cellStyle name="Texto de Aviso 6 12" xfId="47782" xr:uid="{EDEF4684-3820-4965-9CF8-3799C94A3F3B}"/>
    <cellStyle name="Texto de Aviso 6 13" xfId="45443" xr:uid="{40E849E3-1C57-41F2-BAED-197CAAA7790A}"/>
    <cellStyle name="Texto de Aviso 6 2" xfId="48372" xr:uid="{71B52156-2C5D-44C8-95F4-E07529EBEC67}"/>
    <cellStyle name="Texto de Aviso 6 2 2" xfId="49942" xr:uid="{410DEE39-7722-468F-A368-4D7DACC9FC76}"/>
    <cellStyle name="Texto de Aviso 6 2 2 2" xfId="57107" xr:uid="{27CD74F7-5B38-4EDC-89D9-5467D3B4BD54}"/>
    <cellStyle name="Texto de Aviso 6 2 2 2 2" xfId="57539" xr:uid="{5CA19D8C-CB73-4D57-A5A5-B24F1E0E66FE}"/>
    <cellStyle name="Texto de Aviso 6 2 2 2 3" xfId="58221" xr:uid="{B0A9D22E-A523-436F-9FE2-6A53A911D6B9}"/>
    <cellStyle name="Texto de Aviso 6 2 2 3" xfId="57492" xr:uid="{812388E5-A03F-4125-9437-78F61759897B}"/>
    <cellStyle name="Texto de Aviso 6 2 3" xfId="56789" xr:uid="{B88D0C00-DFB5-402B-8D6D-DF22D9A91528}"/>
    <cellStyle name="Texto de Aviso 6 2 4" xfId="58063" xr:uid="{D464ED6D-08FD-48FC-8AA2-D56DC388B142}"/>
    <cellStyle name="Texto de Aviso 6 3" xfId="51341" xr:uid="{BA94807A-0D5B-42D7-95B9-683DE77A1CDB}"/>
    <cellStyle name="Texto de Aviso 6 4" xfId="52222" xr:uid="{E8304786-B414-4728-9658-B3FBC444BFF1}"/>
    <cellStyle name="Texto de Aviso 6 5" xfId="53088" xr:uid="{39C26480-9B9A-44C6-A243-8005A1E8F5F2}"/>
    <cellStyle name="Texto de Aviso 6 6" xfId="53935" xr:uid="{0AD94C1A-0A2A-4CB5-B981-9E64B9B4742A}"/>
    <cellStyle name="Texto de Aviso 6 7" xfId="54749" xr:uid="{B002358E-1E59-4940-8E99-40DE1208F401}"/>
    <cellStyle name="Texto de Aviso 6 8" xfId="55461" xr:uid="{11911092-3F57-4D3D-9327-F8E87D6F484B}"/>
    <cellStyle name="Texto de Aviso 6 9" xfId="56032" xr:uid="{9B5DAB07-CF0A-46C8-B27D-33115E698F48}"/>
    <cellStyle name="Texto de Aviso 7" xfId="44085" xr:uid="{BC736578-D693-4CC4-BF01-907162C22AD3}"/>
    <cellStyle name="Texto de Aviso 7 10" xfId="47783" xr:uid="{DC1D89D3-7AE3-4B73-81B3-C68F5FF15711}"/>
    <cellStyle name="Texto de Aviso 7 11" xfId="45444" xr:uid="{1FB12C4A-2F60-4C77-9554-313798B3E7E6}"/>
    <cellStyle name="Texto de Aviso 7 2" xfId="48373" xr:uid="{CE6F2846-4D55-4D16-8B85-E8EFB73A5AE5}"/>
    <cellStyle name="Texto de Aviso 7 2 2" xfId="49943" xr:uid="{E5C20AAB-0BFD-48A4-85B2-2A7934EB932A}"/>
    <cellStyle name="Texto de Aviso 7 3" xfId="51342" xr:uid="{06C40E9C-98AF-463D-9FF0-C29E997A166B}"/>
    <cellStyle name="Texto de Aviso 7 4" xfId="52223" xr:uid="{8635EBA3-BD66-40E4-BEED-507406936EB6}"/>
    <cellStyle name="Texto de Aviso 7 5" xfId="53089" xr:uid="{AA690263-D6AF-4F26-85D0-C1EAC9601DB4}"/>
    <cellStyle name="Texto de Aviso 7 6" xfId="53936" xr:uid="{15E75BAC-AECF-4DCF-9C31-B33D98CFAD42}"/>
    <cellStyle name="Texto de Aviso 7 7" xfId="54750" xr:uid="{253B045C-3F67-4539-B195-08662408B667}"/>
    <cellStyle name="Texto de Aviso 7 8" xfId="55462" xr:uid="{E4150E51-1867-42F8-A9F6-5CA0577EBE63}"/>
    <cellStyle name="Texto de Aviso 7 9" xfId="56033" xr:uid="{165F70ED-4D55-4765-A67F-9F84FED95896}"/>
    <cellStyle name="Texto de Aviso 8" xfId="44086" xr:uid="{686A3FCA-8865-4228-B91F-94C0F7103C28}"/>
    <cellStyle name="Texto de Aviso 8 10" xfId="47784" xr:uid="{006E5A5F-9C73-45EB-B24B-5DB41F9248BA}"/>
    <cellStyle name="Texto de Aviso 8 11" xfId="46362" xr:uid="{4C21B095-E27C-4E66-8D75-4B329F907D11}"/>
    <cellStyle name="Texto de Aviso 8 2" xfId="48374" xr:uid="{9E6ED54D-4DDE-48C4-8350-917736924D74}"/>
    <cellStyle name="Texto de Aviso 8 2 2" xfId="49944" xr:uid="{96C62B7E-13C3-4359-B106-84278E0A5F6B}"/>
    <cellStyle name="Texto de Aviso 8 3" xfId="51343" xr:uid="{388A760C-8874-4F19-A018-8E585CF62238}"/>
    <cellStyle name="Texto de Aviso 8 4" xfId="52224" xr:uid="{06C5D9F8-6BCC-4CC9-AFCF-21C7E9E374D6}"/>
    <cellStyle name="Texto de Aviso 8 5" xfId="53090" xr:uid="{989D38BF-2517-4863-ACF4-7CAC9CEBB40F}"/>
    <cellStyle name="Texto de Aviso 8 6" xfId="53937" xr:uid="{96A8A922-271B-40DF-A7CE-05638ABDDDF9}"/>
    <cellStyle name="Texto de Aviso 8 7" xfId="54751" xr:uid="{1DE86BE1-7823-4C59-96D0-ED03381410D9}"/>
    <cellStyle name="Texto de Aviso 8 8" xfId="55463" xr:uid="{058AAFF4-2208-45F3-A3A7-0197AC6668FE}"/>
    <cellStyle name="Texto de Aviso 8 9" xfId="56034" xr:uid="{D7230DA2-036F-4E9A-9CD6-2978352EEB20}"/>
    <cellStyle name="Texto de Aviso 9" xfId="44087" xr:uid="{731BFB4D-A488-4A2F-895C-25D562648A44}"/>
    <cellStyle name="Texto de Aviso 9 10" xfId="47785" xr:uid="{84AD8611-0B63-4C17-8F6A-9D340790C708}"/>
    <cellStyle name="Texto de Aviso 9 11" xfId="46363" xr:uid="{3CA7E751-0462-49FE-914B-50324C8D51F3}"/>
    <cellStyle name="Texto de Aviso 9 2" xfId="48375" xr:uid="{CD0F2F63-776D-46F4-9549-C1FD3A75F41E}"/>
    <cellStyle name="Texto de Aviso 9 2 2" xfId="49945" xr:uid="{EE8D3A6F-118C-40FF-9359-9ED7718562AB}"/>
    <cellStyle name="Texto de Aviso 9 3" xfId="51344" xr:uid="{C310329A-8E5F-42B1-A9AD-5713D5E32701}"/>
    <cellStyle name="Texto de Aviso 9 4" xfId="52225" xr:uid="{D35E2075-DCBC-45D2-BDD8-B22E07B6BC5D}"/>
    <cellStyle name="Texto de Aviso 9 5" xfId="53091" xr:uid="{7F0FAAC5-4969-431D-81C2-CBF999F463E7}"/>
    <cellStyle name="Texto de Aviso 9 6" xfId="53938" xr:uid="{4DA35E35-00D1-45FC-A449-43C7BC8EF438}"/>
    <cellStyle name="Texto de Aviso 9 7" xfId="54752" xr:uid="{54C0BD9D-C911-49FA-9160-ADA574038B15}"/>
    <cellStyle name="Texto de Aviso 9 8" xfId="55464" xr:uid="{C3917C0D-5A51-4599-B9A2-1602812063C5}"/>
    <cellStyle name="Texto de Aviso 9 9" xfId="56035" xr:uid="{A52434DF-DE28-4282-BD1B-3F14BF4BF8F6}"/>
    <cellStyle name="Texto Explicativo 10" xfId="44088" xr:uid="{DA4C4627-FD21-4FAC-86AC-3B54655A4B84}"/>
    <cellStyle name="Texto Explicativo 10 10" xfId="47786" xr:uid="{BAF246FB-A078-4051-ABB0-04CCAAE65305}"/>
    <cellStyle name="Texto Explicativo 10 11" xfId="46364" xr:uid="{39A45717-D29D-4359-9303-08CCC1F734F5}"/>
    <cellStyle name="Texto Explicativo 10 2" xfId="48376" xr:uid="{48CEA0E8-6D1A-4627-AB36-BB6811DD29B8}"/>
    <cellStyle name="Texto Explicativo 10 2 2" xfId="49946" xr:uid="{3D860949-3F5A-4A1F-A7FD-C098C7D3B70A}"/>
    <cellStyle name="Texto Explicativo 10 3" xfId="51345" xr:uid="{9BA1C06C-A0EF-4949-8333-BD83D7829ADE}"/>
    <cellStyle name="Texto Explicativo 10 4" xfId="52226" xr:uid="{06B81BB1-8799-4746-97F8-1622E7ABA659}"/>
    <cellStyle name="Texto Explicativo 10 5" xfId="53092" xr:uid="{451526B3-3E28-4FB4-BE3F-80D265918C49}"/>
    <cellStyle name="Texto Explicativo 10 6" xfId="53939" xr:uid="{B7510FA7-A3D5-40AC-8CC2-3417BC1D4542}"/>
    <cellStyle name="Texto Explicativo 10 7" xfId="54753" xr:uid="{2889F9F4-F96D-4087-8D17-59110E7CC801}"/>
    <cellStyle name="Texto Explicativo 10 8" xfId="55465" xr:uid="{B8EB392C-E7E3-4C16-A095-B185DB7570DC}"/>
    <cellStyle name="Texto Explicativo 10 9" xfId="56036" xr:uid="{79B69483-1492-46B7-82FC-BB938BD47604}"/>
    <cellStyle name="Texto Explicativo 11" xfId="44089" xr:uid="{85576111-C773-4CAA-A8F9-A363B7E1F3DF}"/>
    <cellStyle name="Texto Explicativo 11 10" xfId="47787" xr:uid="{79046E11-FA09-4B66-BD74-96528809F84C}"/>
    <cellStyle name="Texto Explicativo 11 11" xfId="46365" xr:uid="{22E707F7-1AE5-49AD-B3FE-B1C9ADE7D335}"/>
    <cellStyle name="Texto Explicativo 11 2" xfId="48377" xr:uid="{C1717DC6-DDCF-4F67-8AD6-04543C41ED33}"/>
    <cellStyle name="Texto Explicativo 11 2 2" xfId="49947" xr:uid="{19172BF3-EF4D-4E77-9337-FB43BCFD75AF}"/>
    <cellStyle name="Texto Explicativo 11 3" xfId="51346" xr:uid="{F7232389-741C-4AC4-ADD9-E3EDCCC75D24}"/>
    <cellStyle name="Texto Explicativo 11 4" xfId="52227" xr:uid="{08D1E0BB-38D3-4CF8-AE0F-FBA9A49B5C8C}"/>
    <cellStyle name="Texto Explicativo 11 5" xfId="53093" xr:uid="{F4087EAB-406E-4A99-81B3-3B7DF679DCBA}"/>
    <cellStyle name="Texto Explicativo 11 6" xfId="53940" xr:uid="{DB822303-5733-4AF3-AE68-498FA2CD8D6F}"/>
    <cellStyle name="Texto Explicativo 11 7" xfId="54754" xr:uid="{B47B3A37-B300-4C7A-A41D-20ED45AD2090}"/>
    <cellStyle name="Texto Explicativo 11 8" xfId="55466" xr:uid="{B983443C-5D09-41E7-A7AC-0ECC6BC0EBF9}"/>
    <cellStyle name="Texto Explicativo 11 9" xfId="56037" xr:uid="{04817519-4F44-4C91-A476-F7A3F2B6B32E}"/>
    <cellStyle name="Texto Explicativo 12" xfId="44090" xr:uid="{71BAF0B1-7184-4D64-B420-716382AAA0B5}"/>
    <cellStyle name="Texto Explicativo 12 10" xfId="47788" xr:uid="{E1EFA390-EB03-4564-A798-DC3A78E7583A}"/>
    <cellStyle name="Texto Explicativo 12 11" xfId="46366" xr:uid="{10FEF2F6-34DB-4F9C-B680-CC90957E23F7}"/>
    <cellStyle name="Texto Explicativo 12 2" xfId="48378" xr:uid="{E26A8A64-EFCC-43CD-970F-37799D6DADCE}"/>
    <cellStyle name="Texto Explicativo 12 2 2" xfId="49948" xr:uid="{CBB96CC2-BE7B-45D2-9ED3-2C3B898E0BCA}"/>
    <cellStyle name="Texto Explicativo 12 3" xfId="51347" xr:uid="{BF4EA264-B11D-47C6-8950-D1E43BAAEF3F}"/>
    <cellStyle name="Texto Explicativo 12 4" xfId="52228" xr:uid="{8780802F-E025-4C7B-BD09-099BC4F9CCDE}"/>
    <cellStyle name="Texto Explicativo 12 5" xfId="53094" xr:uid="{8C14444A-8353-4416-981C-0ADDB0A1DBAE}"/>
    <cellStyle name="Texto Explicativo 12 6" xfId="53941" xr:uid="{2D9477F6-4F7A-401E-9F9E-BE7E107B37CA}"/>
    <cellStyle name="Texto Explicativo 12 7" xfId="54755" xr:uid="{3C1D35B5-3E75-43D2-9F94-252FE29B7955}"/>
    <cellStyle name="Texto Explicativo 12 8" xfId="55467" xr:uid="{20A74DA0-AD1E-4648-8677-296869B0BBF4}"/>
    <cellStyle name="Texto Explicativo 12 9" xfId="56038" xr:uid="{BB3E2B63-B894-400D-83CE-310F49F209D9}"/>
    <cellStyle name="Texto Explicativo 13" xfId="44091" xr:uid="{195C248B-5213-4B81-B387-1E981EE5A554}"/>
    <cellStyle name="Texto Explicativo 13 10" xfId="47789" xr:uid="{D45A8B3C-627F-4C57-AE38-A2A0293D5FAE}"/>
    <cellStyle name="Texto Explicativo 13 11" xfId="46367" xr:uid="{23DEC642-808A-4394-87D2-C5592779EA2B}"/>
    <cellStyle name="Texto Explicativo 13 2" xfId="48379" xr:uid="{C11A1EEE-36AB-4B53-BCF4-A4DD19F36BF6}"/>
    <cellStyle name="Texto Explicativo 13 2 2" xfId="49949" xr:uid="{8823CF5B-88DB-439F-AFB1-C133358D489D}"/>
    <cellStyle name="Texto Explicativo 13 3" xfId="51348" xr:uid="{F3E0A7B9-ABC9-494E-ABC3-0B411CD9E62F}"/>
    <cellStyle name="Texto Explicativo 13 4" xfId="52229" xr:uid="{71AE2791-A4FC-4090-ABF4-8FC041C28613}"/>
    <cellStyle name="Texto Explicativo 13 5" xfId="53095" xr:uid="{3F45D6E8-DB2A-4230-A3A8-AB76800EDD30}"/>
    <cellStyle name="Texto Explicativo 13 6" xfId="53942" xr:uid="{9F648482-CB1C-4CC8-8041-F762E25E8DF9}"/>
    <cellStyle name="Texto Explicativo 13 7" xfId="54756" xr:uid="{1F9465C0-6EF0-437C-AA25-B50EE1DE0275}"/>
    <cellStyle name="Texto Explicativo 13 8" xfId="55468" xr:uid="{2958794E-35EB-405E-AFD5-B95E8FB4916B}"/>
    <cellStyle name="Texto Explicativo 13 9" xfId="56039" xr:uid="{2AB29276-AB53-484E-8F01-0F985A1642C5}"/>
    <cellStyle name="Texto Explicativo 14" xfId="44092" xr:uid="{61E2928D-6FF6-48DF-AC2E-9C01AD35D244}"/>
    <cellStyle name="Texto Explicativo 14 10" xfId="47790" xr:uid="{68C66D12-521E-4960-BCCF-0805623D379F}"/>
    <cellStyle name="Texto Explicativo 14 11" xfId="46368" xr:uid="{AEB8DBFF-594B-42DD-824B-237E13075DBC}"/>
    <cellStyle name="Texto Explicativo 14 2" xfId="48380" xr:uid="{5CFA10F6-C81D-4254-990C-6EB131C64068}"/>
    <cellStyle name="Texto Explicativo 14 2 2" xfId="49950" xr:uid="{3A9AE3DC-6C55-43BA-8853-B9C1051CFE76}"/>
    <cellStyle name="Texto Explicativo 14 3" xfId="51349" xr:uid="{9803773D-91BD-4EA9-836B-F5F57B714A01}"/>
    <cellStyle name="Texto Explicativo 14 4" xfId="52230" xr:uid="{3D7F7E59-C33F-4F46-ADD5-7A6D52FE3BEF}"/>
    <cellStyle name="Texto Explicativo 14 5" xfId="53096" xr:uid="{BF497B12-D9E6-4793-895F-71FE0B1CD44C}"/>
    <cellStyle name="Texto Explicativo 14 6" xfId="53943" xr:uid="{FD460C86-F0F4-425E-95E0-43EF1D42E3BC}"/>
    <cellStyle name="Texto Explicativo 14 7" xfId="54757" xr:uid="{7F879ED6-177B-4CB3-8E17-76F322E151E6}"/>
    <cellStyle name="Texto Explicativo 14 8" xfId="55469" xr:uid="{1CB31406-1637-46D7-A342-B084E8281115}"/>
    <cellStyle name="Texto Explicativo 14 9" xfId="56040" xr:uid="{965358F6-404B-41CB-BB48-E9E0777080F0}"/>
    <cellStyle name="Texto Explicativo 15" xfId="44093" xr:uid="{08C8C72E-89A5-4AFE-823B-1F9EAA4D23B7}"/>
    <cellStyle name="Texto Explicativo 15 10" xfId="47791" xr:uid="{4E327FD4-7194-461C-B1A0-E8CAEB5D640A}"/>
    <cellStyle name="Texto Explicativo 15 11" xfId="46369" xr:uid="{D8A231BE-83A2-4201-9A43-2CE2671339EC}"/>
    <cellStyle name="Texto Explicativo 15 2" xfId="48381" xr:uid="{DD7EC5FA-CF56-4600-9D2B-680BDDEBC688}"/>
    <cellStyle name="Texto Explicativo 15 2 2" xfId="49951" xr:uid="{F289B80B-CA9C-4980-A89D-6AEC3BB445E7}"/>
    <cellStyle name="Texto Explicativo 15 3" xfId="51350" xr:uid="{3E81660C-CB76-498E-B617-1285B02AE5C8}"/>
    <cellStyle name="Texto Explicativo 15 4" xfId="52231" xr:uid="{97C2791D-F542-4573-835C-D817597C3054}"/>
    <cellStyle name="Texto Explicativo 15 5" xfId="53097" xr:uid="{70D9A2E1-A281-43E0-80C2-DA399E0A4B04}"/>
    <cellStyle name="Texto Explicativo 15 6" xfId="53944" xr:uid="{5B2BE50E-62EA-4FCB-B680-68C0B4F0A5EB}"/>
    <cellStyle name="Texto Explicativo 15 7" xfId="54758" xr:uid="{671C2F02-7711-4D0B-B33B-6C22015CAA6A}"/>
    <cellStyle name="Texto Explicativo 15 8" xfId="55470" xr:uid="{67188ADA-B553-467F-9C59-E94087FE03D9}"/>
    <cellStyle name="Texto Explicativo 15 9" xfId="56041" xr:uid="{20A8D8D7-62E4-458D-862D-176E91068ADB}"/>
    <cellStyle name="Texto Explicativo 16" xfId="44094" xr:uid="{6EA12672-45CE-47BB-B9FE-982C0C3BCD91}"/>
    <cellStyle name="Texto Explicativo 16 10" xfId="47792" xr:uid="{3B85A2DE-F845-48B1-B525-CC23D6979CAF}"/>
    <cellStyle name="Texto Explicativo 16 11" xfId="46370" xr:uid="{44A6FD52-80F8-4F40-BC4B-13E3E4D29D21}"/>
    <cellStyle name="Texto Explicativo 16 2" xfId="48382" xr:uid="{E30F54A8-116C-448A-B93B-F01AB2DC2EB8}"/>
    <cellStyle name="Texto Explicativo 16 2 2" xfId="49952" xr:uid="{E7B763FB-DA95-4F86-BE85-32553ACA47E7}"/>
    <cellStyle name="Texto Explicativo 16 3" xfId="51351" xr:uid="{FDDD123E-2E66-4954-829F-787C5758A76B}"/>
    <cellStyle name="Texto Explicativo 16 4" xfId="52232" xr:uid="{0A7C05ED-7D3B-46A9-84B4-5406D0DBDEC6}"/>
    <cellStyle name="Texto Explicativo 16 5" xfId="53098" xr:uid="{1F59114E-E86C-4FBD-8725-B07826AB7C24}"/>
    <cellStyle name="Texto Explicativo 16 6" xfId="53945" xr:uid="{1C24A6DF-A215-4758-9104-231CE6CD5419}"/>
    <cellStyle name="Texto Explicativo 16 7" xfId="54759" xr:uid="{9EFFFC74-6CAE-4D8C-A598-86F1699B701A}"/>
    <cellStyle name="Texto Explicativo 16 8" xfId="55471" xr:uid="{DEDCABDC-0DE1-49F5-99ED-FC9363F71891}"/>
    <cellStyle name="Texto Explicativo 16 9" xfId="56042" xr:uid="{9361FF91-0106-4640-B86B-11781CBE46A7}"/>
    <cellStyle name="Texto Explicativo 17" xfId="44095" xr:uid="{3879BDB0-C887-4E02-8F26-E0E9EB5EDB34}"/>
    <cellStyle name="Texto Explicativo 17 2" xfId="49953" xr:uid="{8791D721-8536-4634-B339-0F93E84EA955}"/>
    <cellStyle name="Texto Explicativo 17 3" xfId="51352" xr:uid="{26E5F0B0-0C75-423F-A83F-0A3680342F1D}"/>
    <cellStyle name="Texto Explicativo 17 4" xfId="52233" xr:uid="{711668DB-795A-44FE-8439-8494C52CAA85}"/>
    <cellStyle name="Texto Explicativo 17 5" xfId="53099" xr:uid="{32FD36AA-2F32-4735-B1A9-B19E8FEBF71A}"/>
    <cellStyle name="Texto Explicativo 17 6" xfId="53946" xr:uid="{D26BCF64-31DF-4E8C-BFBC-A4D6AFC6B067}"/>
    <cellStyle name="Texto Explicativo 17 7" xfId="54760" xr:uid="{E0C7AA07-9C30-4B84-8952-DC1034B7CF77}"/>
    <cellStyle name="Texto Explicativo 17 8" xfId="55472" xr:uid="{CA2B2278-6794-47D6-BBE6-4883163B6AB1}"/>
    <cellStyle name="Texto Explicativo 17 9" xfId="56043" xr:uid="{DEB9CFE1-26BB-4539-AF0F-CA1CF94E76C1}"/>
    <cellStyle name="Texto Explicativo 18" xfId="44096" xr:uid="{4A145B32-72DA-42A8-93C8-C073C631D9EB}"/>
    <cellStyle name="Texto Explicativo 18 2" xfId="49954" xr:uid="{DCCAEA32-B3C2-431D-AF6E-74D708C3F521}"/>
    <cellStyle name="Texto Explicativo 18 3" xfId="51353" xr:uid="{100CCCD6-E8EB-4F8F-A13E-BE2FF9068C60}"/>
    <cellStyle name="Texto Explicativo 18 4" xfId="52234" xr:uid="{212466FA-1B22-4437-8932-60875E9C865E}"/>
    <cellStyle name="Texto Explicativo 18 5" xfId="53100" xr:uid="{E2A71B12-0149-4B4B-B2E9-D49009ECF53B}"/>
    <cellStyle name="Texto Explicativo 18 6" xfId="53947" xr:uid="{9382ACBE-D534-4BA5-852A-FB1E961C73B1}"/>
    <cellStyle name="Texto Explicativo 18 7" xfId="54761" xr:uid="{1E211C3E-1908-44B0-AC09-7395CDAAA5BF}"/>
    <cellStyle name="Texto Explicativo 18 8" xfId="55473" xr:uid="{5D170781-678D-437A-8863-3E6F4640E6BE}"/>
    <cellStyle name="Texto Explicativo 18 9" xfId="56044" xr:uid="{6F21849E-6065-410F-9506-05079F16434F}"/>
    <cellStyle name="Texto Explicativo 19" xfId="44097" xr:uid="{3B2E4A0E-6F9A-44C4-801E-B30832995E02}"/>
    <cellStyle name="Texto Explicativo 19 2" xfId="49955" xr:uid="{0B89BD76-DA21-49D7-84D4-DC0F9B9E9B7D}"/>
    <cellStyle name="Texto Explicativo 19 3" xfId="51354" xr:uid="{A737CBA0-41CF-411E-8219-301AD6DCBF1D}"/>
    <cellStyle name="Texto Explicativo 19 4" xfId="52235" xr:uid="{DC1C8128-ACFE-4801-A48E-A3AC7F85F063}"/>
    <cellStyle name="Texto Explicativo 19 5" xfId="53101" xr:uid="{3CA735E3-E56C-4250-844D-1C32045C104D}"/>
    <cellStyle name="Texto Explicativo 19 6" xfId="53948" xr:uid="{3E343B85-55C7-4088-938B-DE81AC9818DF}"/>
    <cellStyle name="Texto Explicativo 19 7" xfId="54762" xr:uid="{BCDCA770-6BE8-4397-8FBC-40BC2D8E96A8}"/>
    <cellStyle name="Texto Explicativo 19 8" xfId="55474" xr:uid="{DF561891-CDF1-428C-A8B5-F582A754BB22}"/>
    <cellStyle name="Texto Explicativo 19 9" xfId="56045" xr:uid="{F77FEFE0-F7AF-454E-862A-9A53E144FC4F}"/>
    <cellStyle name="Texto Explicativo 2" xfId="44098" xr:uid="{34E3F445-850C-4C60-82E0-68BBBCC0B606}"/>
    <cellStyle name="Texto Explicativo 2 10" xfId="44099" xr:uid="{9DFB7D9D-1129-4D47-BF21-9DDC4AC8F482}"/>
    <cellStyle name="Texto Explicativo 2 10 2" xfId="53102" xr:uid="{417FA13F-0DC3-402B-9688-39C24ACCF40F}"/>
    <cellStyle name="Texto Explicativo 2 11" xfId="44100" xr:uid="{530E9C4A-4DD6-4A8F-AB9A-A8A1A5B4C85F}"/>
    <cellStyle name="Texto Explicativo 2 11 2" xfId="53949" xr:uid="{221029F1-51C8-486D-A6B7-5BED89DA29B8}"/>
    <cellStyle name="Texto Explicativo 2 12" xfId="44101" xr:uid="{DD6C6F41-3461-4CE1-B6B0-5371C515B6B6}"/>
    <cellStyle name="Texto Explicativo 2 12 2" xfId="54763" xr:uid="{55D75EC5-470C-42B9-9AFC-2706D2C16D8D}"/>
    <cellStyle name="Texto Explicativo 2 13" xfId="44102" xr:uid="{43A6422F-D721-4E0A-A676-29ED0982AA8C}"/>
    <cellStyle name="Texto Explicativo 2 13 2" xfId="55475" xr:uid="{6F579EA6-B4FF-40B7-A70C-3B4DB37058D6}"/>
    <cellStyle name="Texto Explicativo 2 14" xfId="44103" xr:uid="{63EB8083-F4C3-4A17-8410-8AD3D196F5C9}"/>
    <cellStyle name="Texto Explicativo 2 14 2" xfId="44104" xr:uid="{91ECE772-AFF7-4FB2-BE80-547781707CA4}"/>
    <cellStyle name="Texto Explicativo 2 14 3" xfId="44105" xr:uid="{7C24D29E-5B14-4CCF-844C-92227328BB6F}"/>
    <cellStyle name="Texto Explicativo 2 14 4" xfId="44106" xr:uid="{8A34017F-C095-47E7-ABBB-54C89687E916}"/>
    <cellStyle name="Texto Explicativo 2 14 5" xfId="56046" xr:uid="{14273FBF-22C3-4B6A-8F7F-5335A11FF3B4}"/>
    <cellStyle name="Texto Explicativo 2 15" xfId="44107" xr:uid="{0AA883B9-B374-481E-9389-07E7B8180E3E}"/>
    <cellStyle name="Texto Explicativo 2 15 2" xfId="56192" xr:uid="{0F986148-5F26-47B0-8F37-06F860EEC482}"/>
    <cellStyle name="Texto Explicativo 2 16" xfId="44108" xr:uid="{849F36E4-4BDC-4EFA-B485-8B71222D9750}"/>
    <cellStyle name="Texto Explicativo 2 16 2" xfId="57891" xr:uid="{BF47C3A8-803A-492B-8D41-AE6FE85349E4}"/>
    <cellStyle name="Texto Explicativo 2 17" xfId="44109" xr:uid="{0C4DA029-033C-49D2-8A31-3638A2BDE97B}"/>
    <cellStyle name="Texto Explicativo 2 17 2" xfId="47793" xr:uid="{DEC65D2A-32B7-46D3-B6A2-6E582CE955B8}"/>
    <cellStyle name="Texto Explicativo 2 18" xfId="44110" xr:uid="{70AD2692-D6CD-4929-8C66-90AC1B162B34}"/>
    <cellStyle name="Texto Explicativo 2 19" xfId="44111" xr:uid="{B75F9EB7-873F-4289-B09A-20061C28D4CE}"/>
    <cellStyle name="Texto Explicativo 2 2" xfId="44112" xr:uid="{A74221BA-43B7-4B2F-826F-13B51BCB8D2B}"/>
    <cellStyle name="Texto Explicativo 2 2 10" xfId="44113" xr:uid="{8F124337-38B1-416B-8738-9EE8DDBC2747}"/>
    <cellStyle name="Texto Explicativo 2 2 10 2" xfId="56793" xr:uid="{90FF497D-89CC-42D9-9645-909E9BB00AEF}"/>
    <cellStyle name="Texto Explicativo 2 2 11" xfId="44114" xr:uid="{11266651-0BC9-46D1-9BC0-B72FCE3211EA}"/>
    <cellStyle name="Texto Explicativo 2 2 11 2" xfId="58382" xr:uid="{63AE8AF2-CBA4-4902-978D-AA3C6C45962D}"/>
    <cellStyle name="Texto Explicativo 2 2 12" xfId="44115" xr:uid="{89114EF1-21DA-4746-945B-515683C31D76}"/>
    <cellStyle name="Texto Explicativo 2 2 13" xfId="44116" xr:uid="{12D17176-AF42-442F-88FA-DC3C761B0A5F}"/>
    <cellStyle name="Texto Explicativo 2 2 14" xfId="44117" xr:uid="{F1A04997-1DFA-42D9-B7F1-5C780F5A9B9F}"/>
    <cellStyle name="Texto Explicativo 2 2 15" xfId="48383" xr:uid="{6DA44377-ADDC-4704-9D27-068FCAE72AA1}"/>
    <cellStyle name="Texto Explicativo 2 2 2" xfId="44118" xr:uid="{7053378E-F047-4880-8EC2-5F0A905954B9}"/>
    <cellStyle name="Texto Explicativo 2 2 2 10" xfId="44119" xr:uid="{439ADDAA-75D0-4D94-9551-69E2CDCA7F97}"/>
    <cellStyle name="Texto Explicativo 2 2 2 10 2" xfId="57111" xr:uid="{07E8BFF2-82DA-4FB7-89CA-A144695C204E}"/>
    <cellStyle name="Texto Explicativo 2 2 2 11" xfId="44120" xr:uid="{B36A24F1-963E-4172-8EA2-7A332F8768F2}"/>
    <cellStyle name="Texto Explicativo 2 2 2 11 2" xfId="57071" xr:uid="{F6BC34CA-F93B-496C-9D36-51B487461946}"/>
    <cellStyle name="Texto Explicativo 2 2 2 12" xfId="44121" xr:uid="{6A88BC31-4E7D-4281-9A4F-2EC9326A69DC}"/>
    <cellStyle name="Texto Explicativo 2 2 2 13" xfId="44122" xr:uid="{747C90F9-E50B-4BFA-A60A-1BE4E3A0A432}"/>
    <cellStyle name="Texto Explicativo 2 2 2 14" xfId="49956" xr:uid="{8BC540B2-DC4B-47C8-BB0E-EAB508B1253F}"/>
    <cellStyle name="Texto Explicativo 2 2 2 2" xfId="44123" xr:uid="{1F9656F4-356B-4491-83E0-167AA5B280EF}"/>
    <cellStyle name="Texto Explicativo 2 2 2 2 2" xfId="44124" xr:uid="{BC86E335-620A-4311-8312-0E35C4CD0D57}"/>
    <cellStyle name="Texto Explicativo 2 2 2 2 2 2" xfId="57544" xr:uid="{4C6A336F-DA7C-473C-8330-296C967F3258}"/>
    <cellStyle name="Texto Explicativo 2 2 2 2 2 2 2" xfId="57545" xr:uid="{332DB7FE-22A3-42D4-9299-9C1D3F6B92F3}"/>
    <cellStyle name="Texto Explicativo 2 2 2 2 2 2 3" xfId="57004" xr:uid="{E2D47C28-0400-4316-8C74-8337B4FCE22E}"/>
    <cellStyle name="Texto Explicativo 2 2 2 2 2 3" xfId="57394" xr:uid="{C8211F01-7101-4C05-BFCF-FAAF9769FE3D}"/>
    <cellStyle name="Texto Explicativo 2 2 2 2 2 4" xfId="49958" xr:uid="{57AEA861-F3E2-4A8F-BF2A-CF8C90D727B9}"/>
    <cellStyle name="Texto Explicativo 2 2 2 2 3" xfId="44125" xr:uid="{A5FC6F63-77BB-4ACD-ADD8-259D1F454656}"/>
    <cellStyle name="Texto Explicativo 2 2 2 2 3 2" xfId="57543" xr:uid="{7FA70E28-31ED-4A4E-9894-25C0A9B99B0C}"/>
    <cellStyle name="Texto Explicativo 2 2 2 2 4" xfId="44126" xr:uid="{ECECF9A0-E36B-4D99-A05D-C7F172C916A3}"/>
    <cellStyle name="Texto Explicativo 2 2 2 2 4 2" xfId="57683" xr:uid="{380F78EE-EDA6-48F2-A59F-458FAB917382}"/>
    <cellStyle name="Texto Explicativo 2 2 2 2 5" xfId="49957" xr:uid="{C93A5225-2217-459E-AF5F-034B71EE498E}"/>
    <cellStyle name="Texto Explicativo 2 2 2 3" xfId="44127" xr:uid="{AF2210B7-DF68-47F1-BC26-5CF53D04B486}"/>
    <cellStyle name="Texto Explicativo 2 2 2 3 2" xfId="51357" xr:uid="{081A53BD-CF2B-4970-A71B-C41D90794F7D}"/>
    <cellStyle name="Texto Explicativo 2 2 2 4" xfId="44128" xr:uid="{3D01D3D5-6883-4856-8003-4DD974FF5121}"/>
    <cellStyle name="Texto Explicativo 2 2 2 4 2" xfId="52238" xr:uid="{F6BF4597-FF97-4321-8752-235920340C1F}"/>
    <cellStyle name="Texto Explicativo 2 2 2 5" xfId="44129" xr:uid="{3B8DEF61-515E-4DAF-A6CD-2D6B196045A9}"/>
    <cellStyle name="Texto Explicativo 2 2 2 5 2" xfId="53104" xr:uid="{86EC049A-429F-4852-981E-74F60D89958E}"/>
    <cellStyle name="Texto Explicativo 2 2 2 6" xfId="44130" xr:uid="{F76196E9-11BF-436C-A518-377179E9B1E7}"/>
    <cellStyle name="Texto Explicativo 2 2 2 6 2" xfId="53951" xr:uid="{86762837-86FB-4208-8A2A-23C781E2CB18}"/>
    <cellStyle name="Texto Explicativo 2 2 2 7" xfId="44131" xr:uid="{FD73B632-A9CA-408B-B2DB-761AEB5E3BF0}"/>
    <cellStyle name="Texto Explicativo 2 2 2 7 2" xfId="54765" xr:uid="{3B32DF66-04AA-4E0C-99C9-524ED404B3C6}"/>
    <cellStyle name="Texto Explicativo 2 2 2 8" xfId="44132" xr:uid="{25CFDDAC-E4BA-498B-9CC7-08BB2DCC374B}"/>
    <cellStyle name="Texto Explicativo 2 2 2 8 2" xfId="55477" xr:uid="{8E7F7108-DCBE-4C1A-BB5D-1B747745362A}"/>
    <cellStyle name="Texto Explicativo 2 2 2 9" xfId="44133" xr:uid="{2605733C-9C2A-4006-B5AF-B042FA617301}"/>
    <cellStyle name="Texto Explicativo 2 2 2 9 2" xfId="56048" xr:uid="{4434D9B8-C9DE-483F-A2BA-11979DC0092E}"/>
    <cellStyle name="Texto Explicativo 2 2 3" xfId="44134" xr:uid="{94565B75-DDE4-46CE-A6CA-91AB5BA99A02}"/>
    <cellStyle name="Texto Explicativo 2 2 3 2" xfId="51356" xr:uid="{C195EA9C-E2A7-40AF-B78A-927BB8284B26}"/>
    <cellStyle name="Texto Explicativo 2 2 4" xfId="44135" xr:uid="{98AE3B81-AD0E-45AB-A4C0-ACC7421CAD42}"/>
    <cellStyle name="Texto Explicativo 2 2 4 2" xfId="44136" xr:uid="{D9EF1FE9-3FAA-44D3-8D8F-C927101FAFCC}"/>
    <cellStyle name="Texto Explicativo 2 2 4 3" xfId="44137" xr:uid="{0B3043C7-F997-4BB5-BF10-747BEDC8E2CE}"/>
    <cellStyle name="Texto Explicativo 2 2 4 4" xfId="44138" xr:uid="{FAE0D6F9-66CE-49C6-A398-B3BECEB98420}"/>
    <cellStyle name="Texto Explicativo 2 2 4 5" xfId="52237" xr:uid="{B349928E-DE69-49A9-97B5-02A39552A14D}"/>
    <cellStyle name="Texto Explicativo 2 2 5" xfId="44139" xr:uid="{2A445725-7C38-4021-B61C-3FC511377325}"/>
    <cellStyle name="Texto Explicativo 2 2 5 2" xfId="53103" xr:uid="{E3387955-026E-42F3-94CD-508A49CC9349}"/>
    <cellStyle name="Texto Explicativo 2 2 6" xfId="44140" xr:uid="{760F2ECB-151A-4B40-B4F1-3D30B0A15C2E}"/>
    <cellStyle name="Texto Explicativo 2 2 6 2" xfId="53950" xr:uid="{E5A5F800-C910-4E41-9635-7694DCD5620A}"/>
    <cellStyle name="Texto Explicativo 2 2 7" xfId="44141" xr:uid="{A7EA3899-8C00-4C8D-8C69-DD5B84580B02}"/>
    <cellStyle name="Texto Explicativo 2 2 7 2" xfId="54764" xr:uid="{7319E014-4D02-4198-8AD0-A33F3E4E6015}"/>
    <cellStyle name="Texto Explicativo 2 2 8" xfId="44142" xr:uid="{4094CF4E-DCC2-4655-AFD1-00BECB3CE7E3}"/>
    <cellStyle name="Texto Explicativo 2 2 8 2" xfId="55476" xr:uid="{D165BEFE-6732-44AE-B50F-69F9B33A8803}"/>
    <cellStyle name="Texto Explicativo 2 2 9" xfId="44143" xr:uid="{4A13609D-B3E4-48EC-AE14-1468D96C3FCD}"/>
    <cellStyle name="Texto Explicativo 2 2 9 2" xfId="56047" xr:uid="{E8078663-D008-4650-87EE-1A7CFE5BDC81}"/>
    <cellStyle name="Texto Explicativo 2 20" xfId="44144" xr:uid="{6A8445F1-1758-4F1A-A0ED-8BD2F0B45824}"/>
    <cellStyle name="Texto Explicativo 2 21" xfId="44145" xr:uid="{DAF9420E-A0D4-419D-B953-4350FCCA1641}"/>
    <cellStyle name="Texto Explicativo 2 22" xfId="44146" xr:uid="{02286229-96D9-4726-963D-F89C0744E03D}"/>
    <cellStyle name="Texto Explicativo 2 23" xfId="44147" xr:uid="{0B85580D-065F-4ACD-830A-7020E0DAF193}"/>
    <cellStyle name="Texto Explicativo 2 24" xfId="44148" xr:uid="{6ACAD95D-6292-4A79-B015-F6B683BA4BC0}"/>
    <cellStyle name="Texto Explicativo 2 25" xfId="45445" xr:uid="{DD951F3A-F9C1-4284-B290-6DEC6246AA14}"/>
    <cellStyle name="Texto Explicativo 2 3" xfId="44149" xr:uid="{15AE0412-1BD9-4908-BF43-CBAADD089BDB}"/>
    <cellStyle name="Texto Explicativo 2 3 2" xfId="49959" xr:uid="{D32C8296-F818-4CA6-AE7E-D22884609093}"/>
    <cellStyle name="Texto Explicativo 2 4" xfId="44150" xr:uid="{74987A6E-DA3D-44DE-A851-E4B9A91859BA}"/>
    <cellStyle name="Texto Explicativo 2 4 2" xfId="49960" xr:uid="{D6C52EBE-D674-4614-A2D6-69FC876A8214}"/>
    <cellStyle name="Texto Explicativo 2 5" xfId="44151" xr:uid="{C61D6C59-87D8-41C5-A0D6-65E50EA75099}"/>
    <cellStyle name="Texto Explicativo 2 5 2" xfId="49961" xr:uid="{4314514F-A341-47E2-A51C-00B665E66C9C}"/>
    <cellStyle name="Texto Explicativo 2 6" xfId="44152" xr:uid="{C20C7753-795E-4103-B54D-D3F6717C2DD2}"/>
    <cellStyle name="Texto Explicativo 2 6 2" xfId="49962" xr:uid="{999503EA-8917-4EC4-9638-DF7632FD692A}"/>
    <cellStyle name="Texto Explicativo 2 7" xfId="44153" xr:uid="{6EF6AFB0-E19E-4069-8FBE-CA1F5D62E137}"/>
    <cellStyle name="Texto Explicativo 2 7 2" xfId="49963" xr:uid="{B83D7F36-391E-455F-B80E-5F1FE007F024}"/>
    <cellStyle name="Texto Explicativo 2 8" xfId="44154" xr:uid="{2AB5C3BC-85FE-4F04-A949-82615CA02F4E}"/>
    <cellStyle name="Texto Explicativo 2 8 2" xfId="51355" xr:uid="{6C795DF2-7136-4D4D-83B7-D680E35611C2}"/>
    <cellStyle name="Texto Explicativo 2 9" xfId="44155" xr:uid="{14896BA9-8C41-49DD-8CA3-A1A0DED00558}"/>
    <cellStyle name="Texto Explicativo 2 9 2" xfId="52236" xr:uid="{2869AE64-BAA1-4580-8E16-F77CB563A21B}"/>
    <cellStyle name="Texto Explicativo 20" xfId="44156" xr:uid="{B4FA1DFB-1899-4455-83A9-D02D6DA3FD4B}"/>
    <cellStyle name="Texto Explicativo 20 2" xfId="49964" xr:uid="{58D1BDA7-8F8C-4C3E-8E1F-76B1E2D26D42}"/>
    <cellStyle name="Texto Explicativo 20 3" xfId="51363" xr:uid="{0924A894-3D04-4E9C-B66E-14A826E3FA3B}"/>
    <cellStyle name="Texto Explicativo 20 4" xfId="52244" xr:uid="{DC686D4F-AF7F-4543-BD84-8BD40389F834}"/>
    <cellStyle name="Texto Explicativo 20 5" xfId="53110" xr:uid="{C8CC6BE9-0CFE-4EE0-A41C-1836F963C0AF}"/>
    <cellStyle name="Texto Explicativo 20 6" xfId="53957" xr:uid="{540055CF-DA42-4418-896B-8CFE8E16E712}"/>
    <cellStyle name="Texto Explicativo 20 7" xfId="54771" xr:uid="{DBE7436F-35EE-49D9-B4B3-5402472C3E0B}"/>
    <cellStyle name="Texto Explicativo 20 8" xfId="55481" xr:uid="{06F7277F-7775-482F-8663-E94628A0DBCB}"/>
    <cellStyle name="Texto Explicativo 20 9" xfId="56049" xr:uid="{976FF9B2-B350-4959-A9BD-153E64C8E82E}"/>
    <cellStyle name="Texto Explicativo 21" xfId="44157" xr:uid="{7C96F1DE-0626-40D7-A04E-BF2BB27539F5}"/>
    <cellStyle name="Texto Explicativo 21 2" xfId="49965" xr:uid="{799B9DE9-770D-4C3D-9E3E-510E27A13ECE}"/>
    <cellStyle name="Texto Explicativo 22" xfId="44158" xr:uid="{DBBE095B-3BAB-4AE6-A1A0-8440D08115A7}"/>
    <cellStyle name="Texto Explicativo 22 2" xfId="49966" xr:uid="{07AD836E-A289-4B45-ADAB-6D6FEAC55654}"/>
    <cellStyle name="Texto Explicativo 23" xfId="44159" xr:uid="{C3B7532C-BFB1-4F44-BDF8-3CC22F77E248}"/>
    <cellStyle name="Texto Explicativo 23 2" xfId="49967" xr:uid="{0777A62E-D8FD-43D0-9173-56F973EA4C39}"/>
    <cellStyle name="Texto Explicativo 24" xfId="44160" xr:uid="{C2398BCF-B523-4FC1-A4E3-41898437FF52}"/>
    <cellStyle name="Texto Explicativo 24 2" xfId="49968" xr:uid="{E621F36F-2968-4946-AACF-DA1D1BFA5DBC}"/>
    <cellStyle name="Texto Explicativo 25" xfId="44161" xr:uid="{303B646B-A10D-4822-AA2A-12334699F1F2}"/>
    <cellStyle name="Texto Explicativo 25 2" xfId="49969" xr:uid="{EBECB4FD-A11E-499C-BC2A-182F21AF4150}"/>
    <cellStyle name="Texto Explicativo 26" xfId="44162" xr:uid="{C09B1653-AB07-4C33-B023-871E0A6E32AA}"/>
    <cellStyle name="Texto Explicativo 26 2" xfId="49970" xr:uid="{93755FA6-6FF5-4ECE-B250-BCB802591A5B}"/>
    <cellStyle name="Texto Explicativo 27" xfId="44163" xr:uid="{9C55618B-C659-4D83-A5B0-B328FFF216F2}"/>
    <cellStyle name="Texto Explicativo 27 2" xfId="49971" xr:uid="{948BDC99-F4E2-46EB-AD7A-FDFFB0B25027}"/>
    <cellStyle name="Texto Explicativo 28" xfId="44164" xr:uid="{B3D243EB-85F9-4CAB-A88B-AB368567816D}"/>
    <cellStyle name="Texto Explicativo 29" xfId="44165" xr:uid="{1514E4D2-00A8-4F9D-9F92-96D22A7F270A}"/>
    <cellStyle name="Texto Explicativo 3" xfId="44166" xr:uid="{8D2D331E-C933-4E7C-99D5-0F3771E2F14E}"/>
    <cellStyle name="Texto Explicativo 3 10" xfId="56232" xr:uid="{A8EBF9A2-AA24-4C5F-8729-4642F6938E2F}"/>
    <cellStyle name="Texto Explicativo 3 11" xfId="58316" xr:uid="{F38840BB-E7BA-4D42-B530-E7006B6A389C}"/>
    <cellStyle name="Texto Explicativo 3 12" xfId="47794" xr:uid="{24BE275D-8213-4C8C-A84F-F0D02F797546}"/>
    <cellStyle name="Texto Explicativo 3 13" xfId="45446" xr:uid="{4B38BF53-4EF2-4ECB-A457-990E9F1B325C}"/>
    <cellStyle name="Texto Explicativo 3 2" xfId="48384" xr:uid="{80F3E2A8-6933-4190-BF82-5A55EFD12C35}"/>
    <cellStyle name="Texto Explicativo 3 2 2" xfId="49972" xr:uid="{2FFDEA53-8589-4692-A3BA-6DA5BBAF4FDC}"/>
    <cellStyle name="Texto Explicativo 3 2 2 2" xfId="57112" xr:uid="{B09054A4-DD85-467B-AC4D-5B8E9D2DEEC4}"/>
    <cellStyle name="Texto Explicativo 3 2 2 2 2" xfId="57547" xr:uid="{BDED28B8-1505-493E-A68D-388A5C6EA708}"/>
    <cellStyle name="Texto Explicativo 3 2 2 2 3" xfId="58005" xr:uid="{C1E09942-E5E7-4117-86D0-1C8119F584C2}"/>
    <cellStyle name="Texto Explicativo 3 2 2 3" xfId="57712" xr:uid="{E6719259-6580-45F7-8E0C-669F04840084}"/>
    <cellStyle name="Texto Explicativo 3 2 3" xfId="56794" xr:uid="{EB066A86-1C34-4A11-94C8-26780E01148C}"/>
    <cellStyle name="Texto Explicativo 3 2 4" xfId="58272" xr:uid="{15BCC3D5-0419-4BBB-8048-05634222C1C8}"/>
    <cellStyle name="Texto Explicativo 3 3" xfId="51371" xr:uid="{D25F1D45-295B-44BB-95E1-DE434D7251FA}"/>
    <cellStyle name="Texto Explicativo 3 4" xfId="52252" xr:uid="{07D569B9-BE4C-4679-8A50-2A2241015729}"/>
    <cellStyle name="Texto Explicativo 3 5" xfId="53118" xr:uid="{36BCFE3A-E9C6-4D41-BD84-AB71B32403BC}"/>
    <cellStyle name="Texto Explicativo 3 6" xfId="53965" xr:uid="{1C18939C-F693-4F73-ADE7-E29986E23421}"/>
    <cellStyle name="Texto Explicativo 3 7" xfId="54779" xr:uid="{0DBABA48-2206-43C4-9904-690FDD0EB13B}"/>
    <cellStyle name="Texto Explicativo 3 8" xfId="55486" xr:uid="{C57D3C13-5A96-4AA5-895F-ED89BFF4630E}"/>
    <cellStyle name="Texto Explicativo 3 9" xfId="56050" xr:uid="{BA5FB19E-F96F-4135-98A7-E880A3B11FF1}"/>
    <cellStyle name="Texto Explicativo 30" xfId="44167" xr:uid="{DB587475-0359-44D0-ABB8-9CCAE664B908}"/>
    <cellStyle name="Texto Explicativo 31" xfId="44168" xr:uid="{E652ACE0-85DD-45B8-B96A-8EADCF4B0B44}"/>
    <cellStyle name="Texto Explicativo 32" xfId="44169" xr:uid="{EB7046E9-65E1-431B-BEA4-EBC3720A1D7F}"/>
    <cellStyle name="Texto Explicativo 33" xfId="44170" xr:uid="{71489DDE-CEA1-4887-9B4A-BEF6F34EE932}"/>
    <cellStyle name="Texto Explicativo 34" xfId="44171" xr:uid="{15355012-2C53-42BF-A7E1-DF24578EDDA3}"/>
    <cellStyle name="Texto Explicativo 34 2" xfId="44172" xr:uid="{57CA8594-7251-43F0-AB95-5B693E772F44}"/>
    <cellStyle name="Texto Explicativo 34 3" xfId="44173" xr:uid="{01FE878C-AA45-492A-8A72-FA7856E807EE}"/>
    <cellStyle name="Texto Explicativo 35" xfId="44174" xr:uid="{98DAF414-2701-4C47-AC4B-0F9839465475}"/>
    <cellStyle name="Texto Explicativo 36" xfId="44175" xr:uid="{45016EC3-7F59-4640-A56F-D12229EFAD5D}"/>
    <cellStyle name="Texto Explicativo 37" xfId="44176" xr:uid="{1C32209C-79C8-4203-9239-517EAD05E040}"/>
    <cellStyle name="Texto Explicativo 38" xfId="44177" xr:uid="{84B33E72-2C5A-4BC5-A96F-394E6FBFAAAC}"/>
    <cellStyle name="Texto Explicativo 39" xfId="44178" xr:uid="{65B976BA-9A77-4B58-8FEA-2C67111C9B8B}"/>
    <cellStyle name="Texto Explicativo 4" xfId="44179" xr:uid="{C1611642-0EF1-4801-93F5-ABF638130AA7}"/>
    <cellStyle name="Texto Explicativo 4 10" xfId="56273" xr:uid="{C10F81B3-5873-4B94-AC88-F1BFD5A8D4A3}"/>
    <cellStyle name="Texto Explicativo 4 11" xfId="57989" xr:uid="{7EE5C840-273B-493D-B1FB-1B9C5EF5330F}"/>
    <cellStyle name="Texto Explicativo 4 12" xfId="47795" xr:uid="{89811BAE-221A-47A8-B55F-2C1DEDBDF09F}"/>
    <cellStyle name="Texto Explicativo 4 13" xfId="45447" xr:uid="{A4F210D7-1DFA-4428-88A9-8A3BE5A7592A}"/>
    <cellStyle name="Texto Explicativo 4 2" xfId="48385" xr:uid="{CB7AA141-9535-4E35-B1D4-550D0CFB71E0}"/>
    <cellStyle name="Texto Explicativo 4 2 2" xfId="49973" xr:uid="{EF96D466-122F-4849-9DF9-52C4E0FEFF0B}"/>
    <cellStyle name="Texto Explicativo 4 2 2 2" xfId="57113" xr:uid="{5878702E-ECF0-446E-A0A7-A5D2326A0F66}"/>
    <cellStyle name="Texto Explicativo 4 2 2 2 2" xfId="57548" xr:uid="{6AB0326D-352D-4EFA-B093-DED0AE8034EE}"/>
    <cellStyle name="Texto Explicativo 4 2 2 2 3" xfId="57897" xr:uid="{21F4E553-E4A1-4F5F-A1AF-37D870B963F1}"/>
    <cellStyle name="Texto Explicativo 4 2 2 3" xfId="57491" xr:uid="{F249E8DA-160C-45F1-9B95-B5948B577F66}"/>
    <cellStyle name="Texto Explicativo 4 2 3" xfId="56795" xr:uid="{13ECD236-04DA-43A4-8BC4-520BA1AB33A7}"/>
    <cellStyle name="Texto Explicativo 4 2 4" xfId="58168" xr:uid="{3FBC8815-B6E8-4BE2-B34B-53DD188895DE}"/>
    <cellStyle name="Texto Explicativo 4 3" xfId="51372" xr:uid="{70909FC7-49CB-4833-9253-095A38BF4078}"/>
    <cellStyle name="Texto Explicativo 4 4" xfId="52253" xr:uid="{D735BAF9-8456-429F-B569-56D543F3D47B}"/>
    <cellStyle name="Texto Explicativo 4 5" xfId="53119" xr:uid="{CD5403FC-0A0E-4B38-B292-A6F264B1FC25}"/>
    <cellStyle name="Texto Explicativo 4 6" xfId="53966" xr:uid="{B39B75B0-4951-452F-8F5E-3A7700BF5601}"/>
    <cellStyle name="Texto Explicativo 4 7" xfId="54780" xr:uid="{CB18530B-2FB2-4F21-A9F3-BACA874D5D68}"/>
    <cellStyle name="Texto Explicativo 4 8" xfId="55487" xr:uid="{308FFAF4-540C-43E4-947D-9AE35CE5DC57}"/>
    <cellStyle name="Texto Explicativo 4 9" xfId="56051" xr:uid="{6913782B-31AF-43E5-971A-9F133714680A}"/>
    <cellStyle name="Texto Explicativo 40" xfId="44180" xr:uid="{BBB7F3E6-BD67-42E5-ABAD-E93EA95FFEEF}"/>
    <cellStyle name="Texto Explicativo 41" xfId="44181" xr:uid="{508DB2A9-DD8A-4235-A899-DAB639F14AE6}"/>
    <cellStyle name="Texto Explicativo 42" xfId="44182" xr:uid="{D68527A5-8733-49BC-B23B-79B64FBF8267}"/>
    <cellStyle name="Texto Explicativo 43" xfId="44183" xr:uid="{B9A49E58-DA0E-4105-90D6-71EBD0F740EA}"/>
    <cellStyle name="Texto Explicativo 44" xfId="44184" xr:uid="{66241AD3-AD3D-49DB-9123-59C2B66E688B}"/>
    <cellStyle name="Texto Explicativo 45" xfId="44185" xr:uid="{83CDAF9D-2448-4817-BEBE-B049394037BD}"/>
    <cellStyle name="Texto Explicativo 46" xfId="44186" xr:uid="{72783E44-8C9D-455A-A42C-A6009DECBA8F}"/>
    <cellStyle name="Texto Explicativo 47" xfId="44187" xr:uid="{2D68C4F9-4E20-4C3A-A0F7-8346ADFEEB03}"/>
    <cellStyle name="Texto Explicativo 48" xfId="44188" xr:uid="{E61A8B81-5F3C-4A01-BE98-4B5F7A86CB0D}"/>
    <cellStyle name="Texto Explicativo 49" xfId="44189" xr:uid="{0F8FEF35-F5C4-4A86-85AC-F148B54C43B5}"/>
    <cellStyle name="Texto Explicativo 5" xfId="44190" xr:uid="{FEAF1B90-5335-49DA-93BC-0ECF19492186}"/>
    <cellStyle name="Texto Explicativo 5 10" xfId="56314" xr:uid="{46D467A3-486B-4C26-817A-1D4B8D8C52A1}"/>
    <cellStyle name="Texto Explicativo 5 11" xfId="57877" xr:uid="{FB96C13D-A9E5-47DC-9427-20DD09CB24F5}"/>
    <cellStyle name="Texto Explicativo 5 12" xfId="47796" xr:uid="{12CED5BE-21C8-4CA2-A70A-20843D16FB90}"/>
    <cellStyle name="Texto Explicativo 5 13" xfId="45448" xr:uid="{9B8B296C-8443-4D04-8CC9-78AE77F57F91}"/>
    <cellStyle name="Texto Explicativo 5 2" xfId="48386" xr:uid="{02ED747A-2BB7-4674-960B-12D676802479}"/>
    <cellStyle name="Texto Explicativo 5 2 2" xfId="49974" xr:uid="{4437BF4A-CA7A-4051-AE1B-D2D7ADDD8C33}"/>
    <cellStyle name="Texto Explicativo 5 2 2 2" xfId="57114" xr:uid="{F991AC50-6FB0-4BCF-BAA8-244C86643BE3}"/>
    <cellStyle name="Texto Explicativo 5 2 2 2 2" xfId="57549" xr:uid="{BD7AAC7F-A622-4FFA-BE8F-BE7E5FBB82A6}"/>
    <cellStyle name="Texto Explicativo 5 2 2 2 3" xfId="57784" xr:uid="{E2C70162-29E1-4C51-B401-7FBFE0A9ADD2}"/>
    <cellStyle name="Texto Explicativo 5 2 2 3" xfId="57490" xr:uid="{4D468F4A-EA46-4B36-A96F-85C32DA2A265}"/>
    <cellStyle name="Texto Explicativo 5 2 3" xfId="56796" xr:uid="{74F9DB99-1318-4781-90E7-32C7D6979E3D}"/>
    <cellStyle name="Texto Explicativo 5 2 4" xfId="58062" xr:uid="{DF9362B1-6218-4A3A-BF95-BFA324402DF8}"/>
    <cellStyle name="Texto Explicativo 5 3" xfId="51373" xr:uid="{5705A280-A449-48B9-95AF-3D66594C1E54}"/>
    <cellStyle name="Texto Explicativo 5 4" xfId="52254" xr:uid="{F26FA0C6-38F2-408E-A519-CFF6A6BB8ECE}"/>
    <cellStyle name="Texto Explicativo 5 5" xfId="53120" xr:uid="{25DA0877-20CC-4892-84F6-0CA8289FB0CF}"/>
    <cellStyle name="Texto Explicativo 5 6" xfId="53967" xr:uid="{D1FEDAE7-FC15-4A48-AB27-18C36CDFA3AA}"/>
    <cellStyle name="Texto Explicativo 5 7" xfId="54781" xr:uid="{B1A6D419-75B0-4745-BDEC-25A92975E004}"/>
    <cellStyle name="Texto Explicativo 5 8" xfId="55488" xr:uid="{04091875-A8EF-4A09-B545-F626A31D24F9}"/>
    <cellStyle name="Texto Explicativo 5 9" xfId="56052" xr:uid="{69EF82F6-2666-4DC0-A966-D8A52590AA66}"/>
    <cellStyle name="Texto Explicativo 50" xfId="44191" xr:uid="{65ACC589-FB5A-426A-8008-32BE110B926C}"/>
    <cellStyle name="Texto Explicativo 51" xfId="44192" xr:uid="{E557E5AA-B514-4AF6-84A5-3E9ABA96B360}"/>
    <cellStyle name="Texto Explicativo 52" xfId="44193" xr:uid="{B7017284-215B-4807-A7EB-B34D619BBBA7}"/>
    <cellStyle name="Texto Explicativo 53" xfId="44194" xr:uid="{4F2EAE89-4E65-4960-9DA0-05D202A916EB}"/>
    <cellStyle name="Texto Explicativo 6" xfId="44195" xr:uid="{417F3A91-2A21-4694-84AF-D0C5933F1085}"/>
    <cellStyle name="Texto Explicativo 6 10" xfId="56354" xr:uid="{E9E6DE3C-D2AB-4447-BE8F-AE0986E91728}"/>
    <cellStyle name="Texto Explicativo 6 11" xfId="57635" xr:uid="{8357F407-DBDE-41B9-9071-7439CF96F7A2}"/>
    <cellStyle name="Texto Explicativo 6 12" xfId="47797" xr:uid="{EE68C768-EBD8-424C-8F52-D5A09281B5DB}"/>
    <cellStyle name="Texto Explicativo 6 13" xfId="45449" xr:uid="{6690316C-8B55-467C-A93D-07DAB5C13035}"/>
    <cellStyle name="Texto Explicativo 6 2" xfId="48387" xr:uid="{6862B522-4D4D-42CA-ADF1-B0DD4D215FDB}"/>
    <cellStyle name="Texto Explicativo 6 2 2" xfId="49975" xr:uid="{9C5A2C4D-5553-4D9F-A4FA-4098A1541317}"/>
    <cellStyle name="Texto Explicativo 6 2 2 2" xfId="57115" xr:uid="{3E5AF0A4-B00F-4409-8271-DF41967063E1}"/>
    <cellStyle name="Texto Explicativo 6 2 2 2 2" xfId="57550" xr:uid="{C2E51A0B-92EC-48BE-B5DF-961D8E3AAEEA}"/>
    <cellStyle name="Texto Explicativo 6 2 2 2 3" xfId="57682" xr:uid="{5C0E2159-17E6-4FDE-ACF2-24A2CA5D8A14}"/>
    <cellStyle name="Texto Explicativo 6 2 2 3" xfId="57489" xr:uid="{DFC3D7DF-F696-4347-809F-E1B5025C4A3C}"/>
    <cellStyle name="Texto Explicativo 6 2 3" xfId="56797" xr:uid="{38F1D09B-A176-492E-95E9-8844ACCDB709}"/>
    <cellStyle name="Texto Explicativo 6 2 4" xfId="57953" xr:uid="{4D0715F4-B785-44B6-B39C-13B845BCCE4A}"/>
    <cellStyle name="Texto Explicativo 6 3" xfId="51374" xr:uid="{45889A15-6A0D-48A5-85E4-B5ADE2F4707B}"/>
    <cellStyle name="Texto Explicativo 6 4" xfId="52255" xr:uid="{6D5D8F4D-EFC3-4655-8EE9-B96A886577E2}"/>
    <cellStyle name="Texto Explicativo 6 5" xfId="53121" xr:uid="{AA62E2A3-0D24-4AE8-83D5-614E5B01554D}"/>
    <cellStyle name="Texto Explicativo 6 6" xfId="53968" xr:uid="{E2A5BC51-FE53-4B67-8D0F-5EC87B1E751B}"/>
    <cellStyle name="Texto Explicativo 6 7" xfId="54782" xr:uid="{FFA01D56-40F8-458C-9B3F-B6F9A7D05051}"/>
    <cellStyle name="Texto Explicativo 6 8" xfId="55489" xr:uid="{7FDA6486-6F71-4B55-83EB-572F0F485E3F}"/>
    <cellStyle name="Texto Explicativo 6 9" xfId="56053" xr:uid="{6EC38819-129F-4B99-B451-B598A81F389B}"/>
    <cellStyle name="Texto Explicativo 7" xfId="44196" xr:uid="{FE53A51D-0609-4BDA-B12C-56BD80633A4F}"/>
    <cellStyle name="Texto Explicativo 7 10" xfId="47798" xr:uid="{2A14EFCF-F389-4B6D-BF65-699390BAB590}"/>
    <cellStyle name="Texto Explicativo 7 11" xfId="45450" xr:uid="{6856052F-8F24-41DC-8E8D-C755268F8DF7}"/>
    <cellStyle name="Texto Explicativo 7 2" xfId="48388" xr:uid="{DA2B2B90-6C5E-4FC9-9F24-E563A64E139F}"/>
    <cellStyle name="Texto Explicativo 7 2 2" xfId="49976" xr:uid="{B87B6F29-AB36-4650-AB39-3A6A4D328CE6}"/>
    <cellStyle name="Texto Explicativo 7 3" xfId="51375" xr:uid="{4E5D0D73-162D-4D71-B5B9-1912C35E4C43}"/>
    <cellStyle name="Texto Explicativo 7 4" xfId="52256" xr:uid="{03853E03-2200-4E7B-AEED-6BA00DCEB78B}"/>
    <cellStyle name="Texto Explicativo 7 5" xfId="53122" xr:uid="{1954A823-BE95-46A9-B27F-BB1DDF555818}"/>
    <cellStyle name="Texto Explicativo 7 6" xfId="53969" xr:uid="{A8EDE40B-95C3-4425-ACEE-758E28144A1A}"/>
    <cellStyle name="Texto Explicativo 7 7" xfId="54783" xr:uid="{929FD076-CCB4-4E20-B726-6789D8AE0F1F}"/>
    <cellStyle name="Texto Explicativo 7 8" xfId="55490" xr:uid="{CE6E8250-5ED4-456B-987B-31242307A80C}"/>
    <cellStyle name="Texto Explicativo 7 9" xfId="56054" xr:uid="{C590E9E3-5458-42CA-84C7-6652555A0306}"/>
    <cellStyle name="Texto Explicativo 8" xfId="44197" xr:uid="{BF77433D-478B-41EF-B820-4CDB6EB539B0}"/>
    <cellStyle name="Texto Explicativo 8 10" xfId="47799" xr:uid="{8012FD57-7BD9-44AB-81F9-A17A5C7593A6}"/>
    <cellStyle name="Texto Explicativo 8 11" xfId="46371" xr:uid="{EC90B429-8A80-4F33-A6B4-DDA6F7199A81}"/>
    <cellStyle name="Texto Explicativo 8 2" xfId="48389" xr:uid="{A52C30C9-7F3B-400C-9F30-637A825BF13F}"/>
    <cellStyle name="Texto Explicativo 8 2 2" xfId="49977" xr:uid="{CCBDCC4D-D362-4780-A8AC-6ABDB488376B}"/>
    <cellStyle name="Texto Explicativo 8 3" xfId="51376" xr:uid="{9B899E61-D989-4EA9-B099-30C928214381}"/>
    <cellStyle name="Texto Explicativo 8 4" xfId="52257" xr:uid="{1FB1CDCC-0E35-4D74-B2D0-11310A2D2C99}"/>
    <cellStyle name="Texto Explicativo 8 5" xfId="53123" xr:uid="{D342A9B5-C1CF-49C6-B742-1A725B0B10E1}"/>
    <cellStyle name="Texto Explicativo 8 6" xfId="53970" xr:uid="{E6773455-DA4C-49DC-8B7A-D6890516B673}"/>
    <cellStyle name="Texto Explicativo 8 7" xfId="54784" xr:uid="{7FDD0C8F-06B9-4F6B-B0D3-CCE1C62359BA}"/>
    <cellStyle name="Texto Explicativo 8 8" xfId="55491" xr:uid="{010F26EE-DEFA-4116-98F5-799724988687}"/>
    <cellStyle name="Texto Explicativo 8 9" xfId="56055" xr:uid="{830FB135-EA5F-429B-9725-E911CB461DE0}"/>
    <cellStyle name="Texto Explicativo 9" xfId="44198" xr:uid="{5F1F4B68-A192-43E9-9DB1-CDA8F449C512}"/>
    <cellStyle name="Texto Explicativo 9 10" xfId="47800" xr:uid="{C24D2A10-A76D-4AD5-A700-C182528E627F}"/>
    <cellStyle name="Texto Explicativo 9 11" xfId="46372" xr:uid="{B395E167-02E9-4E25-AEC7-2CA5C95F9090}"/>
    <cellStyle name="Texto Explicativo 9 2" xfId="48390" xr:uid="{7D8B5337-D741-49B5-9491-11237C7A4EFC}"/>
    <cellStyle name="Texto Explicativo 9 2 2" xfId="49978" xr:uid="{A3533824-3F26-4EC4-81B6-4BDE41665B1E}"/>
    <cellStyle name="Texto Explicativo 9 3" xfId="51377" xr:uid="{CD75A75E-3F4A-4CC1-8C85-15779788632F}"/>
    <cellStyle name="Texto Explicativo 9 4" xfId="52258" xr:uid="{3854C524-F2A7-46DE-9120-1C2B8D9560D5}"/>
    <cellStyle name="Texto Explicativo 9 5" xfId="53124" xr:uid="{6FC85A10-3BFC-4659-B8C6-9115CA46CA86}"/>
    <cellStyle name="Texto Explicativo 9 6" xfId="53971" xr:uid="{37D0C508-0AB1-47F0-A331-A3C3745A9171}"/>
    <cellStyle name="Texto Explicativo 9 7" xfId="54785" xr:uid="{EA289127-613D-4543-8F2B-AB96CC8C3E5A}"/>
    <cellStyle name="Texto Explicativo 9 8" xfId="55492" xr:uid="{55FDB7E5-FF6F-4A20-BBCE-FBB21C6F9969}"/>
    <cellStyle name="Texto Explicativo 9 9" xfId="56056" xr:uid="{90E70D14-5C10-4035-A921-8CDB93F8AEE7}"/>
    <cellStyle name="Title" xfId="4" xr:uid="{46F77698-4442-4F64-8B2A-6F1850A22149}"/>
    <cellStyle name="Title 2" xfId="45085" xr:uid="{A14D5159-AAC5-4DBC-80CD-E6BD17FE340D}"/>
    <cellStyle name="titulo" xfId="45451" xr:uid="{17D425C4-F3DA-4F72-8A1F-13249EDF0069}"/>
    <cellStyle name="Título 1 1" xfId="47801" xr:uid="{B0AE8C3D-8D0C-4491-AEDA-87B203B297EC}"/>
    <cellStyle name="Título 1 10" xfId="44199" xr:uid="{50F18C9D-EB75-425F-9EEF-78CDB0C28916}"/>
    <cellStyle name="Título 1 10 10" xfId="47802" xr:uid="{DE3FFEA2-E7E2-42FC-AF34-EE0310E621D0}"/>
    <cellStyle name="Título 1 10 11" xfId="46373" xr:uid="{D37E29E2-5FF8-4E67-8F0D-0BAFDD078755}"/>
    <cellStyle name="Título 1 10 2" xfId="48391" xr:uid="{9917EE15-1208-4D4F-9ADB-21368D8ADFF7}"/>
    <cellStyle name="Título 1 10 2 2" xfId="49979" xr:uid="{6CF22877-BAF1-4151-AF72-7B25B52BC08B}"/>
    <cellStyle name="Título 1 10 3" xfId="51378" xr:uid="{89156D36-2E85-4BB4-84CF-812FDC618E54}"/>
    <cellStyle name="Título 1 10 4" xfId="52259" xr:uid="{9D97D60A-AB44-41C9-9A25-9045B4B58976}"/>
    <cellStyle name="Título 1 10 5" xfId="53125" xr:uid="{B847285E-43EA-4BFC-AEE0-CF2CFED76AC1}"/>
    <cellStyle name="Título 1 10 6" xfId="53972" xr:uid="{43411987-787E-4006-BD49-0BE31AEBEF40}"/>
    <cellStyle name="Título 1 10 7" xfId="54786" xr:uid="{214B01FC-8D38-43AC-9326-82AC19A0EA24}"/>
    <cellStyle name="Título 1 10 8" xfId="55493" xr:uid="{4467E06E-E527-4230-9059-7B82CE4456B1}"/>
    <cellStyle name="Título 1 10 9" xfId="56057" xr:uid="{B67A384A-D4A4-478A-A15B-1C97531B3916}"/>
    <cellStyle name="Título 1 11" xfId="44200" xr:uid="{32331A46-A7C7-4E57-A937-CCD813A66C84}"/>
    <cellStyle name="Título 1 11 10" xfId="47803" xr:uid="{6F0C5A1D-34AB-4247-A8D0-888A03855C06}"/>
    <cellStyle name="Título 1 11 11" xfId="46374" xr:uid="{7ECF5FA8-AAB8-48D6-A78E-C7C6E988F0B7}"/>
    <cellStyle name="Título 1 11 2" xfId="48392" xr:uid="{B3497A5A-0EF2-4ED9-84D3-8D7EAB005384}"/>
    <cellStyle name="Título 1 11 2 2" xfId="49980" xr:uid="{04B41BA3-D29A-474F-857C-2BC8471A2B9A}"/>
    <cellStyle name="Título 1 11 3" xfId="51379" xr:uid="{F2F1588D-019B-44A9-856F-ACB6429C4C4E}"/>
    <cellStyle name="Título 1 11 4" xfId="52260" xr:uid="{E4B3CD33-988A-4C9D-B6E9-27A70811005B}"/>
    <cellStyle name="Título 1 11 5" xfId="53126" xr:uid="{2AB8DC1E-F2AD-42E3-9294-B64D22DBBC1B}"/>
    <cellStyle name="Título 1 11 6" xfId="53973" xr:uid="{72F45C89-EC45-4917-AC32-830990516D2A}"/>
    <cellStyle name="Título 1 11 7" xfId="54787" xr:uid="{4205B859-D784-4FF3-BFEB-9183411F1904}"/>
    <cellStyle name="Título 1 11 8" xfId="55494" xr:uid="{4419848C-D1F0-4E9A-A2C0-97F9962F25FF}"/>
    <cellStyle name="Título 1 11 9" xfId="56058" xr:uid="{AA7893DF-2768-4010-BBA4-C0D038F7ED00}"/>
    <cellStyle name="Título 1 12" xfId="44201" xr:uid="{18BA840A-815E-4270-96ED-27E90BE5ACB0}"/>
    <cellStyle name="Título 1 12 10" xfId="47804" xr:uid="{191C8F7D-E418-4ECF-9912-BEE13B05ADD4}"/>
    <cellStyle name="Título 1 12 11" xfId="46375" xr:uid="{F243A2B7-604F-42B1-A6C7-CD3C8B1C79C0}"/>
    <cellStyle name="Título 1 12 2" xfId="48393" xr:uid="{7B42592E-8AA1-450C-A801-FC834E1D5178}"/>
    <cellStyle name="Título 1 12 2 2" xfId="49981" xr:uid="{5E1E1CC6-BC2C-480D-95E3-E544163B1958}"/>
    <cellStyle name="Título 1 12 3" xfId="51380" xr:uid="{0AB6B7DB-C790-49D9-8EF1-BCF8F9C2B7A6}"/>
    <cellStyle name="Título 1 12 4" xfId="52261" xr:uid="{8DEDFE21-85F6-4A5C-81C4-6AF3D55883E8}"/>
    <cellStyle name="Título 1 12 5" xfId="53127" xr:uid="{E4646CE4-DE12-4818-B9EE-941446A1365B}"/>
    <cellStyle name="Título 1 12 6" xfId="53974" xr:uid="{AB6C016F-C7DA-4FE8-A184-B169CEBCC329}"/>
    <cellStyle name="Título 1 12 7" xfId="54788" xr:uid="{E9A7205D-7908-46E8-9167-E926F3069937}"/>
    <cellStyle name="Título 1 12 8" xfId="55495" xr:uid="{7EF82BB7-11F6-4F3D-9D37-D347AD25B1DB}"/>
    <cellStyle name="Título 1 12 9" xfId="56059" xr:uid="{0D004222-994F-4FF1-B918-03D2C4A1A8C4}"/>
    <cellStyle name="Título 1 13" xfId="44202" xr:uid="{DC30DDE4-B5C3-4338-AF61-CA5113B447E8}"/>
    <cellStyle name="Título 1 13 10" xfId="47805" xr:uid="{A094C03C-F30D-435F-8582-87101B03994B}"/>
    <cellStyle name="Título 1 13 11" xfId="46376" xr:uid="{17221EC0-B633-40D3-8458-892FC6859EA9}"/>
    <cellStyle name="Título 1 13 2" xfId="48394" xr:uid="{3FE40565-8F3A-43F2-AC3C-376E5769159A}"/>
    <cellStyle name="Título 1 13 2 2" xfId="49982" xr:uid="{E6E26AE7-2ACA-4501-91F8-33FBEB4ECAA1}"/>
    <cellStyle name="Título 1 13 3" xfId="51381" xr:uid="{F293E6C9-27BD-44D5-9116-2B55004C0218}"/>
    <cellStyle name="Título 1 13 4" xfId="52262" xr:uid="{294BDC73-56A5-4A63-B2A1-11FB7484D5F7}"/>
    <cellStyle name="Título 1 13 5" xfId="53128" xr:uid="{FB34B90E-DDCB-4123-B281-C4CA6592CD87}"/>
    <cellStyle name="Título 1 13 6" xfId="53975" xr:uid="{D72E290B-7177-464F-A766-510F409FF690}"/>
    <cellStyle name="Título 1 13 7" xfId="54789" xr:uid="{F7797A3C-6C5A-4051-B1AA-E4A6374CBD96}"/>
    <cellStyle name="Título 1 13 8" xfId="55496" xr:uid="{FDE6906F-BD22-4DE7-BD7D-68D108047AE6}"/>
    <cellStyle name="Título 1 13 9" xfId="56060" xr:uid="{768D48DB-49E7-44C9-8B48-61A8B2FE0AC5}"/>
    <cellStyle name="Título 1 14" xfId="44203" xr:uid="{AFE5E69E-F657-4693-8252-A9989ADE4C29}"/>
    <cellStyle name="Título 1 14 10" xfId="47806" xr:uid="{767028F2-A1C6-40E0-83BD-527547472A32}"/>
    <cellStyle name="Título 1 14 11" xfId="46377" xr:uid="{303F1172-4071-4114-BFCD-C4B0C724C113}"/>
    <cellStyle name="Título 1 14 2" xfId="48395" xr:uid="{D43BCE9F-AFA6-445E-B066-743AE9CD716F}"/>
    <cellStyle name="Título 1 14 2 2" xfId="49983" xr:uid="{C9F8B06B-6135-4FBB-916F-154F4B42A6F3}"/>
    <cellStyle name="Título 1 14 3" xfId="51382" xr:uid="{33D67268-B013-4A46-A1BA-76F3D54A4E49}"/>
    <cellStyle name="Título 1 14 4" xfId="52263" xr:uid="{0F8376C1-45D5-46F5-A05C-A48A040241B1}"/>
    <cellStyle name="Título 1 14 5" xfId="53129" xr:uid="{30773489-AF69-4B84-92BC-00944017C0D1}"/>
    <cellStyle name="Título 1 14 6" xfId="53976" xr:uid="{33A21632-BEA0-4097-80BB-A20703C6AAEB}"/>
    <cellStyle name="Título 1 14 7" xfId="54790" xr:uid="{89D95C46-3183-4AA0-8E66-6FD37F56BEC1}"/>
    <cellStyle name="Título 1 14 8" xfId="55497" xr:uid="{DB317A04-9B9F-4C8A-81BD-0FC587CBF7B1}"/>
    <cellStyle name="Título 1 14 9" xfId="56061" xr:uid="{A45E173B-E891-43CE-9585-59938F34E82B}"/>
    <cellStyle name="Título 1 15" xfId="44204" xr:uid="{CF765463-4B02-4ACC-9293-4FF17B8C77DA}"/>
    <cellStyle name="Título 1 15 10" xfId="47807" xr:uid="{9CB49FBA-85EF-497B-8300-7447F72E884B}"/>
    <cellStyle name="Título 1 15 11" xfId="46378" xr:uid="{C2487836-D494-4501-81B6-89BFF7657467}"/>
    <cellStyle name="Título 1 15 2" xfId="48396" xr:uid="{B2161D06-952A-49A5-8377-45A969AA601F}"/>
    <cellStyle name="Título 1 15 2 2" xfId="49984" xr:uid="{25F9B97E-8E26-4B56-AFC5-D132646C727B}"/>
    <cellStyle name="Título 1 15 3" xfId="51383" xr:uid="{1792319E-6C38-4894-AE2A-16D57B585712}"/>
    <cellStyle name="Título 1 15 4" xfId="52264" xr:uid="{8748C627-71EA-4A94-B18D-6E6C1EFA92D8}"/>
    <cellStyle name="Título 1 15 5" xfId="53130" xr:uid="{C13E5D80-56C2-441F-9DBE-6E6BD7037F0A}"/>
    <cellStyle name="Título 1 15 6" xfId="53977" xr:uid="{DCDF16FE-3DB3-4EDA-A9DE-2E5D3033565B}"/>
    <cellStyle name="Título 1 15 7" xfId="54791" xr:uid="{A5C5A76E-CCDE-4427-9EFB-6E6FF8A7EE0F}"/>
    <cellStyle name="Título 1 15 8" xfId="55498" xr:uid="{DF2E2A78-14F0-4C90-93DF-CF4D5C6222AF}"/>
    <cellStyle name="Título 1 15 9" xfId="56062" xr:uid="{6EDC239A-CA48-490F-A610-C0F28522BFBD}"/>
    <cellStyle name="Título 1 16" xfId="44205" xr:uid="{5226D918-229C-4090-9B18-430AA1B51173}"/>
    <cellStyle name="Título 1 16 10" xfId="47808" xr:uid="{E0E7E647-D99A-4AC5-8533-B31385F92BF4}"/>
    <cellStyle name="Título 1 16 11" xfId="46379" xr:uid="{C178AA6D-7B32-4217-B13A-4CEBD9C63AB1}"/>
    <cellStyle name="Título 1 16 2" xfId="48397" xr:uid="{ADF01454-FC09-48A6-BF24-FF7B94E1D301}"/>
    <cellStyle name="Título 1 16 2 2" xfId="49985" xr:uid="{C0E8F26A-71DD-4AC9-AB65-4D8E22AF4603}"/>
    <cellStyle name="Título 1 16 3" xfId="51384" xr:uid="{D510E7C0-0779-4910-8A79-C03D5D5ACA8A}"/>
    <cellStyle name="Título 1 16 4" xfId="52265" xr:uid="{81E18D30-6625-4C85-B724-D80B3244DFAC}"/>
    <cellStyle name="Título 1 16 5" xfId="53131" xr:uid="{C73C2B95-13F0-433B-AD7F-71C113F4A620}"/>
    <cellStyle name="Título 1 16 6" xfId="53978" xr:uid="{6AD18A16-1008-4AC9-9337-79B9ACA94DA8}"/>
    <cellStyle name="Título 1 16 7" xfId="54792" xr:uid="{F92161C2-AF14-4E42-9FD4-02B29A0DE49A}"/>
    <cellStyle name="Título 1 16 8" xfId="55499" xr:uid="{EB3708BF-6CF3-4232-B4D8-79418C1A3460}"/>
    <cellStyle name="Título 1 16 9" xfId="56063" xr:uid="{0563A595-3733-4C51-A1B6-DF3493596DA5}"/>
    <cellStyle name="Título 1 17" xfId="44206" xr:uid="{8DDDD7A0-BCF4-4167-995D-F9A252AF00AB}"/>
    <cellStyle name="Título 1 17 2" xfId="49986" xr:uid="{913EBE41-59F3-4DD1-877D-B81474010977}"/>
    <cellStyle name="Título 1 17 3" xfId="51385" xr:uid="{785B3D84-10BD-4D04-A76E-386D53CB3EB4}"/>
    <cellStyle name="Título 1 17 4" xfId="52266" xr:uid="{5F584305-4B31-49D8-8358-FB560F2F7B0C}"/>
    <cellStyle name="Título 1 17 5" xfId="53132" xr:uid="{1530F4F2-3967-4793-86D5-139A798F7D10}"/>
    <cellStyle name="Título 1 17 6" xfId="53979" xr:uid="{64C4AE93-46AC-4C48-89EF-8C867FB3B3DE}"/>
    <cellStyle name="Título 1 17 7" xfId="54793" xr:uid="{63C93F3D-0212-48F0-8DCA-72795431BAA0}"/>
    <cellStyle name="Título 1 17 8" xfId="55500" xr:uid="{229F7A38-F776-4BCC-86F6-76B8CE039D2D}"/>
    <cellStyle name="Título 1 17 9" xfId="56064" xr:uid="{91D22386-D619-429B-B5EC-1095A876368C}"/>
    <cellStyle name="Título 1 18" xfId="44207" xr:uid="{850491E0-80C3-4A58-BE8E-6FE116A7EB3F}"/>
    <cellStyle name="Título 1 18 2" xfId="49987" xr:uid="{0A3D9BCC-23E4-4653-9F08-5AD5E0691E9C}"/>
    <cellStyle name="Título 1 18 3" xfId="51386" xr:uid="{7BD72265-DFD6-4974-9A09-75F1096E941A}"/>
    <cellStyle name="Título 1 18 4" xfId="52267" xr:uid="{5512753B-5D2E-4D80-A571-E449B7042D73}"/>
    <cellStyle name="Título 1 18 5" xfId="53133" xr:uid="{9C1B6E1D-394F-4918-9121-76CB39982AE2}"/>
    <cellStyle name="Título 1 18 6" xfId="53980" xr:uid="{FAF8C03F-1413-4491-9FCA-73CEEE3CB6A2}"/>
    <cellStyle name="Título 1 18 7" xfId="54794" xr:uid="{F5919A44-6051-4D5D-A7EC-C58A190FC76F}"/>
    <cellStyle name="Título 1 18 8" xfId="55501" xr:uid="{435B2B75-9559-425D-A5DA-CB6F5EDD4A1F}"/>
    <cellStyle name="Título 1 18 9" xfId="56065" xr:uid="{20BE2FCB-007B-48AA-8248-BD119FF3975B}"/>
    <cellStyle name="Título 1 19" xfId="44208" xr:uid="{2C87E125-A17F-4300-B54A-72FF41F8D759}"/>
    <cellStyle name="Título 1 19 2" xfId="49988" xr:uid="{4729E266-1BA7-45F5-A4FE-F437C5DFD2BB}"/>
    <cellStyle name="Título 1 19 3" xfId="51387" xr:uid="{459DD32A-E00E-4354-B16B-9F4FD2929F20}"/>
    <cellStyle name="Título 1 19 4" xfId="52268" xr:uid="{15C335C4-6019-47AE-9594-67D5B307C765}"/>
    <cellStyle name="Título 1 19 5" xfId="53134" xr:uid="{B3D0A9D3-56A1-4D37-AFC7-B70311591B1F}"/>
    <cellStyle name="Título 1 19 6" xfId="53981" xr:uid="{8081DB54-F887-48D7-94FC-16C05AF0F2D8}"/>
    <cellStyle name="Título 1 19 7" xfId="54795" xr:uid="{25AC6D21-FEC4-4A60-A894-2518D5EBF4BE}"/>
    <cellStyle name="Título 1 19 8" xfId="55502" xr:uid="{F0A964C5-2317-41B3-91A8-7308A4BA171E}"/>
    <cellStyle name="Título 1 19 9" xfId="56066" xr:uid="{411C2724-5E56-4527-82E6-18E3B235D6E4}"/>
    <cellStyle name="Título 1 2" xfId="44209" xr:uid="{369CD198-455C-41EC-A525-F34DD893E3BA}"/>
    <cellStyle name="Título 1 2 10" xfId="44210" xr:uid="{3403B1F7-2E77-4140-AE9A-B4B63105CCC0}"/>
    <cellStyle name="Título 1 2 10 2" xfId="53135" xr:uid="{F3973426-E1CE-477D-A15B-B7B0AC39E494}"/>
    <cellStyle name="Título 1 2 11" xfId="44211" xr:uid="{C25EFFEB-DEA5-418D-91E9-D05644CF8552}"/>
    <cellStyle name="Título 1 2 11 2" xfId="53982" xr:uid="{635157D2-8B90-4741-931A-714078E2A9D3}"/>
    <cellStyle name="Título 1 2 12" xfId="44212" xr:uid="{5A20CDC3-EFFE-432A-9896-98BE35EFBA77}"/>
    <cellStyle name="Título 1 2 12 2" xfId="54796" xr:uid="{D30F1CCD-29BB-4663-B859-F8EAB7E0D505}"/>
    <cellStyle name="Título 1 2 13" xfId="44213" xr:uid="{92B2393A-BEC0-4BF8-9E53-E979E88D3930}"/>
    <cellStyle name="Título 1 2 13 2" xfId="55503" xr:uid="{7DFBF9BD-02A5-412C-AFEE-20F2EEDFB811}"/>
    <cellStyle name="Título 1 2 14" xfId="44214" xr:uid="{03331960-51C1-4F30-966F-56777813BC21}"/>
    <cellStyle name="Título 1 2 14 2" xfId="44215" xr:uid="{0F6E1EC1-8977-4768-8DBA-D553376D0CE2}"/>
    <cellStyle name="Título 1 2 14 3" xfId="44216" xr:uid="{0A6DB04E-7F58-4FEA-9419-ED2BA5FCE8AB}"/>
    <cellStyle name="Título 1 2 14 4" xfId="44217" xr:uid="{5F123485-DEC8-4FE1-94EA-71AB91E44680}"/>
    <cellStyle name="Título 1 2 14 5" xfId="56067" xr:uid="{0E6A25DB-F168-4646-BC55-446D82FD6D2D}"/>
    <cellStyle name="Título 1 2 15" xfId="44218" xr:uid="{DCB26D2A-CEDC-43D8-BBB9-608C6D6ADCB0}"/>
    <cellStyle name="Título 1 2 15 2" xfId="56178" xr:uid="{B75CD0A7-8E4A-4BB0-9F82-7DF4F9E9306C}"/>
    <cellStyle name="Título 1 2 16" xfId="44219" xr:uid="{0F6CF64B-2C06-4ED8-BDF0-AE361837F954}"/>
    <cellStyle name="Título 1 2 16 2" xfId="57892" xr:uid="{C20E15AE-4E31-4FC3-8C26-D15FE7E84199}"/>
    <cellStyle name="Título 1 2 17" xfId="44220" xr:uid="{1B7C92B0-1362-4023-8465-AA3972DD5AE1}"/>
    <cellStyle name="Título 1 2 17 2" xfId="47809" xr:uid="{90F7409A-7B4A-4B33-9E5E-510D436978BD}"/>
    <cellStyle name="Título 1 2 18" xfId="44221" xr:uid="{78B5E1B1-2F18-4135-ADE5-BF3CB23C8C81}"/>
    <cellStyle name="Título 1 2 19" xfId="44222" xr:uid="{3B508690-FBE6-4A74-9BE6-46072DD34DA0}"/>
    <cellStyle name="Título 1 2 2" xfId="44223" xr:uid="{86514ADA-5F73-43B0-B030-7E7C6AD24A4B}"/>
    <cellStyle name="Título 1 2 2 10" xfId="44224" xr:uid="{C5FB355E-7C26-4520-9660-B186AEEB24AA}"/>
    <cellStyle name="Título 1 2 2 10 2" xfId="56803" xr:uid="{66D61333-3589-44BF-B53A-5D98AD85D29D}"/>
    <cellStyle name="Título 1 2 2 11" xfId="44225" xr:uid="{8D99AC13-4684-4866-BB81-CEE9624F277D}"/>
    <cellStyle name="Título 1 2 2 11 2" xfId="58061" xr:uid="{4520B874-961A-4DEF-B404-13094094F88E}"/>
    <cellStyle name="Título 1 2 2 12" xfId="44226" xr:uid="{538D6936-AAC9-456B-A229-429207A83CEA}"/>
    <cellStyle name="Título 1 2 2 13" xfId="44227" xr:uid="{9DD0ECF6-8C0A-4DDF-BCA7-151D16DE2E73}"/>
    <cellStyle name="Título 1 2 2 14" xfId="44228" xr:uid="{AABB9998-D980-4353-8561-547813F209AA}"/>
    <cellStyle name="Título 1 2 2 15" xfId="48398" xr:uid="{E0CA69D6-D922-4760-BA07-A5274716761F}"/>
    <cellStyle name="Título 1 2 2 2" xfId="44229" xr:uid="{046101E6-14A8-435F-9AEF-69E73C64DE22}"/>
    <cellStyle name="Título 1 2 2 2 10" xfId="44230" xr:uid="{7944CAC6-0EC4-4C2C-AE1F-AB22FDFC2A78}"/>
    <cellStyle name="Título 1 2 2 2 10 2" xfId="57120" xr:uid="{A3CCA469-C669-4A06-A671-4EF252624A91}"/>
    <cellStyle name="Título 1 2 2 2 11" xfId="44231" xr:uid="{6C1E5A4E-1E55-43D2-BAE0-44E6BA68EFDF}"/>
    <cellStyle name="Título 1 2 2 2 11 2" xfId="58358" xr:uid="{6071CF07-8248-4F93-8588-5BB690096AB9}"/>
    <cellStyle name="Título 1 2 2 2 12" xfId="44232" xr:uid="{08E2B14C-2963-4FE8-87E3-901DF03E4582}"/>
    <cellStyle name="Título 1 2 2 2 13" xfId="44233" xr:uid="{06833802-CB2F-4B62-A09E-32A8BD07BE12}"/>
    <cellStyle name="Título 1 2 2 2 14" xfId="49989" xr:uid="{A2E18BB9-468E-4109-A3DB-109A5A8257C5}"/>
    <cellStyle name="Título 1 2 2 2 2" xfId="44234" xr:uid="{43A047AD-E119-4139-BD12-4468F43A685B}"/>
    <cellStyle name="Título 1 2 2 2 2 2" xfId="44235" xr:uid="{4741508F-96AF-4D74-BE21-2A0F14A131A0}"/>
    <cellStyle name="Título 1 2 2 2 2 2 2" xfId="57556" xr:uid="{D380013C-B661-419E-8520-4E5FBCCE4564}"/>
    <cellStyle name="Título 1 2 2 2 2 2 2 2" xfId="57557" xr:uid="{CC5BD0AA-C08E-447D-9ECF-7EB74AFDA79C}"/>
    <cellStyle name="Título 1 2 2 2 2 2 2 3" xfId="58115" xr:uid="{17A2F81C-7AF0-4DE6-918D-A37A25060717}"/>
    <cellStyle name="Título 1 2 2 2 2 2 3" xfId="58220" xr:uid="{F139087A-0D69-4F07-8A42-C233AFB2B37C}"/>
    <cellStyle name="Título 1 2 2 2 2 2 4" xfId="49991" xr:uid="{86E6260A-B7A5-40BB-8D4D-3FC58705BEBF}"/>
    <cellStyle name="Título 1 2 2 2 2 3" xfId="44236" xr:uid="{6AC6FAAC-FF4C-4EB3-B2E8-DE50CF17C4A9}"/>
    <cellStyle name="Título 1 2 2 2 2 3 2" xfId="57555" xr:uid="{CF42E7C5-1560-4615-A841-43C3EC454DE0}"/>
    <cellStyle name="Título 1 2 2 2 2 4" xfId="44237" xr:uid="{6287F523-A115-490A-BE11-44ABC604CEDC}"/>
    <cellStyle name="Título 1 2 2 2 2 4 2" xfId="58329" xr:uid="{92A92CAC-58AC-4143-B2EE-8D958BFD2C87}"/>
    <cellStyle name="Título 1 2 2 2 2 5" xfId="49990" xr:uid="{EBBEE447-8BC5-4981-A785-08D3C0131FD9}"/>
    <cellStyle name="Título 1 2 2 2 3" xfId="44238" xr:uid="{C08B809F-5C31-4C7C-8EAC-B78B52B184CA}"/>
    <cellStyle name="Título 1 2 2 2 3 2" xfId="51390" xr:uid="{9F774CF3-9049-444B-8582-67C3D00B819A}"/>
    <cellStyle name="Título 1 2 2 2 4" xfId="44239" xr:uid="{273CA5CF-8C96-4F25-8440-D6A7FFF5A01D}"/>
    <cellStyle name="Título 1 2 2 2 4 2" xfId="52271" xr:uid="{4EDED411-676E-48F4-8304-4C7785A367AC}"/>
    <cellStyle name="Título 1 2 2 2 5" xfId="44240" xr:uid="{DB798F5B-53C0-4164-9917-3F10BC569271}"/>
    <cellStyle name="Título 1 2 2 2 5 2" xfId="53137" xr:uid="{D75F67C0-B252-493E-B541-803ACE808736}"/>
    <cellStyle name="Título 1 2 2 2 6" xfId="44241" xr:uid="{E385F667-C5ED-4483-82F6-CCE133B34498}"/>
    <cellStyle name="Título 1 2 2 2 6 2" xfId="53984" xr:uid="{4B513224-DEC1-4F06-B307-F46AC20D3DA3}"/>
    <cellStyle name="Título 1 2 2 2 7" xfId="44242" xr:uid="{62BF35A7-312A-46E6-942B-DE48CB143481}"/>
    <cellStyle name="Título 1 2 2 2 7 2" xfId="54798" xr:uid="{D30C62A0-09F1-4C40-94B2-4E70CDDA4347}"/>
    <cellStyle name="Título 1 2 2 2 8" xfId="44243" xr:uid="{D82DC759-0B8D-4923-AD0D-93CE30F3D69F}"/>
    <cellStyle name="Título 1 2 2 2 8 2" xfId="55505" xr:uid="{B44EF762-B90F-4EDA-8AAE-B26EFA57320D}"/>
    <cellStyle name="Título 1 2 2 2 9" xfId="44244" xr:uid="{9C2EDB7D-4230-4472-BCF0-B4718AC8F9C8}"/>
    <cellStyle name="Título 1 2 2 2 9 2" xfId="56069" xr:uid="{A642BCDC-F6BF-4B57-A7F8-4C85FDB2AF87}"/>
    <cellStyle name="Título 1 2 2 3" xfId="44245" xr:uid="{6F4382EF-5799-4C00-93C2-2B963C3D91E1}"/>
    <cellStyle name="Título 1 2 2 3 2" xfId="51389" xr:uid="{C2F1D41E-3B2C-4F41-829B-FB5F2E583AAE}"/>
    <cellStyle name="Título 1 2 2 4" xfId="44246" xr:uid="{F0F0857F-55F5-4E0D-81B4-C3DC3DEBA3FB}"/>
    <cellStyle name="Título 1 2 2 4 2" xfId="44247" xr:uid="{7442A105-7260-4BAD-99CA-1B9A848391C6}"/>
    <cellStyle name="Título 1 2 2 4 3" xfId="44248" xr:uid="{8955BB92-C11A-4248-B28E-D8F271C4338E}"/>
    <cellStyle name="Título 1 2 2 4 4" xfId="44249" xr:uid="{4D344738-E486-43CD-A6BC-9CD51185EEB9}"/>
    <cellStyle name="Título 1 2 2 4 5" xfId="52270" xr:uid="{DA4FD8E6-D21B-44B7-9EF2-89B47180B443}"/>
    <cellStyle name="Título 1 2 2 5" xfId="44250" xr:uid="{820DE2A7-9AF4-4563-96EC-9CA3FFC0B6B6}"/>
    <cellStyle name="Título 1 2 2 5 2" xfId="53136" xr:uid="{9DCD4C3C-6740-405E-B8AA-21C1D0006458}"/>
    <cellStyle name="Título 1 2 2 6" xfId="44251" xr:uid="{D4D17CC7-968E-4635-B413-F97AF6F442DF}"/>
    <cellStyle name="Título 1 2 2 6 2" xfId="53983" xr:uid="{BB73400B-013E-4670-BA0F-438357E72438}"/>
    <cellStyle name="Título 1 2 2 7" xfId="44252" xr:uid="{4952D64E-4DFF-4598-9145-F5A6A005E954}"/>
    <cellStyle name="Título 1 2 2 7 2" xfId="54797" xr:uid="{C10D56BD-991B-40B3-94E6-80F700CC17BB}"/>
    <cellStyle name="Título 1 2 2 8" xfId="44253" xr:uid="{39F58CD1-3544-4FDB-B775-806860226327}"/>
    <cellStyle name="Título 1 2 2 8 2" xfId="55504" xr:uid="{2FD2DF72-913D-431F-A6C8-5372AC34C44D}"/>
    <cellStyle name="Título 1 2 2 9" xfId="44254" xr:uid="{A1FFB29B-9342-4629-816E-AEB7B51A0D9F}"/>
    <cellStyle name="Título 1 2 2 9 2" xfId="56068" xr:uid="{7D2C716D-FA09-478B-AB86-4FD6189BA1CA}"/>
    <cellStyle name="Título 1 2 20" xfId="44255" xr:uid="{5DCF1B63-4D3D-4194-99FB-58F3E299F8C0}"/>
    <cellStyle name="Título 1 2 21" xfId="44256" xr:uid="{52DE1871-F02E-4A69-821B-FFCE5C5938FF}"/>
    <cellStyle name="Título 1 2 22" xfId="44257" xr:uid="{BFD4F868-D8D2-47AD-BCBD-FB8F503807D2}"/>
    <cellStyle name="Título 1 2 23" xfId="44258" xr:uid="{626439CD-666A-458C-9F78-380D8EF39FA8}"/>
    <cellStyle name="Título 1 2 24" xfId="44259" xr:uid="{A5A1C578-09D8-4981-A747-0785588082A4}"/>
    <cellStyle name="Título 1 2 25" xfId="45452" xr:uid="{7AC4FCEA-A3E8-42BA-9F23-FA5930BBB412}"/>
    <cellStyle name="Título 1 2 3" xfId="44260" xr:uid="{7763C01E-476E-4978-BF2A-5AE1661C4B7B}"/>
    <cellStyle name="Título 1 2 3 2" xfId="49992" xr:uid="{A1A1CE9A-3A1B-4382-9105-42BD8B243DC1}"/>
    <cellStyle name="Título 1 2 4" xfId="44261" xr:uid="{CC4AE178-117D-4085-8D20-AE9479F4DCD6}"/>
    <cellStyle name="Título 1 2 4 2" xfId="49993" xr:uid="{A285EB3C-4C88-4859-9E76-8826A426FB74}"/>
    <cellStyle name="Título 1 2 5" xfId="44262" xr:uid="{67AAC853-0531-4CCE-9AFB-1355FD132085}"/>
    <cellStyle name="Título 1 2 5 2" xfId="49994" xr:uid="{3AF9D137-CAA0-4950-9B6E-7466D3EB2A78}"/>
    <cellStyle name="Título 1 2 6" xfId="44263" xr:uid="{A0910F95-D670-4812-B5A3-38326FDE18A2}"/>
    <cellStyle name="Título 1 2 6 2" xfId="49995" xr:uid="{F1B2F6F3-068D-4C24-AF72-4BC67EA221D1}"/>
    <cellStyle name="Título 1 2 7" xfId="44264" xr:uid="{08B8FD1B-EB11-48E2-ADEC-80623A1309E8}"/>
    <cellStyle name="Título 1 2 7 2" xfId="49996" xr:uid="{54026B55-9E9A-4E8E-85F8-FAEEE6AFA0A4}"/>
    <cellStyle name="Título 1 2 8" xfId="44265" xr:uid="{EF6DEFF9-AC7A-4B72-A936-84C10DA8B39F}"/>
    <cellStyle name="Título 1 2 8 2" xfId="51388" xr:uid="{33DDCF66-2194-474E-9EE9-8DC9AAFA3B11}"/>
    <cellStyle name="Título 1 2 9" xfId="44266" xr:uid="{A9F61C17-0AC8-492C-9725-97528F1E44C2}"/>
    <cellStyle name="Título 1 2 9 2" xfId="52269" xr:uid="{84B795CE-0A0E-4C58-BFA4-493841DF3623}"/>
    <cellStyle name="Título 1 20" xfId="44267" xr:uid="{1539E28D-0D6A-4F93-A149-308C40199999}"/>
    <cellStyle name="Título 1 20 2" xfId="49997" xr:uid="{8E388ED2-0993-4049-8BAD-36FF0363D747}"/>
    <cellStyle name="Título 1 20 3" xfId="51396" xr:uid="{4B1CB9C6-482A-495F-8AC7-C1D68EA83195}"/>
    <cellStyle name="Título 1 20 4" xfId="52277" xr:uid="{F074139A-EFA3-4CD4-9BD1-32EA375F6687}"/>
    <cellStyle name="Título 1 20 5" xfId="53143" xr:uid="{9AC14B24-1C83-443D-BF8C-954DC8488151}"/>
    <cellStyle name="Título 1 20 6" xfId="53990" xr:uid="{D8C0F2CF-2B9D-452A-AC8E-5FDD5EE2E1FE}"/>
    <cellStyle name="Título 1 20 7" xfId="54804" xr:uid="{0F8480DE-5CCA-44CF-ADC5-24F718735CEC}"/>
    <cellStyle name="Título 1 20 8" xfId="55508" xr:uid="{D42A0BE1-5A9D-4DEB-8704-420B4F21414A}"/>
    <cellStyle name="Título 1 20 9" xfId="56070" xr:uid="{AB6E7D5E-628E-457F-BDC5-7C0814709D98}"/>
    <cellStyle name="Título 1 21" xfId="44268" xr:uid="{7674A97A-7A63-4B52-9FD7-07F283AC5E3C}"/>
    <cellStyle name="Título 1 21 2" xfId="49998" xr:uid="{0004A640-F0D8-4175-A5BB-F9A3E1AB1AA5}"/>
    <cellStyle name="Título 1 22" xfId="44269" xr:uid="{538E293E-7E52-41A9-82B6-5C481950200F}"/>
    <cellStyle name="Título 1 22 2" xfId="49999" xr:uid="{C94F6868-C2CF-494C-8AC6-3062F13A3B17}"/>
    <cellStyle name="Título 1 23" xfId="44270" xr:uid="{FAD77D43-78E1-45DD-AD44-9C6DFE4BC036}"/>
    <cellStyle name="Título 1 23 2" xfId="50000" xr:uid="{037282B3-600C-4B2E-BE1E-88FE99F5ABBA}"/>
    <cellStyle name="Título 1 24" xfId="44271" xr:uid="{4EAF8039-ABEC-481C-9270-FD66D505982E}"/>
    <cellStyle name="Título 1 24 2" xfId="50001" xr:uid="{9610512D-2480-4FF4-9D99-F23E8C0A8734}"/>
    <cellStyle name="Título 1 25" xfId="44272" xr:uid="{421C9345-C08C-425C-8E94-A417E9D159D5}"/>
    <cellStyle name="Título 1 25 2" xfId="50002" xr:uid="{1F890BF7-B9B3-4C4D-8207-5ABEBE6DF85E}"/>
    <cellStyle name="Título 1 26" xfId="44273" xr:uid="{0E2926D1-2D7E-41A6-8F9E-F55FEC7FDAF2}"/>
    <cellStyle name="Título 1 26 2" xfId="50003" xr:uid="{BB08FBF9-EE56-42F2-A676-3878326B1FA4}"/>
    <cellStyle name="Título 1 27" xfId="44274" xr:uid="{E5CAA6B9-C867-4409-B118-206F35BC525A}"/>
    <cellStyle name="Título 1 27 2" xfId="50004" xr:uid="{03466D26-C374-43E4-AAA2-37D666FE8ED6}"/>
    <cellStyle name="Título 1 28" xfId="44275" xr:uid="{629F8913-376D-474A-87F5-7DB87978B1E4}"/>
    <cellStyle name="Título 1 29" xfId="44276" xr:uid="{627A6DCF-EDBA-47D1-A8EB-145AAE08F876}"/>
    <cellStyle name="Título 1 3" xfId="44277" xr:uid="{C7BF4689-2317-4AF1-91CC-1F1212EEAAD8}"/>
    <cellStyle name="Título 1 3 10" xfId="56218" xr:uid="{870FAA8B-E5CC-4787-B44E-BA7E9668A6E5}"/>
    <cellStyle name="Título 1 3 11" xfId="58318" xr:uid="{7AAD3C0E-0B1A-4E4F-B80E-1B1A837AC185}"/>
    <cellStyle name="Título 1 3 12" xfId="47810" xr:uid="{70D17627-9E82-4A0B-B736-C937C21F09FB}"/>
    <cellStyle name="Título 1 3 13" xfId="45453" xr:uid="{1A934A38-5892-4214-9F6D-D88765D69157}"/>
    <cellStyle name="Título 1 3 2" xfId="48399" xr:uid="{EBC420BE-3329-4185-BC35-3BCA8218C0DB}"/>
    <cellStyle name="Título 1 3 2 2" xfId="50005" xr:uid="{957E1FE5-B13D-4B26-B811-8E59F63BF179}"/>
    <cellStyle name="Título 1 3 2 2 2" xfId="57121" xr:uid="{58C061B6-5E17-4277-851C-CAA02D2D8E74}"/>
    <cellStyle name="Título 1 3 2 2 2 2" xfId="57560" xr:uid="{32939598-553D-44AC-9F45-09FD41816E28}"/>
    <cellStyle name="Título 1 3 2 2 2 3" xfId="57681" xr:uid="{A87D2E91-44AF-47D0-8943-0482C4098524}"/>
    <cellStyle name="Título 1 3 2 2 3" xfId="58150" xr:uid="{37451173-915F-4952-98C6-F4C6B2B7BE97}"/>
    <cellStyle name="Título 1 3 2 3" xfId="56804" xr:uid="{35331BD5-8788-4A6E-AF2D-8FEE58564B1A}"/>
    <cellStyle name="Título 1 3 2 4" xfId="57952" xr:uid="{91095891-436F-4827-92E5-AEE824604C37}"/>
    <cellStyle name="Título 1 3 3" xfId="51404" xr:uid="{12A35570-4604-462D-B6D2-8E0EC52DA6F7}"/>
    <cellStyle name="Título 1 3 4" xfId="52285" xr:uid="{E348FEBE-B5B6-4CF8-B952-FA1890347190}"/>
    <cellStyle name="Título 1 3 5" xfId="53151" xr:uid="{445F3850-B3D1-43B5-9C9C-0C3EB25B2CBB}"/>
    <cellStyle name="Título 1 3 6" xfId="53998" xr:uid="{E9F3AD82-94C4-4618-AFF6-1D6F5B204F61}"/>
    <cellStyle name="Título 1 3 7" xfId="54812" xr:uid="{5839A4B1-DC0E-4F6F-B323-C4BA6EC384A0}"/>
    <cellStyle name="Título 1 3 8" xfId="55513" xr:uid="{0F1378C1-0721-40BB-871E-BDBFC882CD91}"/>
    <cellStyle name="Título 1 3 9" xfId="56071" xr:uid="{9E186141-827C-4107-A7F8-11D8C6555379}"/>
    <cellStyle name="Título 1 30" xfId="44278" xr:uid="{1D81B638-B2B6-4C0C-BB6F-6DF26C0A6BD6}"/>
    <cellStyle name="Título 1 31" xfId="44279" xr:uid="{244A243F-9035-41F0-AC41-D7DB344D049C}"/>
    <cellStyle name="Título 1 32" xfId="44280" xr:uid="{A3E88FE4-C427-483D-A7EE-70A124AC1B41}"/>
    <cellStyle name="Título 1 33" xfId="44281" xr:uid="{35BCDD48-5761-43E7-ADD1-2A112B62D1EC}"/>
    <cellStyle name="Título 1 34" xfId="44282" xr:uid="{3F75259D-B16F-483C-A747-F2A58D45A836}"/>
    <cellStyle name="Título 1 34 2" xfId="44283" xr:uid="{73C8278C-E4D2-4858-B431-EF5C95E675FA}"/>
    <cellStyle name="Título 1 34 3" xfId="44284" xr:uid="{D7D74E74-3A4E-476D-81A2-65200E082BD8}"/>
    <cellStyle name="Título 1 35" xfId="44285" xr:uid="{C5AECFFF-3B3C-4FD2-92DE-637A22894423}"/>
    <cellStyle name="Título 1 36" xfId="44286" xr:uid="{DAC10A77-05EB-45C1-99C7-780C10F6A554}"/>
    <cellStyle name="Título 1 37" xfId="44287" xr:uid="{56AB34BE-263B-4D6E-84EE-60FB34275184}"/>
    <cellStyle name="Título 1 38" xfId="44288" xr:uid="{E968233F-1C8C-428D-81C0-BBBF4FFC9266}"/>
    <cellStyle name="Título 1 39" xfId="44289" xr:uid="{E2C7A5E2-081A-4F42-B43C-30B7A7ED4A5F}"/>
    <cellStyle name="Título 1 4" xfId="44290" xr:uid="{D6346A7F-38D6-4DD7-92C0-B2AF5C6846AC}"/>
    <cellStyle name="Título 1 4 10" xfId="56259" xr:uid="{AA5EFF0B-8ADD-44C0-8326-DA106F3DC5D4}"/>
    <cellStyle name="Título 1 4 11" xfId="58430" xr:uid="{A0650670-76A4-4C9A-8997-BC4AF95EC1D6}"/>
    <cellStyle name="Título 1 4 12" xfId="47811" xr:uid="{7FDFE62D-A1F5-4727-ABEE-D0ACC7E0A119}"/>
    <cellStyle name="Título 1 4 13" xfId="45454" xr:uid="{FD45E4CE-51C0-40EF-857E-7B0B126E6D33}"/>
    <cellStyle name="Título 1 4 2" xfId="48400" xr:uid="{6ED52675-091B-4060-A77A-32D7C406E83E}"/>
    <cellStyle name="Título 1 4 2 2" xfId="50006" xr:uid="{90D02DDD-A2D0-42F7-A9F3-1D05924FF893}"/>
    <cellStyle name="Título 1 4 2 2 2" xfId="57122" xr:uid="{EC8C48A2-E784-4718-893A-53B612328DAD}"/>
    <cellStyle name="Título 1 4 2 2 2 2" xfId="57561" xr:uid="{B90435BF-2174-483A-9EB8-F68CE7DB8483}"/>
    <cellStyle name="Título 1 4 2 2 2 3" xfId="57393" xr:uid="{2AF3F994-52F1-458E-BCDA-99F5946DF0A8}"/>
    <cellStyle name="Título 1 4 2 2 3" xfId="58042" xr:uid="{B44FA310-03C7-46ED-B8B8-08A31B9039A0}"/>
    <cellStyle name="Título 1 4 2 3" xfId="56805" xr:uid="{FB9DAB6E-3BF5-44BA-8D0B-53012491D096}"/>
    <cellStyle name="Título 1 4 2 4" xfId="57841" xr:uid="{693079BF-2C3E-47A7-BB99-DEE864BE8D81}"/>
    <cellStyle name="Título 1 4 3" xfId="51405" xr:uid="{49619A70-6875-492E-BC17-B2D908767BE8}"/>
    <cellStyle name="Título 1 4 4" xfId="52286" xr:uid="{3BDE4ED0-E22A-4879-B75A-AEE4178D8A81}"/>
    <cellStyle name="Título 1 4 5" xfId="53152" xr:uid="{0C7D18E0-AC0F-455A-8888-A0F0CE52F4B8}"/>
    <cellStyle name="Título 1 4 6" xfId="53999" xr:uid="{75622A0F-BC37-42A6-AE74-BF3CBF6B6A14}"/>
    <cellStyle name="Título 1 4 7" xfId="54813" xr:uid="{C8DA9C91-8337-4F10-8E50-03DD19336627}"/>
    <cellStyle name="Título 1 4 8" xfId="55514" xr:uid="{BDBF6F14-97D8-4924-8059-7F5E1749F964}"/>
    <cellStyle name="Título 1 4 9" xfId="56072" xr:uid="{E7BBFA7E-D3A6-4039-87AA-0B987A4BAF02}"/>
    <cellStyle name="Título 1 40" xfId="44291" xr:uid="{69F28E84-A8E1-496F-8B62-81D188651FB3}"/>
    <cellStyle name="Título 1 41" xfId="44292" xr:uid="{23F8EA8E-B096-46BE-B92E-182E6D21AEA9}"/>
    <cellStyle name="Título 1 42" xfId="44293" xr:uid="{FA171C0B-DBCB-4699-A952-7297ABCC388F}"/>
    <cellStyle name="Título 1 43" xfId="44294" xr:uid="{F85B9BC1-32EA-460F-971B-DA98E382A77E}"/>
    <cellStyle name="Título 1 44" xfId="44295" xr:uid="{AF447426-A86A-4313-B9A9-F03BABD139AE}"/>
    <cellStyle name="Título 1 45" xfId="44296" xr:uid="{A86629DF-1E16-41B9-BEDF-4BE52E660500}"/>
    <cellStyle name="Título 1 46" xfId="44297" xr:uid="{DEC046E2-8827-498B-9520-9BF6DA01BE65}"/>
    <cellStyle name="Título 1 47" xfId="44298" xr:uid="{62F82995-A89D-42E4-9C07-80FCCD310A93}"/>
    <cellStyle name="Título 1 48" xfId="44299" xr:uid="{BC423F4B-3686-4582-BF35-3E15D57176C5}"/>
    <cellStyle name="Título 1 49" xfId="44300" xr:uid="{A2C7DD2F-8193-40E9-A63B-04584712D4DE}"/>
    <cellStyle name="Título 1 5" xfId="44301" xr:uid="{D62E5DE3-AF0A-4F3C-9B83-440EB817A145}"/>
    <cellStyle name="Título 1 5 10" xfId="56300" xr:uid="{DB35C152-4639-4368-89EC-B70F6CA460C6}"/>
    <cellStyle name="Título 1 5 11" xfId="58309" xr:uid="{681CD1D3-4461-47DD-A010-180AB4979928}"/>
    <cellStyle name="Título 1 5 12" xfId="47812" xr:uid="{319DF069-A1E0-4723-9065-6C783BACC093}"/>
    <cellStyle name="Título 1 5 13" xfId="45455" xr:uid="{82C31790-2E4C-4A3A-8D20-EFD0F2FE2E00}"/>
    <cellStyle name="Título 1 5 2" xfId="48401" xr:uid="{84FA55C3-1B9F-435C-9A5E-A5E16E147CB7}"/>
    <cellStyle name="Título 1 5 2 2" xfId="50007" xr:uid="{DB846876-8DE1-4EAB-99A5-7C8D17DA84F0}"/>
    <cellStyle name="Título 1 5 2 2 2" xfId="57123" xr:uid="{3C343861-D8D7-40FA-8F6D-AD8724CD79B9}"/>
    <cellStyle name="Título 1 5 2 2 2 2" xfId="57562" xr:uid="{045549FB-6C9B-4557-A39B-59E0C04E6A11}"/>
    <cellStyle name="Título 1 5 2 2 2 3" xfId="57003" xr:uid="{B2647DB8-A65C-4AC3-BA63-598BFAF38C3A}"/>
    <cellStyle name="Título 1 5 2 2 3" xfId="57932" xr:uid="{FD396FDC-D10D-424B-995D-F8BE7346A2D9}"/>
    <cellStyle name="Título 1 5 2 3" xfId="56806" xr:uid="{DDE34E8A-E69A-4825-9BF9-9D57BC7F0FD2}"/>
    <cellStyle name="Título 1 5 2 4" xfId="57730" xr:uid="{AF7CED45-E21B-4974-9EC8-FC3C1D971C4F}"/>
    <cellStyle name="Título 1 5 3" xfId="51406" xr:uid="{52F4F6B7-916C-4C44-92A3-D60EE3A94D00}"/>
    <cellStyle name="Título 1 5 4" xfId="52287" xr:uid="{8CDCA56E-9854-4C65-81B8-C4C12A191C98}"/>
    <cellStyle name="Título 1 5 5" xfId="53153" xr:uid="{EBC6257B-A87C-4D73-B1F5-A583FCA49F08}"/>
    <cellStyle name="Título 1 5 6" xfId="54000" xr:uid="{97DA7F68-805A-4673-8CAE-9152A0514E13}"/>
    <cellStyle name="Título 1 5 7" xfId="54814" xr:uid="{34B112FE-2A95-4C7F-A9B1-235AD8F45207}"/>
    <cellStyle name="Título 1 5 8" xfId="55515" xr:uid="{C59B17C7-9384-4B55-85A2-F52D34C7D8ED}"/>
    <cellStyle name="Título 1 5 9" xfId="56073" xr:uid="{9E58D00E-BE40-4B48-A8D9-8158D35CDB7A}"/>
    <cellStyle name="Título 1 50" xfId="44302" xr:uid="{6BC55F10-1E37-47C6-AB46-F5BA1BD57B33}"/>
    <cellStyle name="Título 1 51" xfId="44303" xr:uid="{D0C8F24C-47C6-4320-964B-5BACBF59D9D8}"/>
    <cellStyle name="Título 1 52" xfId="44304" xr:uid="{88F5C3BB-3447-4D2B-95CC-A2E69420724F}"/>
    <cellStyle name="Título 1 53" xfId="44305" xr:uid="{C6412DD3-32AD-408D-BFF2-82E2D7F36E61}"/>
    <cellStyle name="Título 1 6" xfId="44306" xr:uid="{21ACA74B-E019-4742-9B65-76FBA61AD772}"/>
    <cellStyle name="Título 1 6 10" xfId="56340" xr:uid="{536FDA1E-A1CD-4372-8E53-F32F75910ABF}"/>
    <cellStyle name="Título 1 6 11" xfId="57158" xr:uid="{41681BF6-9390-4790-8EF1-9575D9739466}"/>
    <cellStyle name="Título 1 6 12" xfId="47813" xr:uid="{6EACA393-1E15-4126-A3FE-25483CF32C81}"/>
    <cellStyle name="Título 1 6 13" xfId="45456" xr:uid="{5B1A03C8-02AB-4E7F-AEF6-229D14B9BDB9}"/>
    <cellStyle name="Título 1 6 2" xfId="48402" xr:uid="{917CA336-51C4-4ABA-9E92-0CF26BF18A9A}"/>
    <cellStyle name="Título 1 6 2 2" xfId="50008" xr:uid="{7E85B4CF-35E8-4CD9-B13E-FC58BACABCBD}"/>
    <cellStyle name="Título 1 6 2 2 2" xfId="57124" xr:uid="{21F2F1D6-3518-4301-A7C5-1F84725C3241}"/>
    <cellStyle name="Título 1 6 2 2 2 2" xfId="57563" xr:uid="{1847617B-467E-419D-A431-905A7C09D16D}"/>
    <cellStyle name="Título 1 6 2 2 2 3" xfId="56629" xr:uid="{3F1CE026-A4D0-4065-80AA-397E3B728EED}"/>
    <cellStyle name="Título 1 6 2 2 3" xfId="58357" xr:uid="{1F9DD96E-011D-46E0-AA1B-49B48A268748}"/>
    <cellStyle name="Título 1 6 2 3" xfId="56807" xr:uid="{3F906F61-AC7A-4C72-B132-DA716351A6B6}"/>
    <cellStyle name="Título 1 6 2 4" xfId="57542" xr:uid="{AD0FBB15-C964-468D-92EB-6C58B20CA000}"/>
    <cellStyle name="Título 1 6 3" xfId="51407" xr:uid="{D517EB4B-1EA3-472F-BD8B-C6FE8BF90B4F}"/>
    <cellStyle name="Título 1 6 4" xfId="52288" xr:uid="{EAD5553F-2B57-49FD-BB7E-DE9E841143AC}"/>
    <cellStyle name="Título 1 6 5" xfId="53154" xr:uid="{8AFD2C39-10F6-4142-8A79-C0BE9B0E7ED3}"/>
    <cellStyle name="Título 1 6 6" xfId="54001" xr:uid="{B42E36AF-6751-4FAA-ACE1-EDBB71815A80}"/>
    <cellStyle name="Título 1 6 7" xfId="54815" xr:uid="{DD845F85-0CC7-47CB-87D9-F8EDD8447090}"/>
    <cellStyle name="Título 1 6 8" xfId="55516" xr:uid="{E84F545D-78EB-4EA5-933F-98F74F6C0387}"/>
    <cellStyle name="Título 1 6 9" xfId="56074" xr:uid="{4EFF49A7-9654-46B0-BDBE-718D53C79724}"/>
    <cellStyle name="Título 1 7" xfId="44307" xr:uid="{748ACE58-EEA0-4154-875A-9F4A1BAAF17C}"/>
    <cellStyle name="Título 1 7 10" xfId="47814" xr:uid="{3908D06D-FE73-4C02-894A-64E70920A9A0}"/>
    <cellStyle name="Título 1 7 11" xfId="45457" xr:uid="{2493C563-C754-4375-923B-F3593A337816}"/>
    <cellStyle name="Título 1 7 2" xfId="48403" xr:uid="{8860B090-C43E-49C9-A058-9DCE842B63C8}"/>
    <cellStyle name="Título 1 7 2 2" xfId="50009" xr:uid="{216B3599-5935-4A1C-99B5-54BC0A4F798D}"/>
    <cellStyle name="Título 1 7 3" xfId="51408" xr:uid="{8D0D1E7B-76FA-454C-8C59-BFE608D03340}"/>
    <cellStyle name="Título 1 7 4" xfId="52289" xr:uid="{DF80D398-4AE3-482D-AE3F-62B87D4B729D}"/>
    <cellStyle name="Título 1 7 5" xfId="53155" xr:uid="{58118E87-49BD-4576-AB7D-7715526A53E2}"/>
    <cellStyle name="Título 1 7 6" xfId="54002" xr:uid="{DA694764-E250-4406-9F90-0BB9EB0D33EC}"/>
    <cellStyle name="Título 1 7 7" xfId="54816" xr:uid="{8779046E-73A7-4AB1-96DC-3EB651CCCA4E}"/>
    <cellStyle name="Título 1 7 8" xfId="55517" xr:uid="{A86ACD9C-69E5-474E-9335-C471D57E8E93}"/>
    <cellStyle name="Título 1 7 9" xfId="56075" xr:uid="{5C3F1EFA-660F-4A6A-A3BA-A5383AA40F4C}"/>
    <cellStyle name="Título 1 8" xfId="44308" xr:uid="{4F806B41-A709-4C22-B510-3D4AAF09D353}"/>
    <cellStyle name="Título 1 8 10" xfId="47815" xr:uid="{442F983B-68DA-4C49-BA25-95D4DAD19C27}"/>
    <cellStyle name="Título 1 8 11" xfId="46380" xr:uid="{3B5A5CF0-1F11-4030-9CAD-B9487A1BD0AA}"/>
    <cellStyle name="Título 1 8 2" xfId="48404" xr:uid="{956B6163-5BA9-4286-B4FC-376C026856C6}"/>
    <cellStyle name="Título 1 8 2 2" xfId="50010" xr:uid="{E45EBA5C-3C2E-4AD4-B102-0C50219AF015}"/>
    <cellStyle name="Título 1 8 3" xfId="51409" xr:uid="{C31F8EBD-D137-4CAF-927B-97110986EFA9}"/>
    <cellStyle name="Título 1 8 4" xfId="52290" xr:uid="{CE732A50-C5C2-4F63-8F53-100C6D0A1A5B}"/>
    <cellStyle name="Título 1 8 5" xfId="53156" xr:uid="{7B9B86AB-FD70-49B6-8E43-D02B521A4EDC}"/>
    <cellStyle name="Título 1 8 6" xfId="54003" xr:uid="{6979CA1C-2FAB-4EB9-813A-057069795CDB}"/>
    <cellStyle name="Título 1 8 7" xfId="54817" xr:uid="{05AA5D83-B1A1-408F-95F8-5A5C123ECEE7}"/>
    <cellStyle name="Título 1 8 8" xfId="55518" xr:uid="{66FACE4E-5CAB-492C-A9E9-F0B0BAE6280A}"/>
    <cellStyle name="Título 1 8 9" xfId="56076" xr:uid="{9923C2D7-2A6D-4FAC-BB3D-BE6CE704E643}"/>
    <cellStyle name="Título 1 9" xfId="44309" xr:uid="{8CD98121-23A6-4086-B2D4-58EAC00AC6CD}"/>
    <cellStyle name="Título 1 9 10" xfId="47816" xr:uid="{33F3D09C-94BC-43E1-A369-87806730B8C3}"/>
    <cellStyle name="Título 1 9 11" xfId="46381" xr:uid="{5B9290B6-B756-43E6-A6C3-9E42E1F70CC6}"/>
    <cellStyle name="Título 1 9 2" xfId="48405" xr:uid="{B2468A92-8953-4047-AF80-F7F770D5E217}"/>
    <cellStyle name="Título 1 9 2 2" xfId="50011" xr:uid="{D9B5B773-9687-4412-9B2F-28003DD2BFD0}"/>
    <cellStyle name="Título 1 9 3" xfId="51410" xr:uid="{9E27F943-339C-4A36-8A35-A2DA9F492ECE}"/>
    <cellStyle name="Título 1 9 4" xfId="52291" xr:uid="{FB10EBDF-D5BA-43CA-A570-87A4CBAE0CFF}"/>
    <cellStyle name="Título 1 9 5" xfId="53157" xr:uid="{E6B8FFB1-5480-48E2-9367-05BC4F7EDADF}"/>
    <cellStyle name="Título 1 9 6" xfId="54004" xr:uid="{C1A187F7-E990-4E54-A01A-5ED3F44CE2FE}"/>
    <cellStyle name="Título 1 9 7" xfId="54818" xr:uid="{1B61C696-FE41-477F-9EC5-8816329AA004}"/>
    <cellStyle name="Título 1 9 8" xfId="55519" xr:uid="{4733B32F-0773-4466-BF27-1C10ED023C1F}"/>
    <cellStyle name="Título 1 9 9" xfId="56077" xr:uid="{99D43612-1121-434A-A9D2-0CDD74330874}"/>
    <cellStyle name="Título 10" xfId="44310" xr:uid="{5518349A-E131-41C2-9F90-46EE0FA65021}"/>
    <cellStyle name="Título 10 2" xfId="50012" xr:uid="{485EF8FC-F196-4560-863A-D758A43FDCC8}"/>
    <cellStyle name="Título 11" xfId="44311" xr:uid="{E077FA79-A959-4F2E-8D4D-FBBEF5515A86}"/>
    <cellStyle name="Título 11 2" xfId="50013" xr:uid="{4F5FCED9-0DED-4DA5-B278-774ABAAB4B19}"/>
    <cellStyle name="Título 12" xfId="44312" xr:uid="{1597A74E-39C5-4E0E-BD69-1AAA185B42E0}"/>
    <cellStyle name="Título 12 2" xfId="50014" xr:uid="{C0F77477-3FB9-435B-8B86-1F49D8D34475}"/>
    <cellStyle name="Título 13" xfId="44313" xr:uid="{84F9318D-83C2-4443-ACDB-CCA7574CA0BD}"/>
    <cellStyle name="Título 13 2" xfId="50015" xr:uid="{410E8B24-68E8-4D6A-92B4-DB1865FA9986}"/>
    <cellStyle name="Título 14" xfId="44314" xr:uid="{751BE607-59D1-4CF7-8DFE-EA1E341ABC4A}"/>
    <cellStyle name="Título 14 2" xfId="50016" xr:uid="{D07399D9-DEF9-443C-B803-3E576E20B1C2}"/>
    <cellStyle name="Título 15" xfId="44315" xr:uid="{71A81AF1-8E3B-43E2-A5B6-0AA712F773F4}"/>
    <cellStyle name="Título 15 2" xfId="50017" xr:uid="{6E56A56D-FFEE-421A-B214-ACE2533EC206}"/>
    <cellStyle name="Título 16" xfId="44316" xr:uid="{B4EF9C45-FB4E-4DA3-9E43-C67399D3F842}"/>
    <cellStyle name="Título 17" xfId="44317" xr:uid="{5454E6D8-F0A6-4546-8514-A4D5ADC61C15}"/>
    <cellStyle name="Título 18" xfId="44318" xr:uid="{E16A6519-15C8-4895-9157-24CE3B19ABAB}"/>
    <cellStyle name="Título 19" xfId="44319" xr:uid="{69C38828-74E5-4D1C-A8B2-992F7D40BDB2}"/>
    <cellStyle name="titulo 2" xfId="46382" xr:uid="{83C57926-28CC-4F39-9299-B81D3DB21045}"/>
    <cellStyle name="Título 2 10" xfId="44320" xr:uid="{BB6F5756-C6CC-4B94-AEBC-4C6F5EC9FF51}"/>
    <cellStyle name="Título 2 10 10" xfId="47817" xr:uid="{978720A3-F0CD-4C56-BFF9-BE9D4A74CD0A}"/>
    <cellStyle name="Título 2 10 11" xfId="46383" xr:uid="{9C955F2A-9BA1-4645-930B-4E165DADB6BA}"/>
    <cellStyle name="Título 2 10 2" xfId="48406" xr:uid="{A8EE32ED-923A-4D29-8348-1C2C541B4BD3}"/>
    <cellStyle name="Título 2 10 2 2" xfId="50018" xr:uid="{FE2A2F27-4F8F-4E7E-A907-E787AED0D89F}"/>
    <cellStyle name="Título 2 10 3" xfId="51417" xr:uid="{EE08E77C-0316-4875-A390-DE07C7E96C56}"/>
    <cellStyle name="Título 2 10 4" xfId="52298" xr:uid="{DE418F21-431C-4962-B71B-B65FD484858A}"/>
    <cellStyle name="Título 2 10 5" xfId="53164" xr:uid="{74C5EEE8-CC6D-47AB-874F-0255F21D9042}"/>
    <cellStyle name="Título 2 10 6" xfId="54011" xr:uid="{F105FE3D-D7B3-484C-AD03-9A87571BEA33}"/>
    <cellStyle name="Título 2 10 7" xfId="54825" xr:uid="{0299F0D4-046B-4DFF-B837-7BC6A339E5C5}"/>
    <cellStyle name="Título 2 10 8" xfId="55523" xr:uid="{025D7AA1-76BD-42C7-BFCC-B9EB8F35A52A}"/>
    <cellStyle name="Título 2 10 9" xfId="56078" xr:uid="{94B7B951-C721-4095-A0AC-B334B24A2FD0}"/>
    <cellStyle name="Título 2 11" xfId="44321" xr:uid="{53AAE6DC-0706-456C-AAFC-254F9F6A7F5D}"/>
    <cellStyle name="Título 2 11 10" xfId="47818" xr:uid="{C036DC5B-FE16-4C3B-86F0-A294EBEA327D}"/>
    <cellStyle name="Título 2 11 11" xfId="46384" xr:uid="{99246970-185D-4109-AFEA-A5FD879D4274}"/>
    <cellStyle name="Título 2 11 2" xfId="48407" xr:uid="{04D3B8EE-B5CE-4152-9631-FC2264E6E8AC}"/>
    <cellStyle name="Título 2 11 2 2" xfId="50019" xr:uid="{ACB8B7B1-4D50-431C-B515-1BCD6F5E064B}"/>
    <cellStyle name="Título 2 11 3" xfId="51418" xr:uid="{ED0E2F4A-1387-4336-946F-175ABE34368C}"/>
    <cellStyle name="Título 2 11 4" xfId="52299" xr:uid="{2254051B-0067-42B9-8092-A35FC738A5DA}"/>
    <cellStyle name="Título 2 11 5" xfId="53165" xr:uid="{C7C8B143-A123-47C0-92F0-0CB3F401D1A9}"/>
    <cellStyle name="Título 2 11 6" xfId="54012" xr:uid="{2B9D809D-1987-48A2-A68D-37C0919775AD}"/>
    <cellStyle name="Título 2 11 7" xfId="54826" xr:uid="{E6CC28F4-2F1C-460F-8DDA-F848A7D9871E}"/>
    <cellStyle name="Título 2 11 8" xfId="55524" xr:uid="{58AD5D10-5293-4CCF-8559-CC0088EB5C85}"/>
    <cellStyle name="Título 2 11 9" xfId="56079" xr:uid="{F516A10B-F576-4493-93A4-7B5108F1DC65}"/>
    <cellStyle name="Título 2 12" xfId="44322" xr:uid="{47CFD902-D758-493D-A41D-4F043E5429A4}"/>
    <cellStyle name="Título 2 12 10" xfId="47819" xr:uid="{FB61D59D-3034-47DB-903E-00F2E59672D8}"/>
    <cellStyle name="Título 2 12 11" xfId="46385" xr:uid="{C1CDC680-E50F-4194-800E-EC5890FE0964}"/>
    <cellStyle name="Título 2 12 2" xfId="48408" xr:uid="{EEF186C2-596B-44DC-9723-937D9FD30C2C}"/>
    <cellStyle name="Título 2 12 2 2" xfId="50020" xr:uid="{F98484E0-865D-48E0-9EAC-9FA12CD9DFE6}"/>
    <cellStyle name="Título 2 12 3" xfId="51419" xr:uid="{352841CB-43FA-487B-9F8B-DF3F937FDAF5}"/>
    <cellStyle name="Título 2 12 4" xfId="52300" xr:uid="{4EED67D9-6ABE-4967-8E0D-F89D649B9E52}"/>
    <cellStyle name="Título 2 12 5" xfId="53166" xr:uid="{B66C626F-CA02-46A1-9BB5-E1175A2C871E}"/>
    <cellStyle name="Título 2 12 6" xfId="54013" xr:uid="{92291944-94B5-4F23-9309-F32ADD47F2CC}"/>
    <cellStyle name="Título 2 12 7" xfId="54827" xr:uid="{B6B2FBC1-B402-414A-A7B1-2FB4330A2D2E}"/>
    <cellStyle name="Título 2 12 8" xfId="55525" xr:uid="{179E83DE-B874-4B2A-8856-89539F3060F8}"/>
    <cellStyle name="Título 2 12 9" xfId="56080" xr:uid="{B5FB66AB-F99C-4D32-BB09-B27A254E2C73}"/>
    <cellStyle name="Título 2 13" xfId="44323" xr:uid="{D3D9F373-FB46-4E71-A6BD-35A3446346C8}"/>
    <cellStyle name="Título 2 13 10" xfId="47820" xr:uid="{47C2A89F-818F-4638-A400-803B39CE1193}"/>
    <cellStyle name="Título 2 13 11" xfId="46386" xr:uid="{F6B6F786-28BF-44CD-83A5-EF5C0C87D973}"/>
    <cellStyle name="Título 2 13 2" xfId="48409" xr:uid="{4F52908C-CD08-450F-ACCB-C9E2C7F09FE6}"/>
    <cellStyle name="Título 2 13 2 2" xfId="50021" xr:uid="{E1A371A6-99BF-4718-9FB9-FCB1C87D5950}"/>
    <cellStyle name="Título 2 13 3" xfId="51420" xr:uid="{A536D5F6-8B61-4607-870A-0AB45DF58858}"/>
    <cellStyle name="Título 2 13 4" xfId="52301" xr:uid="{5EDD6D1F-4E0F-43F2-AEEB-E128BB485020}"/>
    <cellStyle name="Título 2 13 5" xfId="53167" xr:uid="{BE739D59-1F06-43F3-A4E4-1FE3099256E3}"/>
    <cellStyle name="Título 2 13 6" xfId="54014" xr:uid="{8493AA2E-5D0B-43BD-99D9-DACBDF16F4A8}"/>
    <cellStyle name="Título 2 13 7" xfId="54828" xr:uid="{D2856F45-4B4B-41A4-9971-D542DA872C5E}"/>
    <cellStyle name="Título 2 13 8" xfId="55526" xr:uid="{DD013DFB-88C7-4717-8787-8D9B172B6FE9}"/>
    <cellStyle name="Título 2 13 9" xfId="56081" xr:uid="{0ABD609E-1CC7-4498-8901-CB550B65972E}"/>
    <cellStyle name="Título 2 14" xfId="44324" xr:uid="{1CE6DB5C-1F35-4B0C-9F12-E58F88E31982}"/>
    <cellStyle name="Título 2 14 10" xfId="47821" xr:uid="{6B39DAA5-D2D1-4DE5-BCF8-3D142AC7036D}"/>
    <cellStyle name="Título 2 14 11" xfId="46387" xr:uid="{626E0C39-4D61-403F-BFE7-46D5AFAC0E8B}"/>
    <cellStyle name="Título 2 14 2" xfId="48410" xr:uid="{FB0DC3D7-3906-4723-9C30-3874FE3802CF}"/>
    <cellStyle name="Título 2 14 2 2" xfId="50022" xr:uid="{C81A0147-BD7C-4AC0-8581-C3689212489D}"/>
    <cellStyle name="Título 2 14 3" xfId="51421" xr:uid="{B8195070-EA7E-44FC-8D4C-E82CD62FE1AF}"/>
    <cellStyle name="Título 2 14 4" xfId="52302" xr:uid="{B8BBA2CD-655C-4FCB-8CA6-7ABE3D006271}"/>
    <cellStyle name="Título 2 14 5" xfId="53168" xr:uid="{C155882F-6DB9-424F-8C9A-5521D1CF8BA6}"/>
    <cellStyle name="Título 2 14 6" xfId="54015" xr:uid="{6B5F30B7-B56D-4278-BFCF-606F136C5BAA}"/>
    <cellStyle name="Título 2 14 7" xfId="54829" xr:uid="{BE2550D8-AE5F-49FE-B2B9-580798427F38}"/>
    <cellStyle name="Título 2 14 8" xfId="55527" xr:uid="{057C9F6A-B76B-4201-B429-2B10D32356C0}"/>
    <cellStyle name="Título 2 14 9" xfId="56082" xr:uid="{C08D6C27-2EC1-46B9-94AE-6DA76DC21ADC}"/>
    <cellStyle name="Título 2 15" xfId="44325" xr:uid="{AB6E9EF6-6E01-4B10-A4DA-9F61B5483A50}"/>
    <cellStyle name="Título 2 15 10" xfId="47822" xr:uid="{8A029F5A-F184-40C3-94F8-479E4447C8A0}"/>
    <cellStyle name="Título 2 15 11" xfId="46388" xr:uid="{28A097CB-0055-4A5B-918B-BF332135D104}"/>
    <cellStyle name="Título 2 15 2" xfId="48411" xr:uid="{CF288CED-518F-42BA-AF3D-AE22447F9C67}"/>
    <cellStyle name="Título 2 15 2 2" xfId="50023" xr:uid="{970D9897-B04A-437A-A46C-86831BFB1886}"/>
    <cellStyle name="Título 2 15 3" xfId="51422" xr:uid="{61F4901E-A1C7-4171-8391-438876F72C0D}"/>
    <cellStyle name="Título 2 15 4" xfId="52303" xr:uid="{74FC79DD-C9DB-4E80-BF28-BB51F18CB075}"/>
    <cellStyle name="Título 2 15 5" xfId="53169" xr:uid="{8C79188D-4AC2-4AEF-9266-E715F85CA9FC}"/>
    <cellStyle name="Título 2 15 6" xfId="54016" xr:uid="{B51027C2-9AE4-4FC0-B6CF-FE74C5652397}"/>
    <cellStyle name="Título 2 15 7" xfId="54830" xr:uid="{15DB7249-828D-468E-A879-81203CAE52B5}"/>
    <cellStyle name="Título 2 15 8" xfId="55528" xr:uid="{A283DF6C-010C-46D4-A512-7A27E1901F20}"/>
    <cellStyle name="Título 2 15 9" xfId="56083" xr:uid="{9C50458D-583D-4C7A-8EC0-57024A54C40D}"/>
    <cellStyle name="Título 2 16" xfId="44326" xr:uid="{9C1AA588-4DA9-4486-9BBF-48B862A01AD8}"/>
    <cellStyle name="Título 2 16 10" xfId="47823" xr:uid="{6C0032A2-2B4A-40FD-99B6-CEE3376C7636}"/>
    <cellStyle name="Título 2 16 11" xfId="46389" xr:uid="{36077B82-0CBC-4A62-8A29-871CCD57A747}"/>
    <cellStyle name="Título 2 16 2" xfId="48412" xr:uid="{0FB9E69C-4970-4BA7-8480-4066F7E06129}"/>
    <cellStyle name="Título 2 16 2 2" xfId="50024" xr:uid="{CDCA9F72-7811-4B8F-8B71-F42BC4AE5411}"/>
    <cellStyle name="Título 2 16 3" xfId="51423" xr:uid="{9214B63E-DEB4-4CB7-83D9-CCAA3EA617CD}"/>
    <cellStyle name="Título 2 16 4" xfId="52304" xr:uid="{00904563-6355-45BF-A256-FD70B6FA212E}"/>
    <cellStyle name="Título 2 16 5" xfId="53170" xr:uid="{CFFAC33F-B8D6-45B2-A77E-0E0A0DD321DD}"/>
    <cellStyle name="Título 2 16 6" xfId="54017" xr:uid="{5E595A24-3A3B-429D-A794-27A26786F448}"/>
    <cellStyle name="Título 2 16 7" xfId="54831" xr:uid="{4D14DA39-F2C6-4A6E-90C4-F81939855A9D}"/>
    <cellStyle name="Título 2 16 8" xfId="55529" xr:uid="{9AA460F8-75E3-445C-87DF-8C03461B3FBD}"/>
    <cellStyle name="Título 2 16 9" xfId="56084" xr:uid="{85C7EEF0-FA8B-4693-882F-BC4F9E5D206B}"/>
    <cellStyle name="Título 2 17" xfId="44327" xr:uid="{80B7E157-84C2-425A-BA67-1A48D6F4CE21}"/>
    <cellStyle name="Título 2 17 2" xfId="50025" xr:uid="{216CCF59-A591-4810-A87C-224119A02C70}"/>
    <cellStyle name="Título 2 17 3" xfId="51424" xr:uid="{E86FF42E-C4E6-4BA5-96B7-646FC40DDD95}"/>
    <cellStyle name="Título 2 17 4" xfId="52305" xr:uid="{12C59973-7F28-4BB6-B554-347C472FE1C9}"/>
    <cellStyle name="Título 2 17 5" xfId="53171" xr:uid="{793BFA3A-4805-4E87-A3CD-3C79D6CFF890}"/>
    <cellStyle name="Título 2 17 6" xfId="54018" xr:uid="{4AACE64C-4280-4B82-A480-3FB29675FB62}"/>
    <cellStyle name="Título 2 17 7" xfId="54832" xr:uid="{E6A34796-B9DE-4E48-8994-FAA0E990DFCB}"/>
    <cellStyle name="Título 2 17 8" xfId="55530" xr:uid="{C7B39DF0-4882-47E1-A8F6-B7A4CEEFB608}"/>
    <cellStyle name="Título 2 17 9" xfId="56085" xr:uid="{4D1C113B-50D4-4CFD-89BC-671D2103788F}"/>
    <cellStyle name="Título 2 18" xfId="44328" xr:uid="{26BEC9AD-D7C7-4DE0-BD36-61561026FE19}"/>
    <cellStyle name="Título 2 18 2" xfId="50026" xr:uid="{0971A22E-767B-42BA-8EBE-721287491848}"/>
    <cellStyle name="Título 2 18 3" xfId="51425" xr:uid="{68EC446E-AD06-4A66-A458-9903293CBAA4}"/>
    <cellStyle name="Título 2 18 4" xfId="52306" xr:uid="{F982757E-B4E6-4333-8C64-BA6DE7226A2C}"/>
    <cellStyle name="Título 2 18 5" xfId="53172" xr:uid="{07924D2C-3CC6-4FE8-A3F6-5DD27303A334}"/>
    <cellStyle name="Título 2 18 6" xfId="54019" xr:uid="{5C8B40E7-F184-4850-8F66-33FB8A48DF7C}"/>
    <cellStyle name="Título 2 18 7" xfId="54833" xr:uid="{5C9ACDC6-2729-4679-9D36-B1B512D0FA3D}"/>
    <cellStyle name="Título 2 18 8" xfId="55531" xr:uid="{FC12D644-DBD5-49A7-93FF-47392539EE32}"/>
    <cellStyle name="Título 2 18 9" xfId="56086" xr:uid="{1B90CBBB-2B90-47D7-87A3-672CC0E46F07}"/>
    <cellStyle name="Título 2 19" xfId="44329" xr:uid="{22A61422-D117-45A8-826A-2A8E806676F2}"/>
    <cellStyle name="Título 2 19 2" xfId="50027" xr:uid="{A61DC437-8672-4C62-9867-377ECE2EC392}"/>
    <cellStyle name="Título 2 19 3" xfId="51426" xr:uid="{44EDCFCE-A4CA-447E-8754-89E69F52AA98}"/>
    <cellStyle name="Título 2 19 4" xfId="52307" xr:uid="{EE668E5B-8C46-4F99-8D88-BA3E3FFE6F60}"/>
    <cellStyle name="Título 2 19 5" xfId="53173" xr:uid="{EA17E81E-3002-4D92-89EE-32711EE0B661}"/>
    <cellStyle name="Título 2 19 6" xfId="54020" xr:uid="{75CA1214-CB8F-4F27-A0F7-41809914B39B}"/>
    <cellStyle name="Título 2 19 7" xfId="54834" xr:uid="{67D7AA50-73AF-40A1-8499-B5238DA2A9B3}"/>
    <cellStyle name="Título 2 19 8" xfId="55532" xr:uid="{C7A6E952-1669-45F5-96CC-86FB9B2100FD}"/>
    <cellStyle name="Título 2 19 9" xfId="56087" xr:uid="{77ABF629-5042-413E-ACE3-BE396AFCCEE7}"/>
    <cellStyle name="Título 2 2" xfId="44330" xr:uid="{E92B7CAA-6D49-4795-9102-1FEDBE4874D8}"/>
    <cellStyle name="Título 2 2 10" xfId="44331" xr:uid="{CAF218C2-34F6-4A9B-9AB1-25088D50B732}"/>
    <cellStyle name="Título 2 2 10 2" xfId="53174" xr:uid="{06F4AC31-C6D0-494C-B3B0-CA61C061E2AA}"/>
    <cellStyle name="Título 2 2 11" xfId="44332" xr:uid="{7E941A53-6D06-4CB2-AA44-B64D5F40859B}"/>
    <cellStyle name="Título 2 2 11 2" xfId="54021" xr:uid="{56BDCEAC-FAB2-4786-8246-8FCD0B521D71}"/>
    <cellStyle name="Título 2 2 12" xfId="44333" xr:uid="{742DE914-9764-4822-A51A-5360B6153489}"/>
    <cellStyle name="Título 2 2 12 2" xfId="54835" xr:uid="{8F9A7C7C-5A35-4E01-B55C-628C7B84B812}"/>
    <cellStyle name="Título 2 2 13" xfId="44334" xr:uid="{0DDE1BCB-BEA9-42DC-92E3-7BBC92F5B52E}"/>
    <cellStyle name="Título 2 2 13 2" xfId="55533" xr:uid="{4B6A1138-E320-4C8C-9DDD-07DC554DAF5F}"/>
    <cellStyle name="Título 2 2 14" xfId="44335" xr:uid="{0168BE3F-D2CA-4106-9618-F27522B21AB4}"/>
    <cellStyle name="Título 2 2 14 2" xfId="44336" xr:uid="{2AD991F8-355D-4E90-8731-476D2E8E04C1}"/>
    <cellStyle name="Título 2 2 14 3" xfId="44337" xr:uid="{188C5341-DBB3-47A7-A867-6827FDBCD5B0}"/>
    <cellStyle name="Título 2 2 14 4" xfId="44338" xr:uid="{FC2EF7EA-DBC3-4838-8F45-56032CC3E344}"/>
    <cellStyle name="Título 2 2 14 5" xfId="56088" xr:uid="{D4AECD68-EF0A-4479-AE9F-D1999679E40E}"/>
    <cellStyle name="Título 2 2 15" xfId="44339" xr:uid="{7C722D0B-F2DD-4943-AA88-59EE1ECE60C1}"/>
    <cellStyle name="Título 2 2 15 2" xfId="56179" xr:uid="{429C844D-0F18-4941-B41C-7423E113DED9}"/>
    <cellStyle name="Título 2 2 16" xfId="44340" xr:uid="{2A614EB7-1BEE-42B0-8618-9CD79F7AADDD}"/>
    <cellStyle name="Título 2 2 16 2" xfId="57780" xr:uid="{0F72151E-2088-45D6-9563-7063BEB56F2F}"/>
    <cellStyle name="Título 2 2 17" xfId="44341" xr:uid="{78B773E4-25A3-471E-BAB0-9827ADE888AD}"/>
    <cellStyle name="Título 2 2 17 2" xfId="47824" xr:uid="{C661FFA0-7E7A-4B46-B965-6AF9BC561D3B}"/>
    <cellStyle name="Título 2 2 18" xfId="44342" xr:uid="{819499A1-9AF9-47F1-AB8D-29E7A8686D59}"/>
    <cellStyle name="Título 2 2 19" xfId="44343" xr:uid="{C1F80FE1-F098-4296-90FD-F81DF1139074}"/>
    <cellStyle name="Título 2 2 2" xfId="44344" xr:uid="{3271AC5D-E974-4F37-ACA8-092B53C137EC}"/>
    <cellStyle name="Título 2 2 2 10" xfId="44345" xr:uid="{733F948A-9744-4FF6-B876-DCAAB16043A8}"/>
    <cellStyle name="Título 2 2 2 10 2" xfId="56811" xr:uid="{C0D94D32-ACEA-4CED-A56F-D5F35546DD6D}"/>
    <cellStyle name="Título 2 2 2 11" xfId="44346" xr:uid="{1685A61F-4EB5-41C0-8F3D-CBE408D97764}"/>
    <cellStyle name="Título 2 2 2 11 2" xfId="58381" xr:uid="{5D5090B6-9ACF-4975-B32C-0C34FAF465D0}"/>
    <cellStyle name="Título 2 2 2 12" xfId="44347" xr:uid="{A15A40F8-4877-4275-8A25-AF4E65FA7745}"/>
    <cellStyle name="Título 2 2 2 13" xfId="44348" xr:uid="{083EA01E-99C2-4800-8DB6-A94B07686FBD}"/>
    <cellStyle name="Título 2 2 2 14" xfId="44349" xr:uid="{F5384EC2-5BF9-4A2A-A22F-66316407FEB8}"/>
    <cellStyle name="Título 2 2 2 15" xfId="48413" xr:uid="{CC52BB99-28C3-46BA-9FC5-E36151AB76A9}"/>
    <cellStyle name="Título 2 2 2 2" xfId="44350" xr:uid="{AECCA0AE-39B1-4456-9DDB-5A832B3359C9}"/>
    <cellStyle name="Título 2 2 2 2 10" xfId="44351" xr:uid="{A31F104A-A21D-4709-80C1-A83128F391D0}"/>
    <cellStyle name="Título 2 2 2 2 10 2" xfId="57129" xr:uid="{1FB101A7-A496-4A96-9822-910FB561C4E3}"/>
    <cellStyle name="Título 2 2 2 2 11" xfId="44352" xr:uid="{341681F2-4CD6-4311-B8A8-C71F5450CBBF}"/>
    <cellStyle name="Título 2 2 2 2 11 2" xfId="57822" xr:uid="{D00797C3-13FE-422B-8A54-5E17EC5B8F6C}"/>
    <cellStyle name="Título 2 2 2 2 12" xfId="44353" xr:uid="{1358505D-C1C0-41DC-AF0F-F3F030799860}"/>
    <cellStyle name="Título 2 2 2 2 13" xfId="44354" xr:uid="{C67B101C-13C2-4649-99B2-8FD04DDB27A0}"/>
    <cellStyle name="Título 2 2 2 2 14" xfId="50028" xr:uid="{5136C5B9-A03E-4AF2-8B33-FC7D50357558}"/>
    <cellStyle name="Título 2 2 2 2 2" xfId="44355" xr:uid="{0881A5FA-92F2-4203-AB0E-F31B1723E6B1}"/>
    <cellStyle name="Título 2 2 2 2 2 2" xfId="44356" xr:uid="{E91FFBA8-CA91-478D-95E5-25E88E305CA8}"/>
    <cellStyle name="Título 2 2 2 2 2 2 2" xfId="57574" xr:uid="{2BD2C52B-4A4B-4933-96D4-7AC827C155D5}"/>
    <cellStyle name="Título 2 2 2 2 2 2 2 2" xfId="57575" xr:uid="{1F383B84-0287-4E50-AB87-9DB21F659724}"/>
    <cellStyle name="Título 2 2 2 2 2 2 2 3" xfId="58328" xr:uid="{4DB664A8-4FE0-42D2-9E46-EC4120F7BD6F}"/>
    <cellStyle name="Título 2 2 2 2 2 2 3" xfId="56172" xr:uid="{C62BCE23-93B0-4E98-9318-B1DE02FB5B77}"/>
    <cellStyle name="Título 2 2 2 2 2 2 4" xfId="50030" xr:uid="{F84A4CDF-BB72-4C3C-A42E-09D06112102B}"/>
    <cellStyle name="Título 2 2 2 2 2 3" xfId="44357" xr:uid="{CD91AAF9-81B5-40B5-8CF0-43A1A3416D89}"/>
    <cellStyle name="Título 2 2 2 2 2 3 2" xfId="57573" xr:uid="{43A5BA1E-D089-4603-AD67-67B5A1620000}"/>
    <cellStyle name="Título 2 2 2 2 2 4" xfId="44358" xr:uid="{3774DBD8-7652-45ED-AD93-D044656F24BF}"/>
    <cellStyle name="Título 2 2 2 2 2 4 2" xfId="56628" xr:uid="{F23CB234-0DE5-4712-9D3D-DB2A673CA4E3}"/>
    <cellStyle name="Título 2 2 2 2 2 5" xfId="50029" xr:uid="{7BE99DBA-FA97-4DAC-88D8-FB8ACDCB2E47}"/>
    <cellStyle name="Título 2 2 2 2 3" xfId="44359" xr:uid="{8B9E5F71-4041-497B-A652-B6C72A998966}"/>
    <cellStyle name="Título 2 2 2 2 3 2" xfId="51429" xr:uid="{9000EAE7-A5EB-4BCB-974B-668680C18824}"/>
    <cellStyle name="Título 2 2 2 2 4" xfId="44360" xr:uid="{F7665493-BA9C-4B28-8F25-4A4B28D58F0F}"/>
    <cellStyle name="Título 2 2 2 2 4 2" xfId="52310" xr:uid="{E20E82FA-8F41-4D20-AE9E-5B84B7C69CF1}"/>
    <cellStyle name="Título 2 2 2 2 5" xfId="44361" xr:uid="{9CCC36C5-9137-419B-A2E0-A34770179990}"/>
    <cellStyle name="Título 2 2 2 2 5 2" xfId="53176" xr:uid="{AE05881B-836F-4DA4-8243-D9B0468EF707}"/>
    <cellStyle name="Título 2 2 2 2 6" xfId="44362" xr:uid="{66E465E4-3DB9-4F1C-8BDB-054DB1F853CB}"/>
    <cellStyle name="Título 2 2 2 2 6 2" xfId="54023" xr:uid="{43A4FF58-055F-4851-858F-3A52A9B2C556}"/>
    <cellStyle name="Título 2 2 2 2 7" xfId="44363" xr:uid="{420E3819-7E75-4C5D-85D1-D557C1A24D37}"/>
    <cellStyle name="Título 2 2 2 2 7 2" xfId="54837" xr:uid="{25323534-A4DC-49CE-8109-537EDFBEA095}"/>
    <cellStyle name="Título 2 2 2 2 8" xfId="44364" xr:uid="{56A996C8-C376-4B5F-BB17-89C8695E3901}"/>
    <cellStyle name="Título 2 2 2 2 8 2" xfId="55535" xr:uid="{6809B378-1277-40EB-A87A-FA3C8437883C}"/>
    <cellStyle name="Título 2 2 2 2 9" xfId="44365" xr:uid="{6542A100-2B69-4CC1-A6C3-6B11B049BF44}"/>
    <cellStyle name="Título 2 2 2 2 9 2" xfId="56090" xr:uid="{EAD6F63E-9212-4CE3-A3CC-72DDBE82BCC0}"/>
    <cellStyle name="Título 2 2 2 3" xfId="44366" xr:uid="{CD165238-6A20-41D2-AD6C-E92ECCB98B09}"/>
    <cellStyle name="Título 2 2 2 3 2" xfId="51428" xr:uid="{77345356-B0C2-48DA-8F9E-01E5D66FB09E}"/>
    <cellStyle name="Título 2 2 2 4" xfId="44367" xr:uid="{BECC4BDC-CCD5-4B00-A742-1A1F14BAE275}"/>
    <cellStyle name="Título 2 2 2 4 2" xfId="44368" xr:uid="{29D154DB-BCCA-4588-A328-1320DDCE7F39}"/>
    <cellStyle name="Título 2 2 2 4 3" xfId="44369" xr:uid="{FFB113C3-ABE6-4B50-A626-5B5D3FC0AC85}"/>
    <cellStyle name="Título 2 2 2 4 4" xfId="44370" xr:uid="{E80037A1-C7E9-46CF-B8C6-5685AF2F2CF3}"/>
    <cellStyle name="Título 2 2 2 4 5" xfId="52309" xr:uid="{6E3B7243-35EE-4B9F-8001-4E02734AE0EB}"/>
    <cellStyle name="Título 2 2 2 5" xfId="44371" xr:uid="{8FCC74D9-DEE4-425A-8A13-FCCCD7306B95}"/>
    <cellStyle name="Título 2 2 2 5 2" xfId="53175" xr:uid="{03655905-01B7-469D-8E5B-AD4DE8623C08}"/>
    <cellStyle name="Título 2 2 2 6" xfId="44372" xr:uid="{3F76E85A-3FF4-4369-8D90-F3FEE206FB41}"/>
    <cellStyle name="Título 2 2 2 6 2" xfId="54022" xr:uid="{45B77F60-43CE-45B3-90F7-29D02D105546}"/>
    <cellStyle name="Título 2 2 2 7" xfId="44373" xr:uid="{20CC0719-7DE6-43D6-BBA3-3C6DCEFA2A1A}"/>
    <cellStyle name="Título 2 2 2 7 2" xfId="54836" xr:uid="{B1D85F8D-C3ED-48D3-834D-41B11E9C5696}"/>
    <cellStyle name="Título 2 2 2 8" xfId="44374" xr:uid="{AF7B199C-3FB1-4794-AD8A-885108DCDFCA}"/>
    <cellStyle name="Título 2 2 2 8 2" xfId="55534" xr:uid="{AD883098-F4F7-404D-872D-F6F819DB1AD7}"/>
    <cellStyle name="Título 2 2 2 9" xfId="44375" xr:uid="{E94BD9F5-1FCC-4A07-9F78-C755BDD66070}"/>
    <cellStyle name="Título 2 2 2 9 2" xfId="56089" xr:uid="{F50E3EEE-E778-4B76-93F1-553D05DAF2C2}"/>
    <cellStyle name="Título 2 2 20" xfId="44376" xr:uid="{8DCF8F88-653E-4E32-AD40-90F252B2FE0E}"/>
    <cellStyle name="Título 2 2 21" xfId="44377" xr:uid="{140CDFE5-67F4-47B2-AAAE-86E51193DA57}"/>
    <cellStyle name="Título 2 2 22" xfId="44378" xr:uid="{835F172B-4883-46C6-8C13-0BEC183D2281}"/>
    <cellStyle name="Título 2 2 23" xfId="44379" xr:uid="{09D908BF-6C79-41D3-828F-53E3183A3C4A}"/>
    <cellStyle name="Título 2 2 24" xfId="44380" xr:uid="{45786C6A-03E7-43B6-84C0-427E07A20DB0}"/>
    <cellStyle name="Título 2 2 25" xfId="45458" xr:uid="{576FC89F-BC5E-45B2-A747-69E80ED1360F}"/>
    <cellStyle name="Título 2 2 3" xfId="44381" xr:uid="{0D8A4058-8B07-47ED-BC35-92289B14B7FB}"/>
    <cellStyle name="Título 2 2 3 2" xfId="50031" xr:uid="{1B566339-295E-4A33-857E-85585497538B}"/>
    <cellStyle name="Título 2 2 4" xfId="44382" xr:uid="{9B434433-D665-445A-92FE-7F26F161616C}"/>
    <cellStyle name="Título 2 2 4 2" xfId="50032" xr:uid="{BA240F9C-8BCD-49FA-99D7-7786CC6B1CF3}"/>
    <cellStyle name="Título 2 2 5" xfId="44383" xr:uid="{D60852B2-9DD7-4DA5-8668-BCBE93C073E9}"/>
    <cellStyle name="Título 2 2 5 2" xfId="50033" xr:uid="{EFE60E6D-0152-4003-9E1D-C1FE46E663F9}"/>
    <cellStyle name="Título 2 2 6" xfId="44384" xr:uid="{038E9AFE-0AA2-4530-AD1F-C4D14A5A35F5}"/>
    <cellStyle name="Título 2 2 6 2" xfId="50034" xr:uid="{E7EAE0AB-3127-4C5E-8A5E-E6138DAD8ADF}"/>
    <cellStyle name="Título 2 2 7" xfId="44385" xr:uid="{BCCD1940-3B47-4BA7-B626-A6CB3D6C1904}"/>
    <cellStyle name="Título 2 2 7 2" xfId="50035" xr:uid="{5905A83F-7453-466C-916E-65A3374840F3}"/>
    <cellStyle name="Título 2 2 8" xfId="44386" xr:uid="{48DB7F15-652B-4297-95A6-CFB14FC23808}"/>
    <cellStyle name="Título 2 2 8 2" xfId="51427" xr:uid="{1819632C-B5AA-4C39-9500-A4A7592F735A}"/>
    <cellStyle name="Título 2 2 9" xfId="44387" xr:uid="{D1870B83-1E83-49DE-8703-071B3FCAA63F}"/>
    <cellStyle name="Título 2 2 9 2" xfId="52308" xr:uid="{2C35E58E-FCFD-46A1-A8F4-59CCD2A837CC}"/>
    <cellStyle name="Título 2 20" xfId="44388" xr:uid="{1361E996-271A-445C-8CD3-1BF28928A562}"/>
    <cellStyle name="Título 2 20 2" xfId="50036" xr:uid="{B744AFE6-12B0-436D-BF18-84F8E34D3096}"/>
    <cellStyle name="Título 2 20 3" xfId="51435" xr:uid="{A7FAE924-D419-4C69-899C-176F1359CF49}"/>
    <cellStyle name="Título 2 20 4" xfId="52316" xr:uid="{81F5FC74-17F6-4CDC-A702-F4E556CA54FC}"/>
    <cellStyle name="Título 2 20 5" xfId="53182" xr:uid="{8B189793-3A40-4FDF-8C93-3EE2670A3CA0}"/>
    <cellStyle name="Título 2 20 6" xfId="54029" xr:uid="{FDFF87A5-799F-4914-8DE4-A6A6F863E999}"/>
    <cellStyle name="Título 2 20 7" xfId="54843" xr:uid="{0B0B7BF6-1A77-4A0A-8A4B-4493D04CD084}"/>
    <cellStyle name="Título 2 20 8" xfId="55538" xr:uid="{F798788B-0260-41E4-B36B-7D97A4B1F77F}"/>
    <cellStyle name="Título 2 20 9" xfId="56091" xr:uid="{65D8FFF1-EB13-48A6-B3E0-CFA072377651}"/>
    <cellStyle name="Título 2 21" xfId="44389" xr:uid="{CB1CAFB5-182D-4BE2-981B-CDB822FFEF08}"/>
    <cellStyle name="Título 2 21 2" xfId="50037" xr:uid="{C00AAC4B-D2FE-417B-9AE2-63AD070A54DC}"/>
    <cellStyle name="Título 2 22" xfId="44390" xr:uid="{12634C3B-C2CA-4818-A7B9-AAA2AB77C7F5}"/>
    <cellStyle name="Título 2 22 2" xfId="50038" xr:uid="{068DD69F-EFBD-4A57-8496-A9472177E4FC}"/>
    <cellStyle name="Título 2 23" xfId="44391" xr:uid="{CFA566D9-D5C1-400D-A6B6-DE6F3500A640}"/>
    <cellStyle name="Título 2 23 2" xfId="50039" xr:uid="{F9DD9495-D0C8-4AC0-A2B8-5BFEFCF7C88A}"/>
    <cellStyle name="Título 2 24" xfId="44392" xr:uid="{407D7D9B-4764-4F23-ACC4-4361FB17BE57}"/>
    <cellStyle name="Título 2 24 2" xfId="50040" xr:uid="{BC60ACD0-1B8B-4090-8089-337B4F03CC45}"/>
    <cellStyle name="Título 2 25" xfId="44393" xr:uid="{7102456D-FC73-48B2-A59E-7E5C9D668D77}"/>
    <cellStyle name="Título 2 25 2" xfId="50041" xr:uid="{AEE8DF55-1355-49FF-87A6-54CF963FF86C}"/>
    <cellStyle name="Título 2 26" xfId="44394" xr:uid="{004AD713-52AB-46B4-889B-A274450A4CE1}"/>
    <cellStyle name="Título 2 26 2" xfId="50042" xr:uid="{C177E0A2-5AF8-4A26-B553-D2A54C23DDC5}"/>
    <cellStyle name="Título 2 27" xfId="44395" xr:uid="{4D1B6B6F-744F-435B-BCB7-948F9A21B983}"/>
    <cellStyle name="Título 2 27 2" xfId="50043" xr:uid="{E7CC5C0B-1796-4BEF-ACEC-8A508CAF8D94}"/>
    <cellStyle name="Título 2 28" xfId="44396" xr:uid="{0F55BD0F-5B5A-4241-9074-0E9EA0D1D9D7}"/>
    <cellStyle name="Título 2 29" xfId="44397" xr:uid="{0DE43143-6D7D-42DC-ABC7-D2DED4DC1028}"/>
    <cellStyle name="Título 2 3" xfId="44398" xr:uid="{FEBD35C1-B9B3-4E4E-9409-1053ABF83585}"/>
    <cellStyle name="Título 2 3 10" xfId="56219" xr:uid="{CA15EF8F-80D1-46D9-89C0-1D545729C875}"/>
    <cellStyle name="Título 2 3 11" xfId="58210" xr:uid="{A32475C9-6A97-40CE-A02E-6A24DB6E3094}"/>
    <cellStyle name="Título 2 3 12" xfId="47825" xr:uid="{7A84C24A-C190-4565-B4F7-87FD8FA08577}"/>
    <cellStyle name="Título 2 3 13" xfId="45459" xr:uid="{748F6B37-FE9C-4986-9A61-30045B022E4E}"/>
    <cellStyle name="Título 2 3 2" xfId="48414" xr:uid="{B5372854-7019-46DB-B325-9399C371BE06}"/>
    <cellStyle name="Título 2 3 2 2" xfId="50044" xr:uid="{BBC20308-36B9-4D59-9A2C-E1B226F9F0F0}"/>
    <cellStyle name="Título 2 3 2 2 2" xfId="57130" xr:uid="{A57E1255-D9BE-4C26-8C99-5E2454C8D429}"/>
    <cellStyle name="Título 2 3 2 2 2 2" xfId="57580" xr:uid="{C4101625-FAA5-4ADD-AF68-5FBA3FCFC66E}"/>
    <cellStyle name="Título 2 3 2 2 2 3" xfId="57896" xr:uid="{5DCDC9FE-D4EA-452D-9C1E-48461774B370}"/>
    <cellStyle name="Título 2 3 2 2 3" xfId="57484" xr:uid="{52271F74-25DB-4C0D-9A04-BE440C0863B5}"/>
    <cellStyle name="Título 2 3 2 3" xfId="56812" xr:uid="{BF16594B-2201-4AB9-BA62-E791CBC04E2A}"/>
    <cellStyle name="Título 2 3 2 4" xfId="58271" xr:uid="{F7F0726A-3813-41EC-8745-1B60F712C99A}"/>
    <cellStyle name="Título 2 3 3" xfId="51443" xr:uid="{C7B3001B-5552-48FD-AC7D-5CF5A075ED1D}"/>
    <cellStyle name="Título 2 3 4" xfId="52323" xr:uid="{0B7D22CA-0BD8-4951-8349-C9E5046CBCB2}"/>
    <cellStyle name="Título 2 3 5" xfId="53189" xr:uid="{8BA39D9D-DD86-49DB-BC62-DF343F28B420}"/>
    <cellStyle name="Título 2 3 6" xfId="54035" xr:uid="{9AA623BD-0998-4FED-9D55-0A040000E8A3}"/>
    <cellStyle name="Título 2 3 7" xfId="54848" xr:uid="{14E54CCA-74A0-48F5-89B1-1E8834D988F0}"/>
    <cellStyle name="Título 2 3 8" xfId="55541" xr:uid="{F7DC2569-5216-4C02-A269-6E3329714357}"/>
    <cellStyle name="Título 2 3 9" xfId="56092" xr:uid="{D10F567B-D9E8-44C6-9CAB-AB36FF94C180}"/>
    <cellStyle name="Título 2 30" xfId="44399" xr:uid="{254D61AD-3355-415C-9F67-E07BEC20B83C}"/>
    <cellStyle name="Título 2 31" xfId="44400" xr:uid="{4834E4C6-EB82-4E29-A3C7-341FE6F89A09}"/>
    <cellStyle name="Título 2 32" xfId="44401" xr:uid="{A8CE3AD3-88CA-4356-A52D-3C3D0F15609F}"/>
    <cellStyle name="Título 2 33" xfId="44402" xr:uid="{CA993A2D-6ACE-4099-AC58-7943E9480274}"/>
    <cellStyle name="Título 2 34" xfId="44403" xr:uid="{7B3BB2FC-3DB6-4FB0-969E-ED9536C3827A}"/>
    <cellStyle name="Título 2 34 2" xfId="44404" xr:uid="{5D8D7A8F-185D-45BC-ABF7-2AF555DBA70B}"/>
    <cellStyle name="Título 2 34 3" xfId="44405" xr:uid="{22A6B53B-F13B-4D41-8A45-B7CDFC13210E}"/>
    <cellStyle name="Título 2 35" xfId="44406" xr:uid="{653A9A34-83C6-4028-8395-187A6A1F7B35}"/>
    <cellStyle name="Título 2 36" xfId="44407" xr:uid="{B8600C44-4DB4-49B6-9636-6C6182996603}"/>
    <cellStyle name="Título 2 37" xfId="44408" xr:uid="{28A74AE8-FCBB-4057-9017-14B4E5D91061}"/>
    <cellStyle name="Título 2 38" xfId="44409" xr:uid="{B5A11418-D4EB-40C6-94D7-9B15F3CAB4CC}"/>
    <cellStyle name="Título 2 39" xfId="44410" xr:uid="{7AA468D8-5D61-4778-8FB9-D51A728223CD}"/>
    <cellStyle name="Título 2 4" xfId="44411" xr:uid="{4F6F7D5F-882D-4719-9020-F0BA15C92530}"/>
    <cellStyle name="Título 2 4 10" xfId="56260" xr:uid="{98C05AB8-4E9A-4F53-9851-F26AF871D3DE}"/>
    <cellStyle name="Título 2 4 11" xfId="58313" xr:uid="{BFDE755B-74F9-4E49-8DC4-9F8FC85A1F48}"/>
    <cellStyle name="Título 2 4 12" xfId="47826" xr:uid="{DD8B5A06-5F5A-4E9C-9EDF-CC6F62121537}"/>
    <cellStyle name="Título 2 4 13" xfId="45460" xr:uid="{8DDAA39B-93DB-41A9-AEE0-AE6907F80A09}"/>
    <cellStyle name="Título 2 4 2" xfId="48415" xr:uid="{34ECB417-CF6C-4098-8D28-607579E495DE}"/>
    <cellStyle name="Título 2 4 2 2" xfId="50045" xr:uid="{B4E9B08D-6D96-404D-915F-503C85288BF8}"/>
    <cellStyle name="Título 2 4 2 2 2" xfId="57131" xr:uid="{50FA343E-C722-47F2-8314-38C482E2EFB4}"/>
    <cellStyle name="Título 2 4 2 2 2 2" xfId="57581" xr:uid="{3811D591-E38E-4168-945C-84FE9B250890}"/>
    <cellStyle name="Título 2 4 2 2 2 3" xfId="57783" xr:uid="{774F781D-71F4-4517-9A4B-25F413B1D7F1}"/>
    <cellStyle name="Título 2 4 2 2 3" xfId="57069" xr:uid="{B13078E4-81CF-4703-8319-B84B1021E733}"/>
    <cellStyle name="Título 2 4 2 3" xfId="56813" xr:uid="{E845485E-CB50-4B50-8FD0-6F0290AA425F}"/>
    <cellStyle name="Título 2 4 2 4" xfId="58167" xr:uid="{11F6FF11-ECBE-491A-B57B-C38B683C3BF8}"/>
    <cellStyle name="Título 2 4 3" xfId="51444" xr:uid="{92C459A1-C624-4467-8CC3-E9BA09969D70}"/>
    <cellStyle name="Título 2 4 4" xfId="52324" xr:uid="{FAAE0672-E2B0-4FCF-8F81-A1B5968BC0EA}"/>
    <cellStyle name="Título 2 4 5" xfId="53190" xr:uid="{222369A4-DAB7-40A3-8E6A-B59346F94176}"/>
    <cellStyle name="Título 2 4 6" xfId="54036" xr:uid="{2BD85AEA-E3AA-4432-8E5F-154EC760558C}"/>
    <cellStyle name="Título 2 4 7" xfId="54849" xr:uid="{2A361CC2-FE75-4482-844E-C2ABEABBA545}"/>
    <cellStyle name="Título 2 4 8" xfId="55542" xr:uid="{9DF87200-5318-4703-9655-A463776F186C}"/>
    <cellStyle name="Título 2 4 9" xfId="56093" xr:uid="{2B8A10B6-CBD5-42EE-9003-7D8731F0202C}"/>
    <cellStyle name="Título 2 40" xfId="44412" xr:uid="{565C9151-85F2-41AF-8B21-A8D19D8CE2A8}"/>
    <cellStyle name="Título 2 41" xfId="44413" xr:uid="{E77C9B63-4130-4938-9273-840A91C557AD}"/>
    <cellStyle name="Título 2 42" xfId="44414" xr:uid="{CEFB2BFE-A4A0-466A-A1BF-6344F882ABF5}"/>
    <cellStyle name="Título 2 43" xfId="44415" xr:uid="{CFAC0D10-D3C2-40C7-B5E6-D4E4EB06CC63}"/>
    <cellStyle name="Título 2 44" xfId="44416" xr:uid="{11134650-C65B-44EC-BFCE-3550C2BE7989}"/>
    <cellStyle name="Título 2 45" xfId="44417" xr:uid="{DF7604BC-1989-4364-9B6E-02CEA05813B3}"/>
    <cellStyle name="Título 2 46" xfId="44418" xr:uid="{07555B02-D361-414A-96F0-20B5D7952EB0}"/>
    <cellStyle name="Título 2 47" xfId="44419" xr:uid="{84F5681D-E0FA-4450-8CC6-BD742D994DC6}"/>
    <cellStyle name="Título 2 48" xfId="44420" xr:uid="{53C26C71-C051-4BEE-B0E3-C23B2E86D1F4}"/>
    <cellStyle name="Título 2 49" xfId="44421" xr:uid="{026A2007-5103-4FD6-8B7F-CCFECC5405C7}"/>
    <cellStyle name="Título 2 5" xfId="44422" xr:uid="{F28BE370-616B-4967-AA75-820AEE4AD58C}"/>
    <cellStyle name="Título 2 5 10" xfId="56301" xr:uid="{A3C82E59-4678-4F02-AF90-82BC65728D15}"/>
    <cellStyle name="Título 2 5 11" xfId="58201" xr:uid="{DC6E0EA4-B861-4A4C-8FA4-11ABA260C1EC}"/>
    <cellStyle name="Título 2 5 12" xfId="47827" xr:uid="{7B4489B7-5375-4FA5-BC77-DDCD9D36E350}"/>
    <cellStyle name="Título 2 5 13" xfId="45461" xr:uid="{E072D4AC-E7BE-4F93-8194-EC7FD12EE046}"/>
    <cellStyle name="Título 2 5 2" xfId="48416" xr:uid="{7F02FB65-DDBE-4EF6-87AA-E09D48E1E272}"/>
    <cellStyle name="Título 2 5 2 2" xfId="50046" xr:uid="{4E5692FF-6D19-4CBD-8F10-E4E59F51499B}"/>
    <cellStyle name="Título 2 5 2 2 2" xfId="57132" xr:uid="{1EDB0D8C-2286-4038-ADD8-A0C5B3E6F3E8}"/>
    <cellStyle name="Título 2 5 2 2 2 2" xfId="57582" xr:uid="{B6C2753D-2D97-4128-96ED-FF69E0C9BBEF}"/>
    <cellStyle name="Título 2 5 2 2 2 3" xfId="57680" xr:uid="{0DF75A21-2243-4456-9CBB-E1B716731AD9}"/>
    <cellStyle name="Título 2 5 2 2 3" xfId="58356" xr:uid="{B010EFD1-38CC-4E6A-A380-DFF85E815892}"/>
    <cellStyle name="Título 2 5 2 3" xfId="56814" xr:uid="{B2AAA8EE-AB41-4102-9A02-678A89AA0236}"/>
    <cellStyle name="Título 2 5 2 4" xfId="58060" xr:uid="{43FB04B5-F0D1-46AE-846B-94F991AC75C0}"/>
    <cellStyle name="Título 2 5 3" xfId="51445" xr:uid="{91C2C46B-AFBB-4256-9A01-E64A57A8F38C}"/>
    <cellStyle name="Título 2 5 4" xfId="52325" xr:uid="{5359A2AA-FFC3-4D87-ABEF-3B8E539FBC9D}"/>
    <cellStyle name="Título 2 5 5" xfId="53191" xr:uid="{8E07F215-118B-4A24-BF0F-AEFD7838D5FA}"/>
    <cellStyle name="Título 2 5 6" xfId="54037" xr:uid="{D506C890-E1FB-4AD2-AA59-097A0AE89F32}"/>
    <cellStyle name="Título 2 5 7" xfId="54850" xr:uid="{F394BDDD-BAF7-462F-88B6-FB2EF9D8BD99}"/>
    <cellStyle name="Título 2 5 8" xfId="55543" xr:uid="{42C9306A-7D08-4DB3-9945-D58A54AC8CD5}"/>
    <cellStyle name="Título 2 5 9" xfId="56094" xr:uid="{219E694E-2E9A-462C-AF18-039CAC41FE54}"/>
    <cellStyle name="Título 2 50" xfId="44423" xr:uid="{1324AEBA-C1F5-4B44-80A8-D5770932F8DC}"/>
    <cellStyle name="Título 2 51" xfId="44424" xr:uid="{F5E6F430-18F5-4F9E-98C8-3FFE5D284DB3}"/>
    <cellStyle name="Título 2 52" xfId="44425" xr:uid="{28895E41-5067-42A4-A7D8-BDF5CF797E2E}"/>
    <cellStyle name="Título 2 53" xfId="44426" xr:uid="{035F5921-E21D-4950-8797-3F48D0A361A2}"/>
    <cellStyle name="Título 2 6" xfId="44427" xr:uid="{6D8CA937-34FD-4F23-A4E4-C07A9C3583C0}"/>
    <cellStyle name="Título 2 6 10" xfId="56341" xr:uid="{0507B5FE-6073-459E-A0FA-FC2AF5301424}"/>
    <cellStyle name="Título 2 6 11" xfId="56837" xr:uid="{F9AC5185-48D9-4D4F-A076-60D44828F473}"/>
    <cellStyle name="Título 2 6 12" xfId="47828" xr:uid="{BB12DD36-0CB8-4E2A-B366-88062851683D}"/>
    <cellStyle name="Título 2 6 13" xfId="45462" xr:uid="{115ED9A6-00C3-4F52-8C38-12F5FA7C8349}"/>
    <cellStyle name="Título 2 6 2" xfId="48417" xr:uid="{841FF7C2-B139-44BE-8745-508E136A7031}"/>
    <cellStyle name="Título 2 6 2 2" xfId="50047" xr:uid="{BC500ADB-E664-425D-BB03-0420317CF254}"/>
    <cellStyle name="Título 2 6 2 2 2" xfId="57133" xr:uid="{12826C4A-1922-4957-AEC5-04E3672FD712}"/>
    <cellStyle name="Título 2 6 2 2 2 2" xfId="57583" xr:uid="{E162B7EF-6218-4AD8-8B15-0AF00B4D3F40}"/>
    <cellStyle name="Título 2 6 2 2 2 3" xfId="57392" xr:uid="{EE0280FE-5D41-4122-8D5E-C76907D3C042}"/>
    <cellStyle name="Título 2 6 2 2 3" xfId="58254" xr:uid="{790CABE8-524F-43BE-9838-29700B6B0B18}"/>
    <cellStyle name="Título 2 6 2 3" xfId="56815" xr:uid="{AD183841-92C2-4663-AA68-7C9A553D483C}"/>
    <cellStyle name="Título 2 6 2 4" xfId="57951" xr:uid="{02A7BA7C-4EF0-4359-AC9A-EC4776AA6E7D}"/>
    <cellStyle name="Título 2 6 3" xfId="51446" xr:uid="{895024A8-C81F-41D5-986A-23BDA2986955}"/>
    <cellStyle name="Título 2 6 4" xfId="52326" xr:uid="{976AD20D-7653-4E94-B090-CE136826201F}"/>
    <cellStyle name="Título 2 6 5" xfId="53192" xr:uid="{3CA48691-3C6E-4466-8120-3BEACBA8C39D}"/>
    <cellStyle name="Título 2 6 6" xfId="54038" xr:uid="{9D273FDC-5563-412C-BF1C-E13A61EF3A62}"/>
    <cellStyle name="Título 2 6 7" xfId="54851" xr:uid="{75D73364-E56E-4327-9FB4-381D24135962}"/>
    <cellStyle name="Título 2 6 8" xfId="55544" xr:uid="{4224BB36-F565-4D4F-BEEC-A4E76FCE8300}"/>
    <cellStyle name="Título 2 6 9" xfId="56095" xr:uid="{FD284EF0-4B27-4CDC-882C-6DBD85D8DF4D}"/>
    <cellStyle name="Título 2 7" xfId="44428" xr:uid="{D38585D1-60BD-40A1-8FDD-8FB484ACE47D}"/>
    <cellStyle name="Título 2 7 10" xfId="47829" xr:uid="{6A9D5621-5F95-4AB1-98C4-AF02B0EA3059}"/>
    <cellStyle name="Título 2 7 11" xfId="45463" xr:uid="{5396152C-2DA7-4598-B9AD-BAA8C383AAB3}"/>
    <cellStyle name="Título 2 7 2" xfId="48418" xr:uid="{BC8A2974-8E82-4ADC-88D2-4720D38510ED}"/>
    <cellStyle name="Título 2 7 2 2" xfId="50048" xr:uid="{4F3433D4-EE43-4BC0-BDB3-5BCE513573CD}"/>
    <cellStyle name="Título 2 7 3" xfId="51447" xr:uid="{DE506CB1-A1AB-4387-9296-A3E0197E219C}"/>
    <cellStyle name="Título 2 7 4" xfId="52327" xr:uid="{3F5B42BB-5B9B-4EF8-996C-63F86AA359C8}"/>
    <cellStyle name="Título 2 7 5" xfId="53193" xr:uid="{561C7A63-F8D4-454F-B0B9-8AAD4C03A76A}"/>
    <cellStyle name="Título 2 7 6" xfId="54039" xr:uid="{5F56C653-FEF2-44B0-B63E-B11058D97E0A}"/>
    <cellStyle name="Título 2 7 7" xfId="54852" xr:uid="{267DDAC5-2152-45CA-8E75-A073C953D4B7}"/>
    <cellStyle name="Título 2 7 8" xfId="55545" xr:uid="{C97F677B-CD94-4779-B73E-5B03002416AC}"/>
    <cellStyle name="Título 2 7 9" xfId="56096" xr:uid="{C7FA258D-FF6F-4473-A61D-9BF6622FB001}"/>
    <cellStyle name="Título 2 8" xfId="44429" xr:uid="{137D1A9C-4449-4161-8274-B5640FD0142D}"/>
    <cellStyle name="Título 2 8 10" xfId="47830" xr:uid="{109D2293-A775-4CE2-B0F0-7AFD75F81DA4}"/>
    <cellStyle name="Título 2 8 11" xfId="46390" xr:uid="{89A24618-80B7-4116-BE25-964B17119377}"/>
    <cellStyle name="Título 2 8 2" xfId="48419" xr:uid="{200D6D2F-05E5-472B-A9D1-41D236C771AC}"/>
    <cellStyle name="Título 2 8 2 2" xfId="50049" xr:uid="{0A4359C2-3D5D-445C-84AD-63472547843A}"/>
    <cellStyle name="Título 2 8 3" xfId="51448" xr:uid="{7B11F921-7E82-4E0E-8E1E-A94E1DD9868F}"/>
    <cellStyle name="Título 2 8 4" xfId="52328" xr:uid="{FD4740DC-3BC3-4410-A8DF-56EB6DC6CA1C}"/>
    <cellStyle name="Título 2 8 5" xfId="53194" xr:uid="{F489AF30-1001-4E0E-ADCE-778F80375049}"/>
    <cellStyle name="Título 2 8 6" xfId="54040" xr:uid="{18CC7473-6048-4AE5-9AFD-C489A48F95AA}"/>
    <cellStyle name="Título 2 8 7" xfId="54853" xr:uid="{F34591BE-C9BB-4868-BF72-5F80ACB5F4C5}"/>
    <cellStyle name="Título 2 8 8" xfId="55546" xr:uid="{D68BE510-6194-44B3-887A-03240CFE8F49}"/>
    <cellStyle name="Título 2 8 9" xfId="56097" xr:uid="{5251EA9F-09D3-43A5-86BD-F0EBD70C67E9}"/>
    <cellStyle name="Título 2 9" xfId="44430" xr:uid="{8C2129E7-A476-4A05-A8DA-241A03FDBBEA}"/>
    <cellStyle name="Título 2 9 10" xfId="47831" xr:uid="{64AF2143-4BAD-492B-A3BB-63143365E1BD}"/>
    <cellStyle name="Título 2 9 11" xfId="46391" xr:uid="{C95C279B-37D3-4E86-9749-A5DF12ED745A}"/>
    <cellStyle name="Título 2 9 2" xfId="48420" xr:uid="{3919C4A6-921A-4138-B042-9BC7A5C4B936}"/>
    <cellStyle name="Título 2 9 2 2" xfId="50050" xr:uid="{49CB0476-9CC6-41EC-B038-7BCD0ED831A8}"/>
    <cellStyle name="Título 2 9 3" xfId="51449" xr:uid="{CE2C4D21-D07B-43A2-A517-FACDDD6D0EB9}"/>
    <cellStyle name="Título 2 9 4" xfId="52329" xr:uid="{D89E0442-4AD1-4400-9D58-EA5A3EE01A79}"/>
    <cellStyle name="Título 2 9 5" xfId="53195" xr:uid="{A84E083B-E5D0-4427-886D-55E1A505F75B}"/>
    <cellStyle name="Título 2 9 6" xfId="54041" xr:uid="{427DC1D7-22B6-494F-A968-24CD1C64DE94}"/>
    <cellStyle name="Título 2 9 7" xfId="54854" xr:uid="{0D0D555F-6E21-41AA-9F2B-FB8379E054D2}"/>
    <cellStyle name="Título 2 9 8" xfId="55547" xr:uid="{E4D94A12-C0E2-4D16-A11C-D4FD2E990107}"/>
    <cellStyle name="Título 2 9 9" xfId="56098" xr:uid="{F22AB11F-56D2-4248-95C6-EF36C8D27774}"/>
    <cellStyle name="Título 20" xfId="44431" xr:uid="{42DEAACF-B2BE-40CF-8EDF-8D8094E732CE}"/>
    <cellStyle name="Título 21" xfId="44432" xr:uid="{94001543-0B2A-449A-9B28-1CE63E701464}"/>
    <cellStyle name="Título 22" xfId="44433" xr:uid="{EBBE01D1-8EF1-4D75-B931-1E60B77C038C}"/>
    <cellStyle name="Título 23" xfId="44434" xr:uid="{0954CEAD-BFA0-4CBB-81D4-0541A3C33382}"/>
    <cellStyle name="Título 24" xfId="44435" xr:uid="{26A8DB86-9F9C-4622-9998-DABB3A1C5F40}"/>
    <cellStyle name="Título 25" xfId="44436" xr:uid="{C4033638-BBA4-4B67-80DA-507CD6FEF549}"/>
    <cellStyle name="Título 26" xfId="44437" xr:uid="{954A36F3-E017-4EC6-B131-3751A575E352}"/>
    <cellStyle name="Título 27" xfId="44438" xr:uid="{2041EDA9-AB9E-40D4-B6FB-081414D4558F}"/>
    <cellStyle name="Título 28" xfId="44439" xr:uid="{83F28B39-D235-469F-ABE0-CC2DF054AF23}"/>
    <cellStyle name="Título 29" xfId="44440" xr:uid="{76BDA370-36D3-41A3-B3C4-E0D8FF5B55B4}"/>
    <cellStyle name="Título 3 10" xfId="44441" xr:uid="{749FC8E3-35B3-4B5C-BF28-ECE65D6D614B}"/>
    <cellStyle name="Título 3 10 10" xfId="47832" xr:uid="{3E258250-B5A7-4CB2-8F5F-426F92EBD136}"/>
    <cellStyle name="Título 3 10 11" xfId="46392" xr:uid="{DE7E6C93-0688-46D3-87B1-0092520248A7}"/>
    <cellStyle name="Título 3 10 2" xfId="48421" xr:uid="{0A2B7EA7-4796-4F3E-A5FA-D4C3C5A99F28}"/>
    <cellStyle name="Título 3 10 2 2" xfId="50051" xr:uid="{BBF92CEF-B877-4F7A-87A8-F50A035EAF2D}"/>
    <cellStyle name="Título 3 10 3" xfId="51450" xr:uid="{A06C899A-9896-45BE-A0BA-5C78C61FF029}"/>
    <cellStyle name="Título 3 10 4" xfId="52330" xr:uid="{ABF95B6F-B41A-4A3D-9EC2-07CCDE4CAA90}"/>
    <cellStyle name="Título 3 10 5" xfId="53196" xr:uid="{1828D1A3-4DC6-4EA6-AAD2-38FAD8470332}"/>
    <cellStyle name="Título 3 10 6" xfId="54042" xr:uid="{44F06E12-39DD-4DF8-B017-8BD0200118D1}"/>
    <cellStyle name="Título 3 10 7" xfId="54855" xr:uid="{548FD223-8025-4882-B560-1942317B48CD}"/>
    <cellStyle name="Título 3 10 8" xfId="55548" xr:uid="{DB828405-BE4D-454F-B157-FDD5C0EB3A7C}"/>
    <cellStyle name="Título 3 10 9" xfId="56099" xr:uid="{63DC21F6-B326-420D-866A-B12A57703FC6}"/>
    <cellStyle name="Título 3 11" xfId="44442" xr:uid="{32128EAB-32D4-41E1-BC52-561301D25511}"/>
    <cellStyle name="Título 3 11 10" xfId="47833" xr:uid="{F6E64B71-5E6A-49BD-A514-5AA214FB58C0}"/>
    <cellStyle name="Título 3 11 11" xfId="46393" xr:uid="{122C6EFD-2ACE-4AAC-92E8-A9E6E778EAFB}"/>
    <cellStyle name="Título 3 11 2" xfId="48422" xr:uid="{B277A00D-082D-414F-A760-432CB350C736}"/>
    <cellStyle name="Título 3 11 2 2" xfId="50052" xr:uid="{3D1F3507-7D52-4464-AAEC-05BA9E211FE9}"/>
    <cellStyle name="Título 3 11 3" xfId="51451" xr:uid="{54A7C2ED-4F41-4CD1-A515-B148859987AF}"/>
    <cellStyle name="Título 3 11 4" xfId="52331" xr:uid="{1D3841DE-F410-4ADB-90D2-4CF683B70DB2}"/>
    <cellStyle name="Título 3 11 5" xfId="53197" xr:uid="{426AE4CB-3D61-4041-8535-ED1707DBDB96}"/>
    <cellStyle name="Título 3 11 6" xfId="54043" xr:uid="{9EFD4657-D3E9-4D08-A8D4-B03F99FC2361}"/>
    <cellStyle name="Título 3 11 7" xfId="54856" xr:uid="{6449AE39-9BC0-4FA1-8F29-B8619AB2E15F}"/>
    <cellStyle name="Título 3 11 8" xfId="55549" xr:uid="{33790545-CB74-49C7-9F6D-578E1F529A7E}"/>
    <cellStyle name="Título 3 11 9" xfId="56100" xr:uid="{FBDD4109-01B2-4E01-A109-6A4408961D8B}"/>
    <cellStyle name="Título 3 12" xfId="44443" xr:uid="{F0AE8143-1234-4FF6-8063-8248A2C677FA}"/>
    <cellStyle name="Título 3 12 10" xfId="47834" xr:uid="{B8396607-F057-4485-A793-6722B70BB386}"/>
    <cellStyle name="Título 3 12 11" xfId="46394" xr:uid="{5B68D748-014C-4AA8-B7A7-5373D45F65AC}"/>
    <cellStyle name="Título 3 12 2" xfId="48423" xr:uid="{8A896EF0-9EAC-472E-ABC6-20029221F34A}"/>
    <cellStyle name="Título 3 12 2 2" xfId="50053" xr:uid="{365E26DC-8971-49C7-A1D4-B4B635262E0A}"/>
    <cellStyle name="Título 3 12 3" xfId="51452" xr:uid="{772CAEB0-4FFB-40FD-8389-9A0F94D5F4F3}"/>
    <cellStyle name="Título 3 12 4" xfId="52332" xr:uid="{7B6324E2-12FF-4B5F-A331-7B2BEEBD77B4}"/>
    <cellStyle name="Título 3 12 5" xfId="53198" xr:uid="{20FDFFA9-5C2C-48EC-BA91-0691474F0E6B}"/>
    <cellStyle name="Título 3 12 6" xfId="54044" xr:uid="{E74CBEBD-0FDE-41FB-B863-3F261B2E122D}"/>
    <cellStyle name="Título 3 12 7" xfId="54857" xr:uid="{1B5C4A36-8517-4FE0-AD3C-846E4B2489E9}"/>
    <cellStyle name="Título 3 12 8" xfId="55550" xr:uid="{4923740B-F7AF-4521-A8F5-81899387868C}"/>
    <cellStyle name="Título 3 12 9" xfId="56101" xr:uid="{C622B997-DC9D-4371-8AB6-1914C4F426B9}"/>
    <cellStyle name="Título 3 13" xfId="44444" xr:uid="{848A5B6A-7738-4586-B6B1-511F77D7DB4A}"/>
    <cellStyle name="Título 3 13 10" xfId="47835" xr:uid="{6B819873-F4A0-4244-9BCB-00A97054D0C8}"/>
    <cellStyle name="Título 3 13 11" xfId="46395" xr:uid="{29A30D8E-F1DE-4FA6-BB46-EFE7E29786D6}"/>
    <cellStyle name="Título 3 13 2" xfId="48424" xr:uid="{EA4582E9-F95C-4D74-8D84-D6EE2CD0A126}"/>
    <cellStyle name="Título 3 13 2 2" xfId="50054" xr:uid="{99B46719-E4BC-407F-A36E-859903659994}"/>
    <cellStyle name="Título 3 13 3" xfId="51453" xr:uid="{B0B27A28-44F5-44A5-9B0B-B9E9A3ECC0B9}"/>
    <cellStyle name="Título 3 13 4" xfId="52333" xr:uid="{8709BF26-76C9-42E5-A19C-FA5A8A932E41}"/>
    <cellStyle name="Título 3 13 5" xfId="53199" xr:uid="{C105E6D6-91FC-4843-8E5C-F715A995AD18}"/>
    <cellStyle name="Título 3 13 6" xfId="54045" xr:uid="{1EBE83D5-6F1A-4140-B2F9-998436D3E009}"/>
    <cellStyle name="Título 3 13 7" xfId="54858" xr:uid="{DE592CBB-E644-43A4-8585-2D523986FD08}"/>
    <cellStyle name="Título 3 13 8" xfId="55551" xr:uid="{C95DF6ED-4138-4EBF-80BD-D61B74AD5C13}"/>
    <cellStyle name="Título 3 13 9" xfId="56102" xr:uid="{EA4C8E3B-D062-4251-BBD5-E422E6E5E024}"/>
    <cellStyle name="Título 3 14" xfId="44445" xr:uid="{550BC5A7-9181-448F-AFD6-C03ADD0215EA}"/>
    <cellStyle name="Título 3 14 10" xfId="47836" xr:uid="{E84D2BEB-AA1B-4EF4-B818-EB4AFDAE7D40}"/>
    <cellStyle name="Título 3 14 11" xfId="46396" xr:uid="{524CE476-24BF-43FE-943C-DE7073EBD15B}"/>
    <cellStyle name="Título 3 14 2" xfId="48425" xr:uid="{35E1D836-159D-478A-A756-DE3BE375EB09}"/>
    <cellStyle name="Título 3 14 2 2" xfId="50055" xr:uid="{EB6DF655-EB1B-48D1-BFA0-056E61DF1415}"/>
    <cellStyle name="Título 3 14 3" xfId="51454" xr:uid="{C4FBDFAE-2D8E-4E82-88DC-C05DAD5EC84E}"/>
    <cellStyle name="Título 3 14 4" xfId="52334" xr:uid="{75B0DFBB-6093-4B7B-9A85-BC83F1A45830}"/>
    <cellStyle name="Título 3 14 5" xfId="53200" xr:uid="{5F452476-F9D8-415D-BC29-677CFC5B709E}"/>
    <cellStyle name="Título 3 14 6" xfId="54046" xr:uid="{EBB613A7-F04C-4C4B-8188-BF72E6E24101}"/>
    <cellStyle name="Título 3 14 7" xfId="54859" xr:uid="{2F63C215-66E3-4837-B88B-16E32DA5899D}"/>
    <cellStyle name="Título 3 14 8" xfId="55552" xr:uid="{C2EB4A51-4119-41E2-938A-600BF0E5231F}"/>
    <cellStyle name="Título 3 14 9" xfId="56103" xr:uid="{8CBFE3EA-7140-4174-86F2-24DC77637484}"/>
    <cellStyle name="Título 3 15" xfId="44446" xr:uid="{12D33673-9274-40D8-B5C1-2D4185E8CA6B}"/>
    <cellStyle name="Título 3 15 10" xfId="47837" xr:uid="{1C57B918-39F5-44E3-A7E3-42CCAFEF2273}"/>
    <cellStyle name="Título 3 15 11" xfId="46397" xr:uid="{370F5061-E9B6-49FB-AB92-A3686D7765B4}"/>
    <cellStyle name="Título 3 15 2" xfId="48426" xr:uid="{9F6C3E32-48BC-40B9-96EB-CCDE9A6B8FCA}"/>
    <cellStyle name="Título 3 15 2 2" xfId="50056" xr:uid="{12287FFE-B837-4885-9CD2-CC8EDE8EAE37}"/>
    <cellStyle name="Título 3 15 3" xfId="51455" xr:uid="{2B09B6C6-E5EB-4F2F-833E-B1F927DEC756}"/>
    <cellStyle name="Título 3 15 4" xfId="52335" xr:uid="{598BC5EB-7013-48B7-8352-4DEB4D44409A}"/>
    <cellStyle name="Título 3 15 5" xfId="53201" xr:uid="{E3C77CF5-6648-4B44-B68D-117BA60F3F83}"/>
    <cellStyle name="Título 3 15 6" xfId="54047" xr:uid="{4347FEB7-28D6-4AD7-B980-9E6121B32F85}"/>
    <cellStyle name="Título 3 15 7" xfId="54860" xr:uid="{C242CCBD-8689-49A7-873B-AB93F4B8715A}"/>
    <cellStyle name="Título 3 15 8" xfId="55553" xr:uid="{F3EBFC14-7237-4D2B-B87D-A56D84E84415}"/>
    <cellStyle name="Título 3 15 9" xfId="56104" xr:uid="{1290E6FE-7F9B-4E4B-9B14-B39DA45CA525}"/>
    <cellStyle name="Título 3 16" xfId="44447" xr:uid="{67C1AB30-E9F1-47A1-AF5F-232CE61E79B5}"/>
    <cellStyle name="Título 3 16 10" xfId="47838" xr:uid="{45F576F9-5105-43CE-AEB5-04CFFFC8CD95}"/>
    <cellStyle name="Título 3 16 11" xfId="46398" xr:uid="{23737C31-3443-4558-8F98-D9FEFD2AF835}"/>
    <cellStyle name="Título 3 16 2" xfId="48427" xr:uid="{E6A8DF1C-86BA-4B75-8EEA-6534F4141D0C}"/>
    <cellStyle name="Título 3 16 2 2" xfId="50057" xr:uid="{61F6E033-E4FB-4C7B-86F4-8F7099D9F443}"/>
    <cellStyle name="Título 3 16 3" xfId="51456" xr:uid="{FBAB9EB1-39E5-4916-B02B-AF2D0FCE43FE}"/>
    <cellStyle name="Título 3 16 4" xfId="52336" xr:uid="{9924EA1D-AB17-4BB1-A858-84DA2963FE8D}"/>
    <cellStyle name="Título 3 16 5" xfId="53202" xr:uid="{54A6526A-A0AB-4A86-831F-3119DE4AD174}"/>
    <cellStyle name="Título 3 16 6" xfId="54048" xr:uid="{BCB5CEED-4629-4C91-A19F-611FC4229B5F}"/>
    <cellStyle name="Título 3 16 7" xfId="54861" xr:uid="{F28EC8E0-6FFD-4C3D-88A2-4F7FFCE2E7AD}"/>
    <cellStyle name="Título 3 16 8" xfId="55554" xr:uid="{4D94088F-5558-40AE-8015-6BCCD19C014F}"/>
    <cellStyle name="Título 3 16 9" xfId="56105" xr:uid="{41A2E060-1E3A-4310-B6FA-196E02D9F63C}"/>
    <cellStyle name="Título 3 17" xfId="44448" xr:uid="{4B4885E5-7B2F-40C5-973C-981A2CB820F0}"/>
    <cellStyle name="Título 3 17 2" xfId="50058" xr:uid="{31690184-809A-4A74-B39F-ACFCE64F0C09}"/>
    <cellStyle name="Título 3 17 3" xfId="51457" xr:uid="{593D40C3-A35B-4741-BB76-9A350BFBB1B4}"/>
    <cellStyle name="Título 3 17 4" xfId="52337" xr:uid="{8072B1A0-5AAF-4111-9C61-8A4DE306DA59}"/>
    <cellStyle name="Título 3 17 5" xfId="53203" xr:uid="{B7F83025-444C-4082-AACC-D98CFDBD00E3}"/>
    <cellStyle name="Título 3 17 6" xfId="54049" xr:uid="{06CF6441-2C3E-46CD-B848-33F0DEC3864E}"/>
    <cellStyle name="Título 3 17 7" xfId="54862" xr:uid="{86F1A2F1-7662-4399-943C-60B905925DC6}"/>
    <cellStyle name="Título 3 17 8" xfId="55555" xr:uid="{01F811D6-A768-46F8-994E-0446C93F588F}"/>
    <cellStyle name="Título 3 17 9" xfId="56106" xr:uid="{BB973F28-4FE8-4ACA-9BBA-6A8241BF618E}"/>
    <cellStyle name="Título 3 18" xfId="44449" xr:uid="{0CD53500-BF23-49C0-93D2-590AA83232B9}"/>
    <cellStyle name="Título 3 18 2" xfId="50059" xr:uid="{F7B09981-2648-4E81-9DCB-D2F05D21615E}"/>
    <cellStyle name="Título 3 18 3" xfId="51458" xr:uid="{89AF4B17-F481-41A5-816A-9E047B1DEAB7}"/>
    <cellStyle name="Título 3 18 4" xfId="52338" xr:uid="{F1BC4CB2-11B9-48E0-8AD3-D7EE36D0951B}"/>
    <cellStyle name="Título 3 18 5" xfId="53204" xr:uid="{FD53AAE5-486C-4B69-909D-38E37589FD58}"/>
    <cellStyle name="Título 3 18 6" xfId="54050" xr:uid="{9AE97807-9387-4B5F-937F-414536A13956}"/>
    <cellStyle name="Título 3 18 7" xfId="54863" xr:uid="{488A3187-FCC5-416A-B87C-EE7606E300A8}"/>
    <cellStyle name="Título 3 18 8" xfId="55556" xr:uid="{2C96D587-2657-4E49-8839-665884F4BF2A}"/>
    <cellStyle name="Título 3 18 9" xfId="56107" xr:uid="{353E6138-6256-40FC-AE51-E275DB55AD24}"/>
    <cellStyle name="Título 3 19" xfId="44450" xr:uid="{8DAAEE40-165F-4FA2-B46E-7D3062898713}"/>
    <cellStyle name="Título 3 19 2" xfId="50060" xr:uid="{13A9B93B-58F9-4369-AD91-2D697106779F}"/>
    <cellStyle name="Título 3 19 3" xfId="51459" xr:uid="{1D58357F-1BCC-42D3-8D54-E8F1679D1964}"/>
    <cellStyle name="Título 3 19 4" xfId="52339" xr:uid="{03BF4891-4972-4F64-9E35-8880D025AE70}"/>
    <cellStyle name="Título 3 19 5" xfId="53205" xr:uid="{65942591-AACF-434D-BD0E-CE8F52002329}"/>
    <cellStyle name="Título 3 19 6" xfId="54051" xr:uid="{21ECC94D-BE65-4C94-A23C-6E2EDEA8A57D}"/>
    <cellStyle name="Título 3 19 7" xfId="54864" xr:uid="{4E403AE0-D481-40E3-A433-1FFFF03D4741}"/>
    <cellStyle name="Título 3 19 8" xfId="55557" xr:uid="{BBFACAB8-F1C9-4F14-A5CC-B5477CA64185}"/>
    <cellStyle name="Título 3 19 9" xfId="56108" xr:uid="{E334CDE6-DBAA-4227-9A4E-F6D67C8713C7}"/>
    <cellStyle name="Título 3 2" xfId="44451" xr:uid="{84D6713C-EE93-4BF7-9218-45C342243682}"/>
    <cellStyle name="Título 3 2 10" xfId="44452" xr:uid="{8DD1A0B2-6ED2-44A2-995C-BDAADFFCFF09}"/>
    <cellStyle name="Título 3 2 10 2" xfId="53206" xr:uid="{478E664E-4444-432D-ABDF-950ADBD87ECE}"/>
    <cellStyle name="Título 3 2 11" xfId="44453" xr:uid="{8A9060F8-49B4-4A2B-8F57-E93DC1D03053}"/>
    <cellStyle name="Título 3 2 11 2" xfId="54052" xr:uid="{EBD81059-57D8-4993-BC62-30547D920433}"/>
    <cellStyle name="Título 3 2 12" xfId="44454" xr:uid="{3D707D00-E46D-4DB1-8FB8-CB4D7D752B49}"/>
    <cellStyle name="Título 3 2 12 2" xfId="54865" xr:uid="{86402032-E01B-43B2-B93C-B112DFAC5FA3}"/>
    <cellStyle name="Título 3 2 13" xfId="44455" xr:uid="{88BF8221-8BFC-425A-A753-3163CD48BE0E}"/>
    <cellStyle name="Título 3 2 13 2" xfId="55558" xr:uid="{BAE76095-4E7A-4BC8-AAAF-5EC994BB0C2E}"/>
    <cellStyle name="Título 3 2 14" xfId="44456" xr:uid="{F6FB7CC9-ABD2-4483-B1A6-3961993D0368}"/>
    <cellStyle name="Título 3 2 14 2" xfId="44457" xr:uid="{8C80D019-639A-46D2-BF0D-616254553EFB}"/>
    <cellStyle name="Título 3 2 14 3" xfId="44458" xr:uid="{16F89FDE-734F-4F38-8696-DC314ABF452B}"/>
    <cellStyle name="Título 3 2 14 4" xfId="44459" xr:uid="{976F3657-AA49-4EA9-9581-55B021FBE5DD}"/>
    <cellStyle name="Título 3 2 14 5" xfId="56109" xr:uid="{85EE3D21-FB3E-40B4-B3CC-1B99F4EE97D8}"/>
    <cellStyle name="Título 3 2 15" xfId="44460" xr:uid="{8090FEE6-4D0D-49E9-B842-31D3A6A1B6FA}"/>
    <cellStyle name="Título 3 2 15 2" xfId="56180" xr:uid="{389C16D2-61E2-446C-9EE1-4A2A359238BC}"/>
    <cellStyle name="Título 3 2 16" xfId="44461" xr:uid="{38934A13-DAE9-447C-B526-AD837CCA06FF}"/>
    <cellStyle name="Título 3 2 16 2" xfId="57665" xr:uid="{927626B2-8F51-43BE-98BA-6A321E8EAC64}"/>
    <cellStyle name="Título 3 2 17" xfId="44462" xr:uid="{B9296E72-B213-4B14-BA71-3A1416901ECE}"/>
    <cellStyle name="Título 3 2 17 2" xfId="47839" xr:uid="{C156C714-954C-4DEC-9977-D763A3FAB214}"/>
    <cellStyle name="Título 3 2 18" xfId="44463" xr:uid="{4219E4DD-C4C2-44DC-BB7C-6FD53D3C1732}"/>
    <cellStyle name="Título 3 2 19" xfId="44464" xr:uid="{1D8B69DC-2678-4818-A2C7-853ACBE43259}"/>
    <cellStyle name="Título 3 2 2" xfId="44465" xr:uid="{3B1E4640-D46B-4257-AEDF-5F3F28D12A0C}"/>
    <cellStyle name="Título 3 2 2 10" xfId="44466" xr:uid="{33F4EB83-A886-43E3-820D-FAAB500A2E41}"/>
    <cellStyle name="Título 3 2 2 10 2" xfId="56819" xr:uid="{8418BF0A-2270-4DF3-8DF5-C4B14D5B5EF5}"/>
    <cellStyle name="Título 3 2 2 11" xfId="44467" xr:uid="{F0ACFF10-5BA0-4796-9F24-6CC96F9E5591}"/>
    <cellStyle name="Título 3 2 2 11 2" xfId="57840" xr:uid="{03860925-C182-4556-9B10-B2B5C81A993F}"/>
    <cellStyle name="Título 3 2 2 12" xfId="44468" xr:uid="{034246E1-9004-451A-AD7E-E5852F8360D7}"/>
    <cellStyle name="Título 3 2 2 13" xfId="44469" xr:uid="{2A6EBD02-1F35-46C0-8059-F0DAE85DCD4B}"/>
    <cellStyle name="Título 3 2 2 14" xfId="44470" xr:uid="{417AFA99-E6C6-4ACE-B7E1-EEE2F08D4AAE}"/>
    <cellStyle name="Título 3 2 2 15" xfId="48428" xr:uid="{5DC92217-BD12-49EC-946E-C27779162C6C}"/>
    <cellStyle name="Título 3 2 2 2" xfId="44471" xr:uid="{00526CBE-4A93-4675-A217-35C312D35AAE}"/>
    <cellStyle name="Título 3 2 2 2 10" xfId="44472" xr:uid="{635741E4-766B-4634-B84A-3CA71DB19C3E}"/>
    <cellStyle name="Título 3 2 2 2 10 2" xfId="57139" xr:uid="{5A584F3A-6264-43D8-B1E4-BAA7372CC2B1}"/>
    <cellStyle name="Título 3 2 2 2 11" xfId="44473" xr:uid="{29A32491-C43F-4A14-A8B0-523B02E9ED6D}"/>
    <cellStyle name="Título 3 2 2 2 11 2" xfId="57711" xr:uid="{0608AD04-4DA1-4DB8-9B1B-B3CF8EB86E67}"/>
    <cellStyle name="Título 3 2 2 2 12" xfId="44474" xr:uid="{477EC03D-57A5-40D0-96E0-B20219B61358}"/>
    <cellStyle name="Título 3 2 2 2 13" xfId="44475" xr:uid="{567ED106-C76F-4AFB-8D44-418C63281FE8}"/>
    <cellStyle name="Título 3 2 2 2 14" xfId="50061" xr:uid="{C35084F1-0DB3-42F5-9F5D-8D7D0FD1FB59}"/>
    <cellStyle name="Título 3 2 2 2 2" xfId="44476" xr:uid="{BC2746ED-2ED1-4422-9039-0E75F4A8A698}"/>
    <cellStyle name="Título 3 2 2 2 2 2" xfId="44477" xr:uid="{05E150F7-B440-40E8-B56D-9A124386C315}"/>
    <cellStyle name="Título 3 2 2 2 2 2 2" xfId="57589" xr:uid="{B841155B-DDAB-4A42-95B9-B9EAD36CD9D5}"/>
    <cellStyle name="Título 3 2 2 2 2 2 2 2" xfId="57590" xr:uid="{B01832F9-78FB-4024-B294-3E76AA8092AB}"/>
    <cellStyle name="Título 3 2 2 2 2 2 2 3" xfId="58004" xr:uid="{E8615085-E812-4628-9C07-40014EDED6DC}"/>
    <cellStyle name="Título 3 2 2 2 2 2 3" xfId="58114" xr:uid="{F064EB5A-5C94-42B0-A7E5-2F6A20AE2B14}"/>
    <cellStyle name="Título 3 2 2 2 2 2 4" xfId="50063" xr:uid="{8BFE4F4B-E42B-4894-8F8E-B4037CCE0C06}"/>
    <cellStyle name="Título 3 2 2 2 2 3" xfId="44478" xr:uid="{BDDAD334-937F-4F81-803F-F43DC232E38F}"/>
    <cellStyle name="Título 3 2 2 2 2 3 2" xfId="57588" xr:uid="{C816DB80-9DBC-423C-893B-7EA2FA687480}"/>
    <cellStyle name="Título 3 2 2 2 2 4" xfId="44479" xr:uid="{612F4AE6-9C69-4EBC-914E-6B1EC1B55446}"/>
    <cellStyle name="Título 3 2 2 2 2 4 2" xfId="58219" xr:uid="{8934C38F-4D9C-4915-AE6D-317C5B68435D}"/>
    <cellStyle name="Título 3 2 2 2 2 5" xfId="50062" xr:uid="{76EF1F19-32C5-42ED-A085-C8BBEB90F754}"/>
    <cellStyle name="Título 3 2 2 2 3" xfId="44480" xr:uid="{4A7EE5D6-7120-44F2-B8F8-B53286FC1828}"/>
    <cellStyle name="Título 3 2 2 2 3 2" xfId="51462" xr:uid="{6FBD8635-878B-475C-A497-C1F240496448}"/>
    <cellStyle name="Título 3 2 2 2 4" xfId="44481" xr:uid="{2A876808-156B-476D-95D2-F9F56056BCDF}"/>
    <cellStyle name="Título 3 2 2 2 4 2" xfId="52342" xr:uid="{B4D16CA5-8ADF-4433-A19D-FEA4B21DB0C1}"/>
    <cellStyle name="Título 3 2 2 2 5" xfId="44482" xr:uid="{DF3BDF34-22D4-45D0-8D60-710385C86C8E}"/>
    <cellStyle name="Título 3 2 2 2 5 2" xfId="53208" xr:uid="{688F8F1B-1304-4F3D-9958-35DBCB86A7C5}"/>
    <cellStyle name="Título 3 2 2 2 6" xfId="44483" xr:uid="{F5778499-602F-463C-B261-BDEAF649F69E}"/>
    <cellStyle name="Título 3 2 2 2 6 2" xfId="54054" xr:uid="{99A0FE71-3CDD-47F3-94D5-00742E0B66F4}"/>
    <cellStyle name="Título 3 2 2 2 7" xfId="44484" xr:uid="{522E8BB4-81A1-4BC5-8B84-270C07D95867}"/>
    <cellStyle name="Título 3 2 2 2 7 2" xfId="54867" xr:uid="{F16A451B-AA56-475E-BB9C-36346639C3D0}"/>
    <cellStyle name="Título 3 2 2 2 8" xfId="44485" xr:uid="{978277EA-2CCC-45E6-BC11-7703DFFBDA0A}"/>
    <cellStyle name="Título 3 2 2 2 8 2" xfId="55560" xr:uid="{953E7A89-D615-4414-A249-CA8BDF37B63F}"/>
    <cellStyle name="Título 3 2 2 2 9" xfId="44486" xr:uid="{B89F9D22-5946-491C-A682-DE0E3F952CE9}"/>
    <cellStyle name="Título 3 2 2 2 9 2" xfId="56111" xr:uid="{B3810814-4FF9-4043-B0CA-BB2F422E3C66}"/>
    <cellStyle name="Título 3 2 2 3" xfId="44487" xr:uid="{B2CFB377-A4D4-476D-AE68-A4AD02C30C8A}"/>
    <cellStyle name="Título 3 2 2 3 2" xfId="51461" xr:uid="{76857301-057F-4B18-B99F-A102938A86CB}"/>
    <cellStyle name="Título 3 2 2 4" xfId="44488" xr:uid="{8054C05A-1F03-4998-988D-FCB8501BDDAE}"/>
    <cellStyle name="Título 3 2 2 4 2" xfId="44489" xr:uid="{3529C103-D218-4EFB-9DC6-E90CAA86044A}"/>
    <cellStyle name="Título 3 2 2 4 3" xfId="44490" xr:uid="{5DDEF8B0-1F8C-43EA-BC0E-A7DE071ED3BC}"/>
    <cellStyle name="Título 3 2 2 4 4" xfId="44491" xr:uid="{104D5C0B-94FE-43BA-AE67-C157677A9BCB}"/>
    <cellStyle name="Título 3 2 2 4 5" xfId="52341" xr:uid="{12490872-1DB8-4A4E-AD79-B29FADE42320}"/>
    <cellStyle name="Título 3 2 2 5" xfId="44492" xr:uid="{4E003DFC-7BC3-43B4-828E-C14473CE0AD1}"/>
    <cellStyle name="Título 3 2 2 5 2" xfId="53207" xr:uid="{FE3C2F3A-66C2-4A13-B6FE-BDC0B73E9976}"/>
    <cellStyle name="Título 3 2 2 6" xfId="44493" xr:uid="{EE896449-F17B-465A-9AC0-0710BE93F0A2}"/>
    <cellStyle name="Título 3 2 2 6 2" xfId="54053" xr:uid="{04C4E32E-483F-488A-B973-B92FBE4A95BD}"/>
    <cellStyle name="Título 3 2 2 7" xfId="44494" xr:uid="{E43424E6-2474-470D-A832-D0012F144879}"/>
    <cellStyle name="Título 3 2 2 7 2" xfId="54866" xr:uid="{7971BE40-A77D-4511-8301-8310AB0A7859}"/>
    <cellStyle name="Título 3 2 2 8" xfId="44495" xr:uid="{1083580D-F14C-44A7-90DF-EE48B5ECDE8B}"/>
    <cellStyle name="Título 3 2 2 8 2" xfId="55559" xr:uid="{8442BB7B-0806-4CAF-82D8-9DDEC5A44BDB}"/>
    <cellStyle name="Título 3 2 2 9" xfId="44496" xr:uid="{A95B9A0C-6760-4420-8956-FBBF7397FEA8}"/>
    <cellStyle name="Título 3 2 2 9 2" xfId="56110" xr:uid="{1E81B53D-B3A5-42F3-B004-B6021B5416EA}"/>
    <cellStyle name="Título 3 2 20" xfId="44497" xr:uid="{9343312D-BDF8-4558-8467-7C6FACAC9F77}"/>
    <cellStyle name="Título 3 2 21" xfId="44498" xr:uid="{B231FF9C-ABBB-4293-B6E6-55DEF18AC9F4}"/>
    <cellStyle name="Título 3 2 22" xfId="44499" xr:uid="{B440343D-9A95-40FF-941B-374091ADB1D2}"/>
    <cellStyle name="Título 3 2 23" xfId="44500" xr:uid="{46E1CDB0-FCE3-4E58-B81A-8783CD365618}"/>
    <cellStyle name="Título 3 2 24" xfId="44501" xr:uid="{5D8A0702-4914-4B84-9F9A-847C7A3A6F2C}"/>
    <cellStyle name="Título 3 2 25" xfId="45464" xr:uid="{E18E73DA-3BE2-4C78-A59E-71010FAD173B}"/>
    <cellStyle name="Título 3 2 3" xfId="44502" xr:uid="{4FBA16FD-5782-4355-8DD1-01EC2EA969F0}"/>
    <cellStyle name="Título 3 2 3 2" xfId="50064" xr:uid="{362F04D8-27AC-4FD8-818B-D63A32FA80E4}"/>
    <cellStyle name="Título 3 2 4" xfId="44503" xr:uid="{B0FAA218-6BD4-4F76-993F-270A78985C2C}"/>
    <cellStyle name="Título 3 2 4 2" xfId="50065" xr:uid="{DAD1662C-3059-4375-BAB5-29630CE191E8}"/>
    <cellStyle name="Título 3 2 5" xfId="44504" xr:uid="{53C1381C-5D31-4AF3-B549-5E11848E38EF}"/>
    <cellStyle name="Título 3 2 5 2" xfId="50066" xr:uid="{A5CB5D1B-BEED-496D-B5F5-9E455C477B3C}"/>
    <cellStyle name="Título 3 2 6" xfId="44505" xr:uid="{445160A8-9004-4797-B2D7-4B90D96E1982}"/>
    <cellStyle name="Título 3 2 6 2" xfId="50067" xr:uid="{4BC29556-B9AF-4EE9-9D1F-12BF5441BA49}"/>
    <cellStyle name="Título 3 2 7" xfId="44506" xr:uid="{700F8B38-D0CE-44DD-8F4B-AA9E92DBDA78}"/>
    <cellStyle name="Título 3 2 7 2" xfId="50068" xr:uid="{7031AE9F-9338-47BF-896B-02B6A7D87936}"/>
    <cellStyle name="Título 3 2 8" xfId="44507" xr:uid="{AB29392C-68AF-491D-836B-5C693D8B1991}"/>
    <cellStyle name="Título 3 2 8 2" xfId="51460" xr:uid="{DCC318E8-4A55-4321-967B-59E0941C2798}"/>
    <cellStyle name="Título 3 2 9" xfId="44508" xr:uid="{EB7AC682-669F-4DA8-88A5-1555C005904A}"/>
    <cellStyle name="Título 3 2 9 2" xfId="52340" xr:uid="{219ADEDA-E2F5-49BC-9234-0BD9E00715B1}"/>
    <cellStyle name="Título 3 20" xfId="44509" xr:uid="{305C5E34-DFF5-4333-9C04-3579FE71D3D4}"/>
    <cellStyle name="Título 3 20 2" xfId="50069" xr:uid="{49CAE9BD-B551-4093-B5E1-1317D08577B7}"/>
    <cellStyle name="Título 3 20 3" xfId="51467" xr:uid="{9B84041B-916C-4612-9D43-270337BC2CD2}"/>
    <cellStyle name="Título 3 20 4" xfId="52347" xr:uid="{F6E65CFA-6E3F-4504-AAC0-BB2513697CB1}"/>
    <cellStyle name="Título 3 20 5" xfId="53213" xr:uid="{E4F75664-979F-47B5-A133-1BEEE2126B0D}"/>
    <cellStyle name="Título 3 20 6" xfId="54058" xr:uid="{8E291DAC-3930-486C-BA48-2131156D985A}"/>
    <cellStyle name="Título 3 20 7" xfId="54869" xr:uid="{C5F12BFA-9BF1-4815-9B3D-D6C06F4E5E6B}"/>
    <cellStyle name="Título 3 20 8" xfId="55561" xr:uid="{AF76DFF9-DA5F-488C-B0C6-EF460D32DA35}"/>
    <cellStyle name="Título 3 20 9" xfId="56112" xr:uid="{C787CD8A-DE4E-43E1-9364-84C98BCF3050}"/>
    <cellStyle name="Título 3 21" xfId="44510" xr:uid="{4233FEC7-6DE3-407C-81F2-1161F537CBC7}"/>
    <cellStyle name="Título 3 21 2" xfId="50070" xr:uid="{B637F82D-B0D1-4A06-A8B8-CB1D50634C74}"/>
    <cellStyle name="Título 3 22" xfId="44511" xr:uid="{26099DD8-2D85-4809-A149-BC7DF002AD0D}"/>
    <cellStyle name="Título 3 22 2" xfId="50071" xr:uid="{1EFFE28E-BD1E-4656-B437-A3490CC8C8D3}"/>
    <cellStyle name="Título 3 23" xfId="44512" xr:uid="{7F96AA7C-3CB8-407D-9351-99EA7D54F6D8}"/>
    <cellStyle name="Título 3 23 2" xfId="50072" xr:uid="{189D8FAE-CF42-4A6A-87C8-4E4905741965}"/>
    <cellStyle name="Título 3 24" xfId="44513" xr:uid="{E79A2BB9-6914-40E5-B4B1-4F8EA562C625}"/>
    <cellStyle name="Título 3 24 2" xfId="50073" xr:uid="{5D5D5989-B68F-4377-942A-4E20E55EF728}"/>
    <cellStyle name="Título 3 25" xfId="44514" xr:uid="{4B8E156B-88C2-4433-9E8A-7ECE21B10B71}"/>
    <cellStyle name="Título 3 25 2" xfId="50074" xr:uid="{0EA294D9-EAA5-4063-8709-268CE4F315C9}"/>
    <cellStyle name="Título 3 26" xfId="44515" xr:uid="{0E7BD7E5-9E43-4F40-ABEB-23A5E6006997}"/>
    <cellStyle name="Título 3 26 2" xfId="50075" xr:uid="{F85B5F93-8CFE-4DDB-90D8-53572E0CA621}"/>
    <cellStyle name="Título 3 27" xfId="44516" xr:uid="{343873F5-CEA6-4005-A668-D7265640B9FB}"/>
    <cellStyle name="Título 3 27 2" xfId="50076" xr:uid="{707DF84F-D456-464B-801C-DD83A8F2C4BF}"/>
    <cellStyle name="Título 3 28" xfId="44517" xr:uid="{BAD74DE2-0D00-43C8-BBFB-E8B1467E0B39}"/>
    <cellStyle name="Título 3 29" xfId="44518" xr:uid="{7CA51AE5-2A06-4A94-8602-230765D9719A}"/>
    <cellStyle name="Título 3 3" xfId="44519" xr:uid="{A616D045-3AF9-4B84-8215-848837CEBB5F}"/>
    <cellStyle name="Título 3 3 10" xfId="56220" xr:uid="{0EC192F1-FA9E-408D-AB94-22C6B92F3C44}"/>
    <cellStyle name="Título 3 3 11" xfId="58107" xr:uid="{6C477964-E0BC-41C4-9676-09A5B68EEAEF}"/>
    <cellStyle name="Título 3 3 12" xfId="47840" xr:uid="{97CA96B0-154D-4EDB-BC05-FB0C105D4B95}"/>
    <cellStyle name="Título 3 3 13" xfId="45465" xr:uid="{3D906F18-81C3-4BFA-99C9-1601B0DC2E40}"/>
    <cellStyle name="Título 3 3 2" xfId="48429" xr:uid="{9CA343D1-52F2-4B53-982D-FF951A2B6C7D}"/>
    <cellStyle name="Título 3 3 2 2" xfId="50077" xr:uid="{B2D2C9A3-3932-4F75-BCC1-C6CF6EDBA811}"/>
    <cellStyle name="Título 3 3 2 2 2" xfId="57140" xr:uid="{C3FF72AB-5D41-4804-A032-7E608A467BA5}"/>
    <cellStyle name="Título 3 3 2 2 2 2" xfId="57601" xr:uid="{0430A7B2-AD0A-46F5-9AD8-0D67CDB42FB9}"/>
    <cellStyle name="Título 3 3 2 2 2 3" xfId="58003" xr:uid="{805A9E49-90F7-4E8E-A95D-605E5948A344}"/>
    <cellStyle name="Título 3 3 2 2 3" xfId="57068" xr:uid="{139926A2-6E22-47F8-841C-5A0E59968BC7}"/>
    <cellStyle name="Título 3 3 2 3" xfId="56820" xr:uid="{0A559925-F16C-4A3D-A47B-3F8DDBD48CA3}"/>
    <cellStyle name="Título 3 3 2 4" xfId="57729" xr:uid="{6E1EC61B-D3ED-472A-B9AA-B445D5132F33}"/>
    <cellStyle name="Título 3 3 3" xfId="51475" xr:uid="{90A25B58-4350-44FB-875E-F6D8F22E38E7}"/>
    <cellStyle name="Título 3 3 4" xfId="52354" xr:uid="{73727609-C7D8-4052-9A45-293F93041B01}"/>
    <cellStyle name="Título 3 3 5" xfId="53220" xr:uid="{3D9F1DAF-657C-4B35-9864-4FC2B9742487}"/>
    <cellStyle name="Título 3 3 6" xfId="54064" xr:uid="{3FEF742D-EB35-498C-8720-6FF065B571D4}"/>
    <cellStyle name="Título 3 3 7" xfId="54872" xr:uid="{05318500-FC5D-4F85-84C8-AA17F3D8C872}"/>
    <cellStyle name="Título 3 3 8" xfId="55564" xr:uid="{B7E42FF8-4A5C-4D02-A200-20419F787897}"/>
    <cellStyle name="Título 3 3 9" xfId="56113" xr:uid="{1053EC85-27D3-4EE1-AC06-E2417B9563DA}"/>
    <cellStyle name="Título 3 30" xfId="44520" xr:uid="{541D2186-0100-4494-80C6-B1781AEC9C87}"/>
    <cellStyle name="Título 3 31" xfId="44521" xr:uid="{7DB1D493-4C45-4F8E-B36C-AC036F1A1E0C}"/>
    <cellStyle name="Título 3 32" xfId="44522" xr:uid="{C4E02549-B488-4874-87A3-85B5CEF09A69}"/>
    <cellStyle name="Título 3 33" xfId="44523" xr:uid="{6CCAF795-41ED-49F2-B480-1A95C6E4D32E}"/>
    <cellStyle name="Título 3 34" xfId="44524" xr:uid="{9DA7B182-07B5-4D46-98C9-E360D9BFCC9D}"/>
    <cellStyle name="Título 3 34 2" xfId="44525" xr:uid="{6934BD7E-4B36-455C-8182-966B2A3DCC9D}"/>
    <cellStyle name="Título 3 34 3" xfId="44526" xr:uid="{9CA80706-0AF6-45AD-B4D6-D7F97A0F5070}"/>
    <cellStyle name="Título 3 35" xfId="44527" xr:uid="{5E872171-260D-449D-9939-CD9BE462367E}"/>
    <cellStyle name="Título 3 36" xfId="44528" xr:uid="{4679440A-CED0-47FA-A9A0-BFBAC58C751A}"/>
    <cellStyle name="Título 3 37" xfId="44529" xr:uid="{83D3DBE3-A1D8-447D-BC25-6A03DD45B202}"/>
    <cellStyle name="Título 3 38" xfId="44530" xr:uid="{23480CB3-7452-40CC-BFA1-01E367C3FCB2}"/>
    <cellStyle name="Título 3 39" xfId="44531" xr:uid="{BEA806E0-6607-45A2-95DA-13E3063282DD}"/>
    <cellStyle name="Título 3 4" xfId="44532" xr:uid="{C0A36AC2-0630-4D12-8D99-0AB6D19550C7}"/>
    <cellStyle name="Título 3 4 10" xfId="56261" xr:uid="{2A117A6A-CECB-422E-BB8E-51BF46FC8624}"/>
    <cellStyle name="Título 3 4 11" xfId="58205" xr:uid="{B111CEB4-EBAE-4798-96EE-3FD55DAF25D1}"/>
    <cellStyle name="Título 3 4 12" xfId="47841" xr:uid="{C6D53580-3163-4DA8-BB26-D7E2778BCE92}"/>
    <cellStyle name="Título 3 4 13" xfId="45466" xr:uid="{F119C1DE-B6D9-4DF3-8552-8D37C5C3EED1}"/>
    <cellStyle name="Título 3 4 2" xfId="48430" xr:uid="{0E270F88-005D-4713-8FC3-BBCC2DFBE49E}"/>
    <cellStyle name="Título 3 4 2 2" xfId="50078" xr:uid="{1AB390C8-62D4-4839-A877-E8C4C3745FF7}"/>
    <cellStyle name="Título 3 4 2 2 2" xfId="57141" xr:uid="{F0B078BA-90E6-4591-A588-0D7F7562F90A}"/>
    <cellStyle name="Título 3 4 2 2 2 2" xfId="57602" xr:uid="{46D5C805-A29E-40E9-9A2B-8ECC8FF3AAEE}"/>
    <cellStyle name="Título 3 4 2 2 2 3" xfId="57895" xr:uid="{A05294F9-57DC-4065-B74C-F1C72E3AEABE}"/>
    <cellStyle name="Título 3 4 2 2 3" xfId="56707" xr:uid="{1C486E9A-E87D-4026-8D34-DB83EBBF5837}"/>
    <cellStyle name="Título 3 4 2 3" xfId="56821" xr:uid="{B5CF0B43-D5BE-4705-8C85-9C9BD31E3695}"/>
    <cellStyle name="Título 3 4 2 4" xfId="57541" xr:uid="{4F453EA3-3C8A-436F-BD09-3D32AFFAAD9D}"/>
    <cellStyle name="Título 3 4 3" xfId="51476" xr:uid="{9B01C4A4-0E05-45E8-A927-04DB1826FC43}"/>
    <cellStyle name="Título 3 4 4" xfId="52355" xr:uid="{67D29170-0277-4B74-83A6-E2F4ABD2AA2C}"/>
    <cellStyle name="Título 3 4 5" xfId="53221" xr:uid="{98225132-1950-4188-AA5C-88F70867BF81}"/>
    <cellStyle name="Título 3 4 6" xfId="54065" xr:uid="{8911C017-0098-4849-ABA2-BA9994B5F3F5}"/>
    <cellStyle name="Título 3 4 7" xfId="54873" xr:uid="{86094A40-F9B4-451F-A8E2-23155199BE0A}"/>
    <cellStyle name="Título 3 4 8" xfId="55565" xr:uid="{F1AAD47C-549A-49B6-93F0-98418B575CF3}"/>
    <cellStyle name="Título 3 4 9" xfId="56114" xr:uid="{CB044790-AD29-438C-9783-E1026B6E7FFB}"/>
    <cellStyle name="Título 3 40" xfId="44533" xr:uid="{555559ED-C208-47EF-839E-72E240ADA1B6}"/>
    <cellStyle name="Título 3 41" xfId="44534" xr:uid="{34EAE171-698E-4096-A117-43CE25057D48}"/>
    <cellStyle name="Título 3 42" xfId="44535" xr:uid="{B462978A-269C-45AE-979D-79C171BBA711}"/>
    <cellStyle name="Título 3 43" xfId="44536" xr:uid="{6489FE94-6E89-4342-808F-E56492452054}"/>
    <cellStyle name="Título 3 44" xfId="44537" xr:uid="{23F6E0FF-7A59-4EBC-A4AD-B3559E8020A8}"/>
    <cellStyle name="Título 3 45" xfId="44538" xr:uid="{E37A51E5-6016-47A6-A859-FAFCC2C4E06A}"/>
    <cellStyle name="Título 3 46" xfId="44539" xr:uid="{5B9A17D9-5D6A-473A-8F14-91B21EF0BB51}"/>
    <cellStyle name="Título 3 47" xfId="44540" xr:uid="{57FABEBE-8D46-4C20-A31D-C0A4FD3EB04C}"/>
    <cellStyle name="Título 3 48" xfId="44541" xr:uid="{F46CA95D-BF4A-49A3-B1AC-048BDBBCAC6F}"/>
    <cellStyle name="Título 3 49" xfId="44542" xr:uid="{AC03885E-35F9-4F2D-A8E5-A9B46F3FC0FF}"/>
    <cellStyle name="Título 3 5" xfId="44543" xr:uid="{8573856B-F4DF-4927-94D9-4CFF87EE5658}"/>
    <cellStyle name="Título 3 5 10" xfId="56302" xr:uid="{67C6362E-7F4B-479A-A3C1-3B1F714EB9AD}"/>
    <cellStyle name="Título 3 5 11" xfId="58098" xr:uid="{BDEA6A53-8EBA-412A-A9F4-4B2AEFCC2C6D}"/>
    <cellStyle name="Título 3 5 12" xfId="47842" xr:uid="{F713F1B1-F0E2-4524-8676-111EC34A8F50}"/>
    <cellStyle name="Título 3 5 13" xfId="45467" xr:uid="{78102BB6-0B87-4863-9D28-5D5E38111229}"/>
    <cellStyle name="Título 3 5 2" xfId="48431" xr:uid="{000AA58E-DC3F-43D4-8989-6CBF07A42A12}"/>
    <cellStyle name="Título 3 5 2 2" xfId="50079" xr:uid="{119D8FB3-F6E1-43F9-9C61-03553C548A6C}"/>
    <cellStyle name="Título 3 5 2 2 2" xfId="57142" xr:uid="{5A661EA5-164A-4492-84E7-A296C2EC706E}"/>
    <cellStyle name="Título 3 5 2 2 2 2" xfId="57603" xr:uid="{9062E127-DA47-4760-9EEB-166D7AD00CDD}"/>
    <cellStyle name="Título 3 5 2 2 2 3" xfId="57782" xr:uid="{7EA6CE42-9ED3-45BD-8ABE-332844C0A20E}"/>
    <cellStyle name="Título 3 5 2 2 3" xfId="58355" xr:uid="{31409035-726A-41E4-9D92-74BC71E4D00C}"/>
    <cellStyle name="Título 3 5 2 3" xfId="56822" xr:uid="{7066D2BC-E5EA-49AC-93D3-A2B8B3D86DB5}"/>
    <cellStyle name="Título 3 5 2 4" xfId="57110" xr:uid="{3748802C-422B-47B2-B28E-FD86BC46EE15}"/>
    <cellStyle name="Título 3 5 3" xfId="51477" xr:uid="{EA868E06-2704-47CC-B472-6023C6BAC2DD}"/>
    <cellStyle name="Título 3 5 4" xfId="52356" xr:uid="{EC9CA8C1-8AAC-4440-B419-5D5EDD2EB5B8}"/>
    <cellStyle name="Título 3 5 5" xfId="53222" xr:uid="{2DF2D9F4-587E-4E0C-9481-7FD451462263}"/>
    <cellStyle name="Título 3 5 6" xfId="54066" xr:uid="{F1BF27A9-46C6-4D0A-9C5D-BE7C8F597836}"/>
    <cellStyle name="Título 3 5 7" xfId="54874" xr:uid="{C8868306-1989-4E57-A387-87A2683B8EAD}"/>
    <cellStyle name="Título 3 5 8" xfId="55566" xr:uid="{4E4CE42E-D26D-4773-94AA-FA5289FB1BBE}"/>
    <cellStyle name="Título 3 5 9" xfId="56115" xr:uid="{D519F6D7-652E-44EC-990E-839AA3827F46}"/>
    <cellStyle name="Título 3 50" xfId="44544" xr:uid="{C36B266C-9F10-47A3-AA1A-3616F1AD87F1}"/>
    <cellStyle name="Título 3 51" xfId="44545" xr:uid="{ABD2E3C5-197D-4A82-A86F-EE7F36BB3E05}"/>
    <cellStyle name="Título 3 52" xfId="44546" xr:uid="{19BED690-5314-4E0A-81AD-D24541BAAF0A}"/>
    <cellStyle name="Título 3 53" xfId="44547" xr:uid="{2D9DDA1A-8B3A-4C8A-9D9E-583640CF60E3}"/>
    <cellStyle name="Título 3 6" xfId="44548" xr:uid="{D4EE22FD-012E-4FD0-8F0B-8824FBC218B3}"/>
    <cellStyle name="Título 3 6 10" xfId="56342" xr:uid="{D2C629BB-49EC-4447-844F-96E0FAD4EE73}"/>
    <cellStyle name="Título 3 6 11" xfId="58422" xr:uid="{875E2937-0FA7-4BDE-81FA-9DED55CFB145}"/>
    <cellStyle name="Título 3 6 12" xfId="47843" xr:uid="{6A326F35-6B56-4376-9262-06CEDAC80188}"/>
    <cellStyle name="Título 3 6 13" xfId="45468" xr:uid="{BA18EF32-4605-4F82-AD3E-248CF16A34B1}"/>
    <cellStyle name="Título 3 6 2" xfId="48432" xr:uid="{CAED6120-42F3-481D-A04A-AD4E6978A12A}"/>
    <cellStyle name="Título 3 6 2 2" xfId="50080" xr:uid="{DE2F957A-AAB6-4713-8933-9152CA81266F}"/>
    <cellStyle name="Título 3 6 2 2 2" xfId="57143" xr:uid="{5052C050-6A06-4711-87E0-C7CFEB18C081}"/>
    <cellStyle name="Título 3 6 2 2 2 2" xfId="57604" xr:uid="{BA9E6EB2-0FE1-4341-9A45-12A4985C755B}"/>
    <cellStyle name="Título 3 6 2 2 2 3" xfId="57679" xr:uid="{729E6B65-9055-4787-B877-F20D7D031D1D}"/>
    <cellStyle name="Título 3 6 2 2 3" xfId="58253" xr:uid="{4AF733EF-B865-4DFA-B79F-B2ADE3FD7506}"/>
    <cellStyle name="Título 3 6 2 3" xfId="56823" xr:uid="{2332CBFC-0EA5-47CD-ADA9-0835C42C4668}"/>
    <cellStyle name="Título 3 6 2 4" xfId="56792" xr:uid="{063FA6BE-1CC1-48D9-8ED6-3BDADEEBAC71}"/>
    <cellStyle name="Título 3 6 3" xfId="51478" xr:uid="{33806F10-02B2-4488-8551-4D196E022ABA}"/>
    <cellStyle name="Título 3 6 4" xfId="52357" xr:uid="{9A26485A-907E-4986-93C0-7438E10DB9EC}"/>
    <cellStyle name="Título 3 6 5" xfId="53223" xr:uid="{75ECD59F-7BAA-465E-98F6-D743D047D1D7}"/>
    <cellStyle name="Título 3 6 6" xfId="54067" xr:uid="{539D103B-39C5-4B70-903D-A92285FE3E73}"/>
    <cellStyle name="Título 3 6 7" xfId="54875" xr:uid="{287CAE3E-57DA-4209-83BC-009349C1EBCF}"/>
    <cellStyle name="Título 3 6 8" xfId="55567" xr:uid="{6CF81D96-26BC-43B4-8292-7A277828906B}"/>
    <cellStyle name="Título 3 6 9" xfId="56116" xr:uid="{59408D2D-951B-4156-B073-E9ED908FDE1F}"/>
    <cellStyle name="Título 3 7" xfId="44549" xr:uid="{54212DF5-8F1D-40B6-830D-0B3CDB4F9305}"/>
    <cellStyle name="Título 3 7 10" xfId="47844" xr:uid="{F526B417-1DCB-45F3-BA62-85A2E4B9DB8B}"/>
    <cellStyle name="Título 3 7 11" xfId="45469" xr:uid="{5378B0C8-4957-465D-9DEF-5D1E0F184725}"/>
    <cellStyle name="Título 3 7 2" xfId="48433" xr:uid="{52D6885B-CF66-4886-8DDA-B140A41510DF}"/>
    <cellStyle name="Título 3 7 2 2" xfId="50081" xr:uid="{69758012-2795-4706-98BA-5FBABA5C0155}"/>
    <cellStyle name="Título 3 7 3" xfId="51479" xr:uid="{0722A37D-F961-44C1-BEE5-8A1EB86F7C23}"/>
    <cellStyle name="Título 3 7 4" xfId="52358" xr:uid="{226BC28D-CBD6-4987-8FFC-B913537459E7}"/>
    <cellStyle name="Título 3 7 5" xfId="53224" xr:uid="{3468EBCF-A922-4154-B065-42C3D87A873D}"/>
    <cellStyle name="Título 3 7 6" xfId="54068" xr:uid="{A99AE9FB-D3BA-425C-9013-96E31D38A609}"/>
    <cellStyle name="Título 3 7 7" xfId="54876" xr:uid="{1546522F-5478-42B2-9844-3D10ECC54887}"/>
    <cellStyle name="Título 3 7 8" xfId="55568" xr:uid="{2B4C8B94-87A3-4F91-B483-CA61268EF0E4}"/>
    <cellStyle name="Título 3 7 9" xfId="56117" xr:uid="{09DA45C6-96BB-4390-9859-DF32F2058F4A}"/>
    <cellStyle name="Título 3 8" xfId="44550" xr:uid="{5EF3F438-E54E-48AF-B42C-733D8861497B}"/>
    <cellStyle name="Título 3 8 10" xfId="47845" xr:uid="{8E85F316-10BA-43BA-8595-8E5DF0B8F9FF}"/>
    <cellStyle name="Título 3 8 11" xfId="46399" xr:uid="{95A88DB0-3C9F-4118-859F-87E6BCB2DE4A}"/>
    <cellStyle name="Título 3 8 2" xfId="48434" xr:uid="{D5766FE5-DD61-44AC-9C49-ED456ED8AF33}"/>
    <cellStyle name="Título 3 8 2 2" xfId="50082" xr:uid="{12983F94-BB45-4036-ACA1-100CB11345D7}"/>
    <cellStyle name="Título 3 8 3" xfId="51480" xr:uid="{19D1A89C-7493-4682-85B1-473E1F1C3077}"/>
    <cellStyle name="Título 3 8 4" xfId="52359" xr:uid="{F3C53977-3A1C-4DE6-A974-BA058BE4D13E}"/>
    <cellStyle name="Título 3 8 5" xfId="53225" xr:uid="{0992C30C-1CD9-419D-A2F3-FBD11C6BB6E5}"/>
    <cellStyle name="Título 3 8 6" xfId="54069" xr:uid="{E204C0B8-703B-404B-B4FD-67E096B7C629}"/>
    <cellStyle name="Título 3 8 7" xfId="54877" xr:uid="{D3636212-64D9-4A4D-B124-9235D2FB433A}"/>
    <cellStyle name="Título 3 8 8" xfId="55569" xr:uid="{0C03B7E5-92FF-40A9-9480-61FFB375DB2A}"/>
    <cellStyle name="Título 3 8 9" xfId="56118" xr:uid="{6E3C2B03-80E4-47C4-97B4-22E27A8C068F}"/>
    <cellStyle name="Título 3 9" xfId="44551" xr:uid="{568071D9-B5D7-4B97-8F02-3078A32CC024}"/>
    <cellStyle name="Título 3 9 10" xfId="47846" xr:uid="{0FF5C1EB-08F6-47BD-A001-520F390B8143}"/>
    <cellStyle name="Título 3 9 11" xfId="46400" xr:uid="{B2ADB1B0-9953-400F-820B-9A4129C59C4B}"/>
    <cellStyle name="Título 3 9 2" xfId="48435" xr:uid="{E0B72461-8F55-407D-8E83-DF4838C35515}"/>
    <cellStyle name="Título 3 9 2 2" xfId="50083" xr:uid="{1885F567-E7DD-4D65-960C-8113E63A33F3}"/>
    <cellStyle name="Título 3 9 3" xfId="51481" xr:uid="{FAAC013B-4EBD-4217-8B13-6DDBDA4B7652}"/>
    <cellStyle name="Título 3 9 4" xfId="52360" xr:uid="{EB5EFDBC-F1BC-4F9C-A348-EC36DF1ADB31}"/>
    <cellStyle name="Título 3 9 5" xfId="53226" xr:uid="{92E648AF-80CB-4150-8D9D-2BE5A93A5152}"/>
    <cellStyle name="Título 3 9 6" xfId="54070" xr:uid="{17B7615B-1624-41A4-98E4-6B62FE592C00}"/>
    <cellStyle name="Título 3 9 7" xfId="54878" xr:uid="{C42EFA8B-5A59-451A-A7B0-823B70FAA2F7}"/>
    <cellStyle name="Título 3 9 8" xfId="55570" xr:uid="{CB4DAC87-ED8D-4C04-B394-695C7C59E59E}"/>
    <cellStyle name="Título 3 9 9" xfId="56119" xr:uid="{F8EAA7DD-28D8-445F-99F8-949D4A6B42E5}"/>
    <cellStyle name="Título 30" xfId="44552" xr:uid="{9DCD8A42-1AE4-4BD8-A29B-9A2B2C769EEB}"/>
    <cellStyle name="Título 31" xfId="44553" xr:uid="{9AA41CED-4E63-4FE3-A81A-34AEDBD09717}"/>
    <cellStyle name="Título 32" xfId="44554" xr:uid="{FE2A8882-8539-4083-9042-C316249A0F2B}"/>
    <cellStyle name="Título 33" xfId="44555" xr:uid="{E8CF54A6-6170-4FE3-80BC-88C0ABE0B639}"/>
    <cellStyle name="Título 34" xfId="44556" xr:uid="{874EDBA0-C38A-4E90-841B-A81CD62307B3}"/>
    <cellStyle name="Título 35" xfId="44557" xr:uid="{AFE566A0-85EE-4275-9B3C-9C7ABA617304}"/>
    <cellStyle name="Título 36" xfId="44558" xr:uid="{534BA9F9-5496-4C2B-BA52-F07940A0591F}"/>
    <cellStyle name="Título 37" xfId="44559" xr:uid="{0853E378-FB1B-4795-A0D9-1FF5CB043B0B}"/>
    <cellStyle name="Título 37 2" xfId="44560" xr:uid="{3FB80F44-1A76-4C10-B5EF-FE3B05930CA8}"/>
    <cellStyle name="Título 37 3" xfId="44561" xr:uid="{8BE78ECC-A9A5-4389-8880-B482DF495659}"/>
    <cellStyle name="Título 38" xfId="44562" xr:uid="{90D595A1-4BEA-478E-95CC-5C18CFB1E5B6}"/>
    <cellStyle name="Título 39" xfId="44563" xr:uid="{A1C5B275-06C0-4B8D-B54A-DE1C605C3F00}"/>
    <cellStyle name="Título 4 10" xfId="44564" xr:uid="{905FCB46-E46A-4385-B541-BBF2808565CA}"/>
    <cellStyle name="Título 4 10 10" xfId="47847" xr:uid="{3778F2CE-2EBC-4746-8775-161652A93F75}"/>
    <cellStyle name="Título 4 10 11" xfId="46401" xr:uid="{47C5CA5A-5022-4611-B02A-61AEB3EEFFCC}"/>
    <cellStyle name="Título 4 10 2" xfId="48436" xr:uid="{4817D898-146F-4B35-A39C-977E577718A1}"/>
    <cellStyle name="Título 4 10 2 2" xfId="50084" xr:uid="{9B28D24A-4A2C-481E-A8A9-15849133883D}"/>
    <cellStyle name="Título 4 10 3" xfId="51482" xr:uid="{0A71A043-ADB4-441A-8227-6D2A74DE3E04}"/>
    <cellStyle name="Título 4 10 4" xfId="52361" xr:uid="{358939C7-C52B-4FAC-BD58-D414ED4D3340}"/>
    <cellStyle name="Título 4 10 5" xfId="53227" xr:uid="{222BFE7D-B91F-4218-8267-1258A402CCCE}"/>
    <cellStyle name="Título 4 10 6" xfId="54071" xr:uid="{D37481B7-A374-414C-80A2-F21C2E90DD93}"/>
    <cellStyle name="Título 4 10 7" xfId="54879" xr:uid="{F60A8A90-1D18-4BE7-80B8-4FFB413A6783}"/>
    <cellStyle name="Título 4 10 8" xfId="55571" xr:uid="{2880DF7F-2C68-4A76-A6BE-11530D087105}"/>
    <cellStyle name="Título 4 10 9" xfId="56120" xr:uid="{C9556133-74D8-48A0-8893-2AC305150FC1}"/>
    <cellStyle name="Título 4 11" xfId="44565" xr:uid="{D36BEDA6-AF2F-4DA3-BDCF-BD6A3FC692A6}"/>
    <cellStyle name="Título 4 11 10" xfId="47848" xr:uid="{EFAD3786-EB8A-4EE8-A982-3B53CC2C1A3D}"/>
    <cellStyle name="Título 4 11 11" xfId="46402" xr:uid="{9D8BAD51-AFCD-4F56-B044-D13DCD158F09}"/>
    <cellStyle name="Título 4 11 2" xfId="48437" xr:uid="{44429319-8657-4668-A643-617746E069F3}"/>
    <cellStyle name="Título 4 11 2 2" xfId="50085" xr:uid="{743BFFFA-D1A5-4645-98BC-302D79BE9B92}"/>
    <cellStyle name="Título 4 11 3" xfId="51483" xr:uid="{9416657F-7200-4114-86A3-4C5A951F33DD}"/>
    <cellStyle name="Título 4 11 4" xfId="52362" xr:uid="{6171AE50-5801-4F99-8841-C503956377A5}"/>
    <cellStyle name="Título 4 11 5" xfId="53228" xr:uid="{FBBB5534-BDB0-48EF-B8E9-02D51862618B}"/>
    <cellStyle name="Título 4 11 6" xfId="54072" xr:uid="{E39E1403-7AE6-4075-9486-973EB6552C29}"/>
    <cellStyle name="Título 4 11 7" xfId="54880" xr:uid="{30C7CD21-9894-4F4C-88E4-EEBB1891CA7E}"/>
    <cellStyle name="Título 4 11 8" xfId="55572" xr:uid="{AB3885B9-A8A1-4570-8B2E-6F8E878282D7}"/>
    <cellStyle name="Título 4 11 9" xfId="56121" xr:uid="{E1F8C023-0303-4CA1-A8F4-404C21D7684B}"/>
    <cellStyle name="Título 4 12" xfId="44566" xr:uid="{87132841-1D9C-4A7E-B91B-9BF68E9EDAF3}"/>
    <cellStyle name="Título 4 12 10" xfId="47849" xr:uid="{6DB31813-F2B6-4763-A1BD-8B2AAD993C5F}"/>
    <cellStyle name="Título 4 12 11" xfId="46403" xr:uid="{8D8B05DB-4683-4133-929D-6DCD4CA62A30}"/>
    <cellStyle name="Título 4 12 2" xfId="48438" xr:uid="{A63D96A0-3844-41C1-99BB-148FB30FC969}"/>
    <cellStyle name="Título 4 12 2 2" xfId="50086" xr:uid="{824B3C52-EE8C-4884-B15E-17EB292204A1}"/>
    <cellStyle name="Título 4 12 3" xfId="51484" xr:uid="{9642260D-B5C4-4471-9EE6-AE43176ACE41}"/>
    <cellStyle name="Título 4 12 4" xfId="52363" xr:uid="{CA17292B-DF79-4261-B97C-77B64E21D07F}"/>
    <cellStyle name="Título 4 12 5" xfId="53229" xr:uid="{C655C417-6A19-47BD-9D3B-3A4EB7022FF3}"/>
    <cellStyle name="Título 4 12 6" xfId="54073" xr:uid="{7FF6F09C-B3EC-40D8-A996-2C4C5F08CDC1}"/>
    <cellStyle name="Título 4 12 7" xfId="54881" xr:uid="{309DFB60-AEE6-4A68-BD06-207952098F03}"/>
    <cellStyle name="Título 4 12 8" xfId="55573" xr:uid="{E631B298-2806-4CD8-B748-D83499CFC81E}"/>
    <cellStyle name="Título 4 12 9" xfId="56122" xr:uid="{21B8973C-CF78-4F0C-B72D-3E006C790999}"/>
    <cellStyle name="Título 4 13" xfId="44567" xr:uid="{D66A0171-2169-4417-816D-DD89D349CD09}"/>
    <cellStyle name="Título 4 13 10" xfId="47850" xr:uid="{768CA7A7-B964-4E35-A830-74AC59A0DD2B}"/>
    <cellStyle name="Título 4 13 11" xfId="46404" xr:uid="{6808E48C-3D87-4E35-A29B-D3AB1FD26B62}"/>
    <cellStyle name="Título 4 13 2" xfId="48439" xr:uid="{F57A7C0D-EF05-466C-87A4-C2BC385724B8}"/>
    <cellStyle name="Título 4 13 2 2" xfId="50087" xr:uid="{C2AC44E0-F0AE-4823-9E6B-C81B786A7B87}"/>
    <cellStyle name="Título 4 13 3" xfId="51485" xr:uid="{E42C50FA-AC8A-42D1-99F5-92DC3387A1CE}"/>
    <cellStyle name="Título 4 13 4" xfId="52364" xr:uid="{F262BB9E-BA0F-46EA-AEC0-A585145D986D}"/>
    <cellStyle name="Título 4 13 5" xfId="53230" xr:uid="{62796790-FDB3-4903-B2E4-5F4C13DB98F8}"/>
    <cellStyle name="Título 4 13 6" xfId="54074" xr:uid="{7A84D037-BCB8-46E0-BC21-642EF0F8EDAE}"/>
    <cellStyle name="Título 4 13 7" xfId="54882" xr:uid="{ED108712-F92B-4479-A738-825414E1F9E3}"/>
    <cellStyle name="Título 4 13 8" xfId="55574" xr:uid="{E89C9F14-DDB0-49D3-B5B2-91746150BBBD}"/>
    <cellStyle name="Título 4 13 9" xfId="56123" xr:uid="{032F560D-4AE1-4802-BBC3-CDED0E24990B}"/>
    <cellStyle name="Título 4 14" xfId="44568" xr:uid="{98ED14A6-2D03-4150-AD81-7B0913FF8D14}"/>
    <cellStyle name="Título 4 14 10" xfId="47851" xr:uid="{8ABECDDE-BED2-48B4-8B74-455F42C43220}"/>
    <cellStyle name="Título 4 14 11" xfId="46405" xr:uid="{9353D3AA-3BFA-47A1-A15F-EE1450110655}"/>
    <cellStyle name="Título 4 14 2" xfId="48440" xr:uid="{8CD1D9E8-9049-4033-B3CD-A5625F8222CC}"/>
    <cellStyle name="Título 4 14 2 2" xfId="50088" xr:uid="{D9DE2E85-51DF-488E-84EF-B7C98C6DB46B}"/>
    <cellStyle name="Título 4 14 3" xfId="51486" xr:uid="{56D4DFAB-C8BD-4574-9D89-C8833359CB53}"/>
    <cellStyle name="Título 4 14 4" xfId="52365" xr:uid="{4F07B1DD-FD7A-49CA-8F16-17DC81B66A37}"/>
    <cellStyle name="Título 4 14 5" xfId="53231" xr:uid="{50BD8A1B-A9D1-414B-8565-43531A4A0D27}"/>
    <cellStyle name="Título 4 14 6" xfId="54075" xr:uid="{17E7ECDB-2FCB-4A6F-A9DD-A2FE41F4EDD1}"/>
    <cellStyle name="Título 4 14 7" xfId="54883" xr:uid="{5B111EE9-8912-4F4D-BD71-B8B53A8EEF5C}"/>
    <cellStyle name="Título 4 14 8" xfId="55575" xr:uid="{EF8922B7-D9D4-40DD-AEA5-3B09A8847412}"/>
    <cellStyle name="Título 4 14 9" xfId="56124" xr:uid="{0ED185E1-C9B9-4FBD-A399-A926937D2CA3}"/>
    <cellStyle name="Título 4 15" xfId="44569" xr:uid="{8F49755C-EE14-4D06-93DB-BA2B9B6EF9F7}"/>
    <cellStyle name="Título 4 15 10" xfId="47852" xr:uid="{42DA46E4-ED2C-4F54-8363-0B42AE8EF326}"/>
    <cellStyle name="Título 4 15 11" xfId="46406" xr:uid="{4A042CB7-2C05-4976-845F-11CE7041310D}"/>
    <cellStyle name="Título 4 15 2" xfId="48441" xr:uid="{0FD4DF76-0982-48BE-B722-BDD35C4D9A7F}"/>
    <cellStyle name="Título 4 15 2 2" xfId="50089" xr:uid="{53345A57-72E4-4217-B134-D5563179CF6F}"/>
    <cellStyle name="Título 4 15 3" xfId="51487" xr:uid="{8DE773ED-2C94-4047-99A9-0B1649AEEDCF}"/>
    <cellStyle name="Título 4 15 4" xfId="52366" xr:uid="{7C8F5691-9BB4-440C-8A53-50692B7C7F76}"/>
    <cellStyle name="Título 4 15 5" xfId="53232" xr:uid="{E5159D43-43B5-42D5-816A-2A4393A79025}"/>
    <cellStyle name="Título 4 15 6" xfId="54076" xr:uid="{EC46F29A-E15E-4C19-BD96-944141C81E00}"/>
    <cellStyle name="Título 4 15 7" xfId="54884" xr:uid="{86C6F45A-3293-4CAE-B8B8-D3F97488C4E6}"/>
    <cellStyle name="Título 4 15 8" xfId="55576" xr:uid="{38AE697D-16B2-446E-975A-E74B3062886E}"/>
    <cellStyle name="Título 4 15 9" xfId="56125" xr:uid="{1EE907CB-1E9B-4EBC-96B9-B19A649BF703}"/>
    <cellStyle name="Título 4 16" xfId="44570" xr:uid="{83A76F4A-C365-4155-B11F-8C795C220027}"/>
    <cellStyle name="Título 4 16 10" xfId="47853" xr:uid="{2766FB1D-390A-4B56-A1C9-7127FBFA3E0C}"/>
    <cellStyle name="Título 4 16 11" xfId="46407" xr:uid="{92BCF0CC-D954-4A11-B206-D63DDED296F3}"/>
    <cellStyle name="Título 4 16 2" xfId="48442" xr:uid="{0625B7CC-9174-41E8-BDF5-9D879D92C91A}"/>
    <cellStyle name="Título 4 16 2 2" xfId="50090" xr:uid="{7DBFD9B9-661A-4891-A6A6-F2A3CDA7B3C6}"/>
    <cellStyle name="Título 4 16 3" xfId="51488" xr:uid="{70580ED5-9DF7-4A12-A76A-F4BA28ECD327}"/>
    <cellStyle name="Título 4 16 4" xfId="52367" xr:uid="{31A62778-8249-42E2-B7E1-62D412484EDE}"/>
    <cellStyle name="Título 4 16 5" xfId="53233" xr:uid="{60875EC1-22C8-4663-8019-0C91BA29DB6B}"/>
    <cellStyle name="Título 4 16 6" xfId="54077" xr:uid="{1CDE31E0-30C0-4AA7-8EB2-765F6655594C}"/>
    <cellStyle name="Título 4 16 7" xfId="54885" xr:uid="{825579DF-540F-4BAC-8C6B-BB03226DC891}"/>
    <cellStyle name="Título 4 16 8" xfId="55577" xr:uid="{221A2831-3E0B-4576-B60A-22AA37CFBC1B}"/>
    <cellStyle name="Título 4 16 9" xfId="56126" xr:uid="{B5709A4F-6C7E-42FC-A71F-1374A52E20E5}"/>
    <cellStyle name="Título 4 17" xfId="44571" xr:uid="{1BE93743-DFCC-4303-A006-B698A54E93F3}"/>
    <cellStyle name="Título 4 17 2" xfId="50091" xr:uid="{118DE363-86AB-4289-92EA-F0D8EC7DAAB4}"/>
    <cellStyle name="Título 4 17 3" xfId="51489" xr:uid="{30C8062E-E593-4FB8-A593-7C914278625B}"/>
    <cellStyle name="Título 4 17 4" xfId="52368" xr:uid="{13254B73-4358-4AA5-9EA7-7AF085706628}"/>
    <cellStyle name="Título 4 17 5" xfId="53234" xr:uid="{35AAC58F-2C68-4C5A-81EF-6BEE89EAAFEB}"/>
    <cellStyle name="Título 4 17 6" xfId="54078" xr:uid="{1DAFE66C-191A-4270-8843-4D7F4F384660}"/>
    <cellStyle name="Título 4 17 7" xfId="54886" xr:uid="{C9558195-40DF-4E81-A330-8DC25F58048A}"/>
    <cellStyle name="Título 4 17 8" xfId="55578" xr:uid="{3FD9F78A-6C35-4F59-9043-9D562C574E07}"/>
    <cellStyle name="Título 4 17 9" xfId="56127" xr:uid="{B6A0B5BF-3734-48A4-9A29-03BFD2F01D80}"/>
    <cellStyle name="Título 4 18" xfId="44572" xr:uid="{1477A4D3-F990-438E-AAF2-13A8993B075D}"/>
    <cellStyle name="Título 4 18 2" xfId="50092" xr:uid="{59458548-FFCC-4B54-952C-2A91C3E9009B}"/>
    <cellStyle name="Título 4 18 3" xfId="51490" xr:uid="{1DBEA540-FA88-45BE-AE47-64E47A745318}"/>
    <cellStyle name="Título 4 18 4" xfId="52369" xr:uid="{0702CE9C-512C-48B6-988B-668DD8A1C43D}"/>
    <cellStyle name="Título 4 18 5" xfId="53235" xr:uid="{EE439A22-898C-4EE4-851F-B68BE4CE7EEE}"/>
    <cellStyle name="Título 4 18 6" xfId="54079" xr:uid="{B67B3149-A353-4E32-8754-9FE8FA7D95F0}"/>
    <cellStyle name="Título 4 18 7" xfId="54887" xr:uid="{1206F4C4-9B33-4060-8143-FF4AD83DD838}"/>
    <cellStyle name="Título 4 18 8" xfId="55579" xr:uid="{97D11A80-FEB3-40B6-BD5E-438297E32A53}"/>
    <cellStyle name="Título 4 18 9" xfId="56128" xr:uid="{4AF6FD17-DF60-42CE-BCF9-984FA57E17E5}"/>
    <cellStyle name="Título 4 19" xfId="44573" xr:uid="{D708C6B7-4D21-40B3-98AB-B43B22D64E14}"/>
    <cellStyle name="Título 4 19 2" xfId="50093" xr:uid="{0055C366-DF02-4530-8DDE-55AE10DD372C}"/>
    <cellStyle name="Título 4 19 3" xfId="51491" xr:uid="{94C7E545-D5A2-45D7-BD5D-CCDE2A10EF86}"/>
    <cellStyle name="Título 4 19 4" xfId="52370" xr:uid="{3F11978D-A395-4BBB-8AEE-06D7ECBE37C4}"/>
    <cellStyle name="Título 4 19 5" xfId="53236" xr:uid="{75B25F2F-3CD7-4B79-A390-9D51ADCBC6E5}"/>
    <cellStyle name="Título 4 19 6" xfId="54080" xr:uid="{5E23E2F8-D1D9-46F0-9E11-DB815234742E}"/>
    <cellStyle name="Título 4 19 7" xfId="54888" xr:uid="{0E8F7F8D-1351-4047-8D06-7A38A5507996}"/>
    <cellStyle name="Título 4 19 8" xfId="55580" xr:uid="{82EEB09E-5889-4F7B-9656-456E1271F54A}"/>
    <cellStyle name="Título 4 19 9" xfId="56129" xr:uid="{1B18E144-4F39-433B-BBC6-37574D870DC9}"/>
    <cellStyle name="Título 4 2" xfId="44574" xr:uid="{1A5DC61F-B85E-4B1F-B7E6-B8079518FFD1}"/>
    <cellStyle name="Título 4 2 10" xfId="44575" xr:uid="{BC1F70BF-951E-4C76-85CE-816A83D8A5EF}"/>
    <cellStyle name="Título 4 2 10 2" xfId="53237" xr:uid="{8FE30550-5052-48EF-BB05-FABD7F4FA695}"/>
    <cellStyle name="Título 4 2 11" xfId="44576" xr:uid="{5E53890B-AD7D-45DA-B78A-FFB6643708EA}"/>
    <cellStyle name="Título 4 2 11 2" xfId="54081" xr:uid="{33103FD7-3CC0-41C3-A3E3-121389C1829C}"/>
    <cellStyle name="Título 4 2 12" xfId="44577" xr:uid="{28CD1978-1F8A-40CA-94A3-F3303A2677BB}"/>
    <cellStyle name="Título 4 2 12 2" xfId="54889" xr:uid="{BADA0EF3-0D1F-4CFD-B605-B9640E1A3888}"/>
    <cellStyle name="Título 4 2 13" xfId="44578" xr:uid="{291444F9-B4C7-4848-90D0-7A9C30F1BD1A}"/>
    <cellStyle name="Título 4 2 13 2" xfId="55581" xr:uid="{04772B34-1ED9-4E4B-B362-293B31885511}"/>
    <cellStyle name="Título 4 2 14" xfId="44579" xr:uid="{95EE20CB-FBE5-43F4-B5EA-447F17DAEA97}"/>
    <cellStyle name="Título 4 2 14 2" xfId="44580" xr:uid="{D9EBCD5D-F82A-4C87-AD2B-24F8F16E04C7}"/>
    <cellStyle name="Título 4 2 14 3" xfId="44581" xr:uid="{FFA748C6-4289-4CEB-92C9-76EE67DBE9E1}"/>
    <cellStyle name="Título 4 2 14 4" xfId="44582" xr:uid="{57544EBB-636A-473D-BF49-7713F6C6DE8F}"/>
    <cellStyle name="Título 4 2 14 5" xfId="56130" xr:uid="{48A83FFA-E1B7-4A93-82AB-49341BDAD61B}"/>
    <cellStyle name="Título 4 2 15" xfId="44583" xr:uid="{A4D15BB4-0D2F-4F98-B6DB-0B0D9CCCA17C}"/>
    <cellStyle name="Título 4 2 15 2" xfId="56181" xr:uid="{CD773BA3-8862-4558-AA2A-4B798368CDF9}"/>
    <cellStyle name="Título 4 2 16" xfId="44584" xr:uid="{F4504D61-27AB-4472-80B1-E98C58F5CAB3}"/>
    <cellStyle name="Título 4 2 16 2" xfId="57664" xr:uid="{51A47211-D0B6-4272-93EB-2E529D3EF534}"/>
    <cellStyle name="Título 4 2 17" xfId="44585" xr:uid="{CEC8DB08-E83A-4C1C-BA78-19AFAEDDA02A}"/>
    <cellStyle name="Título 4 2 17 2" xfId="47854" xr:uid="{78CD6169-3D82-4976-AA3C-BE246BC2A668}"/>
    <cellStyle name="Título 4 2 18" xfId="44586" xr:uid="{2CDAE91B-C81B-4DDE-B198-1AD26E8DB153}"/>
    <cellStyle name="Título 4 2 19" xfId="44587" xr:uid="{FD2A5E6E-7E95-4CEE-9805-C7CDF06A6B2A}"/>
    <cellStyle name="Título 4 2 2" xfId="44588" xr:uid="{EE95DF45-44A6-41A6-ADB5-5375C77D4CAA}"/>
    <cellStyle name="Título 4 2 2 10" xfId="44589" xr:uid="{A624CF65-C3BC-496D-9937-F0A45807BA1F}"/>
    <cellStyle name="Título 4 2 2 10 2" xfId="56829" xr:uid="{AAD671D2-4D93-4233-8AF3-75E54338339B}"/>
    <cellStyle name="Título 4 2 2 11" xfId="44590" xr:uid="{7909017A-069B-4C08-B6BB-35587008F908}"/>
    <cellStyle name="Título 4 2 2 11 2" xfId="58380" xr:uid="{7FF75F48-7E8C-41BC-ACE7-8E794DA24217}"/>
    <cellStyle name="Título 4 2 2 12" xfId="44591" xr:uid="{73F1390B-85C8-470A-9BFC-373EFFC808E0}"/>
    <cellStyle name="Título 4 2 2 13" xfId="44592" xr:uid="{289F12EA-D0D8-4E91-8F7E-B8A2BEABC766}"/>
    <cellStyle name="Título 4 2 2 14" xfId="44593" xr:uid="{D4AB961A-3E3D-4DFC-81C4-D30E5BBB7123}"/>
    <cellStyle name="Título 4 2 2 15" xfId="48443" xr:uid="{218A3017-0069-4B65-B9F7-4C2F32FDF326}"/>
    <cellStyle name="Título 4 2 2 2" xfId="44594" xr:uid="{65AC4AF1-69F3-4FDD-8454-5AF91BCB8831}"/>
    <cellStyle name="Título 4 2 2 2 10" xfId="44595" xr:uid="{9B3BE12D-FBBE-4E66-9001-2F1CDD939B2F}"/>
    <cellStyle name="Título 4 2 2 2 10 2" xfId="57149" xr:uid="{7C3A5A28-EB81-4665-AC79-D3F82D7BF6C5}"/>
    <cellStyle name="Título 4 2 2 2 11" xfId="44596" xr:uid="{618E51AA-4C61-4D43-A85C-F926D32A1245}"/>
    <cellStyle name="Título 4 2 2 2 11 2" xfId="57821" xr:uid="{68361805-7BC1-4C23-B3B1-22A5D32AA491}"/>
    <cellStyle name="Título 4 2 2 2 12" xfId="44597" xr:uid="{6B1C9BBE-020F-42C7-ADC1-30A4F0B4CF4C}"/>
    <cellStyle name="Título 4 2 2 2 13" xfId="44598" xr:uid="{FF547C86-1751-4CE6-8241-DDC30B4EE190}"/>
    <cellStyle name="Título 4 2 2 2 14" xfId="50094" xr:uid="{6DF8B997-90A0-4303-A267-ED898D3AC06F}"/>
    <cellStyle name="Título 4 2 2 2 2" xfId="44599" xr:uid="{626B26F7-F581-41C3-A784-2371D0DE8932}"/>
    <cellStyle name="Título 4 2 2 2 2 2" xfId="44600" xr:uid="{C919840A-328E-49CA-93D3-43F2D85DFF88}"/>
    <cellStyle name="Título 4 2 2 2 2 2 2" xfId="57611" xr:uid="{03161748-76CF-4698-93E0-B91945813BF7}"/>
    <cellStyle name="Título 4 2 2 2 2 2 2 2" xfId="57612" xr:uid="{4DF23106-A723-4EEE-B843-4CE6CFDEB276}"/>
    <cellStyle name="Título 4 2 2 2 2 2 2 3" xfId="58218" xr:uid="{D5DEEEC1-D244-4C9E-8891-FA89FEC65A3E}"/>
    <cellStyle name="Título 4 2 2 2 2 2 3" xfId="58327" xr:uid="{77D9ED6D-4123-4948-B5F0-6B0361A6116F}"/>
    <cellStyle name="Título 4 2 2 2 2 2 4" xfId="50096" xr:uid="{AE2E542D-19D5-4B04-B8FA-7F851E416BFF}"/>
    <cellStyle name="Título 4 2 2 2 2 3" xfId="44601" xr:uid="{D8778CD0-CF07-4039-BAE5-ACCCB92C982B}"/>
    <cellStyle name="Título 4 2 2 2 2 3 2" xfId="57610" xr:uid="{E7D0A182-F6C0-4CCE-845D-D5195BB954A8}"/>
    <cellStyle name="Título 4 2 2 2 2 4" xfId="44602" xr:uid="{9AE3270E-0300-4D2B-A786-87C3EE3B5D78}"/>
    <cellStyle name="Título 4 2 2 2 2 4 2" xfId="57387" xr:uid="{01001BB5-2A62-4BCB-81C0-BD0E5A6DCAA7}"/>
    <cellStyle name="Título 4 2 2 2 2 5" xfId="50095" xr:uid="{3DF3342D-42DA-4376-87EF-223C27F9A158}"/>
    <cellStyle name="Título 4 2 2 2 3" xfId="44603" xr:uid="{6A5B3833-1534-4B89-8E65-C096CDA50BCB}"/>
    <cellStyle name="Título 4 2 2 2 3 2" xfId="51494" xr:uid="{52E1D7EE-CC23-4E32-9E08-E0C77B75533C}"/>
    <cellStyle name="Título 4 2 2 2 4" xfId="44604" xr:uid="{3ABF3EA3-718A-45F6-B0BB-6D122F974D48}"/>
    <cellStyle name="Título 4 2 2 2 4 2" xfId="52373" xr:uid="{03DF2B73-4ACD-42A5-8B11-9F2C453365F1}"/>
    <cellStyle name="Título 4 2 2 2 5" xfId="44605" xr:uid="{DEF9A5AA-05D7-40EB-B90F-CE86E485C12C}"/>
    <cellStyle name="Título 4 2 2 2 5 2" xfId="53239" xr:uid="{F753B0D7-6F0C-44E9-97AB-2261E39D0DCC}"/>
    <cellStyle name="Título 4 2 2 2 6" xfId="44606" xr:uid="{19523127-CC52-4463-B0B9-987BF2CD8B70}"/>
    <cellStyle name="Título 4 2 2 2 6 2" xfId="54083" xr:uid="{A16EBA21-B0D7-471E-AAC7-7B0B4A1F319B}"/>
    <cellStyle name="Título 4 2 2 2 7" xfId="44607" xr:uid="{983563B8-037F-4EB9-AE37-CB643F1089A3}"/>
    <cellStyle name="Título 4 2 2 2 7 2" xfId="54891" xr:uid="{07713349-35EE-44C7-A478-5A71F865ED68}"/>
    <cellStyle name="Título 4 2 2 2 8" xfId="44608" xr:uid="{970254C8-408A-4018-9690-56C35E23D2F4}"/>
    <cellStyle name="Título 4 2 2 2 8 2" xfId="55583" xr:uid="{5CEC2359-C23F-47F5-BA8B-527F5E0A15C1}"/>
    <cellStyle name="Título 4 2 2 2 9" xfId="44609" xr:uid="{3E1BDA12-B28D-4E54-9D25-80234C827FAE}"/>
    <cellStyle name="Título 4 2 2 2 9 2" xfId="56132" xr:uid="{1104D514-B8EB-4B40-839B-6DD53CDC0ADC}"/>
    <cellStyle name="Título 4 2 2 3" xfId="44610" xr:uid="{81D04340-E259-4126-A250-A915FE5F9BEC}"/>
    <cellStyle name="Título 4 2 2 3 2" xfId="51493" xr:uid="{1577041B-92B6-4853-84D5-179CE51E8605}"/>
    <cellStyle name="Título 4 2 2 4" xfId="44611" xr:uid="{6C885B79-4525-4CF4-958A-11B017666700}"/>
    <cellStyle name="Título 4 2 2 4 2" xfId="44612" xr:uid="{651842FB-AB79-4343-9640-DDFAE70327FF}"/>
    <cellStyle name="Título 4 2 2 4 3" xfId="44613" xr:uid="{432A0DD1-994A-449B-BB1A-FE93DDE03975}"/>
    <cellStyle name="Título 4 2 2 4 4" xfId="44614" xr:uid="{46EC3FC9-9F4B-4528-A166-1108BB023EDE}"/>
    <cellStyle name="Título 4 2 2 4 5" xfId="52372" xr:uid="{8D353221-A09C-489D-97E0-5BBC7C2097DC}"/>
    <cellStyle name="Título 4 2 2 5" xfId="44615" xr:uid="{2C7CFF5E-F052-4842-917C-E9661ADAB3A6}"/>
    <cellStyle name="Título 4 2 2 5 2" xfId="53238" xr:uid="{3CBFDE63-AD61-402F-ACE3-0A1FA08005A5}"/>
    <cellStyle name="Título 4 2 2 6" xfId="44616" xr:uid="{704AC398-E22B-4154-8372-F8AFA2111D3B}"/>
    <cellStyle name="Título 4 2 2 6 2" xfId="54082" xr:uid="{DC29BC4B-76A4-434A-9C15-B79A403F6AC5}"/>
    <cellStyle name="Título 4 2 2 7" xfId="44617" xr:uid="{4A1B7379-2404-43A0-91E2-2A3E02C14778}"/>
    <cellStyle name="Título 4 2 2 7 2" xfId="54890" xr:uid="{48766E90-EFAF-4BB5-BFCD-A53E1BA3FED0}"/>
    <cellStyle name="Título 4 2 2 8" xfId="44618" xr:uid="{DB5E06D5-3A0D-4587-97C8-46EB2883AA7E}"/>
    <cellStyle name="Título 4 2 2 8 2" xfId="55582" xr:uid="{2ADCCD7C-ECAD-49EA-92B4-572CE8EF3FD4}"/>
    <cellStyle name="Título 4 2 2 9" xfId="44619" xr:uid="{DBD269A6-E1A9-4BDE-88C2-D292264B9B84}"/>
    <cellStyle name="Título 4 2 2 9 2" xfId="56131" xr:uid="{EEC595AC-15C3-461D-AF92-79C06FC35D94}"/>
    <cellStyle name="Título 4 2 20" xfId="44620" xr:uid="{16EAD3EA-B65B-43F0-B4F1-B4680F04A9C3}"/>
    <cellStyle name="Título 4 2 21" xfId="44621" xr:uid="{1408A459-68BC-4B1D-9ECE-F8DDB4B48B11}"/>
    <cellStyle name="Título 4 2 22" xfId="44622" xr:uid="{26C53C03-04BB-4B30-8D71-47D0C4C79115}"/>
    <cellStyle name="Título 4 2 23" xfId="44623" xr:uid="{840167F8-9528-4459-AF15-473032401A45}"/>
    <cellStyle name="Título 4 2 24" xfId="44624" xr:uid="{80CC7102-A34E-40B1-97C2-7BE52A4A7E58}"/>
    <cellStyle name="Título 4 2 25" xfId="45470" xr:uid="{B180D6D7-A0EC-4501-BEAC-07F77D3029E8}"/>
    <cellStyle name="Título 4 2 3" xfId="44625" xr:uid="{8E02EB05-44EE-4277-99C1-E9B3D7B7E0C9}"/>
    <cellStyle name="Título 4 2 3 2" xfId="50097" xr:uid="{1DF3A8A8-77CA-4ECA-9A77-568197913B4D}"/>
    <cellStyle name="Título 4 2 4" xfId="44626" xr:uid="{A11069A7-F925-4CF7-BD74-BA61D5D1D9FC}"/>
    <cellStyle name="Título 4 2 4 2" xfId="50098" xr:uid="{77EBEC76-E65D-42F2-A6BA-96C7BD656F51}"/>
    <cellStyle name="Título 4 2 5" xfId="44627" xr:uid="{E9D8EEF1-0C85-4D47-A154-7DE161636485}"/>
    <cellStyle name="Título 4 2 5 2" xfId="50099" xr:uid="{66F69B8F-9936-4F83-A067-3AC3318C8972}"/>
    <cellStyle name="Título 4 2 6" xfId="44628" xr:uid="{BF7769EF-C7EF-4CDB-9F1B-961B3E38BD49}"/>
    <cellStyle name="Título 4 2 6 2" xfId="50100" xr:uid="{2C34254E-85DC-4819-9050-597B66CCEB21}"/>
    <cellStyle name="Título 4 2 7" xfId="44629" xr:uid="{18DDA0D3-31FE-4B1C-B739-D89B75ACBB23}"/>
    <cellStyle name="Título 4 2 7 2" xfId="50101" xr:uid="{C3CE0DC1-CCC2-4FC5-BBB9-D690496A5C05}"/>
    <cellStyle name="Título 4 2 8" xfId="44630" xr:uid="{4E9A2CE7-FAEA-41AB-AB9F-4A1240495DF1}"/>
    <cellStyle name="Título 4 2 8 2" xfId="51492" xr:uid="{5D82F405-A2A6-42C7-AD09-80D7AEA5FE1C}"/>
    <cellStyle name="Título 4 2 9" xfId="44631" xr:uid="{57D059A1-998A-4205-95D5-A22405381BCB}"/>
    <cellStyle name="Título 4 2 9 2" xfId="52371" xr:uid="{BC949E97-7160-4905-8E28-3FB5264AC1A3}"/>
    <cellStyle name="Título 4 20" xfId="44632" xr:uid="{90DBFDD5-1459-4812-B39B-DE5C1F7C4307}"/>
    <cellStyle name="Título 4 20 2" xfId="50102" xr:uid="{DE60FEDD-D9AE-4222-858A-28F0DEB10F0E}"/>
    <cellStyle name="Título 4 20 3" xfId="51500" xr:uid="{16770AB5-D5C6-4FC3-B606-0F070C6CC58B}"/>
    <cellStyle name="Título 4 20 4" xfId="52379" xr:uid="{1DBCD90A-0358-4EEC-8299-640F11BE273E}"/>
    <cellStyle name="Título 4 20 5" xfId="53245" xr:uid="{CB1D0EE2-A007-4B29-81FD-E84F57FB25C6}"/>
    <cellStyle name="Título 4 20 6" xfId="54089" xr:uid="{46373CE9-488D-4C58-B996-034A19F6BA03}"/>
    <cellStyle name="Título 4 20 7" xfId="54897" xr:uid="{DF5B691B-5C61-4C18-961F-AB15EA9A6F60}"/>
    <cellStyle name="Título 4 20 8" xfId="55587" xr:uid="{02EB0DED-E817-4E64-A593-381B3D67182C}"/>
    <cellStyle name="Título 4 20 9" xfId="56133" xr:uid="{7BCF74D6-37F2-45C6-914A-F3B3E8493B86}"/>
    <cellStyle name="Título 4 21" xfId="44633" xr:uid="{B2A8B0ED-BB86-46C8-981D-74BDB6B4527B}"/>
    <cellStyle name="Título 4 21 2" xfId="50103" xr:uid="{608F14BB-2AD2-41B6-A3D0-DD6EC59CAF19}"/>
    <cellStyle name="Título 4 22" xfId="44634" xr:uid="{CE64E755-2871-425F-89A0-49333E01CDCD}"/>
    <cellStyle name="Título 4 22 2" xfId="50104" xr:uid="{973B1BB9-6DFA-4D16-A13D-CCB38B3A8D0D}"/>
    <cellStyle name="Título 4 23" xfId="44635" xr:uid="{DD77E9D6-CB0F-470F-A4E9-D6AD7E1A8CCF}"/>
    <cellStyle name="Título 4 23 2" xfId="50105" xr:uid="{2B4C2019-2FAB-4328-BF5B-2F10E30DC78B}"/>
    <cellStyle name="Título 4 24" xfId="44636" xr:uid="{EC813A44-77D1-40F5-8700-AFEA9EEEC5FE}"/>
    <cellStyle name="Título 4 24 2" xfId="50106" xr:uid="{AAA21D1E-6DC5-4782-AF8C-4EA773F44BEE}"/>
    <cellStyle name="Título 4 25" xfId="44637" xr:uid="{FE1A1F74-14CC-4921-B820-06E276FE8FC5}"/>
    <cellStyle name="Título 4 25 2" xfId="50107" xr:uid="{37B1E555-7BF1-4C36-88FC-775E6D828640}"/>
    <cellStyle name="Título 4 26" xfId="44638" xr:uid="{591F9E41-07D6-45D0-A113-DDA092C2E388}"/>
    <cellStyle name="Título 4 26 2" xfId="50108" xr:uid="{FC77348A-1B53-42C2-B519-360E7E902109}"/>
    <cellStyle name="Título 4 27" xfId="44639" xr:uid="{40B87979-4DCF-44A0-A091-A8F93D0A4579}"/>
    <cellStyle name="Título 4 27 2" xfId="50109" xr:uid="{B8A7B98A-5D25-4521-B79B-39EF40604DCA}"/>
    <cellStyle name="Título 4 28" xfId="44640" xr:uid="{5AD53CE2-991D-493B-A05C-B2FEB3C2168F}"/>
    <cellStyle name="Título 4 29" xfId="44641" xr:uid="{90B768A7-E734-4E78-9500-82A5C4D38090}"/>
    <cellStyle name="Título 4 3" xfId="44642" xr:uid="{EDCAE19D-06CF-4C2A-8126-A3912A0B6C81}"/>
    <cellStyle name="Título 4 3 10" xfId="56221" xr:uid="{7574C2F6-E2DC-4729-8EE1-C87CAAD3D325}"/>
    <cellStyle name="Título 4 3 11" xfId="57995" xr:uid="{96D58B71-FE6E-4ED9-8303-04B906EB99EE}"/>
    <cellStyle name="Título 4 3 12" xfId="47855" xr:uid="{99B5AE73-2DF6-4389-9EEF-3B94AD83296A}"/>
    <cellStyle name="Título 4 3 13" xfId="45471" xr:uid="{AF717AA9-63DD-45DE-86AF-AADE205CBAC0}"/>
    <cellStyle name="Título 4 3 2" xfId="48444" xr:uid="{B68B72FE-8BC5-46CC-B9C0-32314F2778F4}"/>
    <cellStyle name="Título 4 3 2 2" xfId="50110" xr:uid="{4A03D447-7000-410A-8AB1-539FB3BA0EAD}"/>
    <cellStyle name="Título 4 3 2 2 2" xfId="57151" xr:uid="{4D366403-E9D6-489E-8F11-59165679A3B1}"/>
    <cellStyle name="Título 4 3 2 2 2 2" xfId="57625" xr:uid="{42F76BF8-E293-4A27-ACD7-8D27DE424ED7}"/>
    <cellStyle name="Título 4 3 2 2 2 3" xfId="57386" xr:uid="{65F2E640-122B-42E5-9045-83850EDFCF2D}"/>
    <cellStyle name="Título 4 3 2 2 3" xfId="57483" xr:uid="{2A9FC592-5FF5-4B83-8CEC-85C92BAE4C6E}"/>
    <cellStyle name="Título 4 3 2 3" xfId="56830" xr:uid="{A06DA92F-B6B5-4C59-9E56-072D388F3C3F}"/>
    <cellStyle name="Título 4 3 2 4" xfId="58270" xr:uid="{D9E2AA44-7AE3-494F-807A-3DB27DD5965A}"/>
    <cellStyle name="Título 4 3 3" xfId="51508" xr:uid="{D7C9CA9E-14FB-452C-B9A5-CA696B68F02B}"/>
    <cellStyle name="Título 4 3 4" xfId="52387" xr:uid="{01233D0D-220B-4BCF-9F3A-B73684BB1E59}"/>
    <cellStyle name="Título 4 3 5" xfId="53253" xr:uid="{65B0C339-372B-408A-88BB-951BE23CF63D}"/>
    <cellStyle name="Título 4 3 6" xfId="54097" xr:uid="{6E315C77-6E8E-4176-9872-D0766C6800D8}"/>
    <cellStyle name="Título 4 3 7" xfId="54905" xr:uid="{CA7FCFF9-554C-4326-8D9B-116237535A87}"/>
    <cellStyle name="Título 4 3 8" xfId="55592" xr:uid="{2734B6B4-24E3-41FD-AC8F-3E7F36DD0E77}"/>
    <cellStyle name="Título 4 3 9" xfId="56134" xr:uid="{FB199834-8097-4B02-A95D-5CFDA577536D}"/>
    <cellStyle name="Título 4 30" xfId="44643" xr:uid="{41BC0F6C-09DD-4317-BB68-141DA28BC32D}"/>
    <cellStyle name="Título 4 31" xfId="44644" xr:uid="{DBD68293-07DB-4E60-8FC0-497303B21C03}"/>
    <cellStyle name="Título 4 32" xfId="44645" xr:uid="{E1A16B45-4B6E-48F2-A395-12B77310B16F}"/>
    <cellStyle name="Título 4 33" xfId="44646" xr:uid="{319E8EBC-0D80-4824-91F6-53EF5945183F}"/>
    <cellStyle name="Título 4 34" xfId="44647" xr:uid="{1AF5754A-B96A-43F6-B338-B9E84BE154D7}"/>
    <cellStyle name="Título 4 34 2" xfId="44648" xr:uid="{51108C17-1703-4C3D-B07D-0844F15159A0}"/>
    <cellStyle name="Título 4 34 3" xfId="44649" xr:uid="{0A393E32-BCE1-4B22-829C-57A88375EC99}"/>
    <cellStyle name="Título 4 35" xfId="44650" xr:uid="{D9CBD3E5-333F-4EA6-9BC4-0975576FC02D}"/>
    <cellStyle name="Título 4 36" xfId="44651" xr:uid="{9EBF2F22-B9EE-4EBB-A243-8BB09B61EFC3}"/>
    <cellStyle name="Título 4 37" xfId="44652" xr:uid="{72BC0582-C58F-45E1-AFA2-A6E07E94893D}"/>
    <cellStyle name="Título 4 38" xfId="44653" xr:uid="{D7849A3A-8D96-4594-A435-772C338AFE32}"/>
    <cellStyle name="Título 4 39" xfId="44654" xr:uid="{688463C3-D561-492C-A701-059E248CCE2B}"/>
    <cellStyle name="Título 4 4" xfId="44655" xr:uid="{491C8B68-5CA0-4E8E-85DE-DC3D0B492517}"/>
    <cellStyle name="Título 4 4 10" xfId="56262" xr:uid="{3B853E6C-9ACC-42F1-AF2B-2C4FDD2A52F2}"/>
    <cellStyle name="Título 4 4 11" xfId="58102" xr:uid="{8FC42493-5369-4727-824B-00A71283450B}"/>
    <cellStyle name="Título 4 4 12" xfId="47856" xr:uid="{895A0F51-EF44-48A4-9D03-C6EDE39BEF28}"/>
    <cellStyle name="Título 4 4 13" xfId="45472" xr:uid="{B51B0F28-61CE-457F-822C-37181F3DF46B}"/>
    <cellStyle name="Título 4 4 2" xfId="48445" xr:uid="{50C3A3B5-8229-4AB5-889A-3D6B314877C1}"/>
    <cellStyle name="Título 4 4 2 2" xfId="50111" xr:uid="{BB4B529E-2E98-4866-BC98-1056CC9519BD}"/>
    <cellStyle name="Título 4 4 2 2 2" xfId="57152" xr:uid="{A029970C-6941-4064-8BE1-E01034749D73}"/>
    <cellStyle name="Título 4 4 2 2 2 2" xfId="57626" xr:uid="{2BD3758E-8E10-4189-AE77-9FAA42DF0C07}"/>
    <cellStyle name="Título 4 4 2 2 2 3" xfId="58326" xr:uid="{86875C91-3861-4252-98BA-1DD34EBF60A0}"/>
    <cellStyle name="Título 4 4 2 2 3" xfId="57067" xr:uid="{774A6A9C-F23B-4385-A152-B548352B4C09}"/>
    <cellStyle name="Título 4 4 2 3" xfId="56831" xr:uid="{0D100664-244A-4F8C-AA52-AEF2EFC05309}"/>
    <cellStyle name="Título 4 4 2 4" xfId="58166" xr:uid="{E7DFF692-6991-4666-B194-D28B5814FF81}"/>
    <cellStyle name="Título 4 4 3" xfId="51509" xr:uid="{D9D98384-1F45-4CC1-9343-90CC16C9495F}"/>
    <cellStyle name="Título 4 4 4" xfId="52388" xr:uid="{50D803F4-B429-4D67-A7E3-10A5B4B941C2}"/>
    <cellStyle name="Título 4 4 5" xfId="53254" xr:uid="{25C5D94A-1EC9-444D-9137-31789E522597}"/>
    <cellStyle name="Título 4 4 6" xfId="54098" xr:uid="{F2D25F9C-0C07-42F4-B790-495FE544B4CA}"/>
    <cellStyle name="Título 4 4 7" xfId="54906" xr:uid="{9972B697-BE1A-4AC1-BC82-9408E9820F91}"/>
    <cellStyle name="Título 4 4 8" xfId="55593" xr:uid="{F0C3B6E4-73F0-4426-8F85-83A1E18748DD}"/>
    <cellStyle name="Título 4 4 9" xfId="56135" xr:uid="{9CD5AD2E-506D-443B-B4C6-A36AD848919A}"/>
    <cellStyle name="Título 4 40" xfId="44656" xr:uid="{3C98A420-C446-445E-9A5A-0598C9A7B804}"/>
    <cellStyle name="Título 4 41" xfId="44657" xr:uid="{B86EB46E-20B6-4A35-95E9-D28389BD833E}"/>
    <cellStyle name="Título 4 42" xfId="44658" xr:uid="{C2F31897-4661-40F1-BB67-C137FB80926B}"/>
    <cellStyle name="Título 4 43" xfId="44659" xr:uid="{120E834D-3C47-4F44-9336-193CD105AA66}"/>
    <cellStyle name="Título 4 44" xfId="44660" xr:uid="{A83AC90D-B6EE-4ED2-9961-0C5DB463E892}"/>
    <cellStyle name="Título 4 45" xfId="44661" xr:uid="{C4A57AF9-5983-48C8-A9F0-3F79217E3691}"/>
    <cellStyle name="Título 4 46" xfId="44662" xr:uid="{7787619F-B009-438E-B8C2-84648EF09AC4}"/>
    <cellStyle name="Título 4 47" xfId="44663" xr:uid="{ED3DE303-E459-4DC5-81FE-8B30D5A3FE0F}"/>
    <cellStyle name="Título 4 48" xfId="44664" xr:uid="{9B62DD06-073F-433F-AD2C-67CA6A37FCD7}"/>
    <cellStyle name="Título 4 49" xfId="44665" xr:uid="{218ADA5B-09DF-4729-843A-3B21E0E1ABFC}"/>
    <cellStyle name="Título 4 5" xfId="44666" xr:uid="{ADBBFBD1-4272-4106-95FC-6E6515AA591F}"/>
    <cellStyle name="Título 4 5 10" xfId="56303" xr:uid="{3372B9CB-3FD1-4CCE-93BD-04223265F593}"/>
    <cellStyle name="Título 4 5 11" xfId="57986" xr:uid="{A8C1B760-F0CE-4BF4-9421-9C8A023790FD}"/>
    <cellStyle name="Título 4 5 12" xfId="47857" xr:uid="{AA6E6EE2-0B18-4B10-908E-28B07A9B17BF}"/>
    <cellStyle name="Título 4 5 13" xfId="45473" xr:uid="{3D38A5B9-F2EE-4B88-8ACB-3D68DF7F6E78}"/>
    <cellStyle name="Título 4 5 2" xfId="48446" xr:uid="{9CC235FF-E35F-4303-81E7-6FF537FE503E}"/>
    <cellStyle name="Título 4 5 2 2" xfId="50112" xr:uid="{D59FA81F-A6B6-4EF4-A521-491C2D798263}"/>
    <cellStyle name="Título 4 5 2 2 2" xfId="57153" xr:uid="{D49E17C0-49AE-438F-BAE2-F857AE7FC802}"/>
    <cellStyle name="Título 4 5 2 2 2 2" xfId="57627" xr:uid="{556EE1A1-7A45-46CD-98B2-0BC9E6F89975}"/>
    <cellStyle name="Título 4 5 2 2 2 3" xfId="58217" xr:uid="{57196967-B971-4D7D-BEBF-4C850FA50B31}"/>
    <cellStyle name="Título 4 5 2 2 3" xfId="56706" xr:uid="{07B63470-DFBD-4964-96AA-42751FB06CF7}"/>
    <cellStyle name="Título 4 5 2 3" xfId="56832" xr:uid="{37FF627A-0240-496F-8B01-730C347ED42F}"/>
    <cellStyle name="Título 4 5 2 4" xfId="58059" xr:uid="{AA5CCDA7-E14F-4F38-BBCE-1E99A36E933E}"/>
    <cellStyle name="Título 4 5 3" xfId="51510" xr:uid="{394F2B0B-07EF-4B9D-BF4F-7D144D744DE5}"/>
    <cellStyle name="Título 4 5 4" xfId="52389" xr:uid="{4E63308A-BCFF-4D0B-96E8-4FE054D8FE0D}"/>
    <cellStyle name="Título 4 5 5" xfId="53255" xr:uid="{9C2A4FBA-4835-491C-A9A5-D5B879BFB2E4}"/>
    <cellStyle name="Título 4 5 6" xfId="54099" xr:uid="{A01FDC09-8378-42C5-A4AA-F1C1F2DF5F2C}"/>
    <cellStyle name="Título 4 5 7" xfId="54907" xr:uid="{EF3B25BD-EEC4-4381-A4B2-36D3B444DEBC}"/>
    <cellStyle name="Título 4 5 8" xfId="55594" xr:uid="{4F3CEA7F-1B43-48DE-80AB-6252904F0B08}"/>
    <cellStyle name="Título 4 5 9" xfId="56136" xr:uid="{55DF7032-A7B8-49E6-B88F-CEB5D16B1630}"/>
    <cellStyle name="Título 4 50" xfId="44667" xr:uid="{3D0453FE-2906-4956-915C-232EAA7C0C53}"/>
    <cellStyle name="Título 4 51" xfId="44668" xr:uid="{FD1904B2-5EF9-4648-B7A0-5B24CBDEB026}"/>
    <cellStyle name="Título 4 52" xfId="44669" xr:uid="{E70260E7-1454-43B6-B3DE-F168ADCFCE89}"/>
    <cellStyle name="Título 4 53" xfId="44670" xr:uid="{90092F99-3F1F-4155-9831-DBA5654A3066}"/>
    <cellStyle name="Título 4 6" xfId="44671" xr:uid="{B7F244D0-322E-49EE-B703-11429C4836E5}"/>
    <cellStyle name="Título 4 6 10" xfId="56343" xr:uid="{6F27C59F-C326-4740-8111-DA37CAEC824C}"/>
    <cellStyle name="Título 4 6 11" xfId="58305" xr:uid="{5E89C20F-D655-4808-927D-8EA803E219D5}"/>
    <cellStyle name="Título 4 6 12" xfId="47858" xr:uid="{FEB63701-BD19-4862-957B-E6039A9ACB2D}"/>
    <cellStyle name="Título 4 6 13" xfId="45474" xr:uid="{ECA30067-B6EE-4315-BD86-D6BA4026672E}"/>
    <cellStyle name="Título 4 6 2" xfId="48447" xr:uid="{13FF9C7D-B51A-4B5C-93E2-FDFB186BD4A8}"/>
    <cellStyle name="Título 4 6 2 2" xfId="50113" xr:uid="{E2C3D3D1-A4A5-4330-A7C5-C4662267A71E}"/>
    <cellStyle name="Título 4 6 2 2 2" xfId="57154" xr:uid="{0A730F51-F6B4-41D5-B458-D21E464C0C52}"/>
    <cellStyle name="Título 4 6 2 2 2 2" xfId="57628" xr:uid="{48450517-D902-4490-B121-9CD2E346D831}"/>
    <cellStyle name="Título 4 6 2 2 2 3" xfId="58113" xr:uid="{A3F538D3-F32B-486F-93CA-C1D90456A64B}"/>
    <cellStyle name="Título 4 6 2 2 3" xfId="58354" xr:uid="{9B9B970B-5855-4CF6-B63A-18FB9BFEC4E1}"/>
    <cellStyle name="Título 4 6 2 3" xfId="56833" xr:uid="{BCB03C8F-3B53-46BA-9DFF-D2A9003D52F8}"/>
    <cellStyle name="Título 4 6 2 4" xfId="57950" xr:uid="{5C7BFDCA-54E5-4001-8E20-8C4144CC33BB}"/>
    <cellStyle name="Título 4 6 3" xfId="51511" xr:uid="{269653F8-4443-4796-A4A0-515DDD6DE727}"/>
    <cellStyle name="Título 4 6 4" xfId="52390" xr:uid="{0560F21B-9F40-4D37-A1E8-80C7212A3ACE}"/>
    <cellStyle name="Título 4 6 5" xfId="53256" xr:uid="{6B0B548E-CF4C-4A8E-BBFA-CAC775AC0263}"/>
    <cellStyle name="Título 4 6 6" xfId="54100" xr:uid="{20920500-89AF-4FCE-88E6-3B88C653348F}"/>
    <cellStyle name="Título 4 6 7" xfId="54908" xr:uid="{6F8B8AC2-826A-4916-AEC9-C0B51306DE28}"/>
    <cellStyle name="Título 4 6 8" xfId="55595" xr:uid="{A7710251-5C67-495E-B386-A272F9BD9805}"/>
    <cellStyle name="Título 4 6 9" xfId="56137" xr:uid="{04085E5F-9596-4E4D-8176-82C022B4B173}"/>
    <cellStyle name="Título 4 7" xfId="44672" xr:uid="{D9DA109E-156B-49DB-B022-60BB22C10EA2}"/>
    <cellStyle name="Título 4 7 10" xfId="47859" xr:uid="{AACA9135-5D9D-4715-8932-1019326189A3}"/>
    <cellStyle name="Título 4 7 11" xfId="45475" xr:uid="{3694F46A-9688-4132-BF2B-0304F8B30E7C}"/>
    <cellStyle name="Título 4 7 2" xfId="48448" xr:uid="{F0AC19C2-F58C-4812-AEA1-B072261FB783}"/>
    <cellStyle name="Título 4 7 2 2" xfId="50114" xr:uid="{3DB09CD4-B06C-40DF-AF5B-BBD2EE054642}"/>
    <cellStyle name="Título 4 7 3" xfId="51512" xr:uid="{D14C1A74-0D6B-4A3A-B3F0-3C54BDFE8E44}"/>
    <cellStyle name="Título 4 7 4" xfId="52391" xr:uid="{0C31BC49-9B01-4365-BD94-97060B352507}"/>
    <cellStyle name="Título 4 7 5" xfId="53257" xr:uid="{6351062F-3597-4CC1-8B6B-713F3E124CE2}"/>
    <cellStyle name="Título 4 7 6" xfId="54101" xr:uid="{27675D51-B664-4DA2-82FE-567617CC3161}"/>
    <cellStyle name="Título 4 7 7" xfId="54909" xr:uid="{0E176D6A-E86E-49E2-A313-F12594A50B52}"/>
    <cellStyle name="Título 4 7 8" xfId="55596" xr:uid="{B7C954E1-A256-424F-ACDA-7871BA74870A}"/>
    <cellStyle name="Título 4 7 9" xfId="56138" xr:uid="{E1C241F8-3BD4-46CB-B80E-74791A51749B}"/>
    <cellStyle name="Título 4 8" xfId="44673" xr:uid="{C72C8F19-6971-4699-9C47-243491A602B3}"/>
    <cellStyle name="Título 4 8 10" xfId="47860" xr:uid="{2FBF16A1-5069-4D94-BAEE-02DF88FED9F4}"/>
    <cellStyle name="Título 4 8 11" xfId="46408" xr:uid="{6341BD06-1C82-46F1-9880-A39EAF27C750}"/>
    <cellStyle name="Título 4 8 2" xfId="48449" xr:uid="{F2BAEDD8-9B05-40CC-B3DE-D659BE0A554A}"/>
    <cellStyle name="Título 4 8 2 2" xfId="50115" xr:uid="{91CFFAD6-8CF3-4AD1-85A0-D5F7DA969467}"/>
    <cellStyle name="Título 4 8 3" xfId="51513" xr:uid="{AB342E8E-F2E6-478F-BE0B-D0A2DCE8637F}"/>
    <cellStyle name="Título 4 8 4" xfId="52392" xr:uid="{8A5BCBED-756B-40E4-B067-425FE6DF5651}"/>
    <cellStyle name="Título 4 8 5" xfId="53258" xr:uid="{8AD10747-C53D-463C-AD4F-53FDD4C300BB}"/>
    <cellStyle name="Título 4 8 6" xfId="54102" xr:uid="{4A6600BF-1A9D-4B2C-B368-27B71D5BD944}"/>
    <cellStyle name="Título 4 8 7" xfId="54910" xr:uid="{DABA6A39-102E-4E90-82E3-3F73F6BCCDC6}"/>
    <cellStyle name="Título 4 8 8" xfId="55597" xr:uid="{DA4741D8-4E73-46E9-8EDF-E6738F41F4B5}"/>
    <cellStyle name="Título 4 8 9" xfId="56139" xr:uid="{1BED1782-B3EE-4B6D-99C2-F12FEDECC43E}"/>
    <cellStyle name="Título 4 9" xfId="44674" xr:uid="{027C773D-A5A0-46F2-86EE-A01FBBE9BC94}"/>
    <cellStyle name="Título 4 9 10" xfId="47861" xr:uid="{9E0AF09D-B3E7-49AF-B6DE-8810D8502812}"/>
    <cellStyle name="Título 4 9 11" xfId="46409" xr:uid="{951ADCF8-C303-4CC9-A549-4FB968E323B7}"/>
    <cellStyle name="Título 4 9 2" xfId="48450" xr:uid="{C8AF25EE-2ED6-4870-8B1A-250CE06B3B5D}"/>
    <cellStyle name="Título 4 9 2 2" xfId="50116" xr:uid="{203557C6-DFDF-438C-8896-E01445D70407}"/>
    <cellStyle name="Título 4 9 3" xfId="51514" xr:uid="{CCBD4AD1-2715-4DC0-92F6-1A71CD51569C}"/>
    <cellStyle name="Título 4 9 4" xfId="52393" xr:uid="{AB640888-C4F6-4835-B51D-D42BC06ED2EA}"/>
    <cellStyle name="Título 4 9 5" xfId="53259" xr:uid="{0A3C6D0C-1E2C-464B-BBAB-EF800C219974}"/>
    <cellStyle name="Título 4 9 6" xfId="54103" xr:uid="{A2F1068E-3445-4EE8-8D29-FB0052DAA9D3}"/>
    <cellStyle name="Título 4 9 7" xfId="54911" xr:uid="{9A49495D-2031-4247-9583-3B515459F7AA}"/>
    <cellStyle name="Título 4 9 8" xfId="55598" xr:uid="{F4304928-6792-468A-9D25-C6BC44E41161}"/>
    <cellStyle name="Título 4 9 9" xfId="56140" xr:uid="{1B354EFC-C035-4FA0-9859-407733D9F7D2}"/>
    <cellStyle name="Título 4 alinhado à direita" xfId="45001" xr:uid="{3B0E4085-F502-4C28-A1D5-0BE954114790}"/>
    <cellStyle name="Título 40" xfId="44675" xr:uid="{29ACD738-A5A0-483E-B430-BA66308FA9E5}"/>
    <cellStyle name="Título 41" xfId="44676" xr:uid="{78410198-2DFA-4177-86E3-F239E20FB1DB}"/>
    <cellStyle name="Título 42" xfId="44677" xr:uid="{8E4E7A24-3938-4AAF-85C2-9C7E0A4B0CC0}"/>
    <cellStyle name="Título 43" xfId="44678" xr:uid="{39634958-BC31-4C08-BC2B-0D027E49539E}"/>
    <cellStyle name="Título 44" xfId="44679" xr:uid="{B1829EBA-CDAF-4B8F-8178-FB52F2D565FA}"/>
    <cellStyle name="Título 45" xfId="44680" xr:uid="{43E631A0-584D-422C-880B-BA4DD178E8E4}"/>
    <cellStyle name="Título 46" xfId="44681" xr:uid="{5BB79B34-EAB8-4D09-9CC7-03720C083782}"/>
    <cellStyle name="Título 47" xfId="44682" xr:uid="{880AC272-2B52-4BBB-BC29-D93E3C4C5AE9}"/>
    <cellStyle name="Título 48" xfId="44683" xr:uid="{C47D269D-8936-401F-B6AF-BCBFB02ACC13}"/>
    <cellStyle name="Título 49" xfId="44684" xr:uid="{643786F3-A6FC-4C69-BBD7-0BB84FCB9FE7}"/>
    <cellStyle name="Título 5" xfId="237" xr:uid="{A8F919B8-7B9C-407A-A7ED-C3C5E70BADB6}"/>
    <cellStyle name="Título 5 10" xfId="44686" xr:uid="{A78A7665-B55A-40FE-B572-715F2EBDE926}"/>
    <cellStyle name="Título 5 10 2" xfId="53260" xr:uid="{8978E6AF-7742-4FA8-BA37-0325FBB2F25B}"/>
    <cellStyle name="Título 5 11" xfId="44687" xr:uid="{42C2C78E-73E2-4A7D-966B-AD4B0018BA0B}"/>
    <cellStyle name="Título 5 11 2" xfId="54104" xr:uid="{8092D775-F415-4383-B6C7-389A6CF896D9}"/>
    <cellStyle name="Título 5 12" xfId="44688" xr:uid="{7B4104C5-E6E6-461E-9F5D-C40F8342A9A1}"/>
    <cellStyle name="Título 5 12 2" xfId="54912" xr:uid="{2694D73F-5467-41CA-A351-6C4EBE2A5A1A}"/>
    <cellStyle name="Título 5 13" xfId="44689" xr:uid="{202D7C86-98A3-4590-9A87-37DC6201B035}"/>
    <cellStyle name="Título 5 13 2" xfId="55599" xr:uid="{114BDCA3-A211-4EE8-86B8-511A1000C16D}"/>
    <cellStyle name="Título 5 14" xfId="44690" xr:uid="{A8F76BC4-BB50-4022-9883-2C9287D25CC8}"/>
    <cellStyle name="Título 5 14 2" xfId="44691" xr:uid="{2B2D0076-4CF2-4E0D-8A30-918DB879DD54}"/>
    <cellStyle name="Título 5 14 3" xfId="44692" xr:uid="{C13987F5-B265-4BBD-9CD2-88D5DF8E77FC}"/>
    <cellStyle name="Título 5 14 4" xfId="44693" xr:uid="{1C4DA271-4526-43FB-84F0-AC01BEDF69E1}"/>
    <cellStyle name="Título 5 14 5" xfId="56141" xr:uid="{B4FF6962-4D68-446A-B0EF-20364EB4A2A4}"/>
    <cellStyle name="Título 5 15" xfId="44694" xr:uid="{A04F8460-808D-4115-ADF3-90248DCA6F57}"/>
    <cellStyle name="Título 5 16" xfId="44695" xr:uid="{DDCFE33E-36C5-4CA4-A175-C06CD3D62BC9}"/>
    <cellStyle name="Título 5 17" xfId="44696" xr:uid="{D34043F0-643B-4AB9-8FEA-B18D242C52A1}"/>
    <cellStyle name="Título 5 18" xfId="44697" xr:uid="{3BC9133E-4722-4A94-AE0E-FE98A5089743}"/>
    <cellStyle name="Título 5 19" xfId="44698" xr:uid="{08EB2238-C7CE-468D-BB5F-767679D7FD4B}"/>
    <cellStyle name="Título 5 2" xfId="44699" xr:uid="{F5535ADD-4FA0-4D17-9FBA-92922A379F5A}"/>
    <cellStyle name="Título 5 2 10" xfId="44700" xr:uid="{6854FF5E-002D-4BBF-BA61-C0C0D7B12A96}"/>
    <cellStyle name="Título 5 2 11" xfId="44701" xr:uid="{D29FD9E6-4137-4DCA-A64C-5BE585655A6E}"/>
    <cellStyle name="Título 5 2 12" xfId="44702" xr:uid="{990575B7-C788-4260-A103-2CF28D015708}"/>
    <cellStyle name="Título 5 2 13" xfId="44703" xr:uid="{0A0A0055-09C5-4FA0-83A4-683F40816727}"/>
    <cellStyle name="Título 5 2 14" xfId="44704" xr:uid="{0BAAFFFC-1EC6-40A0-88C5-5B8ED93E75D0}"/>
    <cellStyle name="Título 5 2 15" xfId="46410" xr:uid="{12342DCB-1690-40E7-BDD0-0A87BC9A1629}"/>
    <cellStyle name="Título 5 2 2" xfId="44705" xr:uid="{264A9561-FAA5-4456-A329-C267D297A8B0}"/>
    <cellStyle name="Título 5 2 2 10" xfId="44706" xr:uid="{EC7C50EB-FB92-43B2-BD21-88FE0838927A}"/>
    <cellStyle name="Título 5 2 2 11" xfId="44707" xr:uid="{C106008E-68C7-46ED-9591-D5D319A365F6}"/>
    <cellStyle name="Título 5 2 2 12" xfId="44708" xr:uid="{BA4DCBBF-D1E2-4956-8704-A060710E0475}"/>
    <cellStyle name="Título 5 2 2 13" xfId="44709" xr:uid="{C386BE89-691B-4340-803C-E8E3C1D8BDEC}"/>
    <cellStyle name="Título 5 2 2 14" xfId="50117" xr:uid="{8695AE07-4B3D-43D9-AA04-7A7B6509AB65}"/>
    <cellStyle name="Título 5 2 2 2" xfId="44710" xr:uid="{188F8D6A-332C-4D87-ACFD-FDFE64F60854}"/>
    <cellStyle name="Título 5 2 2 2 2" xfId="44711" xr:uid="{CDBEDCC2-0D28-4203-8CEE-38F9C944181F}"/>
    <cellStyle name="Título 5 2 2 2 3" xfId="44712" xr:uid="{CAEF6F2F-A518-4EE7-BFD4-ACBE23564D00}"/>
    <cellStyle name="Título 5 2 2 2 4" xfId="44713" xr:uid="{6FF1E40E-BA80-4680-92B7-46F55DC30E7E}"/>
    <cellStyle name="Título 5 2 2 3" xfId="44714" xr:uid="{77AA745B-1742-41DD-BCFE-45BDE66B2B20}"/>
    <cellStyle name="Título 5 2 2 4" xfId="44715" xr:uid="{3C2B6ABB-4A92-4F90-BD0F-007BF5D4349E}"/>
    <cellStyle name="Título 5 2 2 5" xfId="44716" xr:uid="{6A98AFA0-7F66-4F9D-85AB-A2C208114525}"/>
    <cellStyle name="Título 5 2 2 6" xfId="44717" xr:uid="{A35A807A-67C8-4F2D-92DF-D1E56255840A}"/>
    <cellStyle name="Título 5 2 2 7" xfId="44718" xr:uid="{379D24D3-B29F-4EA5-A58B-651CD5ECF9BB}"/>
    <cellStyle name="Título 5 2 2 8" xfId="44719" xr:uid="{6FB0EB4A-85F6-4D47-9810-F0ACEBE260FE}"/>
    <cellStyle name="Título 5 2 2 9" xfId="44720" xr:uid="{42C52AE2-C83E-45E2-AE65-3B2537827AB0}"/>
    <cellStyle name="Título 5 2 3" xfId="44721" xr:uid="{DF8C33A6-30A8-4BD6-95AB-0CEE953CCDDC}"/>
    <cellStyle name="Título 5 2 4" xfId="44722" xr:uid="{1133AEBD-3DBE-4273-8BAA-8984405BF569}"/>
    <cellStyle name="Título 5 2 4 2" xfId="44723" xr:uid="{08BA5530-8471-4FD4-834D-7A84961BFC7F}"/>
    <cellStyle name="Título 5 2 4 3" xfId="44724" xr:uid="{2E570C76-E9AA-44F5-A85D-14F3F0F7370F}"/>
    <cellStyle name="Título 5 2 4 4" xfId="44725" xr:uid="{4247E713-3973-4171-9277-20D0138A8EB9}"/>
    <cellStyle name="Título 5 2 5" xfId="44726" xr:uid="{F579945E-2FBC-4A9F-A083-48B8B1ACF916}"/>
    <cellStyle name="Título 5 2 6" xfId="44727" xr:uid="{4ECA3A29-81A4-47FE-866E-2B3A6A21F3DD}"/>
    <cellStyle name="Título 5 2 7" xfId="44728" xr:uid="{6C56391D-2BE2-4C32-8283-B64509615BFD}"/>
    <cellStyle name="Título 5 2 8" xfId="44729" xr:uid="{640069B4-5AC0-4814-B009-647FCA5BB5C3}"/>
    <cellStyle name="Título 5 2 9" xfId="44730" xr:uid="{42287079-931D-4749-9E9C-411424565AB7}"/>
    <cellStyle name="Título 5 20" xfId="44731" xr:uid="{2BE4B0BD-7B6B-4331-96D9-3909BDB55A36}"/>
    <cellStyle name="Título 5 21" xfId="44732" xr:uid="{38EBA2C6-0777-4493-8756-168DAB698003}"/>
    <cellStyle name="Título 5 22" xfId="44733" xr:uid="{2F241811-1CA5-42C2-8152-2F277AD6A6DD}"/>
    <cellStyle name="Título 5 23" xfId="44734" xr:uid="{4C529261-BC7C-45FC-AED5-B1313751E809}"/>
    <cellStyle name="Título 5 24" xfId="44735" xr:uid="{F5027A00-1DA5-4A80-882D-585EB8719078}"/>
    <cellStyle name="Título 5 25" xfId="44685" xr:uid="{8A09A824-8C92-4999-8B58-25E268DEB081}"/>
    <cellStyle name="Título 5 26" xfId="45476" xr:uid="{2B174327-32CC-4C3A-A394-AA36580AC536}"/>
    <cellStyle name="Título 5 3" xfId="44736" xr:uid="{D6445351-6829-42DB-AA68-DC8EF7509F4D}"/>
    <cellStyle name="Título 5 3 2" xfId="50118" xr:uid="{E434A94F-2CCC-4FCF-BC40-1D3E9EA6898E}"/>
    <cellStyle name="Título 5 4" xfId="44737" xr:uid="{3FAC9B43-5A33-4B8C-995B-C932EF96DC86}"/>
    <cellStyle name="Título 5 4 2" xfId="50119" xr:uid="{68D41EBD-0926-4BE4-A928-FFCC8CAE3E3B}"/>
    <cellStyle name="Título 5 5" xfId="44738" xr:uid="{0CDF1EB4-C662-4DD3-BE4E-19F7FCB224A7}"/>
    <cellStyle name="Título 5 5 2" xfId="50120" xr:uid="{34225F1D-5FFE-42BD-8480-B4F6E9190BCE}"/>
    <cellStyle name="Título 5 6" xfId="44739" xr:uid="{C1B4DEB9-0A4A-4B1E-8C2B-5E1CA2491515}"/>
    <cellStyle name="Título 5 6 2" xfId="50121" xr:uid="{389F46B4-2D1B-4F34-8D92-C5C6CDC589DC}"/>
    <cellStyle name="Título 5 7" xfId="44740" xr:uid="{A600ABFE-4CFC-41CA-A5B5-6030D8270FD7}"/>
    <cellStyle name="Título 5 7 2" xfId="50122" xr:uid="{191C434C-48F5-4824-9715-3D6F67F2A3E7}"/>
    <cellStyle name="Título 5 8" xfId="44741" xr:uid="{1898D50B-BDCE-4413-90F8-590D1479CA0A}"/>
    <cellStyle name="Título 5 8 2" xfId="51515" xr:uid="{6F0D4E5E-14B9-449A-974B-8AC617CCE081}"/>
    <cellStyle name="Título 5 9" xfId="44742" xr:uid="{8EB73201-6119-4B9A-BBA7-A730C2A00F54}"/>
    <cellStyle name="Título 5 9 2" xfId="52394" xr:uid="{A8F25710-A66F-4D65-8A55-37143E4207F0}"/>
    <cellStyle name="Título 50" xfId="44743" xr:uid="{87EE72E4-4DEF-480F-BE03-421E3B7441D4}"/>
    <cellStyle name="Título 51" xfId="44744" xr:uid="{A98BB0E5-5252-4D6D-BE2B-40C120AC3399}"/>
    <cellStyle name="Título 52" xfId="44745" xr:uid="{B6CDF8EB-3406-4A46-8A8A-E889524F12C3}"/>
    <cellStyle name="Título 53" xfId="44746" xr:uid="{C7914355-BF73-4057-AF1E-85608D3A8757}"/>
    <cellStyle name="Título 54" xfId="44747" xr:uid="{D40C8154-7437-428B-8FDA-F89DA13FA814}"/>
    <cellStyle name="Título 55" xfId="44748" xr:uid="{A87D23D1-C09F-47A4-9554-9CD63E66C060}"/>
    <cellStyle name="Título 56" xfId="44749" xr:uid="{BB461994-8CF0-463E-9D12-A216528AF286}"/>
    <cellStyle name="Título 57" xfId="221" xr:uid="{E86B2D01-C854-42C3-AA40-9C5DC63A2C84}"/>
    <cellStyle name="Título 58" xfId="60436" xr:uid="{358B6C3C-74D9-44B3-A70B-ABB3701DB96E}"/>
    <cellStyle name="Título 59" xfId="60449" xr:uid="{EA5F84D4-4A73-4DD4-84A9-480602F3116E}"/>
    <cellStyle name="Título 6" xfId="44750" xr:uid="{7FE4DC85-1229-46F7-8E92-22D9E2FC8EE3}"/>
    <cellStyle name="Título 6 10" xfId="45477" xr:uid="{6E993538-62CE-4D84-A17E-D2D18E4772A7}"/>
    <cellStyle name="Título 6 2" xfId="46411" xr:uid="{D2EBE306-957C-4BC0-9F31-8B51042505D7}"/>
    <cellStyle name="Título 6 2 2" xfId="50123" xr:uid="{3D413EBB-7478-4BEC-A91A-AA0142BCE81C}"/>
    <cellStyle name="Título 6 2 3" xfId="48451" xr:uid="{022B738C-0990-4DE3-9505-90C1D223088C}"/>
    <cellStyle name="Título 6 3" xfId="46412" xr:uid="{096297EB-CED7-4C39-AFB6-96BF9C9FC324}"/>
    <cellStyle name="Título 6 3 2" xfId="51523" xr:uid="{9104B1E8-EC37-4424-B9B9-92730CE6932B}"/>
    <cellStyle name="Título 6 4" xfId="46413" xr:uid="{D8AC7ADA-9914-47DE-89D9-FD9F250797CE}"/>
    <cellStyle name="Título 6 4 2" xfId="52402" xr:uid="{44A9D7CB-8486-4DCA-82B0-37E5C02BE502}"/>
    <cellStyle name="Título 6 5" xfId="53268" xr:uid="{8F4F3AA9-5542-423D-828A-E8AE0072DBC5}"/>
    <cellStyle name="Título 6 6" xfId="54112" xr:uid="{CFE9379B-249C-46E6-A248-80392C8608A5}"/>
    <cellStyle name="Título 6 7" xfId="54920" xr:uid="{E198EE74-2E68-4F1C-A75B-F61B843EA6C0}"/>
    <cellStyle name="Título 6 8" xfId="55603" xr:uid="{D6D393BC-E653-44C3-8E9A-A0BA840ABEE6}"/>
    <cellStyle name="Título 6 9" xfId="56142" xr:uid="{2027BE70-9E28-45B4-B027-25347BA61A4A}"/>
    <cellStyle name="Título 60" xfId="60448" xr:uid="{630617B3-4D3D-4C32-AFB3-C0AC857FDE9C}"/>
    <cellStyle name="Título 7" xfId="44751" xr:uid="{7A908AD1-EBD2-4293-BAA2-10FCEB3AEDF0}"/>
    <cellStyle name="Título 7 10" xfId="47862" xr:uid="{AF196003-2AC4-48ED-B5CE-35A609AF17F0}"/>
    <cellStyle name="Título 7 2" xfId="48452" xr:uid="{D750B9D3-444F-442F-8150-40F175F9370D}"/>
    <cellStyle name="Título 7 2 2" xfId="50124" xr:uid="{D9CBF358-BA82-451A-8DC3-1E0A70FF0C13}"/>
    <cellStyle name="Título 7 3" xfId="51524" xr:uid="{83565407-DAA6-4CA3-B502-C45059FBA434}"/>
    <cellStyle name="Título 7 4" xfId="52403" xr:uid="{2B213AEE-A605-4FFC-817E-11E064C45D98}"/>
    <cellStyle name="Título 7 5" xfId="53269" xr:uid="{9B8E0EDB-40B2-4C38-83D0-B92527DE7DCC}"/>
    <cellStyle name="Título 7 6" xfId="54113" xr:uid="{C2D7F22E-985B-495C-90AA-A4FABFCD48CB}"/>
    <cellStyle name="Título 7 7" xfId="54921" xr:uid="{24E4DE23-04BD-43D9-A15B-BF0D26971DBC}"/>
    <cellStyle name="Título 7 8" xfId="55604" xr:uid="{2CCD0604-2C27-416A-8CD2-898DF0948A16}"/>
    <cellStyle name="Título 7 9" xfId="56143" xr:uid="{C8672E98-8195-41E5-9B35-B8BED3B7D541}"/>
    <cellStyle name="Título 8" xfId="44752" xr:uid="{3E432101-DFEC-4E07-841B-C60EC47B7AEE}"/>
    <cellStyle name="Título 8 2" xfId="50125" xr:uid="{0A83EE6C-43B3-4880-AFD4-B14EFF275697}"/>
    <cellStyle name="Título 8 3" xfId="51525" xr:uid="{4FE557AF-715B-4FDB-A29E-F35C5C1AB630}"/>
    <cellStyle name="Título 8 4" xfId="52404" xr:uid="{6133C885-D0DC-49FC-B88E-462436E9CE8C}"/>
    <cellStyle name="Título 8 5" xfId="53270" xr:uid="{0A65D4D6-41D9-4560-AFD0-C3D38FB7FAD1}"/>
    <cellStyle name="Título 8 6" xfId="54114" xr:uid="{CF56E595-699D-4B84-A9E5-2568E0D16A62}"/>
    <cellStyle name="Título 8 7" xfId="54922" xr:uid="{9A45A5B2-50C2-4C1E-ACFA-F16084D15683}"/>
    <cellStyle name="Título 8 8" xfId="55605" xr:uid="{741145FD-F3E5-4B44-8903-E11BA9781F1F}"/>
    <cellStyle name="Título 8 9" xfId="56144" xr:uid="{75C65DED-BA4C-4B20-9F01-814FC56D6169}"/>
    <cellStyle name="Título 9" xfId="44753" xr:uid="{65AB2D54-0050-4C34-8924-6B3F5EC2C185}"/>
    <cellStyle name="Título 9 2" xfId="50126" xr:uid="{2FA4B12E-D658-4647-8C39-2FBFBAA0CC20}"/>
    <cellStyle name="titulo_Acumulado" xfId="46414" xr:uid="{3445B6B4-F0F2-40BB-9BF8-86BCA1BDDD71}"/>
    <cellStyle name="Titulo1" xfId="45478" xr:uid="{F8F1451D-9D26-4E71-93F7-A857EBDA5DD2}"/>
    <cellStyle name="Titulo2" xfId="45479" xr:uid="{6E4DF387-D862-42D2-ADC5-AE55B698F5CD}"/>
    <cellStyle name="titulomov" xfId="45480" xr:uid="{80CC5689-7945-44DB-9213-5682EA561968}"/>
    <cellStyle name="titulomov 2" xfId="46415" xr:uid="{F78ADB61-F13F-4D38-98F4-9FFCFD9E850F}"/>
    <cellStyle name="Todos" xfId="45481" xr:uid="{82319FC7-6F70-422A-95E2-D91FB4E65320}"/>
    <cellStyle name="Todos 2" xfId="46416" xr:uid="{59294873-F1A3-4B9A-9FE4-627D187CB4FE}"/>
    <cellStyle name="Total" xfId="13" builtinId="25" customBuiltin="1"/>
    <cellStyle name="Total 10" xfId="44754" xr:uid="{D849D715-4BD9-48A3-871E-8EF51E560B61}"/>
    <cellStyle name="Total 10 10" xfId="47863" xr:uid="{31A5ED76-A418-4A00-9A46-619D827B0760}"/>
    <cellStyle name="Total 10 11" xfId="46417" xr:uid="{E1F24C0E-31CC-4CAA-BDB0-A0174BF6BAB7}"/>
    <cellStyle name="Total 10 2" xfId="47096" xr:uid="{74310149-FFB2-4856-B1AA-F9DE5516C8C6}"/>
    <cellStyle name="Total 10 2 2" xfId="50127" xr:uid="{7BABAC41-ED58-420C-84C3-59C47C8F944B}"/>
    <cellStyle name="Total 10 2 3" xfId="48453" xr:uid="{11CE119B-5ED2-40E3-8410-145B1F5A4A8F}"/>
    <cellStyle name="Total 10 3" xfId="51527" xr:uid="{E400DEC0-6743-41EA-B250-C4D5297BFD4F}"/>
    <cellStyle name="Total 10 4" xfId="52406" xr:uid="{982C0DF8-B7DF-4963-9549-CF85F7512E67}"/>
    <cellStyle name="Total 10 5" xfId="53272" xr:uid="{1A63FDAF-E40A-4DC0-A95D-AC443F0868D7}"/>
    <cellStyle name="Total 10 6" xfId="54116" xr:uid="{926A760C-6FE6-431E-AA73-5FF36A728458}"/>
    <cellStyle name="Total 10 7" xfId="54924" xr:uid="{EFB97D41-2320-4444-9BD5-1C4E06309A82}"/>
    <cellStyle name="Total 10 8" xfId="55607" xr:uid="{4E283EDC-D6F2-4B4B-A954-78200723C2C4}"/>
    <cellStyle name="Total 10 9" xfId="56145" xr:uid="{0E79C4F1-2004-43F8-A1E1-23958E854397}"/>
    <cellStyle name="Total 11" xfId="44755" xr:uid="{D0DD2CA3-1404-40F7-893C-C2516ACE4326}"/>
    <cellStyle name="Total 11 10" xfId="47864" xr:uid="{2E8FA927-AF0E-4F5F-A4DC-D54DAA997FEC}"/>
    <cellStyle name="Total 11 11" xfId="46418" xr:uid="{6C708CB6-7894-4C2E-A475-222FC65EDDA1}"/>
    <cellStyle name="Total 11 2" xfId="47097" xr:uid="{5FC2FF6C-4F4E-4631-B30B-8CCFAEA92C0B}"/>
    <cellStyle name="Total 11 2 2" xfId="50128" xr:uid="{86CCF71D-17CB-4C32-8906-84235A6E7860}"/>
    <cellStyle name="Total 11 2 3" xfId="48454" xr:uid="{5DD29DA9-7789-4F15-A023-39B259883A97}"/>
    <cellStyle name="Total 11 3" xfId="51528" xr:uid="{0F08DF75-A31C-4640-862C-7C611981B4A7}"/>
    <cellStyle name="Total 11 4" xfId="52407" xr:uid="{EA391680-4850-4189-8DFF-FF66CCFE2FD6}"/>
    <cellStyle name="Total 11 5" xfId="53273" xr:uid="{5279B695-6131-4F80-82B6-CA9B05D309CE}"/>
    <cellStyle name="Total 11 6" xfId="54117" xr:uid="{15EB29C7-8E48-4553-BDF7-5E47B7CBEBEE}"/>
    <cellStyle name="Total 11 7" xfId="54925" xr:uid="{47DC176C-591A-4318-8E03-A0656F854814}"/>
    <cellStyle name="Total 11 8" xfId="55608" xr:uid="{554221EB-399B-45F9-BBE8-93D1B8060EA8}"/>
    <cellStyle name="Total 11 9" xfId="56146" xr:uid="{ED433A5E-078C-4541-9C10-0DE94F5D5EAD}"/>
    <cellStyle name="Total 12" xfId="44756" xr:uid="{DF2B206D-8955-4CFB-A3E2-C3A7200652C1}"/>
    <cellStyle name="Total 12 10" xfId="47865" xr:uid="{48CA0B74-CDC6-4057-8A33-947D6EA43EFA}"/>
    <cellStyle name="Total 12 11" xfId="46419" xr:uid="{B4479C7E-CA96-4DA2-BC4D-B101BF8B4A18}"/>
    <cellStyle name="Total 12 2" xfId="47098" xr:uid="{EE01D6E5-EA94-4D48-B052-285151802328}"/>
    <cellStyle name="Total 12 2 2" xfId="50129" xr:uid="{5AD59082-880D-4774-8742-3AFCF1A13A88}"/>
    <cellStyle name="Total 12 2 3" xfId="48455" xr:uid="{3B5A2DDE-676B-4CA1-987B-AB6E1A1A978D}"/>
    <cellStyle name="Total 12 3" xfId="51529" xr:uid="{08372D56-75C2-448E-8BBA-F6B398E73366}"/>
    <cellStyle name="Total 12 4" xfId="52408" xr:uid="{58327319-1209-46A6-A6EE-B7D278BA197B}"/>
    <cellStyle name="Total 12 5" xfId="53274" xr:uid="{C844D013-8C3A-4F0F-872C-47376AFCB152}"/>
    <cellStyle name="Total 12 6" xfId="54118" xr:uid="{7743862F-685C-4670-BA45-5D2D82040AD4}"/>
    <cellStyle name="Total 12 7" xfId="54926" xr:uid="{D4917143-B32F-476D-A743-68B46B9B300F}"/>
    <cellStyle name="Total 12 8" xfId="55609" xr:uid="{25742595-B7F5-4CE7-8B8A-38D1D61C76D2}"/>
    <cellStyle name="Total 12 9" xfId="56147" xr:uid="{6BACA0AF-AE4F-48DE-950D-4A1381BA6C70}"/>
    <cellStyle name="Total 13" xfId="44757" xr:uid="{B61300CC-CB64-49DE-8C6C-1C7B376A09F5}"/>
    <cellStyle name="Total 13 10" xfId="47866" xr:uid="{692861A0-03A8-4C44-B8A6-AD61F2720D3D}"/>
    <cellStyle name="Total 13 11" xfId="46420" xr:uid="{A182EFDE-3F8E-4E17-9ACC-6BBC837BDF92}"/>
    <cellStyle name="Total 13 2" xfId="47099" xr:uid="{FE5B1908-6D57-4932-A5CB-BD776398FCC2}"/>
    <cellStyle name="Total 13 2 2" xfId="50130" xr:uid="{DC0637BA-3BBF-44E7-92A4-8FD670440EEF}"/>
    <cellStyle name="Total 13 2 3" xfId="48456" xr:uid="{0D1D367D-7161-41E9-B73C-AD3479913DCB}"/>
    <cellStyle name="Total 13 3" xfId="51530" xr:uid="{99BA1C4D-6AA0-4112-81AB-011CE1B58B55}"/>
    <cellStyle name="Total 13 4" xfId="52409" xr:uid="{D21AA696-67B2-4DA3-9309-CF9A0D6A3D17}"/>
    <cellStyle name="Total 13 5" xfId="53275" xr:uid="{2D66B057-C6C4-4C96-8C1A-0816EF3029EA}"/>
    <cellStyle name="Total 13 6" xfId="54119" xr:uid="{1BB86DF4-3B73-4967-9AF2-A1246CB0CE87}"/>
    <cellStyle name="Total 13 7" xfId="54927" xr:uid="{908423B9-3345-47C8-BA83-DC49F2911BB8}"/>
    <cellStyle name="Total 13 8" xfId="55610" xr:uid="{03906F0D-990F-47F1-B129-07C70D145D9A}"/>
    <cellStyle name="Total 13 9" xfId="56148" xr:uid="{D41445D4-2000-42FA-8EC6-4FEEDA55FDC0}"/>
    <cellStyle name="Total 14" xfId="44758" xr:uid="{97F2A95E-4861-4BDA-890A-3834F01A3A97}"/>
    <cellStyle name="Total 14 10" xfId="47867" xr:uid="{A13459E3-8CCF-4D92-9455-A2F3C6077340}"/>
    <cellStyle name="Total 14 11" xfId="46421" xr:uid="{11B99E3C-2696-45FF-A96C-093F4A607FA8}"/>
    <cellStyle name="Total 14 2" xfId="47100" xr:uid="{4625B656-D259-48C4-9969-7A90EB7E73A7}"/>
    <cellStyle name="Total 14 2 2" xfId="50131" xr:uid="{CFC19C71-BDBE-4799-8A4C-072F4E2627CD}"/>
    <cellStyle name="Total 14 2 3" xfId="48457" xr:uid="{7A1FBC01-B979-4D7D-A4C9-641D1CB18A71}"/>
    <cellStyle name="Total 14 3" xfId="51531" xr:uid="{CBC77911-281A-4395-BF1C-6EC6F2659EDF}"/>
    <cellStyle name="Total 14 4" xfId="52410" xr:uid="{5C165E2A-5DAE-44C4-90B9-E7F23A8AD9B0}"/>
    <cellStyle name="Total 14 5" xfId="53276" xr:uid="{6143ACAF-D36D-4001-A787-8C2479D30FDC}"/>
    <cellStyle name="Total 14 6" xfId="54120" xr:uid="{C70C249C-F6E5-4069-A517-8D0055B26FD4}"/>
    <cellStyle name="Total 14 7" xfId="54928" xr:uid="{335EBB85-4EAB-4A80-96A9-AA0EB28657EA}"/>
    <cellStyle name="Total 14 8" xfId="55611" xr:uid="{11B368CB-762C-45CD-9B47-9663AC282F73}"/>
    <cellStyle name="Total 14 9" xfId="56149" xr:uid="{DE74C82B-A9A6-4A52-AA53-1AFB0E0A76AA}"/>
    <cellStyle name="Total 15" xfId="44759" xr:uid="{DB344869-48C6-47D8-9886-E70576001D8C}"/>
    <cellStyle name="Total 15 10" xfId="47868" xr:uid="{BE2310BD-C363-430B-BD07-E4344984159D}"/>
    <cellStyle name="Total 15 11" xfId="46422" xr:uid="{1D99DD7C-4B9B-465C-B85C-36FD64F519A1}"/>
    <cellStyle name="Total 15 2" xfId="47101" xr:uid="{298654FC-BD3F-4A24-995E-8A631ED7A1B2}"/>
    <cellStyle name="Total 15 2 2" xfId="50132" xr:uid="{B9F2044F-E593-4B06-A06A-88526FBA696B}"/>
    <cellStyle name="Total 15 2 3" xfId="48458" xr:uid="{C7B17180-5D06-4A37-8471-719154967D14}"/>
    <cellStyle name="Total 15 3" xfId="51532" xr:uid="{D143F690-31AC-4501-A7C2-C085C5CECF2B}"/>
    <cellStyle name="Total 15 4" xfId="52411" xr:uid="{E10AAA00-8FA2-4002-8655-52457794BDE6}"/>
    <cellStyle name="Total 15 5" xfId="53277" xr:uid="{CAE2B8A7-C7B2-4367-8232-88849E88363D}"/>
    <cellStyle name="Total 15 6" xfId="54121" xr:uid="{22F6EFA5-7076-45B4-BFEC-D963A139313A}"/>
    <cellStyle name="Total 15 7" xfId="54929" xr:uid="{ABDAA49A-C3CC-4F1A-8A06-BEABC23DFA69}"/>
    <cellStyle name="Total 15 8" xfId="55612" xr:uid="{CB0FD8CD-5EC0-4CDC-A9B0-D31F03A413E4}"/>
    <cellStyle name="Total 15 9" xfId="56150" xr:uid="{3AC7CE5F-8936-4998-82AE-7B7379DD4E92}"/>
    <cellStyle name="Total 16" xfId="44760" xr:uid="{1EEFDAED-82D6-47CF-82A0-BC1ECCD1F965}"/>
    <cellStyle name="Total 16 10" xfId="47869" xr:uid="{6979CFB0-C4D3-497E-84B3-0CF0A7F07418}"/>
    <cellStyle name="Total 16 11" xfId="46423" xr:uid="{6D7D5747-E9FA-46F2-BCB8-F0995CB3A0C9}"/>
    <cellStyle name="Total 16 2" xfId="48459" xr:uid="{B2B39229-0D40-44E6-9008-07ED935F760B}"/>
    <cellStyle name="Total 16 2 2" xfId="50133" xr:uid="{4A37E195-760B-4AC8-9CB0-3B2ED4F4854B}"/>
    <cellStyle name="Total 16 3" xfId="51533" xr:uid="{7B9ECDBE-2804-4BAA-AFB5-279D9D23BCA1}"/>
    <cellStyle name="Total 16 4" xfId="52412" xr:uid="{73848E03-CB0B-422D-BA6C-C980C107158A}"/>
    <cellStyle name="Total 16 5" xfId="53278" xr:uid="{069EAF50-D0BA-41CF-9252-323A111267E8}"/>
    <cellStyle name="Total 16 6" xfId="54122" xr:uid="{6C94EB98-555B-4DE0-8793-D2D65EC604AA}"/>
    <cellStyle name="Total 16 7" xfId="54930" xr:uid="{83D60E80-1170-4650-B57B-C563D3A7EC94}"/>
    <cellStyle name="Total 16 8" xfId="55613" xr:uid="{DBD83043-D976-4B56-A4A2-D60248DDDA48}"/>
    <cellStyle name="Total 16 9" xfId="56151" xr:uid="{CFDFF68A-C9B4-4784-B347-B4318173D47A}"/>
    <cellStyle name="Total 17" xfId="44761" xr:uid="{0BB70738-A21C-4769-BBDC-39E9B1AA511C}"/>
    <cellStyle name="Total 17 2" xfId="50134" xr:uid="{BA340EBA-6F54-49B5-A6FC-B2A7E01A40FA}"/>
    <cellStyle name="Total 17 3" xfId="51534" xr:uid="{6F167836-BF06-4BEC-B742-63EF787D2BB8}"/>
    <cellStyle name="Total 17 4" xfId="52413" xr:uid="{B5D3F8DA-7E70-45F5-93A2-175FC611BFBA}"/>
    <cellStyle name="Total 17 5" xfId="53279" xr:uid="{974A2ECA-5D58-415D-B900-1AE4D085CE36}"/>
    <cellStyle name="Total 17 6" xfId="54123" xr:uid="{BD3ED5F8-EF84-4F1A-8EA7-E339ACD9CCED}"/>
    <cellStyle name="Total 17 7" xfId="54931" xr:uid="{7DCCBF3D-9FD5-4492-BF34-91DE96C2FE9F}"/>
    <cellStyle name="Total 17 8" xfId="55614" xr:uid="{9784A5FF-25A6-4826-AAC7-FC159F448EEE}"/>
    <cellStyle name="Total 17 9" xfId="56152" xr:uid="{D02A709A-F102-47A6-A1FA-AB091B85EABD}"/>
    <cellStyle name="Total 18" xfId="44762" xr:uid="{E85B4F7B-B40E-4C94-ADF1-2B2D0CD5397B}"/>
    <cellStyle name="Total 18 2" xfId="50135" xr:uid="{37761DE0-BAE7-481C-B321-80D87E05E959}"/>
    <cellStyle name="Total 18 3" xfId="51535" xr:uid="{4E20C5FE-9F25-4E28-82E0-3AE89F654D3E}"/>
    <cellStyle name="Total 18 4" xfId="52414" xr:uid="{FF451CB1-B3F4-400E-BBB8-28E5640F1B13}"/>
    <cellStyle name="Total 18 5" xfId="53280" xr:uid="{0D372D2D-493D-4F5F-B258-5FC0999B0A36}"/>
    <cellStyle name="Total 18 6" xfId="54124" xr:uid="{A18DA73D-529F-4543-ACD0-EA136F16A7D9}"/>
    <cellStyle name="Total 18 7" xfId="54932" xr:uid="{0F432D6E-34DA-4870-A022-A0A9BDC0BEC3}"/>
    <cellStyle name="Total 18 8" xfId="55615" xr:uid="{FD89CFE6-A4A9-48C1-9147-0D736559AC05}"/>
    <cellStyle name="Total 18 9" xfId="56153" xr:uid="{A5ADD14E-1C02-4645-9BAD-735AC06A0025}"/>
    <cellStyle name="Total 19" xfId="44763" xr:uid="{FE054187-7E3B-4975-9BE0-8AA93602F44C}"/>
    <cellStyle name="Total 19 2" xfId="50136" xr:uid="{EB6C8945-43D4-4AB1-BC3A-8C0FF978846C}"/>
    <cellStyle name="Total 19 3" xfId="51536" xr:uid="{C95AF9D8-6663-4A7C-8822-4B782F0F0661}"/>
    <cellStyle name="Total 19 4" xfId="52415" xr:uid="{1165599C-F969-4435-B24D-03CABABD2DE5}"/>
    <cellStyle name="Total 19 5" xfId="53281" xr:uid="{4B5F1EC7-70AE-4564-BF93-9E2E15ECF98C}"/>
    <cellStyle name="Total 19 6" xfId="54125" xr:uid="{CB22E585-BA72-43E1-81B0-567EDDA286AA}"/>
    <cellStyle name="Total 19 7" xfId="54933" xr:uid="{6B6CB354-F363-4C70-8B0E-33593E502A12}"/>
    <cellStyle name="Total 19 8" xfId="55616" xr:uid="{06A863DD-4284-4D21-A75A-E150F009140A}"/>
    <cellStyle name="Total 19 9" xfId="56154" xr:uid="{5962AFEB-D2D7-47AA-B0F8-D36A00A674D5}"/>
    <cellStyle name="Total 2" xfId="44764" xr:uid="{C27CB367-D66D-48C4-9D83-2F0DA3BDCC36}"/>
    <cellStyle name="Total 2 10" xfId="44765" xr:uid="{AEA3470F-0767-4AC1-99BD-0C433A98DF5A}"/>
    <cellStyle name="Total 2 10 2" xfId="53282" xr:uid="{B6586F36-38ED-473E-9921-F80BE8EEC2D5}"/>
    <cellStyle name="Total 2 11" xfId="44766" xr:uid="{369A2CED-5D1C-4215-8E37-6E7B648CF2C6}"/>
    <cellStyle name="Total 2 11 2" xfId="54126" xr:uid="{0F967CED-8242-4700-809E-8B21721D1BBA}"/>
    <cellStyle name="Total 2 12" xfId="44767" xr:uid="{93522ADC-1570-42FD-A872-A750ADF3D697}"/>
    <cellStyle name="Total 2 12 2" xfId="54934" xr:uid="{AA2BFCAE-1E32-4EDE-A106-5389D41DC585}"/>
    <cellStyle name="Total 2 13" xfId="44768" xr:uid="{A2F0FD37-44B6-43AF-BB93-0C1FE9124232}"/>
    <cellStyle name="Total 2 13 2" xfId="55617" xr:uid="{A2C8CCC4-4AC2-4DF7-82B9-A0941CC7AE08}"/>
    <cellStyle name="Total 2 14" xfId="44769" xr:uid="{B47D3A7C-33FF-433F-9124-6ACFD4536FE6}"/>
    <cellStyle name="Total 2 14 2" xfId="44770" xr:uid="{3799AB43-C438-47A7-8C6B-E35EE3E761FF}"/>
    <cellStyle name="Total 2 14 3" xfId="44771" xr:uid="{86F2E9EA-1DAF-45E8-B9D0-0794D3CDE8A6}"/>
    <cellStyle name="Total 2 14 4" xfId="44772" xr:uid="{A6629C29-6BD8-417B-AEDF-4177DA99FCC9}"/>
    <cellStyle name="Total 2 14 5" xfId="56155" xr:uid="{5DEA39C1-7539-40E1-8F21-BD7588A18EB0}"/>
    <cellStyle name="Total 2 15" xfId="44773" xr:uid="{B581E9AB-C1CB-43A8-9622-EF24851495FC}"/>
    <cellStyle name="Total 2 15 2" xfId="56193" xr:uid="{36B6A5F1-542B-4A27-8A23-9B7282651CF8}"/>
    <cellStyle name="Total 2 16" xfId="44774" xr:uid="{C2C3A45C-C1CD-4A81-9893-FF4848D75EEF}"/>
    <cellStyle name="Total 2 16 2" xfId="57779" xr:uid="{54DD1A31-7E55-4DA6-A30C-C9952F7CD41D}"/>
    <cellStyle name="Total 2 17" xfId="44775" xr:uid="{EB4E724B-9760-4A61-80A8-ECC0A7C031DF}"/>
    <cellStyle name="Total 2 18" xfId="44776" xr:uid="{AF7D8917-8529-4AA4-8A31-9E9611E03CBD}"/>
    <cellStyle name="Total 2 19" xfId="44777" xr:uid="{56C52F54-5F4F-42CA-ACCD-DAD3CE0C438A}"/>
    <cellStyle name="Total 2 2" xfId="44778" xr:uid="{7851B900-67AD-4168-B3AF-EF63A1CA8633}"/>
    <cellStyle name="Total 2 2 10" xfId="44779" xr:uid="{62C036EE-3D0B-4543-97AA-7859A4864D8D}"/>
    <cellStyle name="total 2 2 10 2" xfId="56848" xr:uid="{807AC06F-8DCC-4664-8A26-1DBB4DE77608}"/>
    <cellStyle name="Total 2 2 11" xfId="44780" xr:uid="{859106E3-3EBC-42BE-86D7-B1801115E549}"/>
    <cellStyle name="total 2 2 11 2" xfId="58269" xr:uid="{10CF3ADA-AB2C-4747-91C3-08627A9DCC5F}"/>
    <cellStyle name="Total 2 2 12" xfId="44781" xr:uid="{7D6D7D41-FEA7-463F-B141-298A392EA6BC}"/>
    <cellStyle name="Total 2 2 13" xfId="44782" xr:uid="{D663E60E-B6F4-44EC-8012-908DFA52280C}"/>
    <cellStyle name="Total 2 2 14" xfId="44783" xr:uid="{E183D71C-8C88-45EE-BC62-4ED74B3EC3FA}"/>
    <cellStyle name="Total 2 2 15" xfId="46424" xr:uid="{BF56CF4B-FDFD-4BD0-97A1-CAEB6B8A32F0}"/>
    <cellStyle name="Total 2 2 2" xfId="44784" xr:uid="{3514647D-6D51-46FF-A873-1021755EF94A}"/>
    <cellStyle name="Total 2 2 2 10" xfId="44785" xr:uid="{C00B1027-7F07-4ADD-9054-F65DB2F73ED4}"/>
    <cellStyle name="Total 2 2 2 10 2" xfId="57170" xr:uid="{F9E11190-9306-4E04-A8E7-B24E4C291CDC}"/>
    <cellStyle name="Total 2 2 2 11" xfId="44786" xr:uid="{495070A5-D98E-4CB9-926B-9039C91F8A41}"/>
    <cellStyle name="Total 2 2 2 11 2" xfId="57066" xr:uid="{D307DAD4-B5EB-4636-9091-09A38F426530}"/>
    <cellStyle name="Total 2 2 2 12" xfId="44787" xr:uid="{A4D7F521-F5D5-41E7-ACFB-7AFA0B3CBBE7}"/>
    <cellStyle name="Total 2 2 2 13" xfId="44788" xr:uid="{23CEBDAE-D5A0-4154-89D9-AD0648056278}"/>
    <cellStyle name="Total 2 2 2 14" xfId="50137" xr:uid="{2C2939B5-EB0A-450F-A540-D2FF72CAEC7D}"/>
    <cellStyle name="Total 2 2 2 2" xfId="44789" xr:uid="{E7699AE8-45B4-4E97-B253-402C1DD5E194}"/>
    <cellStyle name="Total 2 2 2 2 2" xfId="44790" xr:uid="{23A72D9A-ABA9-4ED9-9C2B-06BA35E8FE5D}"/>
    <cellStyle name="Total 2 2 2 2 2 2" xfId="57651" xr:uid="{0232A88B-29DD-440C-8B5E-983B95C3E307}"/>
    <cellStyle name="Total 2 2 2 2 2 2 2" xfId="57652" xr:uid="{56BB10F5-F5EF-4236-A237-8567BEEB3712}"/>
    <cellStyle name="Total 2 2 2 2 2 2 3" xfId="58325" xr:uid="{886ACF05-0311-440F-9451-8356A2910932}"/>
    <cellStyle name="Total 2 2 2 2 2 3" xfId="56997" xr:uid="{141BA232-CE7D-4D8B-AD6D-EE89F0270291}"/>
    <cellStyle name="Total 2 2 2 2 2 4" xfId="50139" xr:uid="{A92553DB-A4CA-485D-BE22-E491AEEE9066}"/>
    <cellStyle name="Total 2 2 2 2 3" xfId="44791" xr:uid="{974959C8-57EF-42E5-9899-ED0F71D5CB9A}"/>
    <cellStyle name="Total 2 2 2 2 3 2" xfId="57650" xr:uid="{FCBB0870-3D84-46EF-88FE-541EB15012FC}"/>
    <cellStyle name="Total 2 2 2 2 4" xfId="44792" xr:uid="{9555B619-EDCC-4294-995F-6095986222FC}"/>
    <cellStyle name="Total 2 2 2 2 4 2" xfId="57382" xr:uid="{FD3DD25D-9E98-490C-8361-A2908F31B7E4}"/>
    <cellStyle name="Total 2 2 2 2 5" xfId="50138" xr:uid="{95FFDF3A-5826-46CB-90DB-7A520079F0D5}"/>
    <cellStyle name="Total 2 2 2 3" xfId="44793" xr:uid="{393A6F9B-2665-4060-9FA5-DEC747344280}"/>
    <cellStyle name="Total 2 2 2 3 2" xfId="51539" xr:uid="{EA048F22-16EA-4732-8669-F4D07AE7619E}"/>
    <cellStyle name="Total 2 2 2 4" xfId="44794" xr:uid="{A04E4DF4-49AA-4D98-91B1-9D22035A7093}"/>
    <cellStyle name="Total 2 2 2 4 2" xfId="52418" xr:uid="{20FE39E9-C013-46D0-834C-A1F027C672AC}"/>
    <cellStyle name="Total 2 2 2 5" xfId="44795" xr:uid="{68C1C088-9D26-428D-81BB-1778BF7AFFBB}"/>
    <cellStyle name="Total 2 2 2 5 2" xfId="53284" xr:uid="{C22C7C09-9D6B-4165-A4EF-51636DBEE74A}"/>
    <cellStyle name="Total 2 2 2 6" xfId="44796" xr:uid="{09A76CDD-E9FC-4D47-BA54-04230CFD70CF}"/>
    <cellStyle name="Total 2 2 2 6 2" xfId="54128" xr:uid="{B55DDE25-70FE-45AD-B6AC-9ED6ADDB2633}"/>
    <cellStyle name="Total 2 2 2 7" xfId="44797" xr:uid="{F6A732EF-1B9D-44C1-BB01-B9CD9FEB2985}"/>
    <cellStyle name="Total 2 2 2 7 2" xfId="54936" xr:uid="{51062398-8A51-4BF5-B5DA-BF4DBA836456}"/>
    <cellStyle name="Total 2 2 2 8" xfId="44798" xr:uid="{C3B5B3A8-A06D-482A-8EB9-D6A58BDCB3FE}"/>
    <cellStyle name="Total 2 2 2 8 2" xfId="55619" xr:uid="{508C0E9A-2C1C-4BCA-B514-3D25383BF2A0}"/>
    <cellStyle name="Total 2 2 2 9" xfId="44799" xr:uid="{668430A0-40B4-43E5-833B-41C6AE3201BF}"/>
    <cellStyle name="Total 2 2 2 9 2" xfId="56157" xr:uid="{05959C51-DF2D-48F8-9454-78BB921A9BAC}"/>
    <cellStyle name="Total 2 2 3" xfId="44800" xr:uid="{D8EAC151-9424-4677-A660-283D49F1E379}"/>
    <cellStyle name="Total 2 2 3 2" xfId="51538" xr:uid="{5CFDC968-66D4-49D1-94D2-FA47AF022B30}"/>
    <cellStyle name="Total 2 2 4" xfId="44801" xr:uid="{39D64F48-3445-46EF-9073-1FAECE503557}"/>
    <cellStyle name="Total 2 2 4 2" xfId="44802" xr:uid="{2A23DF6F-BC3C-491B-9F1D-8D12CB8DDFC8}"/>
    <cellStyle name="Total 2 2 4 3" xfId="44803" xr:uid="{ED5032F4-B8AC-489E-BD1E-B39B296E6426}"/>
    <cellStyle name="Total 2 2 4 4" xfId="44804" xr:uid="{29670F6B-AB0E-4CBC-B1D3-B4AC87670BB8}"/>
    <cellStyle name="Total 2 2 4 5" xfId="52417" xr:uid="{16056ADA-7D9D-4ACA-946D-B6EE80983D75}"/>
    <cellStyle name="Total 2 2 5" xfId="44805" xr:uid="{AAECF5DB-1C83-4DF0-9D81-BDCA48556D1E}"/>
    <cellStyle name="Total 2 2 5 2" xfId="53283" xr:uid="{B7335B5B-0751-42AC-9660-221B95460EAB}"/>
    <cellStyle name="Total 2 2 6" xfId="44806" xr:uid="{0C0E5A74-F295-46F4-B6C9-2C6C94A2F76D}"/>
    <cellStyle name="Total 2 2 6 2" xfId="54127" xr:uid="{6310EB88-3B5D-40DD-93EF-72AB01DDADF1}"/>
    <cellStyle name="Total 2 2 7" xfId="44807" xr:uid="{95AC1AD6-55A7-4FFC-AC11-7FAFC3BBE0BD}"/>
    <cellStyle name="Total 2 2 7 2" xfId="54935" xr:uid="{B883F273-E83F-4E20-A589-AC32D28F5143}"/>
    <cellStyle name="Total 2 2 8" xfId="44808" xr:uid="{6A164C1E-4FE4-41D1-A77A-FA946E3AAFB6}"/>
    <cellStyle name="Total 2 2 8 2" xfId="55618" xr:uid="{314C2D5A-98DF-4B72-B02D-6CC368A671DF}"/>
    <cellStyle name="Total 2 2 9" xfId="44809" xr:uid="{1158398B-20C7-476B-A4E1-38F34E3D738F}"/>
    <cellStyle name="Total 2 2 9 2" xfId="56156" xr:uid="{E8D7C69C-8E19-4DA1-83C4-49BB66D07AD7}"/>
    <cellStyle name="Total 2 20" xfId="44810" xr:uid="{5ED20D41-F501-4442-A79A-1A18171150D5}"/>
    <cellStyle name="Total 2 21" xfId="44811" xr:uid="{32902A23-3525-40EC-9F74-E49D83F53690}"/>
    <cellStyle name="Total 2 22" xfId="44812" xr:uid="{8BEB5ECC-6979-46F6-8D63-A64426DAE304}"/>
    <cellStyle name="Total 2 23" xfId="44813" xr:uid="{36318A00-561D-45C9-8BC3-6020FCBBE996}"/>
    <cellStyle name="Total 2 24" xfId="44814" xr:uid="{BB05595A-73B9-489E-B574-2DDED6341722}"/>
    <cellStyle name="total 2 25" xfId="45482" xr:uid="{4931C272-27AD-4EF4-9BF2-9254E9892FEF}"/>
    <cellStyle name="Total 2 3" xfId="44815" xr:uid="{CE91B968-37AF-4D1E-A1F6-D2BA74385D4F}"/>
    <cellStyle name="Total 2 3 2" xfId="50140" xr:uid="{394044A8-1B8C-4A26-AF28-5260BAB0E368}"/>
    <cellStyle name="Total 2 3 3" xfId="46425" xr:uid="{51397754-EA22-4222-A3D5-02FD86C9E76D}"/>
    <cellStyle name="Total 2 4" xfId="44816" xr:uid="{4C75055D-5F82-4D3C-B9CB-532A713E3505}"/>
    <cellStyle name="Total 2 4 2" xfId="50141" xr:uid="{E5B3CC26-2CD9-40B3-8B88-8D9F4E706151}"/>
    <cellStyle name="Total 2 5" xfId="44817" xr:uid="{8CB93CEE-8D49-400C-9B0D-A347292C3624}"/>
    <cellStyle name="Total 2 5 2" xfId="50142" xr:uid="{3568D91B-3CD7-4A8D-A5F4-D61D914830AD}"/>
    <cellStyle name="Total 2 6" xfId="44818" xr:uid="{8F300389-172E-4A1B-BB86-D358F07DDF5C}"/>
    <cellStyle name="Total 2 6 2" xfId="50143" xr:uid="{7176A661-E7C8-41E9-8BD8-060905DE9F0D}"/>
    <cellStyle name="Total 2 7" xfId="44819" xr:uid="{8AE4B4FB-D3DA-4763-B396-E3454E8B812D}"/>
    <cellStyle name="Total 2 7 2" xfId="50144" xr:uid="{D43691F6-140F-48F3-9A70-1082E317B407}"/>
    <cellStyle name="Total 2 8" xfId="44820" xr:uid="{94A1E435-2DC5-4AE2-9D73-8075690D9F27}"/>
    <cellStyle name="Total 2 8 2" xfId="51537" xr:uid="{928AF2DE-B5DF-44C2-A754-7433B430F224}"/>
    <cellStyle name="Total 2 9" xfId="44821" xr:uid="{A1FA8DCC-6B72-453D-99D2-41CE8D2492E1}"/>
    <cellStyle name="Total 2 9 2" xfId="52416" xr:uid="{84B018BA-6328-480C-82E9-120901E7E814}"/>
    <cellStyle name="Total 20" xfId="44822" xr:uid="{AB988CB4-E9A8-4319-BEF8-E403351D73F1}"/>
    <cellStyle name="Total 20 2" xfId="50145" xr:uid="{54178E18-AD0D-496D-AC26-627A38F87BCD}"/>
    <cellStyle name="Total 20 3" xfId="51544" xr:uid="{AF473025-3CD0-412C-815F-3BA1E52299CE}"/>
    <cellStyle name="Total 20 4" xfId="52423" xr:uid="{35831529-4400-47B8-BA26-813BE7EA2AF8}"/>
    <cellStyle name="Total 20 5" xfId="53289" xr:uid="{0548161C-BCC2-4C0B-A075-0664FAF50383}"/>
    <cellStyle name="Total 20 6" xfId="54133" xr:uid="{C22BDE13-F9A7-4FD3-8696-235AE304A5CB}"/>
    <cellStyle name="Total 20 7" xfId="54940" xr:uid="{7828F8BB-87E5-4071-A2AF-DA965C472E2A}"/>
    <cellStyle name="Total 20 8" xfId="55622" xr:uid="{541B914A-2ED7-444E-A09F-227585F54EF3}"/>
    <cellStyle name="Total 20 9" xfId="56158" xr:uid="{E3A64D91-AEE6-4355-965E-CF03AD31EF7B}"/>
    <cellStyle name="Total 21" xfId="44823" xr:uid="{8A3F58FC-F556-4D50-9E06-F376787850B5}"/>
    <cellStyle name="Total 21 2" xfId="50146" xr:uid="{EE235622-1145-4C75-96DF-9631DA0300AA}"/>
    <cellStyle name="Total 22" xfId="44824" xr:uid="{0C80AE10-3688-4AEE-9658-214288F09615}"/>
    <cellStyle name="Total 22 2" xfId="50147" xr:uid="{89143A9A-B731-45AC-A624-F4ABF732CEAC}"/>
    <cellStyle name="Total 23" xfId="44825" xr:uid="{80536C6A-9A48-466E-AE88-1F63D5A1442C}"/>
    <cellStyle name="Total 23 2" xfId="50148" xr:uid="{EBEE9968-5600-4D52-90CB-6B9FB942C57A}"/>
    <cellStyle name="Total 24" xfId="44826" xr:uid="{C169B9ED-0900-4EE5-B91C-7E605779BD4A}"/>
    <cellStyle name="Total 24 2" xfId="50149" xr:uid="{8A3F9989-82E1-4C4A-A023-23546A2C18AA}"/>
    <cellStyle name="Total 25" xfId="44827" xr:uid="{D24AA625-F3C2-46BF-A7F6-DC8D86CF49EC}"/>
    <cellStyle name="Total 25 2" xfId="50150" xr:uid="{20AA5194-4A36-43E6-8A88-2D94CCF430F7}"/>
    <cellStyle name="Total 26" xfId="44828" xr:uid="{4C41CCCA-3DB1-44CE-8C3D-1A1C0E4BDCD1}"/>
    <cellStyle name="Total 26 2" xfId="50151" xr:uid="{F3DE35C4-104E-4D41-9909-E54016DE7DF1}"/>
    <cellStyle name="Total 27" xfId="44829" xr:uid="{8AA245D6-49CD-4BAC-8F3A-A087F43D1337}"/>
    <cellStyle name="Total 27 2" xfId="50152" xr:uid="{EE6476FB-AC01-400D-B19F-501A40830A05}"/>
    <cellStyle name="Total 28" xfId="44830" xr:uid="{F126469E-CBC3-4FB3-A329-33D0B26162A5}"/>
    <cellStyle name="Total 29" xfId="44831" xr:uid="{9C05438F-0078-4909-8733-D4C9539A7907}"/>
    <cellStyle name="Total 3" xfId="44832" xr:uid="{D3AF3A1B-DD9E-4E7F-AEF8-0D8E956D60DA}"/>
    <cellStyle name="Total 3 10" xfId="56233" xr:uid="{8E5044DE-5A7E-401D-9DD4-8D0D9A3B58F4}"/>
    <cellStyle name="Total 3 11" xfId="58208" xr:uid="{CEB68927-AFFC-4A98-B766-1E049E3D5C64}"/>
    <cellStyle name="total 3 12" xfId="45483" xr:uid="{DEC4EBAC-4E0C-462A-BBB4-360E8442D718}"/>
    <cellStyle name="Total 3 2" xfId="46426" xr:uid="{F7BCE6E3-D620-468D-AAF6-DD91852212F0}"/>
    <cellStyle name="Total 3 2 2" xfId="50153" xr:uid="{C5D2006D-6024-462C-B6D9-09F1B8017FC5}"/>
    <cellStyle name="Total 3 2 2 2" xfId="57172" xr:uid="{4F6095C1-57F6-4F22-AC04-61A7FE0BE513}"/>
    <cellStyle name="Total 3 2 2 2 2" xfId="57666" xr:uid="{5DD946C6-F275-4744-9F19-00A6E3BD6F5C}"/>
    <cellStyle name="Total 3 2 2 2 3" xfId="57781" xr:uid="{8D329089-DD32-4D67-9BC3-CC98BE5B02A6}"/>
    <cellStyle name="Total 3 2 2 3" xfId="58353" xr:uid="{0BEE9474-71DA-4892-ABEA-1CC4D56EDED7}"/>
    <cellStyle name="total 3 2 3" xfId="56849" xr:uid="{D49415F1-6237-43CA-B15F-3B22912A8DA9}"/>
    <cellStyle name="total 3 2 4" xfId="58165" xr:uid="{1442B116-3239-47A4-AF68-04A5AC081F1F}"/>
    <cellStyle name="Total 3 3" xfId="46427" xr:uid="{F356C571-F7AD-48AA-8300-E4F6CD846D08}"/>
    <cellStyle name="Total 3 3 2" xfId="51550" xr:uid="{EB1961AE-A140-4C67-9467-52F5617FF8BF}"/>
    <cellStyle name="Total 3 4" xfId="47102" xr:uid="{E36165B2-D45C-4952-B399-75F7400D9938}"/>
    <cellStyle name="Total 3 4 2" xfId="52429" xr:uid="{2858B1C6-0199-4064-A57A-BBFCE2E1FB42}"/>
    <cellStyle name="Total 3 5" xfId="53295" xr:uid="{38964B98-2247-457A-82E5-C6E877CC8F53}"/>
    <cellStyle name="Total 3 6" xfId="54139" xr:uid="{049EE88B-1290-44DE-80ED-AC9B4C4F67F7}"/>
    <cellStyle name="Total 3 7" xfId="54946" xr:uid="{D5FF3260-B0C7-41C6-BC22-CD1B557B5151}"/>
    <cellStyle name="Total 3 8" xfId="55626" xr:uid="{F80ED758-6F9A-4E11-BC53-99D34EDB32CA}"/>
    <cellStyle name="Total 3 9" xfId="56159" xr:uid="{920113AD-3A6F-4B35-BCAB-BC90E6846B36}"/>
    <cellStyle name="Total 30" xfId="44833" xr:uid="{A0597BF4-FF9B-44EE-8E46-E19F39BBBD93}"/>
    <cellStyle name="Total 31" xfId="44834" xr:uid="{E27A6D53-D69F-4491-B844-33DE804CF7CB}"/>
    <cellStyle name="Total 32" xfId="44835" xr:uid="{90300B6C-2B31-48AA-8F25-A975A04D081C}"/>
    <cellStyle name="Total 33" xfId="44836" xr:uid="{40AFC290-0749-4D05-A116-91816CABEA2F}"/>
    <cellStyle name="Total 34" xfId="44837" xr:uid="{63493DF4-A82E-4C29-B34F-1CD046D3D097}"/>
    <cellStyle name="Total 34 2" xfId="44838" xr:uid="{8F24E0F9-EEF6-4579-AEED-22184168DABC}"/>
    <cellStyle name="Total 34 3" xfId="44839" xr:uid="{D40AEDFC-A21A-4B98-9D6C-8F460E03E2E3}"/>
    <cellStyle name="Total 35" xfId="44840" xr:uid="{69F2AF7D-AF64-4909-8017-1B7331F0AEC7}"/>
    <cellStyle name="Total 36" xfId="44841" xr:uid="{1ED54C3C-355C-4209-88B9-0111EF18EF64}"/>
    <cellStyle name="Total 37" xfId="44842" xr:uid="{31E19BA0-86EE-4717-9EA8-5CB925AB272A}"/>
    <cellStyle name="Total 38" xfId="44843" xr:uid="{86C28EDE-7DE8-4631-917E-4B45BE32C19D}"/>
    <cellStyle name="Total 39" xfId="44844" xr:uid="{79EEA967-163C-45AA-B431-0DF7BEE196C1}"/>
    <cellStyle name="Total 4" xfId="44845" xr:uid="{6F459392-AAC3-4295-BB74-D3049E607D44}"/>
    <cellStyle name="Total 4 10" xfId="56274" xr:uid="{C39CDF38-C358-4A13-8782-21DABBA2B34A}"/>
    <cellStyle name="Total 4 11" xfId="57881" xr:uid="{181E9C45-F289-4812-AF69-E3FC9DEFDB3A}"/>
    <cellStyle name="Total 4 12" xfId="47870" xr:uid="{BA9B5E10-6801-4078-9981-60614BE27796}"/>
    <cellStyle name="Total 4 13" xfId="45484" xr:uid="{B44ED985-1CBC-481A-BFCE-390C55FE2BDB}"/>
    <cellStyle name="Total 4 2" xfId="47103" xr:uid="{4042CBEE-0480-4B6C-869C-FB8014007469}"/>
    <cellStyle name="Total 4 2 2" xfId="50154" xr:uid="{BCA1B3F3-BB9A-47E5-9455-C8FED7A51A3E}"/>
    <cellStyle name="Total 4 2 2 2" xfId="57173" xr:uid="{0246CE2A-6145-451E-8E1B-490054AC7CC5}"/>
    <cellStyle name="Total 4 2 2 2 2" xfId="57667" xr:uid="{DC1F5156-06DF-4978-B8EA-F41391E28CD9}"/>
    <cellStyle name="Total 4 2 2 2 3" xfId="57678" xr:uid="{57ACAD54-A52F-4D4E-9915-1027F4047962}"/>
    <cellStyle name="Total 4 2 2 3" xfId="58252" xr:uid="{3BCF966A-C378-4021-A12A-7819FA95E39D}"/>
    <cellStyle name="Total 4 2 3" xfId="56850" xr:uid="{64E3CBE8-B00C-406E-A25C-EECC910E2426}"/>
    <cellStyle name="Total 4 2 4" xfId="58058" xr:uid="{11D94F4E-4DC9-4161-A0AD-E294151CD9C4}"/>
    <cellStyle name="Total 4 2 5" xfId="48460" xr:uid="{5FECF61D-9DA1-4EDD-86C7-9C1D8F6143FC}"/>
    <cellStyle name="Total 4 3" xfId="51551" xr:uid="{21E16195-FEF8-4B5B-8387-B0BE5B7264F7}"/>
    <cellStyle name="Total 4 4" xfId="52430" xr:uid="{7304BB93-64FA-44EA-B204-D04E07CF95DF}"/>
    <cellStyle name="Total 4 5" xfId="53296" xr:uid="{6202F18E-F6E8-4E2E-9480-9D19700AA020}"/>
    <cellStyle name="Total 4 6" xfId="54140" xr:uid="{C6CB9860-D007-4228-B97A-7289ED8F6377}"/>
    <cellStyle name="Total 4 7" xfId="54947" xr:uid="{9724608F-9270-4DA9-89A7-18B0B6595EF3}"/>
    <cellStyle name="Total 4 8" xfId="55627" xr:uid="{9AB3897F-DB0E-4482-91A5-DA61DAF0F99F}"/>
    <cellStyle name="Total 4 9" xfId="56160" xr:uid="{F2B6971D-9D4F-42F1-828C-41B7B8B26C51}"/>
    <cellStyle name="Total 40" xfId="44846" xr:uid="{A0C64117-BE67-4E1C-8E0E-7A69FFF1F706}"/>
    <cellStyle name="Total 41" xfId="44847" xr:uid="{6E32468F-7B65-4E4F-8F1D-CCD3CD2D48D6}"/>
    <cellStyle name="Total 42" xfId="44848" xr:uid="{DF792375-AA24-43DC-A12B-8B31DD12ED91}"/>
    <cellStyle name="Total 43" xfId="44849" xr:uid="{A59DCB33-2079-468C-8E4C-41D6D35EF859}"/>
    <cellStyle name="Total 44" xfId="44850" xr:uid="{FD5C2F0A-8392-4E7D-99EC-0A14E0617C37}"/>
    <cellStyle name="Total 45" xfId="44851" xr:uid="{1C4012C5-A412-4D8C-8629-1DF8FC480456}"/>
    <cellStyle name="Total 46" xfId="44852" xr:uid="{39B0B11D-7F4B-4A61-855B-A4E071F17B73}"/>
    <cellStyle name="Total 47" xfId="44853" xr:uid="{76D9A9EA-4865-47A9-8843-4D2BB8D46E57}"/>
    <cellStyle name="Total 48" xfId="44854" xr:uid="{37C7D57A-EAF8-4414-8191-8A713515F2CE}"/>
    <cellStyle name="Total 49" xfId="44855" xr:uid="{B7C9125A-7333-4D93-9DDA-C123FCE2EF7B}"/>
    <cellStyle name="Total 5" xfId="44856" xr:uid="{D55F4D12-9D2A-4427-818E-0BE7CB9734D0}"/>
    <cellStyle name="Total 5 10" xfId="56315" xr:uid="{E78EAFCD-9B1E-4397-88B7-548C6D38E4A3}"/>
    <cellStyle name="Total 5 11" xfId="57766" xr:uid="{FAEF0B08-2E39-4E4B-8930-ED70BC86C975}"/>
    <cellStyle name="Total 5 12" xfId="47871" xr:uid="{6D29C60B-F615-47C6-B242-245BF04BB7A9}"/>
    <cellStyle name="Total 5 13" xfId="45485" xr:uid="{5036FFE1-40A4-4222-BFC6-8E4F73F6C057}"/>
    <cellStyle name="Total 5 2" xfId="47104" xr:uid="{73C20B23-6AB0-47B7-964D-4C04C15AE12F}"/>
    <cellStyle name="Total 5 2 2" xfId="50155" xr:uid="{1F63E33C-FEF9-4D5C-AD16-BB9FA953CABF}"/>
    <cellStyle name="Total 5 2 2 2" xfId="57174" xr:uid="{9A185A7D-5F99-4915-9807-5C0DF605F767}"/>
    <cellStyle name="Total 5 2 2 2 2" xfId="57668" xr:uid="{DE600F0A-4A03-4219-A14E-0F2207581494}"/>
    <cellStyle name="Total 5 2 2 2 3" xfId="57381" xr:uid="{CAA80E10-6D24-4441-8433-C8572781AD7D}"/>
    <cellStyle name="Total 5 2 2 3" xfId="58149" xr:uid="{ABF6623C-EAA6-4A09-BD1D-9D01E3214B07}"/>
    <cellStyle name="Total 5 2 3" xfId="56851" xr:uid="{FB007507-6F07-4199-B9A0-8FCF0D297E00}"/>
    <cellStyle name="Total 5 2 4" xfId="57949" xr:uid="{5F48C97C-A0E9-4E64-B373-FE56464FDDF3}"/>
    <cellStyle name="Total 5 2 5" xfId="48461" xr:uid="{1691DF34-4F6B-4E4D-BA97-C0582C550E0C}"/>
    <cellStyle name="Total 5 3" xfId="51552" xr:uid="{6FB5DBFB-09D2-46E6-82B4-9A0FDAB3E17D}"/>
    <cellStyle name="Total 5 4" xfId="52431" xr:uid="{594F4470-E210-4B29-B31C-8EABE8B38BB2}"/>
    <cellStyle name="Total 5 5" xfId="53297" xr:uid="{BA5716F1-1A24-4C10-A726-A08F01D63E6A}"/>
    <cellStyle name="Total 5 6" xfId="54141" xr:uid="{D440E97E-F1C3-4D0B-BD99-3829909ED295}"/>
    <cellStyle name="Total 5 7" xfId="54948" xr:uid="{8B49401C-FB9C-4F30-9E29-95D408495758}"/>
    <cellStyle name="Total 5 8" xfId="55628" xr:uid="{95DCB797-D25F-4E66-8482-9B5D86B5D22C}"/>
    <cellStyle name="Total 5 9" xfId="56161" xr:uid="{D29C488F-8217-4243-A24A-F7D9CD28D678}"/>
    <cellStyle name="Total 50" xfId="44857" xr:uid="{BF951531-9E00-4342-BB1D-E44F1D0C7913}"/>
    <cellStyle name="Total 51" xfId="44858" xr:uid="{B43B52C1-5455-4E53-B787-F98ACDE57131}"/>
    <cellStyle name="Total 52" xfId="44859" xr:uid="{E13B9997-DB5D-4435-BA41-E6E00B2548B0}"/>
    <cellStyle name="Total 53" xfId="44860" xr:uid="{9147D3EB-015D-4786-8D1A-DB33758C8675}"/>
    <cellStyle name="Total 6" xfId="44861" xr:uid="{55CCFCEE-6454-4744-BC15-EFFDA79BE824}"/>
    <cellStyle name="Total 6 10" xfId="56355" xr:uid="{3FEDF515-764D-4369-A537-91347E1E075D}"/>
    <cellStyle name="Total 6 11" xfId="57634" xr:uid="{AD729A5E-9362-455D-AF6C-8E61CC3FC9B1}"/>
    <cellStyle name="Total 6 12" xfId="47872" xr:uid="{EB03A052-9121-4CF9-A00C-3A3F4A3E1B83}"/>
    <cellStyle name="Total 6 13" xfId="45486" xr:uid="{48D19E2E-0537-498F-B8D3-EF662700E021}"/>
    <cellStyle name="Total 6 2" xfId="47105" xr:uid="{808644F0-93E4-48BA-B219-3F92A2321E27}"/>
    <cellStyle name="Total 6 2 2" xfId="50156" xr:uid="{47D9499C-0957-4946-8325-56D2EB7CF9DD}"/>
    <cellStyle name="Total 6 2 2 2" xfId="57175" xr:uid="{94D5D333-1D99-4A80-81EF-357C7B509839}"/>
    <cellStyle name="Total 6 2 2 2 2" xfId="57669" xr:uid="{1CC3796C-42D0-4FCE-B95A-757BE48D5471}"/>
    <cellStyle name="Total 6 2 2 2 3" xfId="56996" xr:uid="{4128896E-B3D5-490E-A0D6-CB177CCB93E8}"/>
    <cellStyle name="Total 6 2 2 3" xfId="58041" xr:uid="{B5691FB1-A90F-4308-8142-46C3A054B96A}"/>
    <cellStyle name="Total 6 2 3" xfId="56852" xr:uid="{0BC5DBA2-354F-497F-8F09-9B35A6924B59}"/>
    <cellStyle name="Total 6 2 4" xfId="57839" xr:uid="{BFF893B6-D81A-4783-9284-CA642DB35661}"/>
    <cellStyle name="Total 6 2 5" xfId="48462" xr:uid="{9717ADA8-FCB0-49BD-A46A-7EA4722BEBFF}"/>
    <cellStyle name="Total 6 3" xfId="51553" xr:uid="{356719B6-359D-4BD1-88A7-95BB791E514D}"/>
    <cellStyle name="Total 6 4" xfId="52432" xr:uid="{3C9D8517-E109-4A55-A32B-793D231719CE}"/>
    <cellStyle name="Total 6 5" xfId="53298" xr:uid="{D78CA4EC-3DCE-41AF-8B22-3C5EE53E1D7E}"/>
    <cellStyle name="Total 6 6" xfId="54142" xr:uid="{E0D2F53E-5267-4CC1-8082-4708A171C765}"/>
    <cellStyle name="Total 6 7" xfId="54949" xr:uid="{8E215E3D-1CBB-4B9E-9686-B8083D69113A}"/>
    <cellStyle name="Total 6 8" xfId="55629" xr:uid="{D9651B1F-6C08-4785-845D-170E438B4689}"/>
    <cellStyle name="Total 6 9" xfId="56162" xr:uid="{757B116A-38C2-490A-9EDB-6A02C41382F9}"/>
    <cellStyle name="Total 7" xfId="44862" xr:uid="{5F4F1F83-6C30-4332-B114-6F0A3BDCF7BD}"/>
    <cellStyle name="Total 7 10" xfId="47873" xr:uid="{1B2D948E-0C4C-4998-81BA-F922CF508E54}"/>
    <cellStyle name="Total 7 11" xfId="45487" xr:uid="{354462FC-30F8-46F7-9EE0-334C75AE3D12}"/>
    <cellStyle name="Total 7 2" xfId="47106" xr:uid="{40C90208-2B3C-44E6-9212-6D0B16DB4600}"/>
    <cellStyle name="Total 7 2 2" xfId="50157" xr:uid="{4214A211-E509-4669-B6FF-DDB5566D90D3}"/>
    <cellStyle name="Total 7 2 3" xfId="48463" xr:uid="{867B43B0-3A1E-4D6B-948D-05144AAB6981}"/>
    <cellStyle name="Total 7 3" xfId="51554" xr:uid="{F9D314F7-2E5D-4217-A172-3052CCFC2D39}"/>
    <cellStyle name="Total 7 4" xfId="52433" xr:uid="{F002732B-77A7-479F-935D-8DEEE24E48C0}"/>
    <cellStyle name="Total 7 5" xfId="53299" xr:uid="{F7766520-C84B-470C-82B2-5BD1F68E77B7}"/>
    <cellStyle name="Total 7 6" xfId="54143" xr:uid="{0C293653-F404-44C1-BB64-D7E1862D2E62}"/>
    <cellStyle name="Total 7 7" xfId="54950" xr:uid="{A7A554F1-D1D3-4FED-A2A2-282E61889C04}"/>
    <cellStyle name="Total 7 8" xfId="55630" xr:uid="{AC1A363A-B957-4F11-87D8-4F4FECD187A4}"/>
    <cellStyle name="Total 7 9" xfId="56163" xr:uid="{DBAD7792-132C-46D3-9CD5-0B9A3BB77531}"/>
    <cellStyle name="Total 8" xfId="44863" xr:uid="{E9B16141-01EB-4133-B196-1A70C19A806F}"/>
    <cellStyle name="Total 8 10" xfId="47874" xr:uid="{A2FAD326-ABEE-411D-B57C-0C0C0199AC3F}"/>
    <cellStyle name="Total 8 11" xfId="46428" xr:uid="{9FFBC200-8F8E-43C6-A4C4-401BB9EADE7E}"/>
    <cellStyle name="Total 8 2" xfId="47107" xr:uid="{B853E709-3C28-4197-A432-9721E3547FDD}"/>
    <cellStyle name="Total 8 2 2" xfId="50158" xr:uid="{6E6B6B79-6EED-4480-AD52-6CDD5E048F87}"/>
    <cellStyle name="Total 8 2 3" xfId="48464" xr:uid="{4A01DAFA-8ECF-432F-A5CB-4EC5BC6BB0EE}"/>
    <cellStyle name="Total 8 3" xfId="51555" xr:uid="{D7FF74CC-1D8F-481F-8E3A-9BB5F355E3D5}"/>
    <cellStyle name="Total 8 4" xfId="52434" xr:uid="{3C45B152-F73D-40B2-8D9E-0DC8D62210D8}"/>
    <cellStyle name="Total 8 5" xfId="53300" xr:uid="{7490E06C-15A3-47B2-915F-AA3C76EFADF2}"/>
    <cellStyle name="Total 8 6" xfId="54144" xr:uid="{16891463-75A7-424D-8ADD-9AE1A8BB92F3}"/>
    <cellStyle name="Total 8 7" xfId="54951" xr:uid="{58E41261-4DB7-420C-9F56-30D1371B01D6}"/>
    <cellStyle name="Total 8 8" xfId="55631" xr:uid="{B3131B00-BA2D-44C6-BC3D-7F9F8C737164}"/>
    <cellStyle name="Total 8 9" xfId="56164" xr:uid="{B01EBD52-0707-4810-B746-DF1A4FEF5712}"/>
    <cellStyle name="Total 9" xfId="44864" xr:uid="{DF0F3A46-B592-42DC-BDEB-13F50CD4FD35}"/>
    <cellStyle name="Total 9 10" xfId="47875" xr:uid="{23112992-9E71-4FE4-AE89-87F69060A5B0}"/>
    <cellStyle name="Total 9 11" xfId="46429" xr:uid="{EA8D1E8D-BC44-4138-97C0-87DA7B5B957A}"/>
    <cellStyle name="Total 9 2" xfId="47108" xr:uid="{7C165533-5594-45BB-AB2E-4FE1DD65C3CA}"/>
    <cellStyle name="Total 9 2 2" xfId="50159" xr:uid="{3D5D4E81-E902-4209-AEAE-82E6F4BEACE5}"/>
    <cellStyle name="Total 9 2 3" xfId="48465" xr:uid="{15832A2F-2A2A-4065-A140-E5DBE57516DD}"/>
    <cellStyle name="Total 9 3" xfId="51556" xr:uid="{FDEB20DE-DF42-485A-A36D-FB3001571691}"/>
    <cellStyle name="Total 9 4" xfId="52435" xr:uid="{92CC5325-4B05-48FC-88A1-F0F6E84BCFF2}"/>
    <cellStyle name="Total 9 5" xfId="53301" xr:uid="{9635EF65-F104-4926-A5A5-0F988CF284E5}"/>
    <cellStyle name="Total 9 6" xfId="54145" xr:uid="{017A91F8-5149-42A5-95D9-A1F0EAAE0519}"/>
    <cellStyle name="Total 9 7" xfId="54952" xr:uid="{F7B4E713-4908-472C-ABC8-D302EBE47031}"/>
    <cellStyle name="Total 9 8" xfId="55632" xr:uid="{4EE47092-06C1-4285-A369-1443C6E14E39}"/>
    <cellStyle name="Total 9 9" xfId="56165" xr:uid="{7A390C53-EFBF-4DC8-96B5-D854348B26A5}"/>
    <cellStyle name="totalbalan" xfId="45488" xr:uid="{0C2B26E9-1233-4653-8041-393CE4AA7C55}"/>
    <cellStyle name="totalbalan 2" xfId="46430" xr:uid="{A389B8BE-A78F-490A-844A-94C76E75992A}"/>
    <cellStyle name="Valuta (0)_1994" xfId="171" xr:uid="{9F5807D2-E8B0-4C22-8104-7E56E65E5121}"/>
    <cellStyle name="Vírgula" xfId="3" builtinId="3"/>
    <cellStyle name="Vírgula 10" xfId="44910" xr:uid="{351327C6-E3A1-4298-9388-051E33D0AA41}"/>
    <cellStyle name="Vírgula 11" xfId="44931" xr:uid="{A1A438F8-91BA-4490-A737-8D110C6E98A8}"/>
    <cellStyle name="Vírgula 12" xfId="44932" xr:uid="{C8FC55C7-61A0-4D08-B36D-8CDAE902EC41}"/>
    <cellStyle name="Vírgula 13" xfId="44934" xr:uid="{2B170382-EA23-4F23-84F5-79F5852E45A7}"/>
    <cellStyle name="Vírgula 14" xfId="44935" xr:uid="{A6264F95-C5F8-4FE8-9A87-9EB42A9331E8}"/>
    <cellStyle name="Vírgula 15" xfId="44937" xr:uid="{7398BF88-1991-4B5C-8C0E-93C986407408}"/>
    <cellStyle name="Vírgula 16" xfId="44938" xr:uid="{6EB515C1-32F7-4273-A648-674880D2D59D}"/>
    <cellStyle name="Vírgula 17" xfId="45002" xr:uid="{AC7815C2-CB22-4AE0-936D-F81FB27BA9DB}"/>
    <cellStyle name="Vírgula 18" xfId="48" xr:uid="{4F0A86DF-7A07-4AA8-B326-A902DB71CCBC}"/>
    <cellStyle name="Vírgula 19" xfId="45003" xr:uid="{44EFB312-58DF-4038-BD74-D21E630364BC}"/>
    <cellStyle name="Vírgula 2" xfId="44" xr:uid="{76BFAF35-7469-4E66-9A38-A9700AED03D7}"/>
    <cellStyle name="Vírgula 2 10" xfId="44909" xr:uid="{7D08A0A9-E8F5-4FF5-9702-112526F0AB52}"/>
    <cellStyle name="Vírgula 2 11" xfId="44911" xr:uid="{29244DF9-B026-4D9C-AF98-A7588FCD19AC}"/>
    <cellStyle name="Vírgula 2 12" xfId="44940" xr:uid="{94A265AE-54BA-448F-BF72-007BEBCA9D57}"/>
    <cellStyle name="Vírgula 2 12 2" xfId="44941" xr:uid="{4598900A-D847-409E-83AB-A0A8135CE38E}"/>
    <cellStyle name="Vírgula 2 13" xfId="45005" xr:uid="{0A1A8D88-4B29-4BAA-A878-13D6034BE67D}"/>
    <cellStyle name="Vírgula 2 14" xfId="45008" xr:uid="{E22F18EB-B9F4-4B86-9F3A-04410B2A7A2F}"/>
    <cellStyle name="Vírgula 2 15" xfId="45084" xr:uid="{94590A4A-3A8E-4D78-A347-0A96DD5E8EDB}"/>
    <cellStyle name="Vírgula 2 16" xfId="60438" xr:uid="{4165BEB8-8FF4-437F-9F6F-15D872498D4A}"/>
    <cellStyle name="Vírgula 2 17" xfId="60452" xr:uid="{9E9F6596-DF0B-4F15-8BEE-431CC4B0D12F}"/>
    <cellStyle name="Vírgula 2 2" xfId="85" xr:uid="{AFC73D65-5CE5-4189-9747-7B1A9AB58E00}"/>
    <cellStyle name="Vírgula 2 2 10" xfId="44939" xr:uid="{353B0A8B-55C8-4E8B-A3D1-C439E186157C}"/>
    <cellStyle name="Vírgula 2 2 11" xfId="44965" xr:uid="{4AE4ABB7-2D1C-49D2-A5FE-8E8E4F28DB7E}"/>
    <cellStyle name="Vírgula 2 2 12" xfId="44983" xr:uid="{35E921B8-3580-428A-A668-FE77F8DB8EAF}"/>
    <cellStyle name="Vírgula 2 2 13" xfId="45017" xr:uid="{AA0D47D7-0F59-42D7-9540-7D8104016172}"/>
    <cellStyle name="Vírgula 2 2 14" xfId="60439" xr:uid="{11D3752B-3919-4AD1-917B-F14F14D3AE28}"/>
    <cellStyle name="Vírgula 2 2 15" xfId="60453" xr:uid="{572607E0-449F-4435-82FF-5C20E0436C4E}"/>
    <cellStyle name="Vírgula 2 2 2" xfId="65" xr:uid="{6FEC683B-A5DC-416D-880B-ADB9650EF4E1}"/>
    <cellStyle name="Vírgula 2 2 2 10" xfId="60454" xr:uid="{36A78A6B-ABFC-4A06-9812-72A8CA7D9065}"/>
    <cellStyle name="Vírgula 2 2 2 2" xfId="92" xr:uid="{2BFE96A9-2920-482B-A4BC-5A16A7EFB714}"/>
    <cellStyle name="Vírgula 2 2 2 2 2" xfId="44883" xr:uid="{0DC2BA8D-AA39-4E66-924D-EC6A75B7867B}"/>
    <cellStyle name="Vírgula 2 2 2 2 2 2" xfId="45074" xr:uid="{6878B1D8-90CB-4A0F-AD55-1992E7C0D20C}"/>
    <cellStyle name="Vírgula 2 2 2 2 3" xfId="198" xr:uid="{678AEBD7-8FA7-4E14-869E-838316B44E48}"/>
    <cellStyle name="Vírgula 2 2 2 2 4" xfId="44972" xr:uid="{52CD24FA-BCD7-4466-85BE-DDDC01F62AF8}"/>
    <cellStyle name="Vírgula 2 2 2 2 5" xfId="45046" xr:uid="{DF4E2223-DA1F-4CEB-825F-8063BA64F12F}"/>
    <cellStyle name="Vírgula 2 2 2 2 6" xfId="60207" xr:uid="{B3598DB5-A4C4-4EA1-994C-ECBB42888371}"/>
    <cellStyle name="Vírgula 2 2 2 3" xfId="202" xr:uid="{9E27761A-CEDE-4980-B44C-EF92F793A88D}"/>
    <cellStyle name="Vírgula 2 2 2 3 2" xfId="45060" xr:uid="{C73EAC74-235A-42A8-9701-24D6CAE8CB1F}"/>
    <cellStyle name="Vírgula 2 2 2 4" xfId="44904" xr:uid="{CFCDDE99-2AAC-44A8-8320-0EA42E773DE7}"/>
    <cellStyle name="Vírgula 2 2 2 5" xfId="189" xr:uid="{D87E9531-75B5-4992-882D-BFFB64C09388}"/>
    <cellStyle name="Vírgula 2 2 2 6" xfId="44924" xr:uid="{38E56FD9-F9E0-46B2-B195-8EF5D950E5BE}"/>
    <cellStyle name="Vírgula 2 2 2 7" xfId="44942" xr:uid="{FAA9C6EC-1F46-40C9-BD19-BEC3EE5290A6}"/>
    <cellStyle name="Vírgula 2 2 2 8" xfId="45031" xr:uid="{AC4709A9-0190-4A07-810D-70964D82CFA4}"/>
    <cellStyle name="Vírgula 2 2 2 9" xfId="60440" xr:uid="{C2734CCB-120A-48F6-8FE0-CB3B0448821A}"/>
    <cellStyle name="Vírgula 2 2 3" xfId="72" xr:uid="{4B6AA7D3-2B37-405B-81D0-4647965AE4DD}"/>
    <cellStyle name="Vírgula 2 2 3 2" xfId="96" xr:uid="{DD0E296E-8A7E-4F82-876E-E8C75C4012B2}"/>
    <cellStyle name="Vírgula 2 2 3 2 2" xfId="196" xr:uid="{3843C777-2BC8-4E09-8134-DE2D95916A80}"/>
    <cellStyle name="Vírgula 2 2 3 2 3" xfId="44976" xr:uid="{7239F6F4-057E-4D32-AE4D-410F743E192B}"/>
    <cellStyle name="Vírgula 2 2 3 2 4" xfId="45066" xr:uid="{D7B9DE0F-167F-48EE-803B-D0C8A16A9E47}"/>
    <cellStyle name="Vírgula 2 2 3 2 5" xfId="60240" xr:uid="{F5ACD4F1-44C4-43E3-9014-6914017CB2C3}"/>
    <cellStyle name="Vírgula 2 2 3 3" xfId="44902" xr:uid="{5A947B9C-A2BB-4444-86BB-4852BCA46FBF}"/>
    <cellStyle name="Vírgula 2 2 3 4" xfId="187" xr:uid="{2C5C7C0D-B866-4F82-AEA7-D4B3BC260BA9}"/>
    <cellStyle name="Vírgula 2 2 3 5" xfId="44956" xr:uid="{F7DFEDFE-3A28-46CF-B31B-33A3A885D1E7}"/>
    <cellStyle name="Vírgula 2 2 3 6" xfId="45038" xr:uid="{5513652D-A8CF-4250-A1E7-9F3061D5556C}"/>
    <cellStyle name="Vírgula 2 2 3 7" xfId="58569" xr:uid="{8EFC1475-D9B3-47CB-AA0D-5A7DB07E9235}"/>
    <cellStyle name="Vírgula 2 2 4" xfId="231" xr:uid="{9E637D4F-E8C2-4210-870C-2CFF6E883AAF}"/>
    <cellStyle name="Vírgula 2 2 4 2" xfId="45052" xr:uid="{4B6F1A81-5DC1-4BA2-A313-9636A83F701C}"/>
    <cellStyle name="Vírgula 2 2 4 2 2" xfId="60410" xr:uid="{FCFBBDC2-83C8-414E-BD57-E9C1C347D974}"/>
    <cellStyle name="Vírgula 2 2 5" xfId="44890" xr:uid="{389142F8-19E3-4707-B8AA-893A420E3026}"/>
    <cellStyle name="Vírgula 2 2 5 2" xfId="60417" xr:uid="{67CCC53E-5318-487C-ABE1-C8822D0EAB0E}"/>
    <cellStyle name="Vírgula 2 2 5 3" xfId="60034" xr:uid="{1C086762-58FA-4528-A582-46FB5F263CAB}"/>
    <cellStyle name="Vírgula 2 2 6" xfId="44896" xr:uid="{98BB5934-5A85-41E4-9985-5B9CC9688261}"/>
    <cellStyle name="Vírgula 2 2 6 2" xfId="60422" xr:uid="{D30245FE-39C7-4A1C-A429-8964EDF57D6E}"/>
    <cellStyle name="Vírgula 2 2 7" xfId="184" xr:uid="{F8BBE411-60CA-4ACB-9321-DF8118E1F14E}"/>
    <cellStyle name="Vírgula 2 2 7 2" xfId="60096" xr:uid="{7156D775-9E7B-432A-A0A0-47A7A9356F5D}"/>
    <cellStyle name="Vírgula 2 2 8" xfId="177" xr:uid="{E0A865C2-0EC9-447F-AE1E-2AA90AF68BBB}"/>
    <cellStyle name="Vírgula 2 2 9" xfId="44916" xr:uid="{75E253E9-6C73-4B85-AF5F-06486E949216}"/>
    <cellStyle name="Vírgula 2 23" xfId="44992" xr:uid="{3EF932ED-F038-4B14-830E-9362216D223E}"/>
    <cellStyle name="Vírgula 2 3" xfId="175" xr:uid="{A56533B7-D537-436A-BFA4-A004686D7F04}"/>
    <cellStyle name="Vírgula 2 3 2" xfId="60455" xr:uid="{1E3DCC94-6BA7-4DA7-B781-39AF1C6634A5}"/>
    <cellStyle name="Vírgula 2 3 2 2" xfId="45071" xr:uid="{DC38D5DF-E4E9-478E-9848-18845AFE7FE8}"/>
    <cellStyle name="Vírgula 2 3 2 2 2" xfId="60414" xr:uid="{15C63AA1-458C-44B8-B1ED-B339A482ED00}"/>
    <cellStyle name="Vírgula 2 3 2 2 3" xfId="60033" xr:uid="{E88BDA2E-9D85-48F8-9235-AFAF1CFF8DC5}"/>
    <cellStyle name="Vírgula 2 3 2 3" xfId="45043" xr:uid="{286B5FF2-B5BB-48B9-B569-8C6E4683642A}"/>
    <cellStyle name="Vírgula 2 3 2 4" xfId="45126" xr:uid="{F47E51FD-332A-4E0D-B8D8-297607E58EAA}"/>
    <cellStyle name="Vírgula 2 3 3" xfId="44865" xr:uid="{C6E60BE7-BCB3-4015-B374-A94C92B407F4}"/>
    <cellStyle name="Vírgula 2 3 3 2" xfId="45057" xr:uid="{AB569C69-C943-4BAE-B979-9ED02DC79864}"/>
    <cellStyle name="Vírgula 2 3 3 3" xfId="60032" xr:uid="{EA800FB5-A034-4678-8788-834B401C5F14}"/>
    <cellStyle name="Vírgula 2 3 4" xfId="44901" xr:uid="{221F5A98-4630-4B00-A293-70E25F96D9A5}"/>
    <cellStyle name="Vírgula 2 3 4 2" xfId="60105" xr:uid="{5622CF6D-F710-4A14-92FB-A188C3DFFAFC}"/>
    <cellStyle name="Vírgula 2 3 5" xfId="186" xr:uid="{3E8184DE-B035-418E-87BB-463235D270F7}"/>
    <cellStyle name="Vírgula 2 3 6" xfId="44921" xr:uid="{8ED129C0-EAFE-4C9A-B998-97CB673D53E0}"/>
    <cellStyle name="Vírgula 2 3 7" xfId="45028" xr:uid="{D26AE446-03EF-40CC-9780-B386D4551DDF}"/>
    <cellStyle name="Vírgula 2 3 8" xfId="46466" xr:uid="{0CAB812F-E020-4F40-BB0C-86D2134A6BD9}"/>
    <cellStyle name="Vírgula 2 3 9" xfId="60441" xr:uid="{07D36C71-E6D3-431E-B498-2806AC30FEAC}"/>
    <cellStyle name="Vírgula 2 4" xfId="194" xr:uid="{796D78F3-BFBC-4D31-89EA-B58F045DC358}"/>
    <cellStyle name="Vírgula 2 4 2" xfId="44913" xr:uid="{4D62FF74-2595-4543-A74B-6BD74DF81DBB}"/>
    <cellStyle name="Vírgula 2 4 2 2" xfId="45064" xr:uid="{CE1A925A-FFE7-47BE-93BA-E6DD7D3F52E8}"/>
    <cellStyle name="Vírgula 2 4 2 2 2" xfId="60415" xr:uid="{AA8AF6FD-5C85-4C50-B4EC-A86691BDF14B}"/>
    <cellStyle name="Vírgula 2 4 3" xfId="45036" xr:uid="{490A2BFC-B1A9-4117-84B0-DB12C659010C}"/>
    <cellStyle name="Vírgula 2 4 4" xfId="58446" xr:uid="{7F6E52FC-36E6-4AB5-82BF-B9F8E87AF316}"/>
    <cellStyle name="Vírgula 2 5" xfId="44888" xr:uid="{56884681-0333-4B18-80F8-0681D6415FE9}"/>
    <cellStyle name="Vírgula 2 5 2" xfId="45050" xr:uid="{E3714BC1-15EC-4350-92AA-F819C780517F}"/>
    <cellStyle name="Vírgula 2 5 3" xfId="60065" xr:uid="{B9BD5336-8608-436E-B7B5-5653B5060754}"/>
    <cellStyle name="Vírgula 2 6" xfId="44894" xr:uid="{7E5B68F9-2700-41A4-9381-944D51445395}"/>
    <cellStyle name="Vírgula 2 6 2" xfId="45082" xr:uid="{EA4132AA-7DFC-4D37-977C-CCB2F872921E}"/>
    <cellStyle name="Vírgula 2 7" xfId="44899" xr:uid="{EE1D14D2-32F0-4238-AEA6-EC92D7C4C322}"/>
    <cellStyle name="Vírgula 2 8" xfId="182" xr:uid="{65670FC6-2CAC-44DB-8ACF-238C6128B598}"/>
    <cellStyle name="Vírgula 2 9" xfId="44906" xr:uid="{7A18C545-2B1D-47D7-AA00-D09498038CFF}"/>
    <cellStyle name="Vírgula 20" xfId="45007" xr:uid="{B0F69A9B-9620-4D36-AAA5-8CAA9D39C675}"/>
    <cellStyle name="Vírgula 22" xfId="45083" xr:uid="{3BF3E94D-9EDA-477E-81A7-9209AAD303EC}"/>
    <cellStyle name="Vírgula 22 2" xfId="44997" xr:uid="{CD78BD8F-0CB3-43CE-A319-A265121707E6}"/>
    <cellStyle name="Vírgula 3" xfId="32" xr:uid="{707770AE-811C-4A23-8776-4B82B1CCDCC9}"/>
    <cellStyle name="Vírgula 3 10" xfId="60442" xr:uid="{B7F6AC59-99D0-4A58-B376-F02A5E9AF64A}"/>
    <cellStyle name="Vírgula 3 11" xfId="60456" xr:uid="{31FB2734-3D7E-458A-8DA1-48B56866E605}"/>
    <cellStyle name="Vírgula 3 2" xfId="46" xr:uid="{25E35022-6A2C-41E0-8592-7D42FE35C4CD}"/>
    <cellStyle name="Vírgula 3 2 10" xfId="60457" xr:uid="{A3DDD3D3-A688-4E09-8A74-E627419ADBE2}"/>
    <cellStyle name="Vírgula 3 2 2" xfId="98" xr:uid="{9B4CE8FA-EAE3-4358-A298-BAB7D8060991}"/>
    <cellStyle name="Vírgula 3 2 2 2" xfId="234" xr:uid="{84491569-AA64-48D2-A9EC-71CD7C4688D4}"/>
    <cellStyle name="Vírgula 3 2 2 2 2" xfId="45076" xr:uid="{4A78789A-8F15-44B7-960B-F84F82C49B40}"/>
    <cellStyle name="Vírgula 3 2 2 2 3" xfId="45048" xr:uid="{8054D577-5134-43A8-B5FC-DA4602C92E99}"/>
    <cellStyle name="Vírgula 3 2 2 2 4" xfId="60233" xr:uid="{C976F948-D723-4642-9734-F2885BAFE06F}"/>
    <cellStyle name="Vírgula 3 2 2 3" xfId="44926" xr:uid="{83174421-884E-46A3-AD6A-D85D58B428FA}"/>
    <cellStyle name="Vírgula 3 2 2 3 2" xfId="45062" xr:uid="{31A04FD7-9438-4E4A-9EA2-DD6B4FC305B3}"/>
    <cellStyle name="Vírgula 3 2 2 4" xfId="44978" xr:uid="{627CA8A7-9546-45C0-A11D-1DC818AFCEF0}"/>
    <cellStyle name="Vírgula 3 2 2 5" xfId="45033" xr:uid="{F8105C2B-910A-42B6-BED6-2A5F087553D1}"/>
    <cellStyle name="Vírgula 3 2 2 6" xfId="58485" xr:uid="{9988A95B-B4C8-4B4D-B69E-303FAED32E46}"/>
    <cellStyle name="Vírgula 3 2 3" xfId="199" xr:uid="{AC88F6D0-B78E-4549-B8C0-5B7949191C57}"/>
    <cellStyle name="Vírgula 3 2 3 2" xfId="45068" xr:uid="{E8B11AEB-2557-4C51-8B12-E01AA10DAD24}"/>
    <cellStyle name="Vírgula 3 2 3 2 2" xfId="60413" xr:uid="{75174738-D0C8-405B-A8B9-E0CC2FFC4F47}"/>
    <cellStyle name="Vírgula 3 2 3 3" xfId="45040" xr:uid="{916AB420-3B59-4C76-B8B9-11A87F875902}"/>
    <cellStyle name="Vírgula 3 2 4" xfId="44918" xr:uid="{53D3C28D-E988-478C-8488-6DF070F61B40}"/>
    <cellStyle name="Vírgula 3 2 4 2" xfId="45054" xr:uid="{4B9F13B5-1B84-454C-ABEB-75415FE41D58}"/>
    <cellStyle name="Vírgula 3 2 4 3" xfId="60097" xr:uid="{EC9710E3-7C62-48B9-9375-F4E43063C70F}"/>
    <cellStyle name="Vírgula 3 2 5" xfId="44930" xr:uid="{5E95103D-D3D1-44F8-AD3B-FCBE2EA0C75E}"/>
    <cellStyle name="Vírgula 3 2 6" xfId="44958" xr:uid="{6686367A-1DA0-4FCF-B1C8-D5FA83EC7329}"/>
    <cellStyle name="Vírgula 3 2 7" xfId="76" xr:uid="{B820FA06-9D3B-4039-B447-14F6027A3D23}"/>
    <cellStyle name="Vírgula 3 2 8" xfId="45025" xr:uid="{D8ECF6C3-EC66-4D96-81B1-BABB21FCED29}"/>
    <cellStyle name="Vírgula 3 2 9" xfId="60443" xr:uid="{07D250C8-FA82-4DC2-9353-D4149FF5B671}"/>
    <cellStyle name="Vírgula 3 3" xfId="91" xr:uid="{B235B03E-2ADB-45DF-BBCE-CBE8A32F38AF}"/>
    <cellStyle name="Vírgula 3 3 2" xfId="44867" xr:uid="{F96DDCE6-9119-408D-AF18-18B3E5BA4962}"/>
    <cellStyle name="Vírgula 3 3 2 2" xfId="45073" xr:uid="{991BFAD8-DC57-478F-9D5C-129358ACBEDE}"/>
    <cellStyle name="Vírgula 3 3 2 2 2" xfId="60416" xr:uid="{63F27226-35D0-4AE3-AACF-5C0388894CCA}"/>
    <cellStyle name="Vírgula 3 3 2 3" xfId="45045" xr:uid="{087A72A0-404F-43D7-8A72-B70D52AE8A6E}"/>
    <cellStyle name="Vírgula 3 3 2 3 2" xfId="60421" xr:uid="{371DEDC9-2406-47AF-88F8-87B87CAE2B20}"/>
    <cellStyle name="Vírgula 3 3 2 4" xfId="60232" xr:uid="{41C73C17-716F-47C0-8E78-DFAE1E44CD44}"/>
    <cellStyle name="Vírgula 3 3 3" xfId="44923" xr:uid="{CF21E745-0F85-4400-9193-07904B6DBB57}"/>
    <cellStyle name="Vírgula 3 3 3 2" xfId="45059" xr:uid="{9A7BBDFC-C12E-4292-867C-DDC3F2373D15}"/>
    <cellStyle name="Vírgula 3 3 3 3" xfId="60107" xr:uid="{92F39A41-6C3A-4052-8ECD-2EE253816A7F}"/>
    <cellStyle name="Vírgula 3 3 4" xfId="44971" xr:uid="{A49157F3-E61C-4EA1-BE1E-86782D9E9A59}"/>
    <cellStyle name="Vírgula 3 3 5" xfId="45030" xr:uid="{596D583B-7012-4D95-BD30-9DDD9F21CC0B}"/>
    <cellStyle name="Vírgula 3 4" xfId="229" xr:uid="{D88ED114-8B91-4D54-B640-A44889B738D3}"/>
    <cellStyle name="Vírgula 3 4 2" xfId="45065" xr:uid="{41E8098A-E012-4154-9901-85E3C755A1B9}"/>
    <cellStyle name="Vírgula 3 4 3" xfId="45037" xr:uid="{150A7777-21C6-4117-9092-00F4A897718D}"/>
    <cellStyle name="Vírgula 3 4 4" xfId="58440" xr:uid="{F89552DB-7B53-49E8-8FF8-8DC8B96A596D}"/>
    <cellStyle name="Vírgula 3 5" xfId="191" xr:uid="{75205C64-9B7F-43B5-A1EA-18E7DF4F3BE9}"/>
    <cellStyle name="Vírgula 3 5 2" xfId="45051" xr:uid="{83FD36F6-9830-4A88-9627-2B571E44681B}"/>
    <cellStyle name="Vírgula 3 5 2 2" xfId="60412" xr:uid="{16E84E87-B5BF-4951-A62A-73001BB5294F}"/>
    <cellStyle name="Vírgula 3 5 3" xfId="60031" xr:uid="{8D0FBFA9-49EA-4DEB-BAC2-0CACAEF2E036}"/>
    <cellStyle name="Vírgula 3 6" xfId="44912" xr:uid="{080A9D23-1EDA-479E-8C3B-CF249D7C69F6}"/>
    <cellStyle name="Vírgula 3 6 2" xfId="44995" xr:uid="{41268030-02AA-4F66-B878-8FF152A7F5B2}"/>
    <cellStyle name="Vírgula 3 6 3" xfId="45022" xr:uid="{F807B295-6353-46AC-9937-BDEE4768E188}"/>
    <cellStyle name="Vírgula 3 6 4" xfId="60066" xr:uid="{9681801D-21EF-4BE0-91A3-DCD3CC069330}"/>
    <cellStyle name="Vírgula 3 7" xfId="44952" xr:uid="{E8349F3C-FD57-4E81-9A00-1AE0BFEDE88A}"/>
    <cellStyle name="Vírgula 3 8" xfId="44990" xr:uid="{699B0224-2087-4498-AA37-5AA5F1FCC147}"/>
    <cellStyle name="Vírgula 3 9" xfId="64" xr:uid="{37E9DF9C-0374-4DDC-B1D7-FB00D967B0F5}"/>
    <cellStyle name="Vírgula 4" xfId="60437" xr:uid="{66F359E7-DF9A-489B-A750-AED9AAE137C9}"/>
    <cellStyle name="Vírgula 4 2" xfId="99" xr:uid="{48C311BE-0563-4324-9EFE-12681B57F1F0}"/>
    <cellStyle name="Vírgula 4 2 2" xfId="44897" xr:uid="{7C8967F4-BFF4-4CF4-AE2B-735AEAE6D481}"/>
    <cellStyle name="Vírgula 4 2 2 2" xfId="45077" xr:uid="{EBDD8ADA-8669-46D5-BF0C-508F10A4B54F}"/>
    <cellStyle name="Vírgula 4 2 2 3" xfId="45049" xr:uid="{E6613BAC-C911-4EEC-86D8-9DF3EB476168}"/>
    <cellStyle name="Vírgula 4 2 2 4" xfId="60098" xr:uid="{F2F1DD9B-6C80-4D81-9FF8-E5CD5D17DF76}"/>
    <cellStyle name="Vírgula 4 2 3" xfId="44927" xr:uid="{0F38FAB5-946E-411C-B3F4-B8B3C4F435A3}"/>
    <cellStyle name="Vírgula 4 2 3 2" xfId="45063" xr:uid="{DECFC12C-FC63-437E-895D-7C95EE790518}"/>
    <cellStyle name="Vírgula 4 2 4" xfId="44979" xr:uid="{5DFD5B50-48EA-40C6-B6D6-7B622B1B37D2}"/>
    <cellStyle name="Vírgula 4 2 5" xfId="45034" xr:uid="{A81C366E-9BBB-4D46-B22E-EA30F4129895}"/>
    <cellStyle name="Vírgula 4 3" xfId="245" xr:uid="{C2AAE797-7883-4098-AD4E-99D3EA9924B0}"/>
    <cellStyle name="Vírgula 4 3 2" xfId="45069" xr:uid="{5DC6F789-0D5A-4647-B848-F6EEB916CBEF}"/>
    <cellStyle name="Vírgula 4 3 2 2" xfId="60418" xr:uid="{0E725DE6-6FA5-4178-9FF1-91A36D2DBC3C}"/>
    <cellStyle name="Vírgula 4 3 3" xfId="45041" xr:uid="{FBDCB191-F492-46C9-A2AE-0078DF6F567C}"/>
    <cellStyle name="Vírgula 4 3 3 2" xfId="60423" xr:uid="{22E6ABF3-1B45-4448-AFF8-167BBBCAC2AD}"/>
    <cellStyle name="Vírgula 4 3 4" xfId="58486" xr:uid="{7FD2CD43-A2B8-4473-86BC-E3BFB7BACE73}"/>
    <cellStyle name="Vírgula 4 4" xfId="44919" xr:uid="{DC78C51A-EB77-48FB-AE4A-04833AED1D2F}"/>
    <cellStyle name="Vírgula 4 4 2" xfId="45055" xr:uid="{B2D0B827-2FB1-420A-B1A0-EE4D6F1909FC}"/>
    <cellStyle name="Vírgula 4 4 2 2" xfId="60067" xr:uid="{1A923126-0093-43E2-856F-6CEF72AA0CC8}"/>
    <cellStyle name="Vírgula 4 5" xfId="44959" xr:uid="{578D95A1-CFD4-42AD-A6D5-C31B05A3EAD1}"/>
    <cellStyle name="Vírgula 4 5 2" xfId="45026" xr:uid="{DB506727-F391-4236-B7C4-70468A7AE881}"/>
    <cellStyle name="Vírgula 4 5 2 2" xfId="60411" xr:uid="{DE6F116E-8782-41F2-A2B7-621423033EAB}"/>
    <cellStyle name="Vírgula 4 6" xfId="60035" xr:uid="{E6D85CDC-3F8B-4BD8-BEA5-07B69503C3F1}"/>
    <cellStyle name="Vírgula 4 6 2" xfId="60420" xr:uid="{31236C6F-BBEE-425B-BD43-2427BFABD60A}"/>
    <cellStyle name="Vírgula 4 7" xfId="45125" xr:uid="{79EB61E1-8D9D-4145-B951-F5CAD3A82ACD}"/>
    <cellStyle name="Vírgula 4 8" xfId="60040" xr:uid="{045D24AD-F824-4A7B-9976-61DE352049B6}"/>
    <cellStyle name="Vírgula 5" xfId="81" xr:uid="{5F27DA6E-6822-4B41-97EE-5570F7B3703D}"/>
    <cellStyle name="Vírgula 5 2" xfId="220" xr:uid="{BC657CF6-3001-4914-B809-0951292CDED6}"/>
    <cellStyle name="Vírgula 5 2 2" xfId="45070" xr:uid="{FFA4841B-E935-4F59-A52B-E12FE84EA534}"/>
    <cellStyle name="Vírgula 5 2 2 2" xfId="60231" xr:uid="{653EFED6-8285-4AA5-9D19-8EDD1F6A7C92}"/>
    <cellStyle name="Vírgula 5 2 3" xfId="45042" xr:uid="{44B10ED2-994B-4C8F-92F7-2776BFE6F3C7}"/>
    <cellStyle name="Vírgula 5 3" xfId="44920" xr:uid="{8B248F1B-7C32-4FC6-AFA4-92E2B17B70E3}"/>
    <cellStyle name="Vírgula 5 3 2" xfId="45056" xr:uid="{5DB4018F-521B-4667-A232-03AC318996DE}"/>
    <cellStyle name="Vírgula 5 3 3" xfId="60103" xr:uid="{A3B1F13D-9D47-4133-98AB-1EE6823B3597}"/>
    <cellStyle name="Vírgula 5 4" xfId="44960" xr:uid="{A14E3AC4-A0FD-491A-880E-4C73A54E0C91}"/>
    <cellStyle name="Vírgula 5 5" xfId="45027" xr:uid="{22BF97DD-1FC5-4E72-92B9-3FCDD389AB04}"/>
    <cellStyle name="Vírgula 5 6" xfId="46465" xr:uid="{0C89ABF1-CBC6-4F13-BC69-D373FAD34D94}"/>
    <cellStyle name="Vírgula 6" xfId="60451" xr:uid="{EABC30F9-DFE7-4509-9683-2085EC8D93CE}"/>
    <cellStyle name="Vírgula 6 2" xfId="201" xr:uid="{22D316A4-5756-47C6-8117-3E82500246A0}"/>
    <cellStyle name="Vírgula 6 3" xfId="44961" xr:uid="{4DB5C8DE-5E5D-47A7-BC52-493B6C704E15}"/>
    <cellStyle name="Vírgula 6 4" xfId="45078" xr:uid="{BFDDF328-3F07-47B2-A12C-DDEFE0C1E507}"/>
    <cellStyle name="Vírgula 7" xfId="44895" xr:uid="{92126160-F85C-4746-B80F-376E84CACDB2}"/>
    <cellStyle name="Vírgula 7 2" xfId="44943" xr:uid="{EB97F63D-6F85-4299-BF77-B0E3E2A1D3E1}"/>
    <cellStyle name="Vírgula 7 3" xfId="45079" xr:uid="{2DDDB147-EF40-4ED9-899A-20B7CAEC9CDB}"/>
    <cellStyle name="Vírgula 8" xfId="101" xr:uid="{50D75FAA-B95B-47DF-A9CA-0D65245EA694}"/>
    <cellStyle name="Vírgula 8 2" xfId="45020" xr:uid="{41964342-CC2A-472C-BA92-09E0A20555E3}"/>
    <cellStyle name="Vírgula 9" xfId="44908" xr:uid="{9386828D-B895-45A7-80C8-E766186605B4}"/>
    <cellStyle name="Vírgula 9 2" xfId="60036" xr:uid="{3AC68351-BBF6-4C32-812E-FA509A7FFA1E}"/>
    <cellStyle name="Vírgula 9 2 2" xfId="60424" xr:uid="{FA86BDBB-F9DC-438B-B2F9-74B274226770}"/>
    <cellStyle name="Vírgula 9 3" xfId="60419" xr:uid="{6D80BB6B-C079-4B95-B945-EE0E568619BA}"/>
    <cellStyle name="Währung [0]_analysis man base case 30500" xfId="47876" xr:uid="{3E24EF6C-F3FE-44D4-9127-B6D0AE33FF6F}"/>
    <cellStyle name="Währung_analysis man base case 30500" xfId="47877" xr:uid="{40E78750-A587-4257-9B77-EDD99A5C648A}"/>
    <cellStyle name="ZERO" xfId="45489" xr:uid="{8861BBFE-A0F4-4611-8EBA-D8520817E9FB}"/>
    <cellStyle name="zero = - [0]" xfId="45490" xr:uid="{DBC0A108-9820-4356-8C85-2213CE285BBF}"/>
    <cellStyle name="zero = - [0] 2" xfId="46431" xr:uid="{4BD90A64-55DC-4AE5-BC55-358E223132F9}"/>
    <cellStyle name="zero = - [0] 3" xfId="47879" xr:uid="{3C2EC3B4-1E5D-4DBF-BD50-AEF402E86673}"/>
    <cellStyle name="ZERO = - [1]" xfId="45491" xr:uid="{3385F58B-276F-4254-9640-7B56615ED52F}"/>
    <cellStyle name="ZERO = - [1] 2" xfId="46432" xr:uid="{66C4CCD0-BA27-43FC-A347-724BB92CDFCD}"/>
    <cellStyle name="ZERO = [-]" xfId="45492" xr:uid="{F53ECAFA-715E-41A2-9F75-D4E07949DA23}"/>
    <cellStyle name="ZERO = [-] 2" xfId="46433" xr:uid="{10C0B198-BF3A-4B57-89E4-A292B2944080}"/>
    <cellStyle name="ZERO 2" xfId="46434" xr:uid="{A260BB0F-2267-4551-BE2D-8C729A21010F}"/>
    <cellStyle name="ZERO 3" xfId="47878" xr:uid="{F92D73BE-29B5-4BC0-8A94-015A0F763C01}"/>
    <cellStyle name="ZERO 4" xfId="60030" xr:uid="{556F9CA5-B96E-4AB9-859A-4A7103B09840}"/>
    <cellStyle name="ZERO_abr02" xfId="45493" xr:uid="{646E7947-43BB-4E90-81BC-1559A593B48B}"/>
  </cellStyles>
  <dxfs count="0"/>
  <tableStyles count="1" defaultTableStyle="TableStyleMedium2" defaultPivotStyle="PivotStyleLight16">
    <tableStyle name="Invisible" pivot="0" table="0" count="0" xr9:uid="{B2D194FF-5258-4883-B8FE-35F4CBD1AECA}"/>
  </tableStyles>
  <colors>
    <mruColors>
      <color rgb="FFF2F2F2"/>
      <color rgb="FF0029A1"/>
      <color rgb="FF7FB957"/>
      <color rgb="FFFFC000"/>
      <color rgb="FF8A68B8"/>
      <color rgb="FFFF5050"/>
      <color rgb="FFFF7D7D"/>
      <color rgb="FF694796"/>
      <color rgb="FFDE1880"/>
      <color rgb="FFAC0B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6.png"/><Relationship Id="rId18" Type="http://schemas.openxmlformats.org/officeDocument/2006/relationships/image" Target="../media/image9.svg"/><Relationship Id="rId26" Type="http://schemas.openxmlformats.org/officeDocument/2006/relationships/image" Target="../media/image14.svg"/><Relationship Id="rId3" Type="http://schemas.openxmlformats.org/officeDocument/2006/relationships/hyperlink" Target="#'DRE | Income Statement'!A1"/><Relationship Id="rId21" Type="http://schemas.openxmlformats.org/officeDocument/2006/relationships/hyperlink" Target="#'Minera&#231;&#227;o | Mining'!A1"/><Relationship Id="rId7" Type="http://schemas.openxmlformats.org/officeDocument/2006/relationships/image" Target="../media/image4.png"/><Relationship Id="rId12" Type="http://schemas.openxmlformats.org/officeDocument/2006/relationships/hyperlink" Target="#'Indicadores | Indicators'!A1"/><Relationship Id="rId17" Type="http://schemas.openxmlformats.org/officeDocument/2006/relationships/image" Target="../media/image8.png"/><Relationship Id="rId25" Type="http://schemas.openxmlformats.org/officeDocument/2006/relationships/image" Target="../media/image13.png"/><Relationship Id="rId2" Type="http://schemas.openxmlformats.org/officeDocument/2006/relationships/image" Target="../media/image1.png"/><Relationship Id="rId16" Type="http://schemas.openxmlformats.org/officeDocument/2006/relationships/hyperlink" Target="#'Siderurgia | Steel'!A1"/><Relationship Id="rId20" Type="http://schemas.openxmlformats.org/officeDocument/2006/relationships/image" Target="../media/image10.png"/><Relationship Id="rId29" Type="http://schemas.openxmlformats.org/officeDocument/2006/relationships/image" Target="../media/image17.svg"/><Relationship Id="rId1" Type="http://schemas.openxmlformats.org/officeDocument/2006/relationships/hyperlink" Target="#'Fluxo de Caixa | Cash Flow'!A1"/><Relationship Id="rId6" Type="http://schemas.openxmlformats.org/officeDocument/2006/relationships/hyperlink" Target="#'Bal Patrimonial | Balance Sheet'!A1"/><Relationship Id="rId11" Type="http://schemas.openxmlformats.org/officeDocument/2006/relationships/hyperlink" Target="#'Resul Segmentos |Result BU'!A1"/><Relationship Id="rId24" Type="http://schemas.openxmlformats.org/officeDocument/2006/relationships/hyperlink" Target="#'Cimentos | Cement'!A1"/><Relationship Id="rId5" Type="http://schemas.openxmlformats.org/officeDocument/2006/relationships/image" Target="../media/image3.svg"/><Relationship Id="rId15" Type="http://schemas.microsoft.com/office/2007/relationships/hdphoto" Target="../media/hdphoto2.wdp"/><Relationship Id="rId23" Type="http://schemas.openxmlformats.org/officeDocument/2006/relationships/image" Target="../media/image12.svg"/><Relationship Id="rId28" Type="http://schemas.openxmlformats.org/officeDocument/2006/relationships/image" Target="../media/image16.png"/><Relationship Id="rId10" Type="http://schemas.openxmlformats.org/officeDocument/2006/relationships/image" Target="../media/image5.png"/><Relationship Id="rId19" Type="http://schemas.openxmlformats.org/officeDocument/2006/relationships/hyperlink" Target="#Guidance!A1"/><Relationship Id="rId4" Type="http://schemas.openxmlformats.org/officeDocument/2006/relationships/image" Target="../media/image2.png"/><Relationship Id="rId9" Type="http://schemas.openxmlformats.org/officeDocument/2006/relationships/hyperlink" Target="#'Destaques | Highlights'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svg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svg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svg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svg"/><Relationship Id="rId2" Type="http://schemas.openxmlformats.org/officeDocument/2006/relationships/image" Target="../media/image18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svg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svg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svg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svg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svg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svg"/><Relationship Id="rId2" Type="http://schemas.openxmlformats.org/officeDocument/2006/relationships/image" Target="../media/image20.png"/><Relationship Id="rId1" Type="http://schemas.openxmlformats.org/officeDocument/2006/relationships/hyperlink" Target="#Menu!A1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800187</xdr:colOff>
      <xdr:row>28</xdr:row>
      <xdr:rowOff>112393</xdr:rowOff>
    </xdr:from>
    <xdr:to>
      <xdr:col>3</xdr:col>
      <xdr:colOff>1711250</xdr:colOff>
      <xdr:row>32</xdr:row>
      <xdr:rowOff>154850</xdr:rowOff>
    </xdr:to>
    <xdr:grpSp>
      <xdr:nvGrpSpPr>
        <xdr:cNvPr id="16" name="Agrupar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8A55B4-C723-4286-8CA9-3B480A5B63B1}"/>
            </a:ext>
          </a:extLst>
        </xdr:cNvPr>
        <xdr:cNvGrpSpPr/>
      </xdr:nvGrpSpPr>
      <xdr:grpSpPr>
        <a:xfrm>
          <a:off x="1536787" y="7414893"/>
          <a:ext cx="3679663" cy="1007657"/>
          <a:chOff x="9792174" y="4837394"/>
          <a:chExt cx="3077363" cy="961217"/>
        </a:xfrm>
      </xdr:grpSpPr>
      <xdr:sp macro="" textlink="">
        <xdr:nvSpPr>
          <xdr:cNvPr id="46" name="Retângulo: Cantos Arredondados 45">
            <a:extLst>
              <a:ext uri="{FF2B5EF4-FFF2-40B4-BE49-F238E27FC236}">
                <a16:creationId xmlns:a16="http://schemas.microsoft.com/office/drawing/2014/main" id="{D7A45DC6-54AA-46E4-8AE7-C86D451B32E6}"/>
              </a:ext>
            </a:extLst>
          </xdr:cNvPr>
          <xdr:cNvSpPr/>
        </xdr:nvSpPr>
        <xdr:spPr>
          <a:xfrm>
            <a:off x="10296832" y="4837394"/>
            <a:ext cx="2572705" cy="961217"/>
          </a:xfrm>
          <a:prstGeom prst="roundRect">
            <a:avLst>
              <a:gd name="adj" fmla="val 16667"/>
            </a:avLst>
          </a:prstGeom>
          <a:solidFill>
            <a:srgbClr val="0029A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r"/>
            <a:r>
              <a:rPr lang="pt-BR" sz="1600" b="1">
                <a:solidFill>
                  <a:schemeClr val="lt1"/>
                </a:solidFill>
                <a:latin typeface="+mj-lt"/>
                <a:ea typeface="+mn-ea"/>
                <a:cs typeface="+mn-cs"/>
              </a:rPr>
              <a:t>Fluxo</a:t>
            </a:r>
            <a:r>
              <a:rPr lang="pt-BR" sz="1600" b="1" baseline="0">
                <a:solidFill>
                  <a:schemeClr val="lt1"/>
                </a:solidFill>
                <a:latin typeface="+mj-lt"/>
                <a:ea typeface="+mn-ea"/>
                <a:cs typeface="+mn-cs"/>
              </a:rPr>
              <a:t> de Caixa</a:t>
            </a:r>
          </a:p>
          <a:p>
            <a:pPr lvl="1" algn="r"/>
            <a:r>
              <a:rPr lang="pt-BR" sz="1600" b="1" baseline="0">
                <a:solidFill>
                  <a:schemeClr val="lt1"/>
                </a:solidFill>
                <a:latin typeface="+mj-lt"/>
                <a:ea typeface="+mn-ea"/>
                <a:cs typeface="+mn-cs"/>
              </a:rPr>
              <a:t>Cash Flow</a:t>
            </a:r>
            <a:endParaRPr lang="pt-BR" sz="1600" b="1">
              <a:solidFill>
                <a:schemeClr val="lt1"/>
              </a:solidFill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7" name="Elipse 46">
            <a:extLst>
              <a:ext uri="{FF2B5EF4-FFF2-40B4-BE49-F238E27FC236}">
                <a16:creationId xmlns:a16="http://schemas.microsoft.com/office/drawing/2014/main" id="{B7EDA4A0-BC32-4F94-94D1-18AAA9A78F79}"/>
              </a:ext>
            </a:extLst>
          </xdr:cNvPr>
          <xdr:cNvSpPr/>
        </xdr:nvSpPr>
        <xdr:spPr>
          <a:xfrm>
            <a:off x="9792174" y="4842883"/>
            <a:ext cx="902684" cy="947339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0" name="Gráfico 8">
            <a:extLst>
              <a:ext uri="{FF2B5EF4-FFF2-40B4-BE49-F238E27FC236}">
                <a16:creationId xmlns:a16="http://schemas.microsoft.com/office/drawing/2014/main" id="{7A47D571-9A3B-4CF9-93C1-80A46703C7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964381" y="5070964"/>
            <a:ext cx="471870" cy="49117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800187</xdr:colOff>
      <xdr:row>22</xdr:row>
      <xdr:rowOff>16161</xdr:rowOff>
    </xdr:from>
    <xdr:to>
      <xdr:col>3</xdr:col>
      <xdr:colOff>1722638</xdr:colOff>
      <xdr:row>26</xdr:row>
      <xdr:rowOff>161614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3F989660-62C0-F3FA-C1CF-4F900F3CA960}"/>
            </a:ext>
          </a:extLst>
        </xdr:cNvPr>
        <xdr:cNvGrpSpPr/>
      </xdr:nvGrpSpPr>
      <xdr:grpSpPr>
        <a:xfrm>
          <a:off x="1536787" y="5870861"/>
          <a:ext cx="3691051" cy="1110653"/>
          <a:chOff x="1534973" y="5921661"/>
          <a:chExt cx="3698308" cy="1125167"/>
        </a:xfrm>
      </xdr:grpSpPr>
      <xdr:sp macro="" textlink="">
        <xdr:nvSpPr>
          <xdr:cNvPr id="48" name="Retângulo: Cantos Arredondados 4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D3E556E-E590-4106-9F9A-ABD62286B2EE}"/>
              </a:ext>
            </a:extLst>
          </xdr:cNvPr>
          <xdr:cNvSpPr/>
        </xdr:nvSpPr>
        <xdr:spPr>
          <a:xfrm>
            <a:off x="2141460" y="5921661"/>
            <a:ext cx="3091821" cy="1125167"/>
          </a:xfrm>
          <a:prstGeom prst="roundRect">
            <a:avLst>
              <a:gd name="adj" fmla="val 16667"/>
            </a:avLst>
          </a:prstGeom>
          <a:solidFill>
            <a:srgbClr val="0029A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r"/>
            <a:r>
              <a:rPr lang="pt-BR" sz="1600" b="1">
                <a:latin typeface="+mj-lt"/>
              </a:rPr>
              <a:t>DRE</a:t>
            </a:r>
            <a:r>
              <a:rPr lang="pt-BR" sz="1600" b="1" baseline="0">
                <a:latin typeface="+mj-lt"/>
              </a:rPr>
              <a:t> </a:t>
            </a:r>
          </a:p>
          <a:p>
            <a:pPr lvl="1" algn="r"/>
            <a:r>
              <a:rPr lang="pt-BR" sz="1600" b="1" baseline="0">
                <a:solidFill>
                  <a:schemeClr val="lt1"/>
                </a:solidFill>
                <a:latin typeface="+mj-lt"/>
                <a:ea typeface="+mn-ea"/>
                <a:cs typeface="+mn-cs"/>
              </a:rPr>
              <a:t>Income Statement </a:t>
            </a:r>
          </a:p>
        </xdr:txBody>
      </xdr:sp>
      <xdr:sp macro="" textlink="">
        <xdr:nvSpPr>
          <xdr:cNvPr id="49" name="Elipse 48">
            <a:extLst>
              <a:ext uri="{FF2B5EF4-FFF2-40B4-BE49-F238E27FC236}">
                <a16:creationId xmlns:a16="http://schemas.microsoft.com/office/drawing/2014/main" id="{33A9069D-C5DB-4162-8634-8DC043943722}"/>
              </a:ext>
            </a:extLst>
          </xdr:cNvPr>
          <xdr:cNvSpPr/>
        </xdr:nvSpPr>
        <xdr:spPr>
          <a:xfrm>
            <a:off x="1534973" y="5931482"/>
            <a:ext cx="1083756" cy="1105523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</xdr:col>
      <xdr:colOff>1006938</xdr:colOff>
      <xdr:row>23</xdr:row>
      <xdr:rowOff>28503</xdr:rowOff>
    </xdr:from>
    <xdr:to>
      <xdr:col>2</xdr:col>
      <xdr:colOff>186893</xdr:colOff>
      <xdr:row>25</xdr:row>
      <xdr:rowOff>149269</xdr:rowOff>
    </xdr:to>
    <xdr:pic>
      <xdr:nvPicPr>
        <xdr:cNvPr id="51" name="Gráfico 8" descr="Tendência ascendente com preenchimento sólido">
          <a:extLst>
            <a:ext uri="{FF2B5EF4-FFF2-40B4-BE49-F238E27FC236}">
              <a16:creationId xmlns:a16="http://schemas.microsoft.com/office/drawing/2014/main" id="{272B69CB-5149-4F41-BBE4-709EB758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741724" y="6178932"/>
          <a:ext cx="567883" cy="610623"/>
        </a:xfrm>
        <a:prstGeom prst="rect">
          <a:avLst/>
        </a:prstGeom>
      </xdr:spPr>
    </xdr:pic>
    <xdr:clientData/>
  </xdr:twoCellAnchor>
  <xdr:twoCellAnchor>
    <xdr:from>
      <xdr:col>1</xdr:col>
      <xdr:colOff>800187</xdr:colOff>
      <xdr:row>15</xdr:row>
      <xdr:rowOff>228666</xdr:rowOff>
    </xdr:from>
    <xdr:to>
      <xdr:col>3</xdr:col>
      <xdr:colOff>1725021</xdr:colOff>
      <xdr:row>20</xdr:row>
      <xdr:rowOff>65381</xdr:rowOff>
    </xdr:to>
    <xdr:grpSp>
      <xdr:nvGrpSpPr>
        <xdr:cNvPr id="3" name="Agrupar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230C848-5E34-7D46-7F13-75017BEA7E5D}"/>
            </a:ext>
          </a:extLst>
        </xdr:cNvPr>
        <xdr:cNvGrpSpPr/>
      </xdr:nvGrpSpPr>
      <xdr:grpSpPr>
        <a:xfrm>
          <a:off x="1536787" y="4394266"/>
          <a:ext cx="3693434" cy="1043215"/>
          <a:chOff x="1534973" y="4419666"/>
          <a:chExt cx="3700691" cy="1061358"/>
        </a:xfrm>
      </xdr:grpSpPr>
      <xdr:sp macro="" textlink="">
        <xdr:nvSpPr>
          <xdr:cNvPr id="54" name="Retângulo: Cantos Arredondados 53">
            <a:extLst>
              <a:ext uri="{FF2B5EF4-FFF2-40B4-BE49-F238E27FC236}">
                <a16:creationId xmlns:a16="http://schemas.microsoft.com/office/drawing/2014/main" id="{40F3886F-8C57-4439-B099-015D1B91E1F1}"/>
              </a:ext>
            </a:extLst>
          </xdr:cNvPr>
          <xdr:cNvSpPr/>
        </xdr:nvSpPr>
        <xdr:spPr>
          <a:xfrm>
            <a:off x="2143850" y="4419666"/>
            <a:ext cx="3091814" cy="1061358"/>
          </a:xfrm>
          <a:prstGeom prst="roundRect">
            <a:avLst/>
          </a:prstGeom>
          <a:solidFill>
            <a:srgbClr val="0029A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r"/>
            <a:r>
              <a:rPr lang="pt-BR" sz="1600" b="1" baseline="0">
                <a:latin typeface="+mj-lt"/>
              </a:rPr>
              <a:t>Balanço Patrimonial    Balance Sheet</a:t>
            </a:r>
            <a:endParaRPr lang="pt-BR" sz="1100" b="1" baseline="0">
              <a:latin typeface="+mj-lt"/>
            </a:endParaRPr>
          </a:p>
        </xdr:txBody>
      </xdr:sp>
      <xdr:sp macro="" textlink="">
        <xdr:nvSpPr>
          <xdr:cNvPr id="55" name="Elipse 54">
            <a:extLst>
              <a:ext uri="{FF2B5EF4-FFF2-40B4-BE49-F238E27FC236}">
                <a16:creationId xmlns:a16="http://schemas.microsoft.com/office/drawing/2014/main" id="{62886064-8154-41F5-A0FA-6DA79AE02714}"/>
              </a:ext>
            </a:extLst>
          </xdr:cNvPr>
          <xdr:cNvSpPr/>
        </xdr:nvSpPr>
        <xdr:spPr>
          <a:xfrm>
            <a:off x="1534973" y="4428930"/>
            <a:ext cx="1083754" cy="1042829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</xdr:col>
      <xdr:colOff>1042457</xdr:colOff>
      <xdr:row>16</xdr:row>
      <xdr:rowOff>226418</xdr:rowOff>
    </xdr:from>
    <xdr:to>
      <xdr:col>2</xdr:col>
      <xdr:colOff>222411</xdr:colOff>
      <xdr:row>19</xdr:row>
      <xdr:rowOff>67628</xdr:rowOff>
    </xdr:to>
    <xdr:pic>
      <xdr:nvPicPr>
        <xdr:cNvPr id="63" name="Imagem 62" descr="Forma&#10;&#10;Descrição gerada automaticamente com confiança baixa">
          <a:extLst>
            <a:ext uri="{FF2B5EF4-FFF2-40B4-BE49-F238E27FC236}">
              <a16:creationId xmlns:a16="http://schemas.microsoft.com/office/drawing/2014/main" id="{5CEAEF9B-A280-4914-AAB3-0CDE97CFE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243" y="4662347"/>
          <a:ext cx="567882" cy="575995"/>
        </a:xfrm>
        <a:prstGeom prst="rect">
          <a:avLst/>
        </a:prstGeom>
      </xdr:spPr>
    </xdr:pic>
    <xdr:clientData/>
  </xdr:twoCellAnchor>
  <xdr:twoCellAnchor>
    <xdr:from>
      <xdr:col>1</xdr:col>
      <xdr:colOff>800189</xdr:colOff>
      <xdr:row>9</xdr:row>
      <xdr:rowOff>204107</xdr:rowOff>
    </xdr:from>
    <xdr:to>
      <xdr:col>3</xdr:col>
      <xdr:colOff>1719827</xdr:colOff>
      <xdr:row>14</xdr:row>
      <xdr:rowOff>32958</xdr:rowOff>
    </xdr:to>
    <xdr:grpSp>
      <xdr:nvGrpSpPr>
        <xdr:cNvPr id="21" name="Agrupar 2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4A7A80A-D39F-5BDA-E985-E50327E0600C}"/>
            </a:ext>
          </a:extLst>
        </xdr:cNvPr>
        <xdr:cNvGrpSpPr/>
      </xdr:nvGrpSpPr>
      <xdr:grpSpPr>
        <a:xfrm>
          <a:off x="1536789" y="2921907"/>
          <a:ext cx="3688238" cy="1035351"/>
          <a:chOff x="1534975" y="2925536"/>
          <a:chExt cx="3695495" cy="1053493"/>
        </a:xfrm>
      </xdr:grpSpPr>
      <xdr:sp macro="" textlink="">
        <xdr:nvSpPr>
          <xdr:cNvPr id="41" name="Retângulo: Cantos Arredondados 40">
            <a:extLst>
              <a:ext uri="{FF2B5EF4-FFF2-40B4-BE49-F238E27FC236}">
                <a16:creationId xmlns:a16="http://schemas.microsoft.com/office/drawing/2014/main" id="{5555093C-AD17-406F-AB09-37D1375E025B}"/>
              </a:ext>
            </a:extLst>
          </xdr:cNvPr>
          <xdr:cNvSpPr/>
        </xdr:nvSpPr>
        <xdr:spPr>
          <a:xfrm>
            <a:off x="2144511" y="2925536"/>
            <a:ext cx="3085959" cy="1053493"/>
          </a:xfrm>
          <a:prstGeom prst="roundRect">
            <a:avLst/>
          </a:prstGeom>
          <a:solidFill>
            <a:srgbClr val="0029A1"/>
          </a:solidFill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pt-BR" sz="1800" b="1">
                <a:latin typeface="+mj-lt"/>
              </a:rPr>
              <a:t>   </a:t>
            </a:r>
            <a:r>
              <a:rPr lang="pt-BR" sz="1600" b="1">
                <a:latin typeface="+mj-lt"/>
              </a:rPr>
              <a:t>Destaques</a:t>
            </a:r>
          </a:p>
          <a:p>
            <a:pPr algn="r"/>
            <a:r>
              <a:rPr lang="pt-BR" sz="1600" b="1">
                <a:latin typeface="+mj-lt"/>
              </a:rPr>
              <a:t>Highlights</a:t>
            </a:r>
            <a:endParaRPr lang="pt-BR" sz="1600" b="1" baseline="0">
              <a:latin typeface="+mj-lt"/>
            </a:endParaRPr>
          </a:p>
        </xdr:txBody>
      </xdr:sp>
      <xdr:sp macro="" textlink="">
        <xdr:nvSpPr>
          <xdr:cNvPr id="42" name="Elipse 41">
            <a:extLst>
              <a:ext uri="{FF2B5EF4-FFF2-40B4-BE49-F238E27FC236}">
                <a16:creationId xmlns:a16="http://schemas.microsoft.com/office/drawing/2014/main" id="{385E9155-6242-40B6-B3B8-6B1C4CEA630A}"/>
              </a:ext>
            </a:extLst>
          </xdr:cNvPr>
          <xdr:cNvSpPr/>
        </xdr:nvSpPr>
        <xdr:spPr>
          <a:xfrm>
            <a:off x="1534975" y="2935134"/>
            <a:ext cx="1079263" cy="1034299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00"/>
          </a:p>
        </xdr:txBody>
      </xdr:sp>
      <xdr:pic>
        <xdr:nvPicPr>
          <xdr:cNvPr id="56" name="Imagem 55">
            <a:extLst>
              <a:ext uri="{FF2B5EF4-FFF2-40B4-BE49-F238E27FC236}">
                <a16:creationId xmlns:a16="http://schemas.microsoft.com/office/drawing/2014/main" id="{49117561-5C90-44CB-9E02-74E0E4BD43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65656" y="3166640"/>
            <a:ext cx="612583" cy="57128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</xdr:pic>
    </xdr:grpSp>
    <xdr:clientData/>
  </xdr:twoCellAnchor>
  <xdr:twoCellAnchor>
    <xdr:from>
      <xdr:col>3</xdr:col>
      <xdr:colOff>1784627</xdr:colOff>
      <xdr:row>10</xdr:row>
      <xdr:rowOff>18202</xdr:rowOff>
    </xdr:from>
    <xdr:to>
      <xdr:col>6</xdr:col>
      <xdr:colOff>530917</xdr:colOff>
      <xdr:row>14</xdr:row>
      <xdr:rowOff>32958</xdr:rowOff>
    </xdr:to>
    <xdr:grpSp>
      <xdr:nvGrpSpPr>
        <xdr:cNvPr id="23" name="Agrupar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7DAA824-90DD-90D8-9CDF-F4D5FA799D36}"/>
            </a:ext>
          </a:extLst>
        </xdr:cNvPr>
        <xdr:cNvGrpSpPr/>
      </xdr:nvGrpSpPr>
      <xdr:grpSpPr>
        <a:xfrm>
          <a:off x="5289827" y="2977302"/>
          <a:ext cx="3673890" cy="979956"/>
          <a:chOff x="5295270" y="2984559"/>
          <a:chExt cx="3685683" cy="994470"/>
        </a:xfrm>
      </xdr:grpSpPr>
      <xdr:sp macro="" textlink="">
        <xdr:nvSpPr>
          <xdr:cNvPr id="34" name="Retângulo: Cantos Arredondados 3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9F77ACE0-450B-11AD-29AE-9ECF7B3E49AA}"/>
              </a:ext>
            </a:extLst>
          </xdr:cNvPr>
          <xdr:cNvSpPr/>
        </xdr:nvSpPr>
        <xdr:spPr>
          <a:xfrm>
            <a:off x="5899687" y="2984559"/>
            <a:ext cx="3081266" cy="994470"/>
          </a:xfrm>
          <a:prstGeom prst="roundRect">
            <a:avLst>
              <a:gd name="adj" fmla="val 16667"/>
            </a:avLst>
          </a:prstGeom>
          <a:solidFill>
            <a:srgbClr val="0029A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r"/>
            <a:r>
              <a:rPr lang="pt-BR" sz="1600" b="1" baseline="0">
                <a:latin typeface="+mj-lt"/>
              </a:rPr>
              <a:t>Indicadores Contábeis | Financial Indicators</a:t>
            </a:r>
          </a:p>
        </xdr:txBody>
      </xdr:sp>
      <xdr:sp macro="" textlink="">
        <xdr:nvSpPr>
          <xdr:cNvPr id="35" name="Elipse 34">
            <a:extLst>
              <a:ext uri="{FF2B5EF4-FFF2-40B4-BE49-F238E27FC236}">
                <a16:creationId xmlns:a16="http://schemas.microsoft.com/office/drawing/2014/main" id="{3AADC42A-97AF-D7D6-700E-B2A0CBE4338C}"/>
              </a:ext>
            </a:extLst>
          </xdr:cNvPr>
          <xdr:cNvSpPr/>
        </xdr:nvSpPr>
        <xdr:spPr>
          <a:xfrm>
            <a:off x="5295270" y="2990238"/>
            <a:ext cx="1081123" cy="980112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36" name="Gráfico 8">
            <a:extLst>
              <a:ext uri="{FF2B5EF4-FFF2-40B4-BE49-F238E27FC236}">
                <a16:creationId xmlns:a16="http://schemas.microsoft.com/office/drawing/2014/main" id="{270356BC-4192-8119-C6CD-17B5B12CE8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5518070" y="3200739"/>
            <a:ext cx="532042" cy="549583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1878059</xdr:colOff>
      <xdr:row>22</xdr:row>
      <xdr:rowOff>23493</xdr:rowOff>
    </xdr:from>
    <xdr:to>
      <xdr:col>6</xdr:col>
      <xdr:colOff>625586</xdr:colOff>
      <xdr:row>26</xdr:row>
      <xdr:rowOff>65950</xdr:rowOff>
    </xdr:to>
    <xdr:grpSp>
      <xdr:nvGrpSpPr>
        <xdr:cNvPr id="43" name="Agrupar 4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5DBB65F-2930-D09D-8871-9910E5E4706E}"/>
            </a:ext>
          </a:extLst>
        </xdr:cNvPr>
        <xdr:cNvGrpSpPr/>
      </xdr:nvGrpSpPr>
      <xdr:grpSpPr>
        <a:xfrm>
          <a:off x="5383259" y="5878193"/>
          <a:ext cx="3675127" cy="1007657"/>
          <a:chOff x="5426802" y="7514679"/>
          <a:chExt cx="3686920" cy="1022171"/>
        </a:xfrm>
      </xdr:grpSpPr>
      <xdr:sp macro="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85CDD6DE-F8F2-DDEA-FAAB-4F9539C42082}"/>
              </a:ext>
            </a:extLst>
          </xdr:cNvPr>
          <xdr:cNvSpPr/>
        </xdr:nvSpPr>
        <xdr:spPr>
          <a:xfrm>
            <a:off x="6031421" y="7514679"/>
            <a:ext cx="3082301" cy="1022171"/>
          </a:xfrm>
          <a:prstGeom prst="roundRect">
            <a:avLst>
              <a:gd name="adj" fmla="val 16667"/>
            </a:avLst>
          </a:prstGeom>
          <a:solidFill>
            <a:srgbClr val="0029A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r"/>
            <a:r>
              <a:rPr lang="pt-BR" sz="1600" b="1">
                <a:solidFill>
                  <a:schemeClr val="lt1"/>
                </a:solidFill>
                <a:latin typeface="+mj-lt"/>
                <a:ea typeface="+mn-ea"/>
                <a:cs typeface="+mn-cs"/>
              </a:rPr>
              <a:t>Resultados</a:t>
            </a:r>
            <a:r>
              <a:rPr lang="pt-BR" sz="1600" b="1" baseline="0">
                <a:solidFill>
                  <a:schemeClr val="lt1"/>
                </a:solidFill>
                <a:latin typeface="+mj-lt"/>
                <a:ea typeface="+mn-ea"/>
                <a:cs typeface="+mn-cs"/>
              </a:rPr>
              <a:t> | Segmentos</a:t>
            </a:r>
          </a:p>
          <a:p>
            <a:pPr lvl="1" algn="r"/>
            <a:r>
              <a:rPr lang="pt-BR" sz="1600" b="1" baseline="0">
                <a:solidFill>
                  <a:schemeClr val="lt1"/>
                </a:solidFill>
                <a:latin typeface="+mj-lt"/>
                <a:ea typeface="+mn-ea"/>
                <a:cs typeface="+mn-cs"/>
              </a:rPr>
              <a:t>Results | BU</a:t>
            </a:r>
            <a:endParaRPr lang="pt-BR" sz="1600" b="1">
              <a:solidFill>
                <a:schemeClr val="lt1"/>
              </a:solidFill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" name="Elipse 4">
            <a:extLst>
              <a:ext uri="{FF2B5EF4-FFF2-40B4-BE49-F238E27FC236}">
                <a16:creationId xmlns:a16="http://schemas.microsoft.com/office/drawing/2014/main" id="{FCEAA2B8-5356-3E0B-247C-914B2DDDAD28}"/>
              </a:ext>
            </a:extLst>
          </xdr:cNvPr>
          <xdr:cNvSpPr/>
        </xdr:nvSpPr>
        <xdr:spPr>
          <a:xfrm>
            <a:off x="5426802" y="7520516"/>
            <a:ext cx="1081486" cy="1007413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 editAs="oneCell">
    <xdr:from>
      <xdr:col>3</xdr:col>
      <xdr:colOff>2061686</xdr:colOff>
      <xdr:row>23</xdr:row>
      <xdr:rowOff>64315</xdr:rowOff>
    </xdr:from>
    <xdr:to>
      <xdr:col>4</xdr:col>
      <xdr:colOff>552392</xdr:colOff>
      <xdr:row>24</xdr:row>
      <xdr:rowOff>240394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1E772DB-4F23-94B5-8C8A-3C2EC912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biLevel thresh="75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66886" y="6160315"/>
          <a:ext cx="649706" cy="417379"/>
        </a:xfrm>
        <a:prstGeom prst="rect">
          <a:avLst/>
        </a:prstGeom>
      </xdr:spPr>
    </xdr:pic>
    <xdr:clientData/>
  </xdr:twoCellAnchor>
  <xdr:twoCellAnchor>
    <xdr:from>
      <xdr:col>6</xdr:col>
      <xdr:colOff>721179</xdr:colOff>
      <xdr:row>10</xdr:row>
      <xdr:rowOff>18202</xdr:rowOff>
    </xdr:from>
    <xdr:to>
      <xdr:col>8</xdr:col>
      <xdr:colOff>1631005</xdr:colOff>
      <xdr:row>14</xdr:row>
      <xdr:rowOff>32958</xdr:rowOff>
    </xdr:to>
    <xdr:grpSp>
      <xdr:nvGrpSpPr>
        <xdr:cNvPr id="9" name="Agrupar 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9A3C795-89A9-41A7-8380-DEBC8A86C33D}"/>
            </a:ext>
          </a:extLst>
        </xdr:cNvPr>
        <xdr:cNvGrpSpPr/>
      </xdr:nvGrpSpPr>
      <xdr:grpSpPr>
        <a:xfrm>
          <a:off x="9153979" y="2977302"/>
          <a:ext cx="3678426" cy="979956"/>
          <a:chOff x="9792174" y="4837394"/>
          <a:chExt cx="3077363" cy="961217"/>
        </a:xfrm>
      </xdr:grpSpPr>
      <xdr:sp macro="" textlink="">
        <xdr:nvSpPr>
          <xdr:cNvPr id="10" name="Retângulo: Cantos Arredondados 9">
            <a:extLst>
              <a:ext uri="{FF2B5EF4-FFF2-40B4-BE49-F238E27FC236}">
                <a16:creationId xmlns:a16="http://schemas.microsoft.com/office/drawing/2014/main" id="{7AAB8274-4542-CE9A-41C2-0E136B4BD818}"/>
              </a:ext>
            </a:extLst>
          </xdr:cNvPr>
          <xdr:cNvSpPr/>
        </xdr:nvSpPr>
        <xdr:spPr>
          <a:xfrm>
            <a:off x="10296832" y="4837394"/>
            <a:ext cx="2572705" cy="961217"/>
          </a:xfrm>
          <a:prstGeom prst="roundRect">
            <a:avLst>
              <a:gd name="adj" fmla="val 16667"/>
            </a:avLst>
          </a:prstGeom>
          <a:solidFill>
            <a:srgbClr val="FFC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r"/>
            <a:r>
              <a:rPr lang="pt-BR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Siderurgia | Steel</a:t>
            </a:r>
          </a:p>
        </xdr:txBody>
      </xdr:sp>
      <xdr:sp macro="" textlink="">
        <xdr:nvSpPr>
          <xdr:cNvPr id="11" name="Elipse 10">
            <a:extLst>
              <a:ext uri="{FF2B5EF4-FFF2-40B4-BE49-F238E27FC236}">
                <a16:creationId xmlns:a16="http://schemas.microsoft.com/office/drawing/2014/main" id="{E9355BE8-BE55-555D-F6D8-EC5E2B4EC19C}"/>
              </a:ext>
            </a:extLst>
          </xdr:cNvPr>
          <xdr:cNvSpPr/>
        </xdr:nvSpPr>
        <xdr:spPr>
          <a:xfrm>
            <a:off x="9792174" y="4842883"/>
            <a:ext cx="902684" cy="947339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6</xdr:col>
      <xdr:colOff>1020536</xdr:colOff>
      <xdr:row>10</xdr:row>
      <xdr:rowOff>132270</xdr:rowOff>
    </xdr:from>
    <xdr:to>
      <xdr:col>7</xdr:col>
      <xdr:colOff>189672</xdr:colOff>
      <xdr:row>12</xdr:row>
      <xdr:rowOff>199476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7906ACDA-7220-40B4-820E-0AC5ECA6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rcRect/>
        <a:stretch/>
      </xdr:blipFill>
      <xdr:spPr>
        <a:xfrm>
          <a:off x="9470572" y="3125841"/>
          <a:ext cx="557064" cy="557064"/>
        </a:xfrm>
        <a:prstGeom prst="rect">
          <a:avLst/>
        </a:prstGeom>
      </xdr:spPr>
    </xdr:pic>
    <xdr:clientData/>
  </xdr:twoCellAnchor>
  <xdr:twoCellAnchor>
    <xdr:from>
      <xdr:col>3</xdr:col>
      <xdr:colOff>1882598</xdr:colOff>
      <xdr:row>15</xdr:row>
      <xdr:rowOff>228666</xdr:rowOff>
    </xdr:from>
    <xdr:to>
      <xdr:col>6</xdr:col>
      <xdr:colOff>628888</xdr:colOff>
      <xdr:row>19</xdr:row>
      <xdr:rowOff>233897</xdr:rowOff>
    </xdr:to>
    <xdr:grpSp>
      <xdr:nvGrpSpPr>
        <xdr:cNvPr id="40" name="Agrupar 3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D30B13DB-5DC7-0C52-0730-5252DCEFFE24}"/>
            </a:ext>
          </a:extLst>
        </xdr:cNvPr>
        <xdr:cNvGrpSpPr/>
      </xdr:nvGrpSpPr>
      <xdr:grpSpPr>
        <a:xfrm>
          <a:off x="5387798" y="4394266"/>
          <a:ext cx="3673890" cy="970431"/>
          <a:chOff x="5393241" y="4446880"/>
          <a:chExt cx="3685683" cy="984946"/>
        </a:xfrm>
      </xdr:grpSpPr>
      <xdr:sp macro="" textlink="">
        <xdr:nvSpPr>
          <xdr:cNvPr id="29" name="Retângulo: Cantos Arredondados 28">
            <a:extLst>
              <a:ext uri="{FF2B5EF4-FFF2-40B4-BE49-F238E27FC236}">
                <a16:creationId xmlns:a16="http://schemas.microsoft.com/office/drawing/2014/main" id="{666CA7A0-E5B5-6283-B876-76C48F68394B}"/>
              </a:ext>
            </a:extLst>
          </xdr:cNvPr>
          <xdr:cNvSpPr/>
        </xdr:nvSpPr>
        <xdr:spPr>
          <a:xfrm>
            <a:off x="5997658" y="4446880"/>
            <a:ext cx="3081266" cy="984946"/>
          </a:xfrm>
          <a:prstGeom prst="roundRect">
            <a:avLst>
              <a:gd name="adj" fmla="val 16667"/>
            </a:avLst>
          </a:prstGeom>
          <a:solidFill>
            <a:srgbClr val="0029A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1600" b="1">
                <a:solidFill>
                  <a:schemeClr val="lt1"/>
                </a:solidFill>
                <a:effectLst/>
                <a:latin typeface="+mj-lt"/>
                <a:ea typeface="+mn-ea"/>
                <a:cs typeface="+mn-cs"/>
              </a:rPr>
              <a:t>Projeções</a:t>
            </a:r>
            <a:r>
              <a:rPr lang="pt-BR" sz="1600" b="1" baseline="0">
                <a:solidFill>
                  <a:schemeClr val="lt1"/>
                </a:solidFill>
                <a:effectLst/>
                <a:latin typeface="+mj-lt"/>
                <a:ea typeface="+mn-ea"/>
                <a:cs typeface="+mn-cs"/>
              </a:rPr>
              <a:t> | Guidances</a:t>
            </a:r>
            <a:endParaRPr lang="en-US" sz="2400">
              <a:effectLst/>
              <a:latin typeface="+mj-lt"/>
            </a:endParaRPr>
          </a:p>
        </xdr:txBody>
      </xdr:sp>
      <xdr:grpSp>
        <xdr:nvGrpSpPr>
          <xdr:cNvPr id="39" name="Agrupar 38">
            <a:extLst>
              <a:ext uri="{FF2B5EF4-FFF2-40B4-BE49-F238E27FC236}">
                <a16:creationId xmlns:a16="http://schemas.microsoft.com/office/drawing/2014/main" id="{F0BA497A-215F-C18B-5F7D-02EDB0C6A616}"/>
              </a:ext>
            </a:extLst>
          </xdr:cNvPr>
          <xdr:cNvGrpSpPr/>
        </xdr:nvGrpSpPr>
        <xdr:grpSpPr>
          <a:xfrm>
            <a:off x="5393241" y="4452505"/>
            <a:ext cx="1081123" cy="970725"/>
            <a:chOff x="5393241" y="4452505"/>
            <a:chExt cx="1081123" cy="970725"/>
          </a:xfrm>
        </xdr:grpSpPr>
        <xdr:sp macro="" textlink="">
          <xdr:nvSpPr>
            <xdr:cNvPr id="30" name="Elipse 29">
              <a:extLst>
                <a:ext uri="{FF2B5EF4-FFF2-40B4-BE49-F238E27FC236}">
                  <a16:creationId xmlns:a16="http://schemas.microsoft.com/office/drawing/2014/main" id="{F30087FA-488C-2F4F-652A-B937140CCEA4}"/>
                </a:ext>
              </a:extLst>
            </xdr:cNvPr>
            <xdr:cNvSpPr/>
          </xdr:nvSpPr>
          <xdr:spPr>
            <a:xfrm>
              <a:off x="5393241" y="4452505"/>
              <a:ext cx="1081123" cy="97072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pic>
          <xdr:nvPicPr>
            <xdr:cNvPr id="32" name="Imagem 31">
              <a:extLst>
                <a:ext uri="{FF2B5EF4-FFF2-40B4-BE49-F238E27FC236}">
                  <a16:creationId xmlns:a16="http://schemas.microsoft.com/office/drawing/2014/main" id="{57CD8384-BFC8-453A-8990-BADEEBF63D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583741" y="4601935"/>
              <a:ext cx="559965" cy="516588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6</xdr:col>
      <xdr:colOff>751113</xdr:colOff>
      <xdr:row>15</xdr:row>
      <xdr:rowOff>228666</xdr:rowOff>
    </xdr:from>
    <xdr:to>
      <xdr:col>8</xdr:col>
      <xdr:colOff>1660939</xdr:colOff>
      <xdr:row>19</xdr:row>
      <xdr:rowOff>233897</xdr:rowOff>
    </xdr:to>
    <xdr:grpSp>
      <xdr:nvGrpSpPr>
        <xdr:cNvPr id="53" name="Agrupar 5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1FC0FE4-BC72-C912-4171-1845CAF8BC57}"/>
            </a:ext>
          </a:extLst>
        </xdr:cNvPr>
        <xdr:cNvGrpSpPr/>
      </xdr:nvGrpSpPr>
      <xdr:grpSpPr>
        <a:xfrm>
          <a:off x="9183913" y="4394266"/>
          <a:ext cx="3678426" cy="970431"/>
          <a:chOff x="9201149" y="4446880"/>
          <a:chExt cx="3685683" cy="984946"/>
        </a:xfrm>
      </xdr:grpSpPr>
      <xdr:sp macro="" textlink="">
        <xdr:nvSpPr>
          <xdr:cNvPr id="61" name="Retângulo: Cantos Arredondados 60">
            <a:extLst>
              <a:ext uri="{FF2B5EF4-FFF2-40B4-BE49-F238E27FC236}">
                <a16:creationId xmlns:a16="http://schemas.microsoft.com/office/drawing/2014/main" id="{F13A71EA-2569-6054-5C39-6CF27A6CD341}"/>
              </a:ext>
            </a:extLst>
          </xdr:cNvPr>
          <xdr:cNvSpPr/>
        </xdr:nvSpPr>
        <xdr:spPr>
          <a:xfrm>
            <a:off x="9805566" y="4446880"/>
            <a:ext cx="3081266" cy="984946"/>
          </a:xfrm>
          <a:prstGeom prst="roundRect">
            <a:avLst>
              <a:gd name="adj" fmla="val 16667"/>
            </a:avLst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r"/>
            <a:r>
              <a:rPr lang="pt-BR" sz="16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Mineração | Mining</a:t>
            </a:r>
            <a:endParaRPr lang="pt-BR" sz="1300" b="0" baseline="0">
              <a:latin typeface="+mj-lt"/>
            </a:endParaRPr>
          </a:p>
        </xdr:txBody>
      </xdr:sp>
      <xdr:sp macro="" textlink="">
        <xdr:nvSpPr>
          <xdr:cNvPr id="64" name="Elipse 63">
            <a:extLst>
              <a:ext uri="{FF2B5EF4-FFF2-40B4-BE49-F238E27FC236}">
                <a16:creationId xmlns:a16="http://schemas.microsoft.com/office/drawing/2014/main" id="{634DD202-945B-9B4D-7E6C-C284FCED27D0}"/>
              </a:ext>
            </a:extLst>
          </xdr:cNvPr>
          <xdr:cNvSpPr/>
        </xdr:nvSpPr>
        <xdr:spPr>
          <a:xfrm>
            <a:off x="9201149" y="4452505"/>
            <a:ext cx="1081123" cy="97072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6</xdr:col>
      <xdr:colOff>1082674</xdr:colOff>
      <xdr:row>16</xdr:row>
      <xdr:rowOff>111578</xdr:rowOff>
    </xdr:from>
    <xdr:to>
      <xdr:col>7</xdr:col>
      <xdr:colOff>244134</xdr:colOff>
      <xdr:row>18</xdr:row>
      <xdr:rowOff>171109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EE5BC9E1-7741-4355-93C6-77621316B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rcRect/>
        <a:stretch/>
      </xdr:blipFill>
      <xdr:spPr>
        <a:xfrm>
          <a:off x="9532710" y="4574721"/>
          <a:ext cx="549388" cy="549388"/>
        </a:xfrm>
        <a:prstGeom prst="rect">
          <a:avLst/>
        </a:prstGeom>
      </xdr:spPr>
    </xdr:pic>
    <xdr:clientData/>
  </xdr:twoCellAnchor>
  <xdr:twoCellAnchor>
    <xdr:from>
      <xdr:col>6</xdr:col>
      <xdr:colOff>725714</xdr:colOff>
      <xdr:row>22</xdr:row>
      <xdr:rowOff>0</xdr:rowOff>
    </xdr:from>
    <xdr:to>
      <xdr:col>8</xdr:col>
      <xdr:colOff>1696357</xdr:colOff>
      <xdr:row>26</xdr:row>
      <xdr:rowOff>36286</xdr:rowOff>
    </xdr:to>
    <xdr:grpSp>
      <xdr:nvGrpSpPr>
        <xdr:cNvPr id="6" name="Agrupar 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43D47529-C8B2-434F-9288-0786369EA37A}"/>
            </a:ext>
          </a:extLst>
        </xdr:cNvPr>
        <xdr:cNvGrpSpPr/>
      </xdr:nvGrpSpPr>
      <xdr:grpSpPr>
        <a:xfrm>
          <a:off x="9158514" y="5854700"/>
          <a:ext cx="3739243" cy="1001486"/>
          <a:chOff x="9792174" y="4837394"/>
          <a:chExt cx="3077363" cy="961217"/>
        </a:xfrm>
      </xdr:grpSpPr>
      <xdr:sp macro="" textlink="">
        <xdr:nvSpPr>
          <xdr:cNvPr id="8" name="Retângulo: Cantos Arredondados 7">
            <a:extLst>
              <a:ext uri="{FF2B5EF4-FFF2-40B4-BE49-F238E27FC236}">
                <a16:creationId xmlns:a16="http://schemas.microsoft.com/office/drawing/2014/main" id="{4DA201B8-A75C-9DE3-15BE-D10269970051}"/>
              </a:ext>
            </a:extLst>
          </xdr:cNvPr>
          <xdr:cNvSpPr/>
        </xdr:nvSpPr>
        <xdr:spPr>
          <a:xfrm>
            <a:off x="10296832" y="4837394"/>
            <a:ext cx="2572705" cy="961217"/>
          </a:xfrm>
          <a:prstGeom prst="roundRect">
            <a:avLst>
              <a:gd name="adj" fmla="val 16667"/>
            </a:avLst>
          </a:prstGeom>
          <a:solidFill>
            <a:srgbClr val="69479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r"/>
            <a:r>
              <a:rPr lang="pt-BR" sz="16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Cimento | Cement</a:t>
            </a:r>
            <a:endParaRPr lang="pt-BR" sz="1300" b="0" baseline="0">
              <a:latin typeface="+mj-lt"/>
            </a:endParaRPr>
          </a:p>
        </xdr:txBody>
      </xdr:sp>
      <xdr:sp macro="" textlink="">
        <xdr:nvSpPr>
          <xdr:cNvPr id="12" name="Elipse 11">
            <a:extLst>
              <a:ext uri="{FF2B5EF4-FFF2-40B4-BE49-F238E27FC236}">
                <a16:creationId xmlns:a16="http://schemas.microsoft.com/office/drawing/2014/main" id="{FD46A6AD-0F5B-3AFF-D736-80D5B7D98624}"/>
              </a:ext>
            </a:extLst>
          </xdr:cNvPr>
          <xdr:cNvSpPr/>
        </xdr:nvSpPr>
        <xdr:spPr>
          <a:xfrm>
            <a:off x="9792174" y="4842883"/>
            <a:ext cx="902684" cy="947339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6</xdr:col>
      <xdr:colOff>1079501</xdr:colOff>
      <xdr:row>22</xdr:row>
      <xdr:rowOff>230866</xdr:rowOff>
    </xdr:from>
    <xdr:to>
      <xdr:col>7</xdr:col>
      <xdr:colOff>187440</xdr:colOff>
      <xdr:row>24</xdr:row>
      <xdr:rowOff>236876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FF185867-D2B6-4A22-BBEC-AFE653A10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96DAC541-7B7A-43D3-8B79-37D633B846F1}">
              <asvg:svgBlip xmlns:asvg="http://schemas.microsoft.com/office/drawing/2016/SVG/main" r:embed="rId26"/>
            </a:ext>
          </a:extLst>
        </a:blip>
        <a:srcRect/>
        <a:stretch/>
      </xdr:blipFill>
      <xdr:spPr>
        <a:xfrm>
          <a:off x="9529537" y="6163580"/>
          <a:ext cx="495867" cy="495867"/>
        </a:xfrm>
        <a:prstGeom prst="rect">
          <a:avLst/>
        </a:prstGeom>
      </xdr:spPr>
    </xdr:pic>
    <xdr:clientData/>
  </xdr:twoCellAnchor>
  <xdr:twoCellAnchor editAs="oneCell">
    <xdr:from>
      <xdr:col>2</xdr:col>
      <xdr:colOff>1115786</xdr:colOff>
      <xdr:row>0</xdr:row>
      <xdr:rowOff>108857</xdr:rowOff>
    </xdr:from>
    <xdr:to>
      <xdr:col>3</xdr:col>
      <xdr:colOff>1292678</xdr:colOff>
      <xdr:row>5</xdr:row>
      <xdr:rowOff>155120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87D15CD8-55E3-7E6B-C2C8-E9D52B605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8857"/>
          <a:ext cx="1564821" cy="1815192"/>
        </a:xfrm>
        <a:prstGeom prst="rect">
          <a:avLst/>
        </a:prstGeom>
      </xdr:spPr>
    </xdr:pic>
    <xdr:clientData/>
  </xdr:twoCellAnchor>
  <xdr:twoCellAnchor>
    <xdr:from>
      <xdr:col>6</xdr:col>
      <xdr:colOff>791936</xdr:colOff>
      <xdr:row>28</xdr:row>
      <xdr:rowOff>116172</xdr:rowOff>
    </xdr:from>
    <xdr:to>
      <xdr:col>8</xdr:col>
      <xdr:colOff>1701762</xdr:colOff>
      <xdr:row>32</xdr:row>
      <xdr:rowOff>130929</xdr:rowOff>
    </xdr:to>
    <xdr:grpSp>
      <xdr:nvGrpSpPr>
        <xdr:cNvPr id="44" name="Agrupar 43">
          <a:extLst>
            <a:ext uri="{FF2B5EF4-FFF2-40B4-BE49-F238E27FC236}">
              <a16:creationId xmlns:a16="http://schemas.microsoft.com/office/drawing/2014/main" id="{F11D251C-34B7-483C-8F3B-54A5840FF498}"/>
            </a:ext>
          </a:extLst>
        </xdr:cNvPr>
        <xdr:cNvGrpSpPr/>
      </xdr:nvGrpSpPr>
      <xdr:grpSpPr>
        <a:xfrm>
          <a:off x="9224736" y="7418672"/>
          <a:ext cx="3678426" cy="979957"/>
          <a:chOff x="9792174" y="4837394"/>
          <a:chExt cx="3077363" cy="961217"/>
        </a:xfrm>
      </xdr:grpSpPr>
      <xdr:sp macro="" textlink="">
        <xdr:nvSpPr>
          <xdr:cNvPr id="45" name="Retângulo: Cantos Arredondados 44">
            <a:extLst>
              <a:ext uri="{FF2B5EF4-FFF2-40B4-BE49-F238E27FC236}">
                <a16:creationId xmlns:a16="http://schemas.microsoft.com/office/drawing/2014/main" id="{CA330119-3CDF-8349-8821-5843171D38BC}"/>
              </a:ext>
            </a:extLst>
          </xdr:cNvPr>
          <xdr:cNvSpPr/>
        </xdr:nvSpPr>
        <xdr:spPr>
          <a:xfrm>
            <a:off x="10296832" y="4837394"/>
            <a:ext cx="2572705" cy="961217"/>
          </a:xfrm>
          <a:prstGeom prst="roundRect">
            <a:avLst>
              <a:gd name="adj" fmla="val 16667"/>
            </a:avLst>
          </a:prstGeom>
          <a:solidFill>
            <a:srgbClr val="7FB957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r"/>
            <a:r>
              <a:rPr lang="pt-BR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Logística</a:t>
            </a:r>
            <a:r>
              <a:rPr lang="pt-BR" sz="16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| Logistics</a:t>
            </a:r>
            <a:endParaRPr lang="pt-BR" sz="1600" b="1">
              <a:solidFill>
                <a:schemeClr val="lt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" name="Elipse 51">
            <a:extLst>
              <a:ext uri="{FF2B5EF4-FFF2-40B4-BE49-F238E27FC236}">
                <a16:creationId xmlns:a16="http://schemas.microsoft.com/office/drawing/2014/main" id="{263A942A-E10C-7C7D-70C1-C7182D262058}"/>
              </a:ext>
            </a:extLst>
          </xdr:cNvPr>
          <xdr:cNvSpPr/>
        </xdr:nvSpPr>
        <xdr:spPr>
          <a:xfrm>
            <a:off x="9792174" y="4842883"/>
            <a:ext cx="902684" cy="947339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6</xdr:col>
      <xdr:colOff>1082222</xdr:colOff>
      <xdr:row>29</xdr:row>
      <xdr:rowOff>83909</xdr:rowOff>
    </xdr:from>
    <xdr:to>
      <xdr:col>7</xdr:col>
      <xdr:colOff>190161</xdr:colOff>
      <xdr:row>31</xdr:row>
      <xdr:rowOff>89919</xdr:rowOff>
    </xdr:to>
    <xdr:pic>
      <xdr:nvPicPr>
        <xdr:cNvPr id="57" name="Imagem 13">
          <a:extLst>
            <a:ext uri="{FF2B5EF4-FFF2-40B4-BE49-F238E27FC236}">
              <a16:creationId xmlns:a16="http://schemas.microsoft.com/office/drawing/2014/main" id="{2827C8DC-9FB1-43F4-BB91-5EFF6DFB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96DAC541-7B7A-43D3-8B79-37D633B846F1}">
              <asvg:svgBlip xmlns:asvg="http://schemas.microsoft.com/office/drawing/2016/SVG/main" r:embed="rId29"/>
            </a:ext>
          </a:extLst>
        </a:blip>
        <a:srcRect/>
        <a:stretch/>
      </xdr:blipFill>
      <xdr:spPr>
        <a:xfrm>
          <a:off x="9532258" y="7731123"/>
          <a:ext cx="495867" cy="4958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F425E-EF4B-43E4-9F07-9A6745DEE0C3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7E49B60D-C078-0D3A-FB4D-89BD536D88D2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8AD2761E-4845-5F6D-0BC7-EBC48F68D288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6" name="Elipse 5">
              <a:extLst>
                <a:ext uri="{FF2B5EF4-FFF2-40B4-BE49-F238E27FC236}">
                  <a16:creationId xmlns:a16="http://schemas.microsoft.com/office/drawing/2014/main" id="{1CA27D22-64DC-A9B8-72CD-9FB46AFF9A5D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CDC212A2-87AF-EC1F-D869-D3F66C5050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D568AC-D07E-427A-B95C-21EFB2D92A37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9D52A381-5778-19A3-0907-2ED95AEA89DB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6A0786FC-9A1E-7F45-8728-B5D82F2B9259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EEEC3D5D-59F0-6928-7154-5FCD45777378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C7E2789D-DDDE-F5AE-07DE-0E72A3EE70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12" name="Agrupar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382570-CAF0-423F-94FA-62C87D717109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8DF37FAC-566B-DC4E-D17E-E06C8B5B7C93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5" name="Retângulo: Cantos Arredondados 14">
              <a:extLst>
                <a:ext uri="{FF2B5EF4-FFF2-40B4-BE49-F238E27FC236}">
                  <a16:creationId xmlns:a16="http://schemas.microsoft.com/office/drawing/2014/main" id="{6EF81C6B-E939-6EEA-18A2-E9269D45B8FC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6" name="Elipse 15">
              <a:extLst>
                <a:ext uri="{FF2B5EF4-FFF2-40B4-BE49-F238E27FC236}">
                  <a16:creationId xmlns:a16="http://schemas.microsoft.com/office/drawing/2014/main" id="{00BA0F0E-3EB2-0D56-F22C-1738FB3CED96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1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E2F6E2ED-C43C-FEC8-5D8B-A46961E009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17" name="Agrupar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84AEC3-E3FF-4F5B-816C-F9ECB80DE76A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18" name="Agrupar 17">
            <a:extLst>
              <a:ext uri="{FF2B5EF4-FFF2-40B4-BE49-F238E27FC236}">
                <a16:creationId xmlns:a16="http://schemas.microsoft.com/office/drawing/2014/main" id="{618A4664-F4F8-F98E-06DD-DB4025A7F4B4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20" name="Retângulo: Cantos Arredondados 19">
              <a:extLst>
                <a:ext uri="{FF2B5EF4-FFF2-40B4-BE49-F238E27FC236}">
                  <a16:creationId xmlns:a16="http://schemas.microsoft.com/office/drawing/2014/main" id="{C9629C01-45C9-B36A-0779-970294AC1137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21" name="Elipse 20">
              <a:extLst>
                <a:ext uri="{FF2B5EF4-FFF2-40B4-BE49-F238E27FC236}">
                  <a16:creationId xmlns:a16="http://schemas.microsoft.com/office/drawing/2014/main" id="{8C7F62A1-5C91-C63F-BD17-386CD66CAC9D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1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D01FA694-3CDF-6307-EEB6-77BE2EE654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2" name="Agrupar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EE8E69-3B85-4CC6-AC85-A011EE06554A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23" name="Agrupar 22">
            <a:extLst>
              <a:ext uri="{FF2B5EF4-FFF2-40B4-BE49-F238E27FC236}">
                <a16:creationId xmlns:a16="http://schemas.microsoft.com/office/drawing/2014/main" id="{C0EBEFAE-DDD2-F6E8-98FC-6FB196F18179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25" name="Retângulo: Cantos Arredondados 24">
              <a:extLst>
                <a:ext uri="{FF2B5EF4-FFF2-40B4-BE49-F238E27FC236}">
                  <a16:creationId xmlns:a16="http://schemas.microsoft.com/office/drawing/2014/main" id="{8AEABD2E-5D61-A05B-5CC6-9351E6FA47EA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26" name="Elipse 25">
              <a:extLst>
                <a:ext uri="{FF2B5EF4-FFF2-40B4-BE49-F238E27FC236}">
                  <a16:creationId xmlns:a16="http://schemas.microsoft.com/office/drawing/2014/main" id="{8F29E288-EBD2-58DD-917D-F645345B213A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19703CE8-F9A6-E715-C3E7-95E3056DE1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27" name="Agrupar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07239C-C97B-4B04-926C-0CBE68991917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28" name="Agrupar 27">
            <a:extLst>
              <a:ext uri="{FF2B5EF4-FFF2-40B4-BE49-F238E27FC236}">
                <a16:creationId xmlns:a16="http://schemas.microsoft.com/office/drawing/2014/main" id="{470208A0-3125-24B0-6F4F-106824AB9F86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30" name="Retângulo: Cantos Arredondados 29">
              <a:extLst>
                <a:ext uri="{FF2B5EF4-FFF2-40B4-BE49-F238E27FC236}">
                  <a16:creationId xmlns:a16="http://schemas.microsoft.com/office/drawing/2014/main" id="{77392A61-0016-802A-C8B6-20C52569019F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31" name="Elipse 30">
              <a:extLst>
                <a:ext uri="{FF2B5EF4-FFF2-40B4-BE49-F238E27FC236}">
                  <a16:creationId xmlns:a16="http://schemas.microsoft.com/office/drawing/2014/main" id="{44AFA6E5-832D-F71A-A606-41847AF60761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94B2DB09-2F41-D85B-FECF-106C0B3CFB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32" name="Agrupar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D22016-4E09-425E-97BE-DE638151769D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33" name="Agrupar 32">
            <a:extLst>
              <a:ext uri="{FF2B5EF4-FFF2-40B4-BE49-F238E27FC236}">
                <a16:creationId xmlns:a16="http://schemas.microsoft.com/office/drawing/2014/main" id="{52ECB62C-4E4D-2483-0419-58853295ACC7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35" name="Retângulo: Cantos Arredondados 34">
              <a:extLst>
                <a:ext uri="{FF2B5EF4-FFF2-40B4-BE49-F238E27FC236}">
                  <a16:creationId xmlns:a16="http://schemas.microsoft.com/office/drawing/2014/main" id="{4AA8D4C7-AEF9-A95D-0125-90F693BECB17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36" name="Elipse 35">
              <a:extLst>
                <a:ext uri="{FF2B5EF4-FFF2-40B4-BE49-F238E27FC236}">
                  <a16:creationId xmlns:a16="http://schemas.microsoft.com/office/drawing/2014/main" id="{7E65BA6F-3B8D-6E16-04AF-32E1DF574751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3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A0C0474D-294B-68E3-446F-8FBCA05B51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FF1D27-D7C5-4C6E-B916-9349662CE665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C8B5BD55-41AF-849B-5EDF-2A011182E035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B375280E-8DF4-D3CC-B66B-A5286DE9DB33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6" name="Elipse 5">
              <a:extLst>
                <a:ext uri="{FF2B5EF4-FFF2-40B4-BE49-F238E27FC236}">
                  <a16:creationId xmlns:a16="http://schemas.microsoft.com/office/drawing/2014/main" id="{080F5BBB-8C23-E3EB-472D-2AC2167CCC1E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5F6A491D-DEDC-B1BD-3FFD-2A31F75399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2F4845-1606-4A54-A36C-923B7467CED5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760E21FA-F501-B8C2-D531-B3B697C1DE0C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CC678E56-2340-F6E3-7BEC-B445566C4696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EC27DAE2-5456-8618-36CA-0A1005C6E16D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ADCAF4A8-551E-9EC8-C02C-E993A3A80A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12" name="Agrupar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EC2363-B77F-4EE3-AE05-9AADA016CFFA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BE6E65D9-14CC-67BC-9660-DE4FE36485ED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5" name="Retângulo: Cantos Arredondados 14">
              <a:extLst>
                <a:ext uri="{FF2B5EF4-FFF2-40B4-BE49-F238E27FC236}">
                  <a16:creationId xmlns:a16="http://schemas.microsoft.com/office/drawing/2014/main" id="{F9C6261B-A2D9-0F7B-4E1E-82D11C8BA616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6" name="Elipse 15">
              <a:extLst>
                <a:ext uri="{FF2B5EF4-FFF2-40B4-BE49-F238E27FC236}">
                  <a16:creationId xmlns:a16="http://schemas.microsoft.com/office/drawing/2014/main" id="{255D9C53-9160-733B-FD2E-97D8E6BC3CF3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1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D007EC95-3227-7274-CF53-5257DEAA64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17" name="Agrupar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5E15BC-1C8C-45E4-8075-24324443326B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18" name="Agrupar 17">
            <a:extLst>
              <a:ext uri="{FF2B5EF4-FFF2-40B4-BE49-F238E27FC236}">
                <a16:creationId xmlns:a16="http://schemas.microsoft.com/office/drawing/2014/main" id="{EE0CD04A-104B-5D9A-B610-4AB156A60AA8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20" name="Retângulo: Cantos Arredondados 19">
              <a:extLst>
                <a:ext uri="{FF2B5EF4-FFF2-40B4-BE49-F238E27FC236}">
                  <a16:creationId xmlns:a16="http://schemas.microsoft.com/office/drawing/2014/main" id="{AE26C6BC-DED6-EB66-5847-B9CE90314369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21" name="Elipse 20">
              <a:extLst>
                <a:ext uri="{FF2B5EF4-FFF2-40B4-BE49-F238E27FC236}">
                  <a16:creationId xmlns:a16="http://schemas.microsoft.com/office/drawing/2014/main" id="{5CE801BB-2ADD-B869-45F1-F5B8587D813A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1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25A7C8F7-3FAF-C461-1D76-1175B40989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2" name="Agrupar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536562-92E1-4667-B6B0-66A755D8F42F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23" name="Agrupar 22">
            <a:extLst>
              <a:ext uri="{FF2B5EF4-FFF2-40B4-BE49-F238E27FC236}">
                <a16:creationId xmlns:a16="http://schemas.microsoft.com/office/drawing/2014/main" id="{4B076530-38C7-7417-1526-3B9C58481CAE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25" name="Retângulo: Cantos Arredondados 24">
              <a:extLst>
                <a:ext uri="{FF2B5EF4-FFF2-40B4-BE49-F238E27FC236}">
                  <a16:creationId xmlns:a16="http://schemas.microsoft.com/office/drawing/2014/main" id="{4269A2BC-6A5E-D2F1-989B-4B9C1FDB50E5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26" name="Elipse 25">
              <a:extLst>
                <a:ext uri="{FF2B5EF4-FFF2-40B4-BE49-F238E27FC236}">
                  <a16:creationId xmlns:a16="http://schemas.microsoft.com/office/drawing/2014/main" id="{982BC598-FEBE-F07B-C1E4-52E5C4294C2C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BD03CE25-FE95-3FD4-458E-22DF5B75B9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27" name="Agrupar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C36F08-136D-4831-8751-B952277687AF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28" name="Agrupar 27">
            <a:extLst>
              <a:ext uri="{FF2B5EF4-FFF2-40B4-BE49-F238E27FC236}">
                <a16:creationId xmlns:a16="http://schemas.microsoft.com/office/drawing/2014/main" id="{AD3A2168-C895-1539-4A2A-0375A2F1D36A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30" name="Retângulo: Cantos Arredondados 29">
              <a:extLst>
                <a:ext uri="{FF2B5EF4-FFF2-40B4-BE49-F238E27FC236}">
                  <a16:creationId xmlns:a16="http://schemas.microsoft.com/office/drawing/2014/main" id="{D9B00BFE-A17B-90C2-744F-5E58A3A431D1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31" name="Elipse 30">
              <a:extLst>
                <a:ext uri="{FF2B5EF4-FFF2-40B4-BE49-F238E27FC236}">
                  <a16:creationId xmlns:a16="http://schemas.microsoft.com/office/drawing/2014/main" id="{786C8D95-2C66-B00A-908E-03DFEACEE07A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BBB2CB8F-818E-C12F-E608-72A8B67DC8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32" name="Agrupar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BE7716-F8F8-44B6-83BA-16F73A5E5AD8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33" name="Agrupar 32">
            <a:extLst>
              <a:ext uri="{FF2B5EF4-FFF2-40B4-BE49-F238E27FC236}">
                <a16:creationId xmlns:a16="http://schemas.microsoft.com/office/drawing/2014/main" id="{C207BEC0-3C29-F5D9-8CD8-239885E2F638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35" name="Retângulo: Cantos Arredondados 34">
              <a:extLst>
                <a:ext uri="{FF2B5EF4-FFF2-40B4-BE49-F238E27FC236}">
                  <a16:creationId xmlns:a16="http://schemas.microsoft.com/office/drawing/2014/main" id="{DFC41A83-1315-C571-379C-2277C0295ABB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36" name="Elipse 35">
              <a:extLst>
                <a:ext uri="{FF2B5EF4-FFF2-40B4-BE49-F238E27FC236}">
                  <a16:creationId xmlns:a16="http://schemas.microsoft.com/office/drawing/2014/main" id="{4999F833-E6FC-6A08-2A55-886A711252B4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3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458C629B-CC48-BFB0-F237-E6D307F66B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CEB70C-7540-44F7-AA19-293D06D0D36A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8986771A-368D-D2A5-0A52-1304F7A0148E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4E54316F-C77C-2481-7254-6C30BCFAACDA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6" name="Elipse 5">
              <a:extLst>
                <a:ext uri="{FF2B5EF4-FFF2-40B4-BE49-F238E27FC236}">
                  <a16:creationId xmlns:a16="http://schemas.microsoft.com/office/drawing/2014/main" id="{41CEF528-585A-DED8-6CDB-9A2B00BF8998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E5FF51C8-4E37-511C-AD12-413AD757B0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1CB99E-4115-4568-A7FB-18A7BAB9B139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D6B1D7D0-600C-F306-7250-A4AFCF540A93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CFF6D51F-C0C5-003D-DD74-3D61E8B61EFA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2F0A3D81-4434-8B67-E0C8-86E0E69ED020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AD30CD3D-1BF5-2906-ED29-E33808DB2D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12" name="Agrupar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A569B7-E24A-4CBC-8E2D-C61DDA7F6FB2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4F430EA6-F3E1-0E99-514E-6270FEE6158D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5" name="Retângulo: Cantos Arredondados 14">
              <a:extLst>
                <a:ext uri="{FF2B5EF4-FFF2-40B4-BE49-F238E27FC236}">
                  <a16:creationId xmlns:a16="http://schemas.microsoft.com/office/drawing/2014/main" id="{3B4D31A2-6D54-2E9E-94C5-1BD16F9390F4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6" name="Elipse 15">
              <a:extLst>
                <a:ext uri="{FF2B5EF4-FFF2-40B4-BE49-F238E27FC236}">
                  <a16:creationId xmlns:a16="http://schemas.microsoft.com/office/drawing/2014/main" id="{221F4B69-AEC0-9BC4-BB6E-29F633B6AD50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1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74D97844-37FB-C8D3-2DCE-C7A2EBD4CA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17" name="Agrupar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0D2D58-0DE5-4A49-B238-6AAB3C1507E3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18" name="Agrupar 17">
            <a:extLst>
              <a:ext uri="{FF2B5EF4-FFF2-40B4-BE49-F238E27FC236}">
                <a16:creationId xmlns:a16="http://schemas.microsoft.com/office/drawing/2014/main" id="{2C51D8A3-B6F6-B599-9577-358D530C577C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20" name="Retângulo: Cantos Arredondados 19">
              <a:extLst>
                <a:ext uri="{FF2B5EF4-FFF2-40B4-BE49-F238E27FC236}">
                  <a16:creationId xmlns:a16="http://schemas.microsoft.com/office/drawing/2014/main" id="{D32F10DD-52A2-8415-7079-0C5A234A1297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21" name="Elipse 20">
              <a:extLst>
                <a:ext uri="{FF2B5EF4-FFF2-40B4-BE49-F238E27FC236}">
                  <a16:creationId xmlns:a16="http://schemas.microsoft.com/office/drawing/2014/main" id="{0A965098-1039-BF3E-7A71-A1404F387D79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1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01B2E971-8B85-4EE5-95A6-25757E06CC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2" name="Agrupar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9F9E8D-BA6B-40F0-8342-7424E6EBE94E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23" name="Agrupar 22">
            <a:extLst>
              <a:ext uri="{FF2B5EF4-FFF2-40B4-BE49-F238E27FC236}">
                <a16:creationId xmlns:a16="http://schemas.microsoft.com/office/drawing/2014/main" id="{193DFC90-4C33-E2E7-17BB-9A3D49170059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25" name="Retângulo: Cantos Arredondados 24">
              <a:extLst>
                <a:ext uri="{FF2B5EF4-FFF2-40B4-BE49-F238E27FC236}">
                  <a16:creationId xmlns:a16="http://schemas.microsoft.com/office/drawing/2014/main" id="{EA081FA7-734E-E632-C5BE-6FF659E196B2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26" name="Elipse 25">
              <a:extLst>
                <a:ext uri="{FF2B5EF4-FFF2-40B4-BE49-F238E27FC236}">
                  <a16:creationId xmlns:a16="http://schemas.microsoft.com/office/drawing/2014/main" id="{4486AD03-AB9A-BF23-44DE-1465FE834EB2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254BA8B8-6278-D156-B4CD-BDFDB6A66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27" name="Agrupar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4A193C-E221-458E-9283-6C781CDCEE9C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28" name="Agrupar 27">
            <a:extLst>
              <a:ext uri="{FF2B5EF4-FFF2-40B4-BE49-F238E27FC236}">
                <a16:creationId xmlns:a16="http://schemas.microsoft.com/office/drawing/2014/main" id="{0FB9D9FE-5CC2-4BFC-1879-D9BFF738E20F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30" name="Retângulo: Cantos Arredondados 29">
              <a:extLst>
                <a:ext uri="{FF2B5EF4-FFF2-40B4-BE49-F238E27FC236}">
                  <a16:creationId xmlns:a16="http://schemas.microsoft.com/office/drawing/2014/main" id="{7F3932C0-D0B3-59B6-4A2D-8BAC9D02FD60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31" name="Elipse 30">
              <a:extLst>
                <a:ext uri="{FF2B5EF4-FFF2-40B4-BE49-F238E27FC236}">
                  <a16:creationId xmlns:a16="http://schemas.microsoft.com/office/drawing/2014/main" id="{E2750CC2-F4A7-0562-9558-6EB8EFF4190E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4A821203-193F-AB55-4870-DDBFDF158B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32" name="Agrupar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5C725-9EDA-44F2-B14B-15AC6F4FA139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33" name="Agrupar 32">
            <a:extLst>
              <a:ext uri="{FF2B5EF4-FFF2-40B4-BE49-F238E27FC236}">
                <a16:creationId xmlns:a16="http://schemas.microsoft.com/office/drawing/2014/main" id="{D6703C39-EB8E-EA15-F845-230053BFA850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35" name="Retângulo: Cantos Arredondados 34">
              <a:extLst>
                <a:ext uri="{FF2B5EF4-FFF2-40B4-BE49-F238E27FC236}">
                  <a16:creationId xmlns:a16="http://schemas.microsoft.com/office/drawing/2014/main" id="{5356E4BA-F7F8-BF6B-20A3-C815466FBACC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36" name="Elipse 35">
              <a:extLst>
                <a:ext uri="{FF2B5EF4-FFF2-40B4-BE49-F238E27FC236}">
                  <a16:creationId xmlns:a16="http://schemas.microsoft.com/office/drawing/2014/main" id="{835778CB-0043-D82E-E62F-024BDD0000BA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3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7F78E83E-AC79-16FA-6852-EF309C2E5E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AA573E-841A-A632-7744-0769B68DE9F9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C5AB4792-F1B5-4E90-B91F-454F0F33A440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15" name="Retângulo: Cantos Arredondados 14">
              <a:extLst>
                <a:ext uri="{FF2B5EF4-FFF2-40B4-BE49-F238E27FC236}">
                  <a16:creationId xmlns:a16="http://schemas.microsoft.com/office/drawing/2014/main" id="{47184DB5-38EA-4421-9CCD-C574B7736D54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16" name="Elipse 15">
              <a:extLst>
                <a:ext uri="{FF2B5EF4-FFF2-40B4-BE49-F238E27FC236}">
                  <a16:creationId xmlns:a16="http://schemas.microsoft.com/office/drawing/2014/main" id="{45CBB8C7-4F81-4A4C-9B46-AF42BF3BC92C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1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C85FD7CB-0FC1-4730-8BA1-D95EA2EDF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BD010F-783D-4DD3-A4C1-2BC5D4EF616A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7BC0C84A-FF47-C92B-4A68-AE15528E33A9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49E0E79B-25D0-FC16-0E95-07F6A33C3AD9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4A3A8E53-043F-3D08-C80D-C2C00932D144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89B1685B-8F78-9656-011D-574A666CFD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F3BD1D-3D9D-42E3-9E84-8BF176BA41F5}"/>
            </a:ext>
          </a:extLst>
        </xdr:cNvPr>
        <xdr:cNvGrpSpPr/>
      </xdr:nvGrpSpPr>
      <xdr:grpSpPr>
        <a:xfrm>
          <a:off x="0" y="107083"/>
          <a:ext cx="1721376" cy="396678"/>
          <a:chOff x="472547" y="57917"/>
          <a:chExt cx="1718201" cy="467575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E5E13B43-6307-ADFB-149F-DD9922A70861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EC1D5F77-61B5-C8FE-E55C-D41C103765E9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6" name="Elipse 5">
              <a:extLst>
                <a:ext uri="{FF2B5EF4-FFF2-40B4-BE49-F238E27FC236}">
                  <a16:creationId xmlns:a16="http://schemas.microsoft.com/office/drawing/2014/main" id="{29F845B5-9D69-B3D5-FFD9-CAA1C36BF870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6E237799-12DA-9DD3-744B-8B12232621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998727-F3FD-4474-A91D-5F53D06B9F9D}"/>
            </a:ext>
          </a:extLst>
        </xdr:cNvPr>
        <xdr:cNvGrpSpPr/>
      </xdr:nvGrpSpPr>
      <xdr:grpSpPr>
        <a:xfrm>
          <a:off x="0" y="103908"/>
          <a:ext cx="1718201" cy="403028"/>
          <a:chOff x="0" y="103908"/>
          <a:chExt cx="1718201" cy="474466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9AF73340-9D88-6811-2C5E-A65E22086E2B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A2CCEDDF-6251-B8FC-7972-A91AD9226117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9D299160-B37F-700A-4D4B-7641E151FCE6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465B5F05-7D1D-15D0-FF5B-746A658D32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19E67A-91EE-496B-90A9-5039DA4C96D2}"/>
            </a:ext>
          </a:extLst>
        </xdr:cNvPr>
        <xdr:cNvGrpSpPr/>
      </xdr:nvGrpSpPr>
      <xdr:grpSpPr>
        <a:xfrm>
          <a:off x="0" y="103908"/>
          <a:ext cx="1718201" cy="403028"/>
          <a:chOff x="472547" y="57917"/>
          <a:chExt cx="1718201" cy="467575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C141A881-13E9-4689-B44E-1FD38D6B04DF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466C791A-E4B8-4881-8908-4FA9EC5F48CB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6" name="Elipse 5">
              <a:extLst>
                <a:ext uri="{FF2B5EF4-FFF2-40B4-BE49-F238E27FC236}">
                  <a16:creationId xmlns:a16="http://schemas.microsoft.com/office/drawing/2014/main" id="{57A7245A-DEC2-44C7-9258-B8607EF6FB23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47E90C2F-13BB-4795-B1F9-8C6FB11780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7DB022-4683-49F1-ABFE-859368CE97EB}"/>
            </a:ext>
          </a:extLst>
        </xdr:cNvPr>
        <xdr:cNvGrpSpPr/>
      </xdr:nvGrpSpPr>
      <xdr:grpSpPr>
        <a:xfrm>
          <a:off x="0" y="107083"/>
          <a:ext cx="1721376" cy="396678"/>
          <a:chOff x="472547" y="57917"/>
          <a:chExt cx="1718201" cy="467575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8A140335-0F58-7077-3BBC-1B0F3CDB601C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452EA914-8695-5F1B-BB2D-397C9ABB0C43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ECAF90E4-42F5-0008-5FDB-BC487908374A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6C965333-C952-AC21-0FAB-546B02FC1F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12" name="Agrupar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349345-25DA-4FD6-9957-4C55067370D7}"/>
            </a:ext>
          </a:extLst>
        </xdr:cNvPr>
        <xdr:cNvGrpSpPr/>
      </xdr:nvGrpSpPr>
      <xdr:grpSpPr>
        <a:xfrm>
          <a:off x="0" y="103908"/>
          <a:ext cx="1718201" cy="403028"/>
          <a:chOff x="0" y="103908"/>
          <a:chExt cx="1718201" cy="474466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3A3E2C5E-6DBD-57F2-0573-72612646929B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15" name="Retângulo: Cantos Arredondados 14">
              <a:extLst>
                <a:ext uri="{FF2B5EF4-FFF2-40B4-BE49-F238E27FC236}">
                  <a16:creationId xmlns:a16="http://schemas.microsoft.com/office/drawing/2014/main" id="{6CE8DAE3-DDCF-A653-8DA7-36EB00CFD5C0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16" name="Elipse 15">
              <a:extLst>
                <a:ext uri="{FF2B5EF4-FFF2-40B4-BE49-F238E27FC236}">
                  <a16:creationId xmlns:a16="http://schemas.microsoft.com/office/drawing/2014/main" id="{DCEBE5A1-173B-9E71-2F2E-A8728A6D24F2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1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01B19C67-9EF4-53DF-A87B-BCD8A5549B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61B32C-9BDA-4A28-A559-1A22A69DF919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E9C1A6CD-AF03-AFC2-D881-745871FD6A66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722F87B5-EC74-2F18-B712-8FEA5A01BC92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6" name="Elipse 5">
              <a:extLst>
                <a:ext uri="{FF2B5EF4-FFF2-40B4-BE49-F238E27FC236}">
                  <a16:creationId xmlns:a16="http://schemas.microsoft.com/office/drawing/2014/main" id="{C0BEEDB8-16EB-25E9-CE20-7D1D5D8D2F6F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A96D48E4-B7DD-948B-EE7F-9628074A7B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5CAD7A-2F41-44F7-BA09-C0329C3FC0F5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B4F81D95-3CE5-A0F0-4049-44C85E937798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67519EC4-E58C-C7CC-8316-A6D425250A33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25007F74-7350-99B1-CC52-B27E5E4EF991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81088265-2D81-0AB8-85F6-F5F9B68844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12" name="Agrupar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6E6098-12DE-40BE-8B18-F08EFA858FD0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A626236F-9E92-FAC8-FF22-E60323FFDFC5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5" name="Retângulo: Cantos Arredondados 14">
              <a:extLst>
                <a:ext uri="{FF2B5EF4-FFF2-40B4-BE49-F238E27FC236}">
                  <a16:creationId xmlns:a16="http://schemas.microsoft.com/office/drawing/2014/main" id="{33336F8A-DA1E-AB17-1E31-8A7AA7FF2A7A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6" name="Elipse 15">
              <a:extLst>
                <a:ext uri="{FF2B5EF4-FFF2-40B4-BE49-F238E27FC236}">
                  <a16:creationId xmlns:a16="http://schemas.microsoft.com/office/drawing/2014/main" id="{9A4CB17E-BE91-38CF-4B3E-541B02317960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1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A22AA60D-97B8-CACB-DFB8-2442CB3D92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17" name="Agrupar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0811A5-7688-4EEB-9967-A49733706184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18" name="Agrupar 17">
            <a:extLst>
              <a:ext uri="{FF2B5EF4-FFF2-40B4-BE49-F238E27FC236}">
                <a16:creationId xmlns:a16="http://schemas.microsoft.com/office/drawing/2014/main" id="{D3391D06-68FB-58AA-B9A7-1D8B328E2E18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20" name="Retângulo: Cantos Arredondados 19">
              <a:extLst>
                <a:ext uri="{FF2B5EF4-FFF2-40B4-BE49-F238E27FC236}">
                  <a16:creationId xmlns:a16="http://schemas.microsoft.com/office/drawing/2014/main" id="{E6FF9A31-54A0-78F9-1016-1BD56B48F98B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21" name="Elipse 20">
              <a:extLst>
                <a:ext uri="{FF2B5EF4-FFF2-40B4-BE49-F238E27FC236}">
                  <a16:creationId xmlns:a16="http://schemas.microsoft.com/office/drawing/2014/main" id="{B7352C19-0422-5A46-444D-0538FFBB2D33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1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0B85FD0D-FF2D-34ED-EC2E-800B98B1C1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2" name="Agrupar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B77679-21BB-45A7-8EE2-3BA5523B008D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23" name="Agrupar 22">
            <a:extLst>
              <a:ext uri="{FF2B5EF4-FFF2-40B4-BE49-F238E27FC236}">
                <a16:creationId xmlns:a16="http://schemas.microsoft.com/office/drawing/2014/main" id="{F089628E-C6A0-DD17-B574-14B9632C47D0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25" name="Retângulo: Cantos Arredondados 24">
              <a:extLst>
                <a:ext uri="{FF2B5EF4-FFF2-40B4-BE49-F238E27FC236}">
                  <a16:creationId xmlns:a16="http://schemas.microsoft.com/office/drawing/2014/main" id="{B40D0671-442A-005E-823B-0428200CE938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26" name="Elipse 25">
              <a:extLst>
                <a:ext uri="{FF2B5EF4-FFF2-40B4-BE49-F238E27FC236}">
                  <a16:creationId xmlns:a16="http://schemas.microsoft.com/office/drawing/2014/main" id="{52AF43EF-E1C8-8537-A3ED-0466ACED7117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855851D8-9357-0E63-CBDB-B3B15E99AA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27" name="Agrupar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9A3D2F-9052-4AEC-B52D-A60D3DEC0230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28" name="Agrupar 27">
            <a:extLst>
              <a:ext uri="{FF2B5EF4-FFF2-40B4-BE49-F238E27FC236}">
                <a16:creationId xmlns:a16="http://schemas.microsoft.com/office/drawing/2014/main" id="{B59CC259-870A-234D-E2BF-93ED4D594F8E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30" name="Retângulo: Cantos Arredondados 29">
              <a:extLst>
                <a:ext uri="{FF2B5EF4-FFF2-40B4-BE49-F238E27FC236}">
                  <a16:creationId xmlns:a16="http://schemas.microsoft.com/office/drawing/2014/main" id="{91B83F67-676E-193D-7D20-28BCCF5F67D4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31" name="Elipse 30">
              <a:extLst>
                <a:ext uri="{FF2B5EF4-FFF2-40B4-BE49-F238E27FC236}">
                  <a16:creationId xmlns:a16="http://schemas.microsoft.com/office/drawing/2014/main" id="{4755FBBE-3D7A-9F94-9961-1ACB48DF9F26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D401BF8E-7E34-AB9E-A6F3-02BC889089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32" name="Agrupar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CB8378-CAC2-4332-A9A6-CF51D678402B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33" name="Agrupar 32">
            <a:extLst>
              <a:ext uri="{FF2B5EF4-FFF2-40B4-BE49-F238E27FC236}">
                <a16:creationId xmlns:a16="http://schemas.microsoft.com/office/drawing/2014/main" id="{D3DF3BCF-4AFE-E19B-50A3-2F819E9BB993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35" name="Retângulo: Cantos Arredondados 34">
              <a:extLst>
                <a:ext uri="{FF2B5EF4-FFF2-40B4-BE49-F238E27FC236}">
                  <a16:creationId xmlns:a16="http://schemas.microsoft.com/office/drawing/2014/main" id="{D2B13D45-C11C-8680-20ED-0783F59057EA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36" name="Elipse 35">
              <a:extLst>
                <a:ext uri="{FF2B5EF4-FFF2-40B4-BE49-F238E27FC236}">
                  <a16:creationId xmlns:a16="http://schemas.microsoft.com/office/drawing/2014/main" id="{709B4B36-28E9-EDDE-5692-358080A6CED6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3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1FBC8400-8197-E55C-6883-F86D22E781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B8C253-20DA-4714-A7CE-E1C9DB18E72E}"/>
            </a:ext>
          </a:extLst>
        </xdr:cNvPr>
        <xdr:cNvGrpSpPr/>
      </xdr:nvGrpSpPr>
      <xdr:grpSpPr>
        <a:xfrm>
          <a:off x="0" y="103908"/>
          <a:ext cx="1718201" cy="466528"/>
          <a:chOff x="472547" y="57917"/>
          <a:chExt cx="1718201" cy="467575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1B2B16A8-9422-5F9B-1EEE-39ED9BA814B9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A0F53A12-0372-ADCC-DBFE-124C4F567DD0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6" name="Elipse 5">
              <a:extLst>
                <a:ext uri="{FF2B5EF4-FFF2-40B4-BE49-F238E27FC236}">
                  <a16:creationId xmlns:a16="http://schemas.microsoft.com/office/drawing/2014/main" id="{A5FF4F6D-2677-24C0-0773-3DF9658DEF68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A03891C2-1C31-9561-E298-A488F9E92D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AF1C74-4D9C-4495-A594-DBD1C5ED166A}"/>
            </a:ext>
          </a:extLst>
        </xdr:cNvPr>
        <xdr:cNvGrpSpPr/>
      </xdr:nvGrpSpPr>
      <xdr:grpSpPr>
        <a:xfrm>
          <a:off x="0" y="103908"/>
          <a:ext cx="1718201" cy="466528"/>
          <a:chOff x="472547" y="57917"/>
          <a:chExt cx="1718201" cy="467575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E073675C-1BAA-9849-134F-94C811917978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40EEEAD8-104C-3C25-EB65-4FFD1BA5524E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93941F9B-1C6B-606A-8721-18DCB3452247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8A697F20-12E4-B709-314A-FAB06A72E0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12" name="Agrupar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0B88E-C612-4EA3-8FC5-CAC4B40ED26E}"/>
            </a:ext>
          </a:extLst>
        </xdr:cNvPr>
        <xdr:cNvGrpSpPr/>
      </xdr:nvGrpSpPr>
      <xdr:grpSpPr>
        <a:xfrm>
          <a:off x="0" y="107083"/>
          <a:ext cx="1721376" cy="460178"/>
          <a:chOff x="472547" y="57917"/>
          <a:chExt cx="1718201" cy="467575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3A491E8C-3E15-5185-3A2E-464A4A6F02F8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5" name="Retângulo: Cantos Arredondados 14">
              <a:extLst>
                <a:ext uri="{FF2B5EF4-FFF2-40B4-BE49-F238E27FC236}">
                  <a16:creationId xmlns:a16="http://schemas.microsoft.com/office/drawing/2014/main" id="{8817BD92-133A-9F3D-DAEB-C43FAC63D3A0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6" name="Elipse 15">
              <a:extLst>
                <a:ext uri="{FF2B5EF4-FFF2-40B4-BE49-F238E27FC236}">
                  <a16:creationId xmlns:a16="http://schemas.microsoft.com/office/drawing/2014/main" id="{2C0416F8-2692-E82C-7EB6-E89717CBC7F4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1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240975BF-443E-11E7-7A98-8439FCCC5B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17" name="Agrupar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C83FEB-5772-4239-85D1-9972415493C9}"/>
            </a:ext>
          </a:extLst>
        </xdr:cNvPr>
        <xdr:cNvGrpSpPr/>
      </xdr:nvGrpSpPr>
      <xdr:grpSpPr>
        <a:xfrm>
          <a:off x="0" y="103908"/>
          <a:ext cx="1718201" cy="466528"/>
          <a:chOff x="0" y="103908"/>
          <a:chExt cx="1718201" cy="474466"/>
        </a:xfrm>
      </xdr:grpSpPr>
      <xdr:grpSp>
        <xdr:nvGrpSpPr>
          <xdr:cNvPr id="18" name="Agrupar 17">
            <a:extLst>
              <a:ext uri="{FF2B5EF4-FFF2-40B4-BE49-F238E27FC236}">
                <a16:creationId xmlns:a16="http://schemas.microsoft.com/office/drawing/2014/main" id="{F57B633C-1F10-D268-150F-8BD00FC8A102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20" name="Retângulo: Cantos Arredondados 19">
              <a:extLst>
                <a:ext uri="{FF2B5EF4-FFF2-40B4-BE49-F238E27FC236}">
                  <a16:creationId xmlns:a16="http://schemas.microsoft.com/office/drawing/2014/main" id="{1044FE69-0BC6-8982-3F6E-F82A65AD7057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21" name="Elipse 20">
              <a:extLst>
                <a:ext uri="{FF2B5EF4-FFF2-40B4-BE49-F238E27FC236}">
                  <a16:creationId xmlns:a16="http://schemas.microsoft.com/office/drawing/2014/main" id="{E9CC71B4-90E1-CB83-34CD-52676AE77F6B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1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A8014AA9-C068-978F-DF9B-6C36881E47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2" name="Agrupar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D1FD40-845C-49BB-9396-224A56FF9143}"/>
            </a:ext>
          </a:extLst>
        </xdr:cNvPr>
        <xdr:cNvGrpSpPr/>
      </xdr:nvGrpSpPr>
      <xdr:grpSpPr>
        <a:xfrm>
          <a:off x="0" y="103908"/>
          <a:ext cx="1718201" cy="466528"/>
          <a:chOff x="472547" y="57917"/>
          <a:chExt cx="1718201" cy="467575"/>
        </a:xfrm>
      </xdr:grpSpPr>
      <xdr:grpSp>
        <xdr:nvGrpSpPr>
          <xdr:cNvPr id="23" name="Agrupar 22">
            <a:extLst>
              <a:ext uri="{FF2B5EF4-FFF2-40B4-BE49-F238E27FC236}">
                <a16:creationId xmlns:a16="http://schemas.microsoft.com/office/drawing/2014/main" id="{E5BAF258-D151-3E3F-C4D6-E3DBB2371224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25" name="Retângulo: Cantos Arredondados 24">
              <a:extLst>
                <a:ext uri="{FF2B5EF4-FFF2-40B4-BE49-F238E27FC236}">
                  <a16:creationId xmlns:a16="http://schemas.microsoft.com/office/drawing/2014/main" id="{243D0465-C6EF-0E7E-8076-0FBE8A78E78C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26" name="Elipse 25">
              <a:extLst>
                <a:ext uri="{FF2B5EF4-FFF2-40B4-BE49-F238E27FC236}">
                  <a16:creationId xmlns:a16="http://schemas.microsoft.com/office/drawing/2014/main" id="{5E149BED-2EE5-57CD-D7CA-12DB1BF23576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D47D8527-B924-51C9-7BA0-540CD01957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27" name="Agrupar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7AB8C5-4486-467A-9117-CCE847D4E8A7}"/>
            </a:ext>
          </a:extLst>
        </xdr:cNvPr>
        <xdr:cNvGrpSpPr/>
      </xdr:nvGrpSpPr>
      <xdr:grpSpPr>
        <a:xfrm>
          <a:off x="0" y="107083"/>
          <a:ext cx="1721376" cy="460178"/>
          <a:chOff x="472547" y="57917"/>
          <a:chExt cx="1718201" cy="467575"/>
        </a:xfrm>
      </xdr:grpSpPr>
      <xdr:grpSp>
        <xdr:nvGrpSpPr>
          <xdr:cNvPr id="28" name="Agrupar 27">
            <a:extLst>
              <a:ext uri="{FF2B5EF4-FFF2-40B4-BE49-F238E27FC236}">
                <a16:creationId xmlns:a16="http://schemas.microsoft.com/office/drawing/2014/main" id="{88771925-F8C1-A575-8921-24DDB56BA0B4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30" name="Retângulo: Cantos Arredondados 29">
              <a:extLst>
                <a:ext uri="{FF2B5EF4-FFF2-40B4-BE49-F238E27FC236}">
                  <a16:creationId xmlns:a16="http://schemas.microsoft.com/office/drawing/2014/main" id="{3E40403A-5013-50D7-496B-5A2D47F8967D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31" name="Elipse 30">
              <a:extLst>
                <a:ext uri="{FF2B5EF4-FFF2-40B4-BE49-F238E27FC236}">
                  <a16:creationId xmlns:a16="http://schemas.microsoft.com/office/drawing/2014/main" id="{296A7475-F8BC-F746-6895-63E49FE5ED57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66E0859F-622C-56AA-DBA7-73C7487A61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32" name="Agrupar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05D7FB-6E18-4631-B8EC-F1887DD4539B}"/>
            </a:ext>
          </a:extLst>
        </xdr:cNvPr>
        <xdr:cNvGrpSpPr/>
      </xdr:nvGrpSpPr>
      <xdr:grpSpPr>
        <a:xfrm>
          <a:off x="0" y="103908"/>
          <a:ext cx="1718201" cy="466528"/>
          <a:chOff x="0" y="103908"/>
          <a:chExt cx="1718201" cy="474466"/>
        </a:xfrm>
      </xdr:grpSpPr>
      <xdr:grpSp>
        <xdr:nvGrpSpPr>
          <xdr:cNvPr id="33" name="Agrupar 32">
            <a:extLst>
              <a:ext uri="{FF2B5EF4-FFF2-40B4-BE49-F238E27FC236}">
                <a16:creationId xmlns:a16="http://schemas.microsoft.com/office/drawing/2014/main" id="{58BD1228-675D-BF15-725E-74CD375576BC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35" name="Retângulo: Cantos Arredondados 34">
              <a:extLst>
                <a:ext uri="{FF2B5EF4-FFF2-40B4-BE49-F238E27FC236}">
                  <a16:creationId xmlns:a16="http://schemas.microsoft.com/office/drawing/2014/main" id="{800B2B8B-8077-2FE0-8F67-D9312F36CAF0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36" name="Elipse 35">
              <a:extLst>
                <a:ext uri="{FF2B5EF4-FFF2-40B4-BE49-F238E27FC236}">
                  <a16:creationId xmlns:a16="http://schemas.microsoft.com/office/drawing/2014/main" id="{07D5271A-36DA-0886-FA39-F4535BAF9178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3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B95BD1BD-6D50-1F9B-6F39-9CA93A902C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3D5E81-8FDC-4CDA-B2C6-A906EC2E5800}"/>
            </a:ext>
          </a:extLst>
        </xdr:cNvPr>
        <xdr:cNvGrpSpPr/>
      </xdr:nvGrpSpPr>
      <xdr:grpSpPr>
        <a:xfrm>
          <a:off x="0" y="103908"/>
          <a:ext cx="1718201" cy="466528"/>
          <a:chOff x="472547" y="57917"/>
          <a:chExt cx="1718201" cy="467575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C469B38B-758E-67AD-6DA2-E3D4C550FA14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A7E3F1BE-04E3-DC38-6515-C2A6F5A73AA3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6" name="Elipse 5">
              <a:extLst>
                <a:ext uri="{FF2B5EF4-FFF2-40B4-BE49-F238E27FC236}">
                  <a16:creationId xmlns:a16="http://schemas.microsoft.com/office/drawing/2014/main" id="{B635A677-222E-4374-9EB1-761DBF3B9071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B21AE4F6-5384-4C3C-DF2B-A7211D04B9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679B09-DC01-4211-972F-8AAEC5F809AF}"/>
            </a:ext>
          </a:extLst>
        </xdr:cNvPr>
        <xdr:cNvGrpSpPr/>
      </xdr:nvGrpSpPr>
      <xdr:grpSpPr>
        <a:xfrm>
          <a:off x="0" y="103908"/>
          <a:ext cx="1718201" cy="466528"/>
          <a:chOff x="472547" y="57917"/>
          <a:chExt cx="1718201" cy="467575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A74F8AB6-95AA-187E-DCFC-9B3AD4C87D22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5A52E4FD-2037-C72B-E385-ADDA75DADD9E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FC863793-3ED8-F3D9-2666-099081BAAE28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CE2804F5-36B0-D194-7904-81513F926E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12" name="Agrupar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F6225C-838F-4F8C-AD32-4B6FEA55A924}"/>
            </a:ext>
          </a:extLst>
        </xdr:cNvPr>
        <xdr:cNvGrpSpPr/>
      </xdr:nvGrpSpPr>
      <xdr:grpSpPr>
        <a:xfrm>
          <a:off x="0" y="107083"/>
          <a:ext cx="1721376" cy="460178"/>
          <a:chOff x="472547" y="57917"/>
          <a:chExt cx="1718201" cy="467575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5F5DC13F-A556-1739-3446-369E85AAC866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5" name="Retângulo: Cantos Arredondados 14">
              <a:extLst>
                <a:ext uri="{FF2B5EF4-FFF2-40B4-BE49-F238E27FC236}">
                  <a16:creationId xmlns:a16="http://schemas.microsoft.com/office/drawing/2014/main" id="{B6816CEB-1147-759D-6704-F947A0A25A8D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6" name="Elipse 15">
              <a:extLst>
                <a:ext uri="{FF2B5EF4-FFF2-40B4-BE49-F238E27FC236}">
                  <a16:creationId xmlns:a16="http://schemas.microsoft.com/office/drawing/2014/main" id="{1B32C346-DAF7-D256-2D30-3E7C05D89A9C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1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8CA103B1-A4DE-B607-5E03-618E70DAE1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17" name="Agrupar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B48CBC-C88A-494F-926A-B06963B00CC9}"/>
            </a:ext>
          </a:extLst>
        </xdr:cNvPr>
        <xdr:cNvGrpSpPr/>
      </xdr:nvGrpSpPr>
      <xdr:grpSpPr>
        <a:xfrm>
          <a:off x="0" y="103908"/>
          <a:ext cx="1718201" cy="466528"/>
          <a:chOff x="0" y="103908"/>
          <a:chExt cx="1718201" cy="474466"/>
        </a:xfrm>
      </xdr:grpSpPr>
      <xdr:grpSp>
        <xdr:nvGrpSpPr>
          <xdr:cNvPr id="18" name="Agrupar 17">
            <a:extLst>
              <a:ext uri="{FF2B5EF4-FFF2-40B4-BE49-F238E27FC236}">
                <a16:creationId xmlns:a16="http://schemas.microsoft.com/office/drawing/2014/main" id="{FEE5C0BD-2B26-4B4C-4ADD-309755ACD4BE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20" name="Retângulo: Cantos Arredondados 19">
              <a:extLst>
                <a:ext uri="{FF2B5EF4-FFF2-40B4-BE49-F238E27FC236}">
                  <a16:creationId xmlns:a16="http://schemas.microsoft.com/office/drawing/2014/main" id="{9035E5F0-C065-CB7B-651E-404C7E72B868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21" name="Elipse 20">
              <a:extLst>
                <a:ext uri="{FF2B5EF4-FFF2-40B4-BE49-F238E27FC236}">
                  <a16:creationId xmlns:a16="http://schemas.microsoft.com/office/drawing/2014/main" id="{E2F67978-0B61-4D2B-5DE6-6F011F47EBFA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1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F45449D7-EAE5-E7C4-CF0E-35128BBA0C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2" name="Agrupar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42A108-2539-406D-9CB2-307D459FF634}"/>
            </a:ext>
          </a:extLst>
        </xdr:cNvPr>
        <xdr:cNvGrpSpPr/>
      </xdr:nvGrpSpPr>
      <xdr:grpSpPr>
        <a:xfrm>
          <a:off x="0" y="103908"/>
          <a:ext cx="1718201" cy="466528"/>
          <a:chOff x="472547" y="57917"/>
          <a:chExt cx="1718201" cy="467575"/>
        </a:xfrm>
      </xdr:grpSpPr>
      <xdr:grpSp>
        <xdr:nvGrpSpPr>
          <xdr:cNvPr id="23" name="Agrupar 22">
            <a:extLst>
              <a:ext uri="{FF2B5EF4-FFF2-40B4-BE49-F238E27FC236}">
                <a16:creationId xmlns:a16="http://schemas.microsoft.com/office/drawing/2014/main" id="{49223E99-C3AA-D240-7A27-A023A5AC9228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25" name="Retângulo: Cantos Arredondados 24">
              <a:extLst>
                <a:ext uri="{FF2B5EF4-FFF2-40B4-BE49-F238E27FC236}">
                  <a16:creationId xmlns:a16="http://schemas.microsoft.com/office/drawing/2014/main" id="{CA16BB34-78F0-2E41-7D0E-6A8B9B63DF66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26" name="Elipse 25">
              <a:extLst>
                <a:ext uri="{FF2B5EF4-FFF2-40B4-BE49-F238E27FC236}">
                  <a16:creationId xmlns:a16="http://schemas.microsoft.com/office/drawing/2014/main" id="{7F994D39-0269-B012-0369-F5DC5F216ABB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B71945CC-10BB-990C-EF3D-54D6774A4E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27" name="Agrupar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DD1D89-A312-49D3-AF95-528B06ADE1E4}"/>
            </a:ext>
          </a:extLst>
        </xdr:cNvPr>
        <xdr:cNvGrpSpPr/>
      </xdr:nvGrpSpPr>
      <xdr:grpSpPr>
        <a:xfrm>
          <a:off x="0" y="107083"/>
          <a:ext cx="1721376" cy="460178"/>
          <a:chOff x="472547" y="57917"/>
          <a:chExt cx="1718201" cy="467575"/>
        </a:xfrm>
      </xdr:grpSpPr>
      <xdr:grpSp>
        <xdr:nvGrpSpPr>
          <xdr:cNvPr id="28" name="Agrupar 27">
            <a:extLst>
              <a:ext uri="{FF2B5EF4-FFF2-40B4-BE49-F238E27FC236}">
                <a16:creationId xmlns:a16="http://schemas.microsoft.com/office/drawing/2014/main" id="{AE0B7753-0130-9FE4-145B-3479A40F2AE5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30" name="Retângulo: Cantos Arredondados 29">
              <a:extLst>
                <a:ext uri="{FF2B5EF4-FFF2-40B4-BE49-F238E27FC236}">
                  <a16:creationId xmlns:a16="http://schemas.microsoft.com/office/drawing/2014/main" id="{D1E35E33-B6E9-382B-914A-2068F181093F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31" name="Elipse 30">
              <a:extLst>
                <a:ext uri="{FF2B5EF4-FFF2-40B4-BE49-F238E27FC236}">
                  <a16:creationId xmlns:a16="http://schemas.microsoft.com/office/drawing/2014/main" id="{D9F48729-4DBD-9D4A-86AC-E354C7C75171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79388AD1-C381-4FA3-8F82-63E0328963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32" name="Agrupar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49C0FB-77C1-46B4-BCC4-911388DA717B}"/>
            </a:ext>
          </a:extLst>
        </xdr:cNvPr>
        <xdr:cNvGrpSpPr/>
      </xdr:nvGrpSpPr>
      <xdr:grpSpPr>
        <a:xfrm>
          <a:off x="0" y="103908"/>
          <a:ext cx="1718201" cy="466528"/>
          <a:chOff x="0" y="103908"/>
          <a:chExt cx="1718201" cy="474466"/>
        </a:xfrm>
      </xdr:grpSpPr>
      <xdr:grpSp>
        <xdr:nvGrpSpPr>
          <xdr:cNvPr id="33" name="Agrupar 32">
            <a:extLst>
              <a:ext uri="{FF2B5EF4-FFF2-40B4-BE49-F238E27FC236}">
                <a16:creationId xmlns:a16="http://schemas.microsoft.com/office/drawing/2014/main" id="{D4CA2DDC-448B-F42B-B260-FC8C5F730C6F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35" name="Retângulo: Cantos Arredondados 34">
              <a:extLst>
                <a:ext uri="{FF2B5EF4-FFF2-40B4-BE49-F238E27FC236}">
                  <a16:creationId xmlns:a16="http://schemas.microsoft.com/office/drawing/2014/main" id="{FED14843-DFAC-FFAD-BAC9-12251855D8BD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36" name="Elipse 35">
              <a:extLst>
                <a:ext uri="{FF2B5EF4-FFF2-40B4-BE49-F238E27FC236}">
                  <a16:creationId xmlns:a16="http://schemas.microsoft.com/office/drawing/2014/main" id="{37DEC01D-EFBB-D0D4-1B64-98CAACD4F6E4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3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90BEB44A-D5F0-6164-8631-053989BAEF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6D0DF-6045-4AAF-899A-0E945ACCF5CE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19CB2228-97BA-1F03-FD24-BF7089DD71F1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5" name="Retângulo: Cantos Arredondados 4">
              <a:extLst>
                <a:ext uri="{FF2B5EF4-FFF2-40B4-BE49-F238E27FC236}">
                  <a16:creationId xmlns:a16="http://schemas.microsoft.com/office/drawing/2014/main" id="{E03053A0-3DF8-85A7-E374-B7FBEF60E984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6" name="Elipse 5">
              <a:extLst>
                <a:ext uri="{FF2B5EF4-FFF2-40B4-BE49-F238E27FC236}">
                  <a16:creationId xmlns:a16="http://schemas.microsoft.com/office/drawing/2014/main" id="{5ACB86DE-5CCB-DD7C-F0B1-A5DD6FC0EBEB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11510D80-566F-567B-8F58-B5442A307A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7" name="Agrupar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8129BF-7732-47D3-BFA2-C049A71FF335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8" name="Agrupar 7">
            <a:extLst>
              <a:ext uri="{FF2B5EF4-FFF2-40B4-BE49-F238E27FC236}">
                <a16:creationId xmlns:a16="http://schemas.microsoft.com/office/drawing/2014/main" id="{C52A8A0B-5661-1BB6-CC94-4F2B03E8403B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0" name="Retângulo: Cantos Arredondados 9">
              <a:extLst>
                <a:ext uri="{FF2B5EF4-FFF2-40B4-BE49-F238E27FC236}">
                  <a16:creationId xmlns:a16="http://schemas.microsoft.com/office/drawing/2014/main" id="{1F699863-7A06-2705-5044-2349DBC4BB16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1" name="Elipse 10">
              <a:extLst>
                <a:ext uri="{FF2B5EF4-FFF2-40B4-BE49-F238E27FC236}">
                  <a16:creationId xmlns:a16="http://schemas.microsoft.com/office/drawing/2014/main" id="{6D6C47E1-9E85-DA00-A77E-3A46D60D35E7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4F3E09D4-EFD6-ACEA-EB70-3C0B7D769B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12" name="Agrupar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91F58C-F042-4A3A-BCD6-9C571396A60B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EB48FA75-CEE3-4251-51C7-1545A7C679DC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15" name="Retângulo: Cantos Arredondados 14">
              <a:extLst>
                <a:ext uri="{FF2B5EF4-FFF2-40B4-BE49-F238E27FC236}">
                  <a16:creationId xmlns:a16="http://schemas.microsoft.com/office/drawing/2014/main" id="{12D90085-AFB4-2642-F258-1E1D3CDB5EC7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16" name="Elipse 15">
              <a:extLst>
                <a:ext uri="{FF2B5EF4-FFF2-40B4-BE49-F238E27FC236}">
                  <a16:creationId xmlns:a16="http://schemas.microsoft.com/office/drawing/2014/main" id="{2B844226-5319-491B-02D2-031B241CD4D3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1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AA1EF950-AAF1-0AB9-F8D3-1054B64204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17" name="Agrupar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474655-312D-492C-A946-456DFDFEA4D4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18" name="Agrupar 17">
            <a:extLst>
              <a:ext uri="{FF2B5EF4-FFF2-40B4-BE49-F238E27FC236}">
                <a16:creationId xmlns:a16="http://schemas.microsoft.com/office/drawing/2014/main" id="{1774A444-87E7-87C9-9589-E144D0C3212B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20" name="Retângulo: Cantos Arredondados 19">
              <a:extLst>
                <a:ext uri="{FF2B5EF4-FFF2-40B4-BE49-F238E27FC236}">
                  <a16:creationId xmlns:a16="http://schemas.microsoft.com/office/drawing/2014/main" id="{81E03EEE-3B3C-6A49-1418-34766D5DAAB5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21" name="Elipse 20">
              <a:extLst>
                <a:ext uri="{FF2B5EF4-FFF2-40B4-BE49-F238E27FC236}">
                  <a16:creationId xmlns:a16="http://schemas.microsoft.com/office/drawing/2014/main" id="{4298683F-B747-85DD-1974-923E4D81A383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1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1663A837-DA60-1497-61D3-28C94D9CDA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22" name="Agrupar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1857BC-C01D-464B-BFAD-F97F0DF88BAC}"/>
            </a:ext>
          </a:extLst>
        </xdr:cNvPr>
        <xdr:cNvGrpSpPr/>
      </xdr:nvGrpSpPr>
      <xdr:grpSpPr>
        <a:xfrm>
          <a:off x="0" y="103908"/>
          <a:ext cx="1718201" cy="479228"/>
          <a:chOff x="472547" y="57917"/>
          <a:chExt cx="1718201" cy="467575"/>
        </a:xfrm>
      </xdr:grpSpPr>
      <xdr:grpSp>
        <xdr:nvGrpSpPr>
          <xdr:cNvPr id="23" name="Agrupar 22">
            <a:extLst>
              <a:ext uri="{FF2B5EF4-FFF2-40B4-BE49-F238E27FC236}">
                <a16:creationId xmlns:a16="http://schemas.microsoft.com/office/drawing/2014/main" id="{208DE636-C944-10EF-7DB8-22EECEAE4854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25" name="Retângulo: Cantos Arredondados 24">
              <a:extLst>
                <a:ext uri="{FF2B5EF4-FFF2-40B4-BE49-F238E27FC236}">
                  <a16:creationId xmlns:a16="http://schemas.microsoft.com/office/drawing/2014/main" id="{7C8F306D-3B8C-47A1-3FB6-10CEC3E12343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26" name="Elipse 25">
              <a:extLst>
                <a:ext uri="{FF2B5EF4-FFF2-40B4-BE49-F238E27FC236}">
                  <a16:creationId xmlns:a16="http://schemas.microsoft.com/office/drawing/2014/main" id="{C7A16F6B-7DF2-2E4C-99B1-2AB28B5F8266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E99988EF-FE82-7DD3-9CF4-7CB53864CF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107083</xdr:rowOff>
    </xdr:from>
    <xdr:to>
      <xdr:col>0</xdr:col>
      <xdr:colOff>1721376</xdr:colOff>
      <xdr:row>2</xdr:row>
      <xdr:rowOff>122761</xdr:rowOff>
    </xdr:to>
    <xdr:grpSp>
      <xdr:nvGrpSpPr>
        <xdr:cNvPr id="27" name="Agrupar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69A35-8BE7-443C-AAD9-E9436593E1A6}"/>
            </a:ext>
          </a:extLst>
        </xdr:cNvPr>
        <xdr:cNvGrpSpPr/>
      </xdr:nvGrpSpPr>
      <xdr:grpSpPr>
        <a:xfrm>
          <a:off x="0" y="107083"/>
          <a:ext cx="1721376" cy="472878"/>
          <a:chOff x="472547" y="57917"/>
          <a:chExt cx="1718201" cy="467575"/>
        </a:xfrm>
      </xdr:grpSpPr>
      <xdr:grpSp>
        <xdr:nvGrpSpPr>
          <xdr:cNvPr id="28" name="Agrupar 27">
            <a:extLst>
              <a:ext uri="{FF2B5EF4-FFF2-40B4-BE49-F238E27FC236}">
                <a16:creationId xmlns:a16="http://schemas.microsoft.com/office/drawing/2014/main" id="{193227D8-CB00-9F64-E7B8-EEB192C61B66}"/>
              </a:ext>
            </a:extLst>
          </xdr:cNvPr>
          <xdr:cNvGrpSpPr/>
        </xdr:nvGrpSpPr>
        <xdr:grpSpPr>
          <a:xfrm>
            <a:off x="472547" y="57917"/>
            <a:ext cx="1718201" cy="467575"/>
            <a:chOff x="5773851" y="1820976"/>
            <a:chExt cx="2515618" cy="828335"/>
          </a:xfrm>
        </xdr:grpSpPr>
        <xdr:sp macro="" textlink="">
          <xdr:nvSpPr>
            <xdr:cNvPr id="30" name="Retângulo: Cantos Arredondados 29">
              <a:extLst>
                <a:ext uri="{FF2B5EF4-FFF2-40B4-BE49-F238E27FC236}">
                  <a16:creationId xmlns:a16="http://schemas.microsoft.com/office/drawing/2014/main" id="{ACA5FB7E-1267-783B-8E1D-41AACFB104D3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69479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>
                  <a:latin typeface="Axiforma Black" panose="00000900000000000000"/>
                </a:rPr>
                <a:t> </a:t>
              </a:r>
              <a:r>
                <a:rPr kumimoji="0" lang="pt-BR" sz="1200" b="0" i="0" u="none" strike="noStrike" kern="0" cap="none" spc="0" normalizeH="0" baseline="0" noProof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  <a:latin typeface="Century Gothic" panose="020B0502020202020204" pitchFamily="34" charset="0"/>
                  <a:ea typeface="+mn-ea"/>
                  <a:cs typeface="+mn-cs"/>
                </a:rPr>
                <a:t>Voltar / Back</a:t>
              </a:r>
              <a:endParaRPr lang="pt-BR" sz="1800" baseline="0">
                <a:latin typeface="Axiforma Black" panose="00000900000000000000"/>
              </a:endParaRPr>
            </a:p>
          </xdr:txBody>
        </xdr:sp>
        <xdr:sp macro="" textlink="">
          <xdr:nvSpPr>
            <xdr:cNvPr id="31" name="Elipse 30">
              <a:extLst>
                <a:ext uri="{FF2B5EF4-FFF2-40B4-BE49-F238E27FC236}">
                  <a16:creationId xmlns:a16="http://schemas.microsoft.com/office/drawing/2014/main" id="{CDE7AC37-E073-CB66-800F-139E305586F8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  <xdr:pic>
        <xdr:nvPicPr>
          <xdr:cNvPr id="29" name="Gráfico 14" descr="Círculo com seta para a esquerda estrutura de tópicos">
            <a:extLst>
              <a:ext uri="{FF2B5EF4-FFF2-40B4-BE49-F238E27FC236}">
                <a16:creationId xmlns:a16="http://schemas.microsoft.com/office/drawing/2014/main" id="{9348D18E-C299-EE9A-B406-B95BCAEB1D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 flipH="1">
            <a:off x="697023" y="121991"/>
            <a:ext cx="332012" cy="3394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103908</xdr:rowOff>
    </xdr:from>
    <xdr:to>
      <xdr:col>0</xdr:col>
      <xdr:colOff>1718201</xdr:colOff>
      <xdr:row>2</xdr:row>
      <xdr:rowOff>125936</xdr:rowOff>
    </xdr:to>
    <xdr:grpSp>
      <xdr:nvGrpSpPr>
        <xdr:cNvPr id="32" name="Agrupar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CBD9D7-7375-4037-9D73-D7D0690D7AE1}"/>
            </a:ext>
          </a:extLst>
        </xdr:cNvPr>
        <xdr:cNvGrpSpPr/>
      </xdr:nvGrpSpPr>
      <xdr:grpSpPr>
        <a:xfrm>
          <a:off x="0" y="103908"/>
          <a:ext cx="1718201" cy="479228"/>
          <a:chOff x="0" y="103908"/>
          <a:chExt cx="1718201" cy="474466"/>
        </a:xfrm>
      </xdr:grpSpPr>
      <xdr:grpSp>
        <xdr:nvGrpSpPr>
          <xdr:cNvPr id="33" name="Agrupar 32">
            <a:extLst>
              <a:ext uri="{FF2B5EF4-FFF2-40B4-BE49-F238E27FC236}">
                <a16:creationId xmlns:a16="http://schemas.microsoft.com/office/drawing/2014/main" id="{380FA3BD-A770-9F05-32C8-AF962F08155D}"/>
              </a:ext>
            </a:extLst>
          </xdr:cNvPr>
          <xdr:cNvGrpSpPr/>
        </xdr:nvGrpSpPr>
        <xdr:grpSpPr>
          <a:xfrm>
            <a:off x="0" y="103908"/>
            <a:ext cx="1718201" cy="474466"/>
            <a:chOff x="5773851" y="1820976"/>
            <a:chExt cx="2515618" cy="828335"/>
          </a:xfrm>
          <a:solidFill>
            <a:srgbClr val="002060"/>
          </a:solidFill>
        </xdr:grpSpPr>
        <xdr:sp macro="" textlink="">
          <xdr:nvSpPr>
            <xdr:cNvPr id="35" name="Retângulo: Cantos Arredondados 34">
              <a:extLst>
                <a:ext uri="{FF2B5EF4-FFF2-40B4-BE49-F238E27FC236}">
                  <a16:creationId xmlns:a16="http://schemas.microsoft.com/office/drawing/2014/main" id="{4843D571-E128-A7F4-91D7-B23E5A30C9DC}"/>
                </a:ext>
              </a:extLst>
            </xdr:cNvPr>
            <xdr:cNvSpPr/>
          </xdr:nvSpPr>
          <xdr:spPr>
            <a:xfrm>
              <a:off x="6264401" y="1870743"/>
              <a:ext cx="2025068" cy="766412"/>
            </a:xfrm>
            <a:prstGeom prst="roundRect">
              <a:avLst/>
            </a:prstGeom>
            <a:solidFill>
              <a:srgbClr val="0029A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pt-BR" sz="1800" b="0">
                  <a:solidFill>
                    <a:schemeClr val="bg1"/>
                  </a:solidFill>
                  <a:latin typeface="Axiforma Black" panose="00000900000000000000"/>
                </a:rPr>
                <a:t> </a:t>
              </a:r>
              <a:r>
                <a:rPr lang="pt-BR" sz="1200" b="0">
                  <a:solidFill>
                    <a:schemeClr val="bg1"/>
                  </a:solidFill>
                  <a:latin typeface="Century Gothic" panose="020B0502020202020204" pitchFamily="34" charset="0"/>
                </a:rPr>
                <a:t>Voltar / Back</a:t>
              </a:r>
              <a:endParaRPr lang="pt-BR" sz="1800" b="0" baseline="0">
                <a:solidFill>
                  <a:schemeClr val="bg1"/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36" name="Elipse 35">
              <a:extLst>
                <a:ext uri="{FF2B5EF4-FFF2-40B4-BE49-F238E27FC236}">
                  <a16:creationId xmlns:a16="http://schemas.microsoft.com/office/drawing/2014/main" id="{82404584-9184-AF7F-1F3C-E5D5FC4C0FC0}"/>
                </a:ext>
              </a:extLst>
            </xdr:cNvPr>
            <xdr:cNvSpPr/>
          </xdr:nvSpPr>
          <xdr:spPr>
            <a:xfrm>
              <a:off x="5773851" y="1820976"/>
              <a:ext cx="873141" cy="828335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>
                <a:solidFill>
                  <a:srgbClr val="0029A1"/>
                </a:solidFill>
              </a:endParaRPr>
            </a:p>
          </xdr:txBody>
        </xdr:sp>
      </xdr:grpSp>
      <xdr:pic>
        <xdr:nvPicPr>
          <xdr:cNvPr id="34" name="Gráfico 14" descr="Círculo com seta para a esquerda estrutura de tópicos">
            <a:extLst>
              <a:ext uri="{FF2B5EF4-FFF2-40B4-BE49-F238E27FC236}">
                <a16:creationId xmlns:a16="http://schemas.microsoft.com/office/drawing/2014/main" id="{44253027-426E-428A-2778-7C4AB222E3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 flipH="1">
            <a:off x="224476" y="168926"/>
            <a:ext cx="332012" cy="344429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SP9518\AppData\Local\Microsoft\Windows\INetCache\Content.Outlook\PHXZRGP6\4T25%20-%20Quadros%20Release.xlsx" TargetMode="External"/><Relationship Id="rId1" Type="http://schemas.openxmlformats.org/officeDocument/2006/relationships/externalLinkPath" Target="file:///C:\Users\CSP9518\AppData\Local\Microsoft\Windows\INetCache\Content.Outlook\PHXZRGP6\4T25%20-%20Quadros%20Releas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SP9518\Downloads\Guia%20de%20Modelagem.xlsx" TargetMode="External"/><Relationship Id="rId1" Type="http://schemas.openxmlformats.org/officeDocument/2006/relationships/externalLinkPath" Target="file:///C:\Users\CSP9518\Downloads\Guia%20de%20Modelagem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SP9518\AppData\Local\Microsoft\Windows\INetCache\Content.Outlook\PHXZRGP6\CSN%20Guia%20de%20Modelagem%203T25.xlsx" TargetMode="External"/><Relationship Id="rId1" Type="http://schemas.openxmlformats.org/officeDocument/2006/relationships/externalLinkPath" Target="file:///C:\Users\CSP9518\AppData\Local\Microsoft\Windows\INetCache\Content.Outlook\PHXZRGP6\CSN%20Guia%20de%20Modelagem%203T25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4/2T24/03%20-%20Mascaras/2T24%20-%20Planilha%20de%20Resultado%20-%20GOR.xlsx" TargetMode="External"/><Relationship Id="rId2" Type="http://schemas.openxmlformats.org/officeDocument/2006/relationships/externalLinkPath" Target="file:///Z:\COMPANHIA%20SIDERURGICA%20NACIONAL\Release\2024\2T24\03%20-%20Mascaras\2T24%20-%20Planilha%20de%20Resultado%20-%20GOR.xlsx" TargetMode="External"/><Relationship Id="rId1" Type="http://schemas.openxmlformats.org/officeDocument/2006/relationships/externalLinkPath" Target="/COMPANHIA%20SIDERURGICA%20NACIONAL/Release/2024/2T24/03%20-%20Mascaras/2T24%20-%20Planilha%20de%20Resultado%20-%20G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áficos Apresentação"/>
      <sheetName val="Comentários"/>
      <sheetName val="2. Destaques apresentação"/>
      <sheetName val="2. Destaques apresentação ENG"/>
      <sheetName val="3. Result. Financ Apresentação"/>
      <sheetName val="3. Result. Financ ENG "/>
      <sheetName val="4. Dívida Apresentação"/>
      <sheetName val="4. Dívida Apres sem Usiminas"/>
      <sheetName val="4. Dívida Amort. Apres IFRS "/>
      <sheetName val="5. Equiv. Patrimonial Apresent"/>
      <sheetName val="5. Equiv. Patrimonial ENG"/>
      <sheetName val="6. EBTIDA Apresentação"/>
      <sheetName val="6. EBTIDA ENG"/>
      <sheetName val="6. EBTIDA Gráfico"/>
      <sheetName val="7. Exposição Cambial Apresent"/>
      <sheetName val="7. Exposição Cambial ENG"/>
      <sheetName val="8. Investimento Apresentação"/>
      <sheetName val="9. Capital Circulante Líquido"/>
      <sheetName val="9. Capital Circulante Líqui ENG"/>
      <sheetName val="FCL"/>
      <sheetName val="Build-up dívida líquida"/>
      <sheetName val="Balanço em IFRS (2)"/>
      <sheetName val="Balanço em IFRS ENG"/>
      <sheetName val="DREconsolidado ENG"/>
      <sheetName val="DREconsolidado (2)"/>
      <sheetName val="DFCconsolidado  (2)"/>
      <sheetName val="FLC Trimestral"/>
      <sheetName val="FLC ANo 2021"/>
      <sheetName val="Balanço em IFRS"/>
      <sheetName val="DREconsolidado"/>
      <sheetName val="DFCconsolidado "/>
      <sheetName val="DFCconsolidado ENG"/>
      <sheetName val="DFCconsolidado_V1 "/>
      <sheetName val="DFCconsolidado_V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E22">
            <v>3342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8">
          <cell r="G8">
            <v>11403163</v>
          </cell>
        </row>
        <row r="10">
          <cell r="G10">
            <v>5439723.9725800008</v>
          </cell>
        </row>
        <row r="11">
          <cell r="G11">
            <v>5963439.0691499934</v>
          </cell>
        </row>
        <row r="13">
          <cell r="G13">
            <v>-7717650.3484400157</v>
          </cell>
        </row>
        <row r="21">
          <cell r="G21">
            <v>-1397814.5965100001</v>
          </cell>
        </row>
        <row r="22">
          <cell r="G22">
            <v>-257829.06685999996</v>
          </cell>
        </row>
        <row r="23">
          <cell r="G23">
            <v>-22783.300000000007</v>
          </cell>
        </row>
        <row r="27">
          <cell r="G27">
            <v>116890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1. BP"/>
      <sheetName val="2. DRE"/>
      <sheetName val="3. DFC"/>
      <sheetName val="4. Resultado por Segmento"/>
      <sheetName val="5. Indicadores "/>
      <sheetName val="6. Guidance"/>
      <sheetName val="7. Siderurgia"/>
      <sheetName val="8. Mineração"/>
      <sheetName val="9. TECON"/>
    </sheetNames>
    <sheetDataSet>
      <sheetData sheetId="0"/>
      <sheetData sheetId="1"/>
      <sheetData sheetId="2"/>
      <sheetData sheetId="3"/>
      <sheetData sheetId="4">
        <row r="105">
          <cell r="R105">
            <v>-4018</v>
          </cell>
          <cell r="S105">
            <v>-4378</v>
          </cell>
          <cell r="T105">
            <v>-5133</v>
          </cell>
          <cell r="U105">
            <v>-5596.0025425101994</v>
          </cell>
          <cell r="V105">
            <v>-6178.7843049001431</v>
          </cell>
          <cell r="W105">
            <v>-7111.091326190447</v>
          </cell>
          <cell r="X105">
            <v>-5941.5220582928114</v>
          </cell>
          <cell r="Y105">
            <v>-6606.0771353535065</v>
          </cell>
          <cell r="Z105">
            <v>-7287.2851559488399</v>
          </cell>
          <cell r="AA105">
            <v>-7560.4408755701088</v>
          </cell>
          <cell r="AB105">
            <v>-8359</v>
          </cell>
          <cell r="AC105">
            <v>-7847.3557957526027</v>
          </cell>
          <cell r="AD105">
            <v>-8073.4755478461002</v>
          </cell>
          <cell r="AE105">
            <v>-8745.6603114100399</v>
          </cell>
          <cell r="AF105">
            <v>-8319.7231545477571</v>
          </cell>
          <cell r="AG105">
            <v>-8336.3297440819551</v>
          </cell>
          <cell r="AH105">
            <v>-7521.9677645299889</v>
          </cell>
          <cell r="AI105">
            <v>-7892.7756558482715</v>
          </cell>
          <cell r="AJ105">
            <v>-8332.9155339409954</v>
          </cell>
          <cell r="AK105">
            <v>-8243.1112927761096</v>
          </cell>
          <cell r="AL105">
            <v>-8375.3857405927029</v>
          </cell>
          <cell r="AM105">
            <v>-7967.1879999999992</v>
          </cell>
          <cell r="AN105">
            <v>-8326.6177369930938</v>
          </cell>
        </row>
        <row r="107">
          <cell r="R107">
            <v>-510</v>
          </cell>
          <cell r="S107">
            <v>-527</v>
          </cell>
          <cell r="T107">
            <v>-731</v>
          </cell>
          <cell r="U107">
            <v>-740.87792950999994</v>
          </cell>
          <cell r="V107">
            <v>-557.04890037000018</v>
          </cell>
          <cell r="W107">
            <v>-825.63367901999993</v>
          </cell>
          <cell r="X107">
            <v>-762.46814422</v>
          </cell>
          <cell r="Y107">
            <v>-814.29534430000012</v>
          </cell>
          <cell r="Z107">
            <v>-587.32576817999995</v>
          </cell>
          <cell r="AA107">
            <v>-650.85392914969998</v>
          </cell>
          <cell r="AB107">
            <v>-798</v>
          </cell>
          <cell r="AC107">
            <v>-1213.3381707099002</v>
          </cell>
          <cell r="AD107">
            <v>-1020.3941615499998</v>
          </cell>
          <cell r="AE107">
            <v>-1081.7310437000001</v>
          </cell>
          <cell r="AF107">
            <v>-1175.2382102399997</v>
          </cell>
          <cell r="AG107">
            <v>-1212.6202989403671</v>
          </cell>
          <cell r="AH107">
            <v>-1405.4167814499999</v>
          </cell>
          <cell r="AI107">
            <v>-1587.4163355600001</v>
          </cell>
          <cell r="AJ107">
            <v>-1708.6523131000004</v>
          </cell>
          <cell r="AK107">
            <v>-1607.8106581799998</v>
          </cell>
          <cell r="AL107">
            <v>-1277.62622751</v>
          </cell>
          <cell r="AM107">
            <v>-1496.5329999999999</v>
          </cell>
          <cell r="AN107">
            <v>-1559.7195146200002</v>
          </cell>
        </row>
        <row r="111">
          <cell r="R111">
            <v>1331</v>
          </cell>
          <cell r="S111">
            <v>1925</v>
          </cell>
          <cell r="T111">
            <v>3506</v>
          </cell>
          <cell r="U111">
            <v>4737.7734877733237</v>
          </cell>
          <cell r="V111">
            <v>5806.0672511232979</v>
          </cell>
          <cell r="W111">
            <v>8174.1304407678708</v>
          </cell>
          <cell r="X111">
            <v>4296</v>
          </cell>
          <cell r="Y111">
            <v>3726.5799056190494</v>
          </cell>
          <cell r="Z111">
            <v>4717.8850185277515</v>
          </cell>
          <cell r="AA111">
            <v>3262</v>
          </cell>
          <cell r="AB111">
            <v>2714</v>
          </cell>
          <cell r="AC111">
            <v>3122.6636693055452</v>
          </cell>
          <cell r="AD111">
            <v>3203.0349349854896</v>
          </cell>
          <cell r="AE111">
            <v>2263.2629453432273</v>
          </cell>
          <cell r="AF111">
            <v>2815.1967511892226</v>
          </cell>
          <cell r="AG111">
            <v>3625.6852429573264</v>
          </cell>
          <cell r="AH111">
            <v>1966.0144679467003</v>
          </cell>
          <cell r="AI111">
            <v>2644.8541400760023</v>
          </cell>
          <cell r="AJ111">
            <v>2284.0860754002092</v>
          </cell>
          <cell r="AK111">
            <v>3335.0877262802096</v>
          </cell>
          <cell r="AL111">
            <v>2509.1225279889709</v>
          </cell>
          <cell r="AM111">
            <v>2642.5790000000006</v>
          </cell>
          <cell r="AN111">
            <v>3319.0354640825285</v>
          </cell>
        </row>
      </sheetData>
      <sheetData sheetId="5">
        <row r="5">
          <cell r="R5">
            <v>-1312</v>
          </cell>
          <cell r="S5">
            <v>446</v>
          </cell>
          <cell r="T5">
            <v>1262</v>
          </cell>
          <cell r="U5">
            <v>3896.8317879899669</v>
          </cell>
          <cell r="V5">
            <v>5697.3122253600004</v>
          </cell>
          <cell r="W5">
            <v>5513</v>
          </cell>
          <cell r="X5">
            <v>1325</v>
          </cell>
          <cell r="Y5">
            <v>1061</v>
          </cell>
          <cell r="Z5">
            <v>1364</v>
          </cell>
          <cell r="AA5">
            <v>369</v>
          </cell>
          <cell r="AB5">
            <v>238</v>
          </cell>
          <cell r="AC5">
            <v>197</v>
          </cell>
          <cell r="AD5">
            <v>-823</v>
          </cell>
          <cell r="AE5">
            <v>283</v>
          </cell>
          <cell r="AF5">
            <v>91</v>
          </cell>
          <cell r="AG5">
            <v>851</v>
          </cell>
          <cell r="AH5">
            <v>-480</v>
          </cell>
          <cell r="AI5">
            <v>-223</v>
          </cell>
          <cell r="AJ5">
            <v>-751</v>
          </cell>
          <cell r="AK5">
            <v>-85</v>
          </cell>
          <cell r="AL5">
            <v>-732</v>
          </cell>
          <cell r="AM5">
            <v>-130</v>
          </cell>
          <cell r="AN5">
            <v>76</v>
          </cell>
        </row>
        <row r="105">
          <cell r="R105">
            <v>36.932000000000002</v>
          </cell>
          <cell r="S105">
            <v>38.29722644804</v>
          </cell>
          <cell r="T105">
            <v>37.477188000000005</v>
          </cell>
          <cell r="U105">
            <v>36.49179265771</v>
          </cell>
          <cell r="V105">
            <v>35.269164473080004</v>
          </cell>
          <cell r="W105">
            <v>35.744969347389997</v>
          </cell>
          <cell r="X105">
            <v>31</v>
          </cell>
          <cell r="Y105">
            <v>34.364757440199995</v>
          </cell>
          <cell r="Z105">
            <v>32.67</v>
          </cell>
          <cell r="AA105">
            <v>36.692</v>
          </cell>
          <cell r="AB105">
            <v>39.36</v>
          </cell>
          <cell r="AC105">
            <v>43.057691616379998</v>
          </cell>
          <cell r="AD105">
            <v>44.451000000000001</v>
          </cell>
          <cell r="AE105">
            <v>43.923999999999999</v>
          </cell>
          <cell r="AF105">
            <v>45.93</v>
          </cell>
          <cell r="AG105">
            <v>48.034999999999997</v>
          </cell>
          <cell r="AH105">
            <v>49.475999999999999</v>
          </cell>
          <cell r="AI105">
            <v>54</v>
          </cell>
          <cell r="AJ105">
            <v>54.485701484729994</v>
          </cell>
          <cell r="AK105">
            <v>60.619987716799997</v>
          </cell>
          <cell r="AL105">
            <v>57.059969703699998</v>
          </cell>
          <cell r="AM105">
            <v>54.928956982110002</v>
          </cell>
          <cell r="AN105">
            <v>56.348189137960006</v>
          </cell>
        </row>
        <row r="106">
          <cell r="R106">
            <v>4.1280000000000001</v>
          </cell>
          <cell r="S106">
            <v>5.1772296938899967</v>
          </cell>
          <cell r="T106">
            <v>6.8737525709999998</v>
          </cell>
          <cell r="U106">
            <v>10.872484</v>
          </cell>
          <cell r="V106">
            <v>14.72727990475</v>
          </cell>
          <cell r="W106">
            <v>22.52</v>
          </cell>
          <cell r="X106">
            <v>17</v>
          </cell>
          <cell r="Y106">
            <v>17.593</v>
          </cell>
          <cell r="Z106">
            <v>14.03</v>
          </cell>
          <cell r="AA106">
            <v>15.657</v>
          </cell>
          <cell r="AB106">
            <v>15.06</v>
          </cell>
          <cell r="AC106">
            <v>12.586417002919999</v>
          </cell>
          <cell r="AD106">
            <v>14.292999999999999</v>
          </cell>
          <cell r="AE106">
            <v>12.468999999999999</v>
          </cell>
          <cell r="AF106">
            <v>15.991</v>
          </cell>
          <cell r="AG106">
            <v>17.349</v>
          </cell>
          <cell r="AH106">
            <v>16.045000000000002</v>
          </cell>
          <cell r="AI106">
            <v>17</v>
          </cell>
          <cell r="AJ106">
            <v>19.321611134360005</v>
          </cell>
          <cell r="AK106">
            <v>24.915924511400004</v>
          </cell>
          <cell r="AL106">
            <v>21.23</v>
          </cell>
          <cell r="AM106">
            <v>19.27396315607</v>
          </cell>
          <cell r="AN106">
            <v>18.802872356270001</v>
          </cell>
        </row>
        <row r="107">
          <cell r="R107">
            <v>32.804000000000002</v>
          </cell>
          <cell r="S107">
            <v>33.119996754150002</v>
          </cell>
          <cell r="T107">
            <v>30.603435429000001</v>
          </cell>
          <cell r="U107">
            <v>25.61930865771</v>
          </cell>
          <cell r="V107">
            <v>20.541884568330001</v>
          </cell>
          <cell r="W107">
            <v>13.23</v>
          </cell>
          <cell r="X107">
            <v>14.69</v>
          </cell>
          <cell r="Y107">
            <v>16.771757440199995</v>
          </cell>
          <cell r="Z107">
            <v>18.64</v>
          </cell>
          <cell r="AA107">
            <v>21.035</v>
          </cell>
          <cell r="AB107">
            <v>24.299999999999997</v>
          </cell>
          <cell r="AC107">
            <v>30.471274613459997</v>
          </cell>
          <cell r="AD107">
            <v>30.158000000000001</v>
          </cell>
          <cell r="AE107">
            <v>31.454999999999998</v>
          </cell>
          <cell r="AF107">
            <v>29.939</v>
          </cell>
          <cell r="AG107">
            <v>30.686</v>
          </cell>
          <cell r="AH107">
            <v>33.430999999999997</v>
          </cell>
          <cell r="AI107">
            <v>37</v>
          </cell>
          <cell r="AJ107">
            <v>35.164090350369989</v>
          </cell>
          <cell r="AK107">
            <v>35.70406320539999</v>
          </cell>
          <cell r="AL107">
            <v>35.829969703700002</v>
          </cell>
          <cell r="AM107">
            <v>35.654993826039998</v>
          </cell>
          <cell r="AN107">
            <v>37.545316781690005</v>
          </cell>
        </row>
        <row r="109">
          <cell r="R109">
            <v>4.7833199999999998</v>
          </cell>
          <cell r="S109">
            <v>5.17</v>
          </cell>
          <cell r="T109">
            <v>3.6683041865577195</v>
          </cell>
          <cell r="U109">
            <v>2.2815268847127306</v>
          </cell>
          <cell r="V109">
            <v>1.2858434650754902</v>
          </cell>
          <cell r="W109">
            <v>0.6</v>
          </cell>
          <cell r="X109">
            <v>0.64</v>
          </cell>
          <cell r="Y109">
            <v>0.75605312283837744</v>
          </cell>
          <cell r="Z109">
            <v>0.89</v>
          </cell>
          <cell r="AA109">
            <v>1.3140000000000001</v>
          </cell>
          <cell r="AB109">
            <v>1.69</v>
          </cell>
          <cell r="AC109">
            <v>2.21</v>
          </cell>
          <cell r="AD109">
            <v>2.452</v>
          </cell>
          <cell r="AE109">
            <v>2.7829999999999999</v>
          </cell>
          <cell r="AF109">
            <v>2.625306909856191</v>
          </cell>
          <cell r="AG109">
            <v>2.5771394977744184</v>
          </cell>
          <cell r="AH109">
            <v>3.1331771321462045</v>
          </cell>
          <cell r="AI109">
            <v>3.36</v>
          </cell>
          <cell r="AJ109">
            <v>3.3422764328837551</v>
          </cell>
          <cell r="AK109">
            <v>3.4901332556598228</v>
          </cell>
          <cell r="AL109">
            <v>3.3259045487515086</v>
          </cell>
          <cell r="AM109">
            <v>3.24</v>
          </cell>
          <cell r="AN109">
            <v>3.14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1. BP"/>
      <sheetName val="2. DRE"/>
      <sheetName val="3. DFC"/>
      <sheetName val="4. Resultado por Segmento"/>
      <sheetName val="5. Indicadores "/>
      <sheetName val="6. Guidance"/>
      <sheetName val="7. Siderurgia"/>
      <sheetName val="8. Mineração"/>
      <sheetName val="9. TECON"/>
    </sheetNames>
    <sheetDataSet>
      <sheetData sheetId="0"/>
      <sheetData sheetId="1">
        <row r="4">
          <cell r="W4">
            <v>14385591</v>
          </cell>
        </row>
      </sheetData>
      <sheetData sheetId="2">
        <row r="3">
          <cell r="AB3">
            <v>5334653</v>
          </cell>
          <cell r="AC3">
            <v>6220683</v>
          </cell>
          <cell r="AD3">
            <v>8714583</v>
          </cell>
          <cell r="AE3">
            <v>9794101</v>
          </cell>
          <cell r="AF3">
            <v>11913328</v>
          </cell>
          <cell r="AG3">
            <v>15391573</v>
          </cell>
          <cell r="AH3">
            <v>10246173</v>
          </cell>
          <cell r="AI3">
            <v>10360965</v>
          </cell>
          <cell r="AJ3">
            <v>11769866</v>
          </cell>
          <cell r="AK3">
            <v>10565922</v>
          </cell>
          <cell r="AL3">
            <v>10897049</v>
          </cell>
          <cell r="AM3">
            <v>11129283</v>
          </cell>
          <cell r="AN3">
            <v>11318691</v>
          </cell>
          <cell r="AO3">
            <v>10989111</v>
          </cell>
          <cell r="AP3">
            <v>11125028</v>
          </cell>
          <cell r="AQ3">
            <v>12005121</v>
          </cell>
          <cell r="AR3">
            <v>9712992</v>
          </cell>
          <cell r="AS3">
            <v>10881740</v>
          </cell>
          <cell r="AT3">
            <v>11066589</v>
          </cell>
          <cell r="AU3">
            <v>12026140</v>
          </cell>
          <cell r="AV3">
            <v>10907629</v>
          </cell>
          <cell r="AW3">
            <v>10693286</v>
          </cell>
          <cell r="AX3">
            <v>11793868</v>
          </cell>
        </row>
        <row r="4">
          <cell r="AB4">
            <v>-4017707</v>
          </cell>
          <cell r="AC4">
            <v>-4378065</v>
          </cell>
          <cell r="AD4">
            <v>-5133126</v>
          </cell>
          <cell r="AE4">
            <v>-5596003</v>
          </cell>
          <cell r="AF4">
            <v>-6178784</v>
          </cell>
          <cell r="AG4">
            <v>-7111092</v>
          </cell>
          <cell r="AH4">
            <v>-5941522</v>
          </cell>
          <cell r="AI4">
            <v>-6606077</v>
          </cell>
          <cell r="AJ4">
            <v>-7287285</v>
          </cell>
          <cell r="AK4">
            <v>-7560441</v>
          </cell>
          <cell r="AL4">
            <v>-8358934</v>
          </cell>
          <cell r="AM4">
            <v>-7847356</v>
          </cell>
          <cell r="AN4">
            <v>-8073476</v>
          </cell>
          <cell r="AO4">
            <v>-8745660</v>
          </cell>
          <cell r="AP4">
            <v>-8319723</v>
          </cell>
          <cell r="AQ4">
            <v>-8336330</v>
          </cell>
          <cell r="AR4">
            <v>-7521968</v>
          </cell>
          <cell r="AS4">
            <v>-7892701</v>
          </cell>
          <cell r="AT4">
            <v>-8332916</v>
          </cell>
          <cell r="AU4">
            <v>-8243111</v>
          </cell>
          <cell r="AV4">
            <v>-8375386</v>
          </cell>
          <cell r="AW4">
            <v>-7967187.4947200064</v>
          </cell>
          <cell r="AX4">
            <v>-8326617.7376099853</v>
          </cell>
        </row>
        <row r="5">
          <cell r="AB5">
            <v>1316946</v>
          </cell>
          <cell r="AC5">
            <v>1842618</v>
          </cell>
          <cell r="AD5">
            <v>3581457</v>
          </cell>
          <cell r="AE5">
            <v>4198098</v>
          </cell>
          <cell r="AF5">
            <v>5734544</v>
          </cell>
          <cell r="AG5">
            <v>8280481</v>
          </cell>
          <cell r="AH5">
            <v>4304651</v>
          </cell>
          <cell r="AI5">
            <v>3754888</v>
          </cell>
          <cell r="AJ5">
            <v>4482581</v>
          </cell>
          <cell r="AK5">
            <v>3005481</v>
          </cell>
          <cell r="AL5">
            <v>2538115</v>
          </cell>
          <cell r="AM5">
            <v>3281927</v>
          </cell>
          <cell r="AN5">
            <v>3245215</v>
          </cell>
          <cell r="AO5">
            <v>2243451</v>
          </cell>
          <cell r="AP5">
            <v>2805305</v>
          </cell>
          <cell r="AQ5">
            <v>3668791</v>
          </cell>
          <cell r="AR5">
            <v>2191024</v>
          </cell>
          <cell r="AS5">
            <v>2989039</v>
          </cell>
          <cell r="AT5">
            <v>2733673</v>
          </cell>
          <cell r="AU5">
            <v>3783029</v>
          </cell>
          <cell r="AV5">
            <v>2532243</v>
          </cell>
          <cell r="AW5">
            <v>2726098.5052799936</v>
          </cell>
        </row>
        <row r="6">
          <cell r="AB6">
            <v>-1221313</v>
          </cell>
          <cell r="AC6">
            <v>-1289349</v>
          </cell>
          <cell r="AD6">
            <v>-1422016</v>
          </cell>
          <cell r="AE6">
            <v>-1292004</v>
          </cell>
          <cell r="AF6">
            <v>1442516</v>
          </cell>
          <cell r="AG6">
            <v>-1171899</v>
          </cell>
          <cell r="AH6">
            <v>-625288</v>
          </cell>
          <cell r="AI6">
            <v>-1179931</v>
          </cell>
          <cell r="AJ6">
            <v>-927247</v>
          </cell>
          <cell r="AK6">
            <v>-1234203</v>
          </cell>
          <cell r="AL6">
            <v>-1411195</v>
          </cell>
          <cell r="AM6">
            <v>-2086273</v>
          </cell>
          <cell r="AN6">
            <v>-2664692</v>
          </cell>
          <cell r="AO6">
            <v>-1102487</v>
          </cell>
          <cell r="AP6">
            <v>-1157787</v>
          </cell>
          <cell r="AQ6">
            <v>-1851045</v>
          </cell>
          <cell r="AR6">
            <v>-1591098</v>
          </cell>
          <cell r="AS6">
            <v>-1375530</v>
          </cell>
          <cell r="AT6">
            <v>-1952192.3144100001</v>
          </cell>
          <cell r="AU6">
            <v>-2490934.0474800002</v>
          </cell>
        </row>
        <row r="7">
          <cell r="AB7">
            <v>-390915</v>
          </cell>
          <cell r="AC7">
            <v>-400463</v>
          </cell>
          <cell r="AD7">
            <v>-606938</v>
          </cell>
          <cell r="AE7">
            <v>-606101</v>
          </cell>
          <cell r="AF7">
            <v>-422586</v>
          </cell>
          <cell r="AG7">
            <v>-680194</v>
          </cell>
          <cell r="AH7">
            <v>-603615</v>
          </cell>
          <cell r="AI7">
            <v>-665903</v>
          </cell>
          <cell r="AJ7">
            <v>-443996</v>
          </cell>
          <cell r="AK7">
            <v>-503932</v>
          </cell>
          <cell r="AL7">
            <v>-647943</v>
          </cell>
          <cell r="AM7">
            <v>-976120</v>
          </cell>
          <cell r="AN7">
            <v>-860513</v>
          </cell>
          <cell r="AO7">
            <v>-875691</v>
          </cell>
          <cell r="AP7">
            <v>-984689</v>
          </cell>
          <cell r="AQ7">
            <v>-1003945</v>
          </cell>
          <cell r="AR7">
            <v>-1186697</v>
          </cell>
          <cell r="AS7">
            <v>-1363352</v>
          </cell>
          <cell r="AT7">
            <v>-1492210.1835700001</v>
          </cell>
          <cell r="AU7">
            <v>-1399171.35179</v>
          </cell>
        </row>
        <row r="8">
          <cell r="AB8">
            <v>-119055</v>
          </cell>
          <cell r="AC8">
            <v>-126446</v>
          </cell>
          <cell r="AD8">
            <v>-124180</v>
          </cell>
          <cell r="AE8">
            <v>-134777</v>
          </cell>
          <cell r="AF8">
            <v>-134463</v>
          </cell>
          <cell r="AG8">
            <v>-145440</v>
          </cell>
          <cell r="AH8">
            <v>-158853</v>
          </cell>
          <cell r="AI8">
            <v>-148392</v>
          </cell>
          <cell r="AJ8">
            <v>-143330</v>
          </cell>
          <cell r="AK8">
            <v>-146922</v>
          </cell>
          <cell r="AL8">
            <v>-150475</v>
          </cell>
          <cell r="AM8">
            <v>-229495</v>
          </cell>
          <cell r="AN8">
            <v>-159881</v>
          </cell>
          <cell r="AO8">
            <v>-206040</v>
          </cell>
          <cell r="AP8">
            <v>-190550</v>
          </cell>
          <cell r="AQ8">
            <v>-208674</v>
          </cell>
          <cell r="AR8">
            <v>-201729</v>
          </cell>
          <cell r="AS8">
            <v>-224064</v>
          </cell>
          <cell r="AT8">
            <v>-216443.13084</v>
          </cell>
          <cell r="AU8">
            <v>-208639.69569000002</v>
          </cell>
        </row>
        <row r="9">
          <cell r="AB9">
            <v>102689</v>
          </cell>
          <cell r="AC9">
            <v>304268</v>
          </cell>
          <cell r="AD9">
            <v>25549</v>
          </cell>
          <cell r="AE9">
            <v>49988</v>
          </cell>
          <cell r="AF9">
            <v>2560232</v>
          </cell>
          <cell r="AG9">
            <v>135965</v>
          </cell>
          <cell r="AH9">
            <v>8922</v>
          </cell>
          <cell r="AI9">
            <v>253253</v>
          </cell>
          <cell r="AJ9">
            <v>23401</v>
          </cell>
          <cell r="AK9">
            <v>26215</v>
          </cell>
          <cell r="AL9">
            <v>173285</v>
          </cell>
          <cell r="AM9">
            <v>30332</v>
          </cell>
          <cell r="AN9">
            <v>94729</v>
          </cell>
          <cell r="AO9">
            <v>-53557</v>
          </cell>
          <cell r="AP9">
            <v>101539</v>
          </cell>
          <cell r="AQ9">
            <v>307305</v>
          </cell>
          <cell r="AR9">
            <v>96467</v>
          </cell>
          <cell r="AS9">
            <v>546371</v>
          </cell>
          <cell r="AT9">
            <v>105569</v>
          </cell>
          <cell r="AU9">
            <v>-496191</v>
          </cell>
        </row>
        <row r="10">
          <cell r="AB10">
            <v>-768924</v>
          </cell>
          <cell r="AC10">
            <v>-1095062</v>
          </cell>
          <cell r="AD10">
            <v>-742417</v>
          </cell>
          <cell r="AE10">
            <v>-663653</v>
          </cell>
          <cell r="AF10">
            <v>-574112</v>
          </cell>
          <cell r="AG10">
            <v>-537351</v>
          </cell>
          <cell r="AH10">
            <v>33269</v>
          </cell>
          <cell r="AI10">
            <v>-637838</v>
          </cell>
          <cell r="AJ10">
            <v>-382581</v>
          </cell>
          <cell r="AK10">
            <v>-663970</v>
          </cell>
          <cell r="AL10">
            <v>-879423</v>
          </cell>
          <cell r="AM10">
            <v>-981881</v>
          </cell>
          <cell r="AN10">
            <v>-1760537</v>
          </cell>
          <cell r="AO10">
            <v>-74501</v>
          </cell>
          <cell r="AP10">
            <v>-214858</v>
          </cell>
          <cell r="AQ10">
            <v>-1037280</v>
          </cell>
          <cell r="AR10">
            <v>-392459</v>
          </cell>
          <cell r="AS10">
            <v>-432764</v>
          </cell>
          <cell r="AT10">
            <v>-471813</v>
          </cell>
          <cell r="AU10">
            <v>-520675</v>
          </cell>
        </row>
        <row r="11">
          <cell r="AB11">
            <v>-45108</v>
          </cell>
          <cell r="AC11">
            <v>28354</v>
          </cell>
          <cell r="AD11">
            <v>25970</v>
          </cell>
          <cell r="AE11">
            <v>62539</v>
          </cell>
          <cell r="AF11">
            <v>13445</v>
          </cell>
          <cell r="AG11">
            <v>55121</v>
          </cell>
          <cell r="AH11">
            <v>94989</v>
          </cell>
          <cell r="AI11">
            <v>18949</v>
          </cell>
          <cell r="AJ11">
            <v>19259</v>
          </cell>
          <cell r="AK11">
            <v>54406</v>
          </cell>
          <cell r="AL11">
            <v>93361</v>
          </cell>
          <cell r="AM11">
            <v>70891</v>
          </cell>
          <cell r="AN11">
            <v>21510</v>
          </cell>
          <cell r="AO11">
            <v>107302</v>
          </cell>
          <cell r="AP11">
            <v>130771</v>
          </cell>
          <cell r="AQ11">
            <v>91549</v>
          </cell>
          <cell r="AR11">
            <v>93320</v>
          </cell>
          <cell r="AS11">
            <v>98279</v>
          </cell>
          <cell r="AT11">
            <v>122705</v>
          </cell>
          <cell r="AU11">
            <v>133743</v>
          </cell>
        </row>
        <row r="12">
          <cell r="AB12">
            <v>95663</v>
          </cell>
          <cell r="AC12">
            <v>553269</v>
          </cell>
          <cell r="AD12">
            <v>2159441</v>
          </cell>
          <cell r="AE12">
            <v>2906094</v>
          </cell>
          <cell r="AF12">
            <v>7177060</v>
          </cell>
          <cell r="AG12">
            <v>7108582</v>
          </cell>
          <cell r="AH12">
            <v>3679363</v>
          </cell>
          <cell r="AI12">
            <v>2574957</v>
          </cell>
          <cell r="AJ12">
            <v>3555334</v>
          </cell>
          <cell r="AK12">
            <v>1771278</v>
          </cell>
          <cell r="AL12">
            <v>1126920</v>
          </cell>
          <cell r="AM12">
            <v>1187930</v>
          </cell>
          <cell r="AN12">
            <v>580523</v>
          </cell>
          <cell r="AO12">
            <v>1140964</v>
          </cell>
          <cell r="AP12">
            <v>1647518</v>
          </cell>
          <cell r="AQ12">
            <v>1817746</v>
          </cell>
          <cell r="AR12">
            <v>582935</v>
          </cell>
          <cell r="AS12">
            <v>1613509</v>
          </cell>
          <cell r="AT12">
            <v>781480.68558999989</v>
          </cell>
          <cell r="AU12">
            <v>1292094.9525199998</v>
          </cell>
        </row>
        <row r="14">
          <cell r="AB14">
            <v>65131</v>
          </cell>
          <cell r="AC14">
            <v>95956</v>
          </cell>
          <cell r="AD14">
            <v>134489</v>
          </cell>
          <cell r="AE14">
            <v>1146438</v>
          </cell>
          <cell r="AF14">
            <v>585585</v>
          </cell>
          <cell r="AG14">
            <v>791755</v>
          </cell>
          <cell r="AH14">
            <v>-297930</v>
          </cell>
          <cell r="AI14">
            <v>87774</v>
          </cell>
          <cell r="AJ14">
            <v>-35859</v>
          </cell>
          <cell r="AK14">
            <v>-462956</v>
          </cell>
          <cell r="AL14">
            <v>284757</v>
          </cell>
          <cell r="AM14">
            <v>180999</v>
          </cell>
          <cell r="AN14">
            <v>344819</v>
          </cell>
          <cell r="AO14">
            <v>249015</v>
          </cell>
          <cell r="AP14">
            <v>205490</v>
          </cell>
          <cell r="AQ14">
            <v>856423</v>
          </cell>
          <cell r="AR14">
            <v>434359</v>
          </cell>
          <cell r="AS14">
            <v>342437</v>
          </cell>
          <cell r="AT14">
            <v>273672</v>
          </cell>
          <cell r="AU14">
            <v>405423.66490999999</v>
          </cell>
        </row>
        <row r="15">
          <cell r="AB15">
            <v>-1266269</v>
          </cell>
          <cell r="AC15">
            <v>188901</v>
          </cell>
          <cell r="AD15">
            <v>-290538</v>
          </cell>
          <cell r="AE15">
            <v>-870419</v>
          </cell>
          <cell r="AF15">
            <v>-787092</v>
          </cell>
          <cell r="AG15">
            <v>-1130806</v>
          </cell>
          <cell r="AH15">
            <v>-645496</v>
          </cell>
          <cell r="AI15">
            <v>-547974</v>
          </cell>
          <cell r="AJ15">
            <v>-1089378</v>
          </cell>
          <cell r="AK15">
            <v>-427056</v>
          </cell>
          <cell r="AL15">
            <v>-603251</v>
          </cell>
          <cell r="AM15">
            <v>-1362281</v>
          </cell>
          <cell r="AN15">
            <v>-1534446</v>
          </cell>
          <cell r="AO15">
            <v>-1434924</v>
          </cell>
          <cell r="AP15">
            <v>-1428965</v>
          </cell>
          <cell r="AQ15">
            <v>-1408794</v>
          </cell>
          <cell r="AR15">
            <v>-1558886</v>
          </cell>
          <cell r="AS15">
            <v>-1837828</v>
          </cell>
          <cell r="AT15">
            <v>-2205259.8485900001</v>
          </cell>
          <cell r="AU15">
            <v>-1667285.1514099999</v>
          </cell>
        </row>
        <row r="16">
          <cell r="AB16">
            <v>364882</v>
          </cell>
          <cell r="AC16">
            <v>343074</v>
          </cell>
          <cell r="AD16">
            <v>-69751</v>
          </cell>
          <cell r="AE16">
            <v>-335</v>
          </cell>
          <cell r="AF16">
            <v>-56328</v>
          </cell>
          <cell r="AG16">
            <v>-330030</v>
          </cell>
          <cell r="AH16">
            <v>247882</v>
          </cell>
          <cell r="AI16">
            <v>184236</v>
          </cell>
          <cell r="AJ16">
            <v>-121324</v>
          </cell>
          <cell r="AK16">
            <v>583747</v>
          </cell>
          <cell r="AL16">
            <v>479862</v>
          </cell>
          <cell r="AM16">
            <v>-252100</v>
          </cell>
          <cell r="AN16">
            <v>-247298</v>
          </cell>
          <cell r="AO16">
            <v>-79960</v>
          </cell>
          <cell r="AP16">
            <v>-50092</v>
          </cell>
          <cell r="AQ16">
            <v>-77702</v>
          </cell>
          <cell r="AR16">
            <v>-153904</v>
          </cell>
          <cell r="AS16">
            <v>-33724</v>
          </cell>
          <cell r="AT16">
            <v>-384619.84859000001</v>
          </cell>
          <cell r="AU16">
            <v>311432.84859000001</v>
          </cell>
        </row>
        <row r="17">
          <cell r="AB17">
            <v>-1631151</v>
          </cell>
          <cell r="AC17">
            <v>-154173</v>
          </cell>
          <cell r="AD17">
            <v>-220787</v>
          </cell>
          <cell r="AE17">
            <v>-870084</v>
          </cell>
          <cell r="AF17">
            <v>-730764</v>
          </cell>
          <cell r="AG17">
            <v>-800776</v>
          </cell>
          <cell r="AH17">
            <v>-893378</v>
          </cell>
          <cell r="AI17">
            <v>-732210</v>
          </cell>
          <cell r="AJ17">
            <v>-968054</v>
          </cell>
          <cell r="AK17">
            <v>-1010803</v>
          </cell>
          <cell r="AL17">
            <v>-1083113</v>
          </cell>
          <cell r="AM17">
            <v>-1110181</v>
          </cell>
          <cell r="AN17">
            <v>-1287148</v>
          </cell>
          <cell r="AO17">
            <v>-1354964</v>
          </cell>
          <cell r="AP17">
            <v>-1378873</v>
          </cell>
          <cell r="AQ17">
            <v>-1331092</v>
          </cell>
          <cell r="AR17">
            <v>-1404982</v>
          </cell>
          <cell r="AS17">
            <v>-1804104</v>
          </cell>
          <cell r="AT17">
            <v>-1820640</v>
          </cell>
          <cell r="AU17">
            <v>-1978718</v>
          </cell>
        </row>
        <row r="18">
          <cell r="AB18">
            <v>-1105505</v>
          </cell>
          <cell r="AC18">
            <v>838126</v>
          </cell>
          <cell r="AD18">
            <v>2003392</v>
          </cell>
          <cell r="AE18">
            <v>3182113</v>
          </cell>
          <cell r="AF18">
            <v>6975553</v>
          </cell>
          <cell r="AG18">
            <v>6769531</v>
          </cell>
          <cell r="AH18">
            <v>2735937</v>
          </cell>
          <cell r="AI18">
            <v>2114757</v>
          </cell>
          <cell r="AJ18">
            <v>2430097</v>
          </cell>
          <cell r="AK18">
            <v>881266</v>
          </cell>
          <cell r="AL18">
            <v>808426</v>
          </cell>
          <cell r="AM18">
            <v>6648</v>
          </cell>
          <cell r="AN18">
            <v>-609104</v>
          </cell>
          <cell r="AO18">
            <v>-44944</v>
          </cell>
          <cell r="AP18">
            <v>424043</v>
          </cell>
          <cell r="AQ18">
            <v>1265375</v>
          </cell>
          <cell r="AR18">
            <v>-541592</v>
          </cell>
          <cell r="AS18">
            <v>118118</v>
          </cell>
          <cell r="AT18">
            <v>-1150107.1630000002</v>
          </cell>
          <cell r="AU18">
            <v>30233.466019999934</v>
          </cell>
        </row>
        <row r="19">
          <cell r="AB19">
            <v>-206204</v>
          </cell>
          <cell r="AC19">
            <v>-392226</v>
          </cell>
          <cell r="AD19">
            <v>-741797</v>
          </cell>
          <cell r="AE19">
            <v>714719</v>
          </cell>
          <cell r="AF19">
            <v>-1278240</v>
          </cell>
          <cell r="AG19">
            <v>-1256871</v>
          </cell>
          <cell r="AH19">
            <v>-1411285</v>
          </cell>
          <cell r="AI19">
            <v>-1053761</v>
          </cell>
          <cell r="AJ19">
            <v>-1066154</v>
          </cell>
          <cell r="AK19">
            <v>-511935</v>
          </cell>
          <cell r="AL19">
            <v>-570794</v>
          </cell>
          <cell r="AM19">
            <v>190144</v>
          </cell>
          <cell r="AN19">
            <v>-213439</v>
          </cell>
          <cell r="AO19">
            <v>328240</v>
          </cell>
          <cell r="AP19">
            <v>-333249</v>
          </cell>
          <cell r="AQ19">
            <v>-414270</v>
          </cell>
          <cell r="AR19">
            <v>61930</v>
          </cell>
          <cell r="AS19">
            <v>-340730</v>
          </cell>
          <cell r="AT19">
            <v>399237</v>
          </cell>
          <cell r="AU19">
            <v>-115231</v>
          </cell>
        </row>
        <row r="20">
          <cell r="AB20">
            <v>-1311709</v>
          </cell>
          <cell r="AC20">
            <v>445900</v>
          </cell>
          <cell r="AD20">
            <v>1261595</v>
          </cell>
          <cell r="AE20">
            <v>3896832</v>
          </cell>
          <cell r="AF20">
            <v>5697313</v>
          </cell>
          <cell r="AG20">
            <v>5512660</v>
          </cell>
          <cell r="AH20">
            <v>1324652</v>
          </cell>
          <cell r="AI20">
            <v>1060996</v>
          </cell>
          <cell r="AJ20">
            <v>1363943</v>
          </cell>
          <cell r="AK20">
            <v>369331</v>
          </cell>
          <cell r="AL20">
            <v>237632</v>
          </cell>
          <cell r="AM20">
            <v>196792</v>
          </cell>
          <cell r="AN20">
            <v>-822543</v>
          </cell>
          <cell r="AO20">
            <v>283296</v>
          </cell>
          <cell r="AP20">
            <v>90794</v>
          </cell>
          <cell r="AQ20">
            <v>851105</v>
          </cell>
          <cell r="AR20">
            <v>-479662</v>
          </cell>
          <cell r="AS20">
            <v>-222612</v>
          </cell>
          <cell r="AT20">
            <v>-750870.16300000018</v>
          </cell>
          <cell r="AU20">
            <v>-84997.533980000066</v>
          </cell>
        </row>
        <row r="21"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O21">
            <v>0</v>
          </cell>
        </row>
        <row r="22">
          <cell r="AB22">
            <v>-1311709</v>
          </cell>
          <cell r="AC22">
            <v>445900</v>
          </cell>
          <cell r="AD22">
            <v>1261595</v>
          </cell>
          <cell r="AE22">
            <v>3896832</v>
          </cell>
          <cell r="AF22">
            <v>5697313</v>
          </cell>
          <cell r="AG22">
            <v>5512660</v>
          </cell>
          <cell r="AH22">
            <v>1324652</v>
          </cell>
          <cell r="AI22">
            <v>1060996</v>
          </cell>
          <cell r="AJ22">
            <v>1363943</v>
          </cell>
          <cell r="AK22">
            <v>369331</v>
          </cell>
          <cell r="AL22">
            <v>237632</v>
          </cell>
          <cell r="AM22">
            <v>196792</v>
          </cell>
          <cell r="AN22">
            <v>-822548</v>
          </cell>
          <cell r="AO22">
            <v>283298</v>
          </cell>
          <cell r="AP22">
            <v>90794</v>
          </cell>
          <cell r="AQ22">
            <v>851105</v>
          </cell>
          <cell r="AR22">
            <v>-479662</v>
          </cell>
          <cell r="AS22">
            <v>-222612</v>
          </cell>
          <cell r="AT22">
            <v>-750870.16300000018</v>
          </cell>
          <cell r="AU22">
            <v>-84997.533980000066</v>
          </cell>
        </row>
        <row r="23">
          <cell r="AB23">
            <v>-1360851</v>
          </cell>
          <cell r="AC23">
            <v>345178</v>
          </cell>
          <cell r="AD23">
            <v>1080786</v>
          </cell>
          <cell r="AE23">
            <v>3729182</v>
          </cell>
          <cell r="AF23">
            <v>5240015</v>
          </cell>
          <cell r="AG23">
            <v>4965771</v>
          </cell>
          <cell r="AH23">
            <v>1149537</v>
          </cell>
          <cell r="AI23">
            <v>903305</v>
          </cell>
          <cell r="AJ23">
            <v>1206402</v>
          </cell>
          <cell r="AK23">
            <v>197326</v>
          </cell>
          <cell r="AL23">
            <v>133391</v>
          </cell>
          <cell r="AM23">
            <v>16941</v>
          </cell>
          <cell r="AN23">
            <v>-926396</v>
          </cell>
          <cell r="AO23">
            <v>183603</v>
          </cell>
          <cell r="AP23">
            <v>-154480</v>
          </cell>
          <cell r="AQ23">
            <v>579067</v>
          </cell>
          <cell r="AR23">
            <v>-589701</v>
          </cell>
          <cell r="AS23">
            <v>-528778.70029000007</v>
          </cell>
          <cell r="AT23">
            <v>-840337</v>
          </cell>
          <cell r="AU23">
            <v>-633035.29971000005</v>
          </cell>
        </row>
        <row r="24">
          <cell r="AB24">
            <v>49142</v>
          </cell>
          <cell r="AC24">
            <v>100722</v>
          </cell>
          <cell r="AD24">
            <v>180809</v>
          </cell>
          <cell r="AE24">
            <v>167650</v>
          </cell>
          <cell r="AF24">
            <v>457298</v>
          </cell>
          <cell r="AG24">
            <v>546889</v>
          </cell>
          <cell r="AH24">
            <v>175115</v>
          </cell>
          <cell r="AI24">
            <v>157691</v>
          </cell>
          <cell r="AJ24">
            <v>157541</v>
          </cell>
          <cell r="AK24">
            <v>172005</v>
          </cell>
          <cell r="AL24">
            <v>104241</v>
          </cell>
          <cell r="AM24">
            <v>179851</v>
          </cell>
          <cell r="AN24">
            <v>103848</v>
          </cell>
          <cell r="AO24">
            <v>99695</v>
          </cell>
          <cell r="AP24">
            <v>245274</v>
          </cell>
          <cell r="AQ24">
            <v>272038</v>
          </cell>
          <cell r="AR24">
            <v>110039</v>
          </cell>
          <cell r="AS24">
            <v>306166.70029000001</v>
          </cell>
          <cell r="AT24">
            <v>89467</v>
          </cell>
          <cell r="AU24">
            <v>548037.29970999993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diomas"/>
      <sheetName val="Pontos de Atenção"/>
      <sheetName val="10. Resultado por Segmento"/>
      <sheetName val="analise desempenho"/>
      <sheetName val="11. Produção_Siderurgia"/>
      <sheetName val="12. Volume_Preço Vendas AÇO"/>
      <sheetName val="BD_VendaAço_Terc2021"/>
      <sheetName val="BD_LucroBruto_SID2021"/>
      <sheetName val="BD_LucroBruto_SID2023"/>
      <sheetName val="BD_LucroBruto_SID2022"/>
      <sheetName val="BD_VendaAço_Terc2023"/>
      <sheetName val="BD_VendaAço_Terc2022"/>
      <sheetName val="BD_VendaAço_Terc2024"/>
      <sheetName val="BD_LucroBruto_SID2024"/>
      <sheetName val="16. Vendas aço Terceiros"/>
      <sheetName val="17. Custo da Placa"/>
      <sheetName val="18. Preço ME_MI - CMIN"/>
      <sheetName val="13. Produção_Vendas - MINERAÇÃO"/>
      <sheetName val="14. Sepetiba TECON"/>
      <sheetName val="15. Cimento"/>
      <sheetName val="Check DFC_Cont"/>
      <sheetName val="Check DRE_Cont"/>
      <sheetName val="Check Balanço"/>
      <sheetName val="Ajuste CAPEX"/>
      <sheetName val="Compar. 3T16 e 4T16"/>
      <sheetName val="Compar. 4T15 e 4T16"/>
      <sheetName val="Compar. AteDez15 X AteDez16"/>
      <sheetName val="Graf_Apresentação"/>
      <sheetName val="Graf_Apresentação trim.2014"/>
    </sheetNames>
    <sheetDataSet>
      <sheetData sheetId="0" refreshError="1"/>
      <sheetData sheetId="1" refreshError="1"/>
      <sheetData sheetId="2">
        <row r="45">
          <cell r="C45">
            <v>5590.5486899449988</v>
          </cell>
        </row>
      </sheetData>
      <sheetData sheetId="3" refreshError="1"/>
      <sheetData sheetId="4">
        <row r="4">
          <cell r="V4">
            <v>732.12991</v>
          </cell>
          <cell r="Z4">
            <v>883.39988099999994</v>
          </cell>
        </row>
        <row r="9">
          <cell r="Z9">
            <v>828.92465700000002</v>
          </cell>
        </row>
        <row r="10">
          <cell r="Z10">
            <v>58.948284999999998</v>
          </cell>
        </row>
      </sheetData>
      <sheetData sheetId="5">
        <row r="12">
          <cell r="T12">
            <v>739.18023806790006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T3">
            <v>739.18023806790006</v>
          </cell>
        </row>
      </sheetData>
      <sheetData sheetId="15">
        <row r="17">
          <cell r="AR17">
            <v>4113.3558462544397</v>
          </cell>
        </row>
      </sheetData>
      <sheetData sheetId="16">
        <row r="26">
          <cell r="X26">
            <v>65.648175745099664</v>
          </cell>
        </row>
      </sheetData>
      <sheetData sheetId="17">
        <row r="5">
          <cell r="AB5">
            <v>7255.2760899999994</v>
          </cell>
        </row>
      </sheetData>
      <sheetData sheetId="18">
        <row r="5">
          <cell r="V5">
            <v>14.565000000000001</v>
          </cell>
        </row>
      </sheetData>
      <sheetData sheetId="19">
        <row r="5">
          <cell r="T5">
            <v>3343.8426976389997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A47BD-06CF-4602-84AA-3D4F22675580}">
  <sheetPr codeName="Planilha6">
    <tabColor rgb="FF002060"/>
  </sheetPr>
  <dimension ref="A1:AM38"/>
  <sheetViews>
    <sheetView showGridLines="0" tabSelected="1" zoomScale="75" zoomScaleNormal="75" zoomScaleSheetLayoutView="50" workbookViewId="0">
      <selection activeCell="D7" sqref="D7"/>
    </sheetView>
  </sheetViews>
  <sheetFormatPr defaultColWidth="20.7109375" defaultRowHeight="15"/>
  <cols>
    <col min="1" max="1" width="11" style="38" customWidth="1"/>
    <col min="2" max="2" width="20.7109375" style="38"/>
    <col min="3" max="3" width="20.7109375" style="38" customWidth="1"/>
    <col min="4" max="4" width="32.42578125" style="38" customWidth="1"/>
    <col min="5" max="8" width="20.7109375" style="38"/>
    <col min="9" max="9" width="36.140625" style="38" customWidth="1"/>
    <col min="10" max="10" width="20.7109375" style="38"/>
    <col min="11" max="14" width="0" style="38" hidden="1" customWidth="1"/>
    <col min="15" max="16" width="20.7109375" style="38"/>
    <col min="17" max="17" width="53" style="42" hidden="1" customWidth="1"/>
    <col min="18" max="16384" width="20.7109375" style="38"/>
  </cols>
  <sheetData>
    <row r="1" spans="1:39" ht="21">
      <c r="A1" s="36"/>
      <c r="B1" s="36"/>
      <c r="C1" s="36"/>
      <c r="D1" s="36"/>
      <c r="E1" s="36"/>
      <c r="F1" s="36"/>
      <c r="G1" s="36"/>
      <c r="H1" s="36"/>
      <c r="I1" s="36"/>
      <c r="J1" s="37"/>
      <c r="K1" s="37"/>
      <c r="L1" s="37"/>
      <c r="M1" s="37"/>
      <c r="N1" s="37"/>
      <c r="O1" s="37"/>
      <c r="Q1" s="39" t="s">
        <v>128</v>
      </c>
      <c r="R1" s="40"/>
    </row>
    <row r="2" spans="1:39" ht="2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M2" s="37"/>
      <c r="N2" s="37"/>
      <c r="O2" s="37"/>
      <c r="Q2" s="39" t="s">
        <v>127</v>
      </c>
      <c r="R2" s="40"/>
    </row>
    <row r="3" spans="1:39" ht="21">
      <c r="A3" s="36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37"/>
      <c r="Q3" s="39"/>
      <c r="R3" s="40"/>
    </row>
    <row r="4" spans="1:39" ht="54">
      <c r="A4" s="36"/>
      <c r="B4" s="36"/>
      <c r="C4" s="36"/>
      <c r="D4" s="36"/>
      <c r="E4" s="41" t="str">
        <f>IF(D7=Q1,Q4,Q5)</f>
        <v>Informações Financeiras e Operacionais</v>
      </c>
      <c r="F4" s="36"/>
      <c r="G4" s="36"/>
      <c r="H4" s="36"/>
      <c r="I4" s="36"/>
      <c r="J4" s="37"/>
      <c r="K4" s="37"/>
      <c r="L4" s="37"/>
      <c r="M4" s="37"/>
      <c r="N4" s="37"/>
      <c r="O4" s="37"/>
      <c r="Q4" s="39" t="s">
        <v>36</v>
      </c>
      <c r="R4" s="40"/>
    </row>
    <row r="5" spans="1:39" ht="21">
      <c r="A5" s="36"/>
      <c r="B5" s="36"/>
      <c r="C5" s="36"/>
      <c r="D5" s="36"/>
      <c r="E5" s="36"/>
      <c r="F5" s="36"/>
      <c r="G5" s="36"/>
      <c r="H5" s="36"/>
      <c r="I5" s="36"/>
      <c r="J5" s="37"/>
      <c r="K5" s="37"/>
      <c r="L5" s="37"/>
      <c r="M5" s="37"/>
      <c r="N5" s="37"/>
      <c r="O5" s="37"/>
      <c r="Q5" s="39" t="s">
        <v>71</v>
      </c>
    </row>
    <row r="6" spans="1:39" ht="18.75">
      <c r="A6" s="36"/>
      <c r="B6" s="36"/>
      <c r="C6" s="36"/>
      <c r="D6" s="36"/>
      <c r="E6" s="36"/>
      <c r="F6" s="36"/>
      <c r="G6" s="36"/>
      <c r="H6" s="36"/>
      <c r="I6" s="36"/>
      <c r="J6" s="37"/>
      <c r="K6" s="37"/>
      <c r="L6" s="37"/>
      <c r="M6" s="37"/>
      <c r="N6" s="37"/>
      <c r="O6" s="37"/>
    </row>
    <row r="7" spans="1:39" ht="18.75">
      <c r="A7" s="36"/>
      <c r="B7" s="36"/>
      <c r="C7" s="43" t="s">
        <v>37</v>
      </c>
      <c r="D7" s="43" t="s">
        <v>128</v>
      </c>
      <c r="E7" s="36"/>
      <c r="F7" s="36"/>
      <c r="G7" s="36"/>
      <c r="H7" s="36"/>
      <c r="I7" s="36"/>
      <c r="J7" s="37"/>
      <c r="K7" s="37"/>
      <c r="L7" s="37"/>
      <c r="M7" s="37"/>
      <c r="N7" s="37"/>
      <c r="O7" s="37"/>
    </row>
    <row r="8" spans="1:39" ht="18.75">
      <c r="A8" s="36"/>
      <c r="B8" s="36"/>
      <c r="C8" s="36"/>
      <c r="D8" s="36"/>
      <c r="E8" s="36"/>
      <c r="F8" s="36"/>
      <c r="G8" s="36"/>
      <c r="H8" s="36"/>
      <c r="I8" s="36"/>
      <c r="J8" s="37"/>
      <c r="K8" s="37"/>
      <c r="L8" s="37"/>
      <c r="M8" s="37"/>
      <c r="N8" s="37"/>
      <c r="O8" s="37"/>
      <c r="AM8" s="46" t="s">
        <v>25</v>
      </c>
    </row>
    <row r="9" spans="1:39" ht="18.75">
      <c r="A9" s="36"/>
      <c r="B9" s="36"/>
      <c r="C9" s="36"/>
      <c r="D9" s="36"/>
      <c r="E9" s="36"/>
      <c r="F9" s="36"/>
      <c r="G9" s="36"/>
      <c r="H9" s="36"/>
      <c r="I9" s="36"/>
      <c r="J9" s="37"/>
      <c r="K9" s="37"/>
      <c r="L9" s="37"/>
      <c r="M9" s="37"/>
      <c r="N9" s="37"/>
      <c r="O9" s="37"/>
    </row>
    <row r="10" spans="1:39" ht="18.75">
      <c r="A10" s="36"/>
      <c r="B10" s="36"/>
      <c r="J10" s="37"/>
      <c r="K10" s="37"/>
      <c r="L10" s="44"/>
      <c r="M10" s="37"/>
      <c r="N10" s="37"/>
      <c r="O10" s="37"/>
    </row>
    <row r="11" spans="1:39" ht="18.75">
      <c r="A11" s="36"/>
      <c r="B11" s="36"/>
      <c r="J11" s="37"/>
      <c r="K11" s="37"/>
      <c r="L11" s="37"/>
      <c r="M11" s="37"/>
      <c r="N11" s="37"/>
      <c r="O11" s="37"/>
    </row>
    <row r="12" spans="1:39" ht="18.75">
      <c r="A12" s="36"/>
      <c r="B12" s="36"/>
      <c r="J12" s="37"/>
      <c r="K12" s="37"/>
      <c r="L12" s="37"/>
      <c r="M12" s="37"/>
      <c r="N12" s="37"/>
      <c r="O12" s="37"/>
    </row>
    <row r="13" spans="1:39" ht="18.75">
      <c r="A13" s="36"/>
      <c r="B13" s="36"/>
      <c r="J13" s="37"/>
      <c r="K13" s="37"/>
      <c r="L13" s="37"/>
      <c r="M13" s="37"/>
      <c r="N13" s="37"/>
      <c r="O13" s="37"/>
    </row>
    <row r="14" spans="1:39" ht="18.75">
      <c r="A14" s="36"/>
      <c r="B14" s="36"/>
      <c r="J14" s="37"/>
      <c r="K14" s="37"/>
      <c r="L14" s="37"/>
      <c r="M14" s="37"/>
      <c r="N14" s="37"/>
      <c r="O14" s="37"/>
    </row>
    <row r="15" spans="1:39" ht="18.75">
      <c r="A15" s="36"/>
      <c r="B15" s="36"/>
      <c r="J15" s="37"/>
      <c r="K15" s="37"/>
      <c r="L15" s="37"/>
      <c r="M15" s="37"/>
      <c r="N15" s="37"/>
      <c r="O15" s="37"/>
    </row>
    <row r="16" spans="1:39" ht="18.75">
      <c r="A16" s="36"/>
      <c r="B16" s="36"/>
      <c r="E16" s="6"/>
      <c r="F16" s="6"/>
      <c r="G16" s="6"/>
      <c r="J16" s="37"/>
      <c r="K16" s="37"/>
      <c r="L16" s="37"/>
      <c r="M16" s="37"/>
      <c r="N16" s="37"/>
      <c r="O16" s="37"/>
    </row>
    <row r="17" spans="1:15" ht="18.75">
      <c r="A17" s="36"/>
      <c r="B17" s="36"/>
      <c r="E17" s="6"/>
      <c r="F17" s="6"/>
      <c r="G17" s="6"/>
      <c r="J17" s="37"/>
      <c r="K17" s="37"/>
      <c r="L17" s="37"/>
      <c r="M17" s="37"/>
      <c r="N17" s="37"/>
      <c r="O17" s="37"/>
    </row>
    <row r="18" spans="1:15" ht="18.75">
      <c r="A18" s="36"/>
      <c r="B18" s="36"/>
      <c r="E18" s="6"/>
      <c r="F18" s="6"/>
      <c r="G18" s="6"/>
      <c r="J18" s="37"/>
      <c r="K18" s="37"/>
      <c r="L18" s="37"/>
      <c r="M18" s="37"/>
      <c r="N18" s="37"/>
      <c r="O18" s="37"/>
    </row>
    <row r="19" spans="1:15" ht="18.75">
      <c r="A19" s="36"/>
      <c r="B19" s="36"/>
      <c r="E19" s="6"/>
      <c r="F19" s="6"/>
      <c r="G19" s="6"/>
      <c r="H19" s="45"/>
      <c r="J19" s="37"/>
      <c r="K19" s="37"/>
      <c r="L19" s="37"/>
      <c r="M19" s="37"/>
      <c r="N19" s="37"/>
      <c r="O19" s="37"/>
    </row>
    <row r="20" spans="1:15" ht="18.75">
      <c r="A20" s="36"/>
      <c r="B20" s="36"/>
      <c r="E20" s="6"/>
      <c r="F20" s="6"/>
      <c r="G20" s="6"/>
      <c r="H20" s="45"/>
      <c r="J20" s="37"/>
      <c r="K20" s="37"/>
      <c r="L20" s="37"/>
      <c r="M20" s="37"/>
      <c r="N20" s="37"/>
      <c r="O20" s="37"/>
    </row>
    <row r="21" spans="1:15" ht="18.75">
      <c r="A21" s="36"/>
      <c r="B21" s="36"/>
      <c r="E21" s="6"/>
      <c r="F21" s="6"/>
      <c r="G21" s="6"/>
      <c r="J21" s="37"/>
      <c r="K21" s="37"/>
      <c r="L21" s="37"/>
      <c r="M21" s="37"/>
      <c r="N21" s="37"/>
      <c r="O21" s="37"/>
    </row>
    <row r="22" spans="1:15" ht="18.75">
      <c r="A22" s="36"/>
      <c r="B22" s="36"/>
      <c r="J22" s="37"/>
      <c r="K22" s="37"/>
      <c r="L22" s="37"/>
      <c r="M22" s="37"/>
      <c r="N22" s="37"/>
      <c r="O22" s="37"/>
    </row>
    <row r="23" spans="1:15" ht="18.75">
      <c r="A23" s="36"/>
      <c r="B23" s="36"/>
      <c r="J23" s="37"/>
      <c r="K23" s="37"/>
      <c r="L23" s="37"/>
      <c r="M23" s="37"/>
      <c r="N23" s="37"/>
      <c r="O23" s="37"/>
    </row>
    <row r="24" spans="1:15" ht="18.75">
      <c r="A24" s="36"/>
      <c r="B24" s="36"/>
      <c r="J24" s="37"/>
      <c r="K24" s="37"/>
      <c r="L24" s="37"/>
      <c r="M24" s="37"/>
      <c r="N24" s="37"/>
      <c r="O24" s="37"/>
    </row>
    <row r="25" spans="1:15" ht="18.75">
      <c r="A25" s="36"/>
      <c r="B25" s="36"/>
      <c r="J25" s="37"/>
      <c r="K25" s="37"/>
      <c r="L25" s="37"/>
      <c r="M25" s="37"/>
      <c r="N25" s="37"/>
      <c r="O25" s="37"/>
    </row>
    <row r="26" spans="1:15" ht="18.75">
      <c r="A26" s="36"/>
      <c r="B26" s="36"/>
      <c r="J26" s="37"/>
      <c r="K26" s="37"/>
      <c r="L26" s="37"/>
      <c r="M26" s="37"/>
      <c r="N26" s="37"/>
      <c r="O26" s="37"/>
    </row>
    <row r="27" spans="1:15" ht="18.75">
      <c r="A27" s="36"/>
      <c r="B27" s="36"/>
      <c r="J27" s="37"/>
      <c r="K27" s="37"/>
      <c r="L27" s="37"/>
      <c r="M27" s="37"/>
      <c r="N27" s="37"/>
      <c r="O27" s="37"/>
    </row>
    <row r="28" spans="1:15" ht="18.75">
      <c r="A28" s="36"/>
      <c r="B28" s="36"/>
      <c r="J28" s="37"/>
      <c r="K28" s="37"/>
      <c r="L28" s="37"/>
      <c r="M28" s="37"/>
      <c r="N28" s="37"/>
      <c r="O28" s="37"/>
    </row>
    <row r="29" spans="1:15" ht="18.75">
      <c r="A29" s="36"/>
      <c r="B29" s="36"/>
      <c r="J29" s="37"/>
      <c r="K29" s="37"/>
      <c r="L29" s="37"/>
      <c r="M29" s="37"/>
      <c r="N29" s="37"/>
      <c r="O29" s="37"/>
    </row>
    <row r="30" spans="1:15" ht="18.75">
      <c r="A30" s="36"/>
      <c r="B30" s="36"/>
      <c r="J30" s="37"/>
      <c r="K30" s="37"/>
      <c r="L30" s="37"/>
      <c r="M30" s="37"/>
      <c r="N30" s="37"/>
      <c r="O30" s="37"/>
    </row>
    <row r="31" spans="1:15" ht="18.75">
      <c r="A31" s="36"/>
      <c r="B31" s="36"/>
      <c r="J31" s="37"/>
      <c r="K31" s="37"/>
      <c r="L31" s="37"/>
      <c r="M31" s="37"/>
      <c r="N31" s="37"/>
      <c r="O31" s="37"/>
    </row>
    <row r="32" spans="1:15" ht="18.75">
      <c r="A32" s="36"/>
      <c r="B32" s="36"/>
      <c r="J32" s="37"/>
      <c r="K32" s="37"/>
      <c r="L32" s="37"/>
      <c r="M32" s="37"/>
      <c r="N32" s="37"/>
      <c r="O32" s="37"/>
    </row>
    <row r="33" spans="1:15" ht="18.75">
      <c r="A33" s="36"/>
      <c r="B33" s="36"/>
      <c r="J33" s="37"/>
      <c r="K33" s="37"/>
      <c r="L33" s="37"/>
      <c r="M33" s="37"/>
      <c r="N33" s="37"/>
      <c r="O33" s="37"/>
    </row>
    <row r="34" spans="1:15" ht="18.75">
      <c r="A34" s="36"/>
      <c r="B34" s="36"/>
      <c r="J34" s="37"/>
      <c r="K34" s="37"/>
      <c r="L34" s="37"/>
      <c r="M34" s="37"/>
      <c r="N34" s="37"/>
      <c r="O34" s="37"/>
    </row>
    <row r="35" spans="1:15" ht="18.75">
      <c r="A35" s="36"/>
      <c r="B35" s="36"/>
      <c r="J35" s="37"/>
      <c r="K35" s="37"/>
      <c r="L35" s="37"/>
      <c r="M35" s="37"/>
      <c r="N35" s="37"/>
      <c r="O35" s="37"/>
    </row>
    <row r="36" spans="1:15" ht="18.75">
      <c r="J36" s="37"/>
      <c r="K36" s="37"/>
      <c r="L36" s="37"/>
      <c r="M36" s="37"/>
      <c r="N36" s="37"/>
      <c r="O36" s="37"/>
    </row>
    <row r="37" spans="1:15" ht="18.75">
      <c r="J37" s="37"/>
      <c r="K37" s="37"/>
      <c r="L37" s="37"/>
      <c r="M37" s="37"/>
      <c r="N37" s="37"/>
      <c r="O37" s="37"/>
    </row>
    <row r="38" spans="1:15" ht="18.75">
      <c r="J38" s="37"/>
      <c r="K38" s="37"/>
      <c r="L38" s="37"/>
      <c r="M38" s="37"/>
      <c r="N38" s="37"/>
      <c r="O38" s="37"/>
    </row>
  </sheetData>
  <dataValidations count="1">
    <dataValidation type="list" allowBlank="1" showInputMessage="1" showErrorMessage="1" sqref="D7" xr:uid="{5A1D6C1E-D2AC-4E33-8E40-0ADFE98F273C}">
      <formula1>$Q$1:$Q$2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13CB2-6D55-4662-B39C-6DEE1E5D8C15}">
  <sheetPr>
    <tabColor theme="9" tint="-0.499984740745262"/>
  </sheetPr>
  <dimension ref="A1:BF30"/>
  <sheetViews>
    <sheetView showGridLines="0" zoomScale="75" zoomScaleNormal="75" workbookViewId="0">
      <pane xSplit="4" ySplit="4" topLeftCell="E5" activePane="bottomRight" state="frozen"/>
      <selection activeCell="AO4" sqref="AO4"/>
      <selection pane="topRight" activeCell="AO4" sqref="AO4"/>
      <selection pane="bottomLeft" activeCell="AO4" sqref="AO4"/>
      <selection pane="bottomRight" activeCell="AM30" sqref="AM30"/>
    </sheetView>
  </sheetViews>
  <sheetFormatPr defaultColWidth="15.7109375" defaultRowHeight="17.25" outlineLevelCol="1"/>
  <cols>
    <col min="1" max="1" width="79.5703125" style="67" customWidth="1"/>
    <col min="2" max="3" width="79.5703125" style="67" hidden="1" customWidth="1"/>
    <col min="4" max="4" width="1.28515625" customWidth="1"/>
    <col min="5" max="8" width="15.7109375" style="67" hidden="1" customWidth="1" outlineLevel="1"/>
    <col min="9" max="9" width="15.7109375" style="67" collapsed="1"/>
    <col min="10" max="10" width="2.5703125" customWidth="1"/>
    <col min="11" max="14" width="15.7109375" style="67" hidden="1" customWidth="1" outlineLevel="1"/>
    <col min="15" max="15" width="15.7109375" style="67" collapsed="1"/>
    <col min="16" max="16" width="2.5703125" customWidth="1"/>
    <col min="17" max="20" width="15.7109375" style="67" hidden="1" customWidth="1" outlineLevel="1"/>
    <col min="21" max="21" width="15.7109375" style="67" collapsed="1"/>
    <col min="22" max="22" width="2.5703125" customWidth="1"/>
    <col min="23" max="26" width="15.7109375" style="67" hidden="1" customWidth="1" outlineLevel="1"/>
    <col min="27" max="27" width="15.7109375" style="67" collapsed="1"/>
    <col min="28" max="28" width="2.5703125" customWidth="1"/>
    <col min="29" max="32" width="15.7109375" style="67" hidden="1" customWidth="1" outlineLevel="1"/>
    <col min="33" max="33" width="15.7109375" style="67" collapsed="1"/>
    <col min="34" max="34" width="2.5703125" customWidth="1"/>
    <col min="35" max="38" width="15.7109375" style="67" customWidth="1" outlineLevel="1"/>
    <col min="39" max="39" width="15.7109375" style="67"/>
  </cols>
  <sheetData>
    <row r="1" spans="1:39" ht="18" customHeight="1">
      <c r="A1" s="63"/>
      <c r="B1" s="63"/>
      <c r="C1" s="63"/>
      <c r="E1" s="63"/>
      <c r="F1" s="63"/>
      <c r="G1" s="63"/>
      <c r="H1" s="63"/>
      <c r="I1" s="63"/>
      <c r="J1" s="8"/>
      <c r="K1" s="63"/>
      <c r="L1" s="63"/>
      <c r="M1" s="63"/>
      <c r="N1" s="63"/>
      <c r="O1" s="63"/>
      <c r="P1" s="8"/>
      <c r="Q1" s="63"/>
      <c r="R1" s="63"/>
      <c r="S1" s="63"/>
      <c r="T1" s="63"/>
      <c r="U1" s="63"/>
      <c r="V1" s="8"/>
      <c r="W1" s="63"/>
      <c r="X1" s="63"/>
      <c r="Y1" s="63"/>
      <c r="Z1" s="63"/>
      <c r="AA1" s="63"/>
      <c r="AB1" s="8"/>
      <c r="AC1" s="63"/>
      <c r="AD1" s="63"/>
      <c r="AE1" s="63"/>
      <c r="AF1" s="63"/>
      <c r="AG1" s="63"/>
      <c r="AH1" s="8"/>
      <c r="AI1" s="63"/>
      <c r="AJ1" s="63"/>
      <c r="AK1" s="63"/>
      <c r="AL1" s="63"/>
      <c r="AM1" s="63"/>
    </row>
    <row r="2" spans="1:39" s="34" customFormat="1" ht="18" customHeight="1">
      <c r="A2" s="33"/>
      <c r="B2" s="33"/>
      <c r="C2" s="33"/>
      <c r="D2" s="33"/>
      <c r="E2" s="24" t="s">
        <v>2</v>
      </c>
      <c r="F2" s="24" t="s">
        <v>3</v>
      </c>
      <c r="G2" s="24" t="s">
        <v>4</v>
      </c>
      <c r="H2" s="24" t="s">
        <v>5</v>
      </c>
      <c r="I2" s="24">
        <v>2020</v>
      </c>
      <c r="J2" s="25"/>
      <c r="K2" s="24" t="s">
        <v>6</v>
      </c>
      <c r="L2" s="24" t="s">
        <v>7</v>
      </c>
      <c r="M2" s="24" t="s">
        <v>8</v>
      </c>
      <c r="N2" s="24" t="s">
        <v>9</v>
      </c>
      <c r="O2" s="24">
        <v>2021</v>
      </c>
      <c r="P2" s="25"/>
      <c r="Q2" s="24" t="s">
        <v>18</v>
      </c>
      <c r="R2" s="24" t="s">
        <v>21</v>
      </c>
      <c r="S2" s="24" t="s">
        <v>22</v>
      </c>
      <c r="T2" s="24" t="s">
        <v>23</v>
      </c>
      <c r="U2" s="24">
        <v>2022</v>
      </c>
      <c r="V2" s="25"/>
      <c r="W2" s="24" t="s">
        <v>32</v>
      </c>
      <c r="X2" s="24" t="s">
        <v>34</v>
      </c>
      <c r="Y2" s="24" t="s">
        <v>73</v>
      </c>
      <c r="Z2" s="24" t="s">
        <v>74</v>
      </c>
      <c r="AA2" s="24">
        <v>2023</v>
      </c>
      <c r="AB2" s="25"/>
      <c r="AC2" s="24" t="s">
        <v>76</v>
      </c>
      <c r="AD2" s="24" t="s">
        <v>82</v>
      </c>
      <c r="AE2" s="24" t="s">
        <v>84</v>
      </c>
      <c r="AF2" s="24" t="s">
        <v>87</v>
      </c>
      <c r="AG2" s="24">
        <v>2024</v>
      </c>
      <c r="AH2" s="25"/>
      <c r="AI2" s="24" t="s">
        <v>89</v>
      </c>
      <c r="AJ2" s="24" t="s">
        <v>109</v>
      </c>
      <c r="AK2" s="24" t="s">
        <v>130</v>
      </c>
      <c r="AL2" s="24" t="s">
        <v>175</v>
      </c>
      <c r="AM2" s="24">
        <v>2025</v>
      </c>
    </row>
    <row r="3" spans="1:39" s="34" customFormat="1" ht="18" customHeight="1">
      <c r="A3" s="33"/>
      <c r="B3" s="33"/>
      <c r="C3" s="33"/>
      <c r="D3" s="33"/>
      <c r="E3" s="24" t="s">
        <v>41</v>
      </c>
      <c r="F3" s="24" t="s">
        <v>42</v>
      </c>
      <c r="G3" s="24" t="s">
        <v>43</v>
      </c>
      <c r="H3" s="24" t="s">
        <v>44</v>
      </c>
      <c r="I3" s="24">
        <v>2020</v>
      </c>
      <c r="J3" s="23"/>
      <c r="K3" s="24" t="s">
        <v>45</v>
      </c>
      <c r="L3" s="24" t="s">
        <v>46</v>
      </c>
      <c r="M3" s="24" t="s">
        <v>47</v>
      </c>
      <c r="N3" s="24" t="s">
        <v>48</v>
      </c>
      <c r="O3" s="24">
        <v>2021</v>
      </c>
      <c r="P3" s="23"/>
      <c r="Q3" s="24" t="s">
        <v>49</v>
      </c>
      <c r="R3" s="24" t="s">
        <v>50</v>
      </c>
      <c r="S3" s="24" t="s">
        <v>51</v>
      </c>
      <c r="T3" s="24" t="s">
        <v>52</v>
      </c>
      <c r="U3" s="24">
        <v>2022</v>
      </c>
      <c r="V3" s="23"/>
      <c r="W3" s="24" t="s">
        <v>53</v>
      </c>
      <c r="X3" s="24" t="s">
        <v>54</v>
      </c>
      <c r="Y3" s="24" t="s">
        <v>72</v>
      </c>
      <c r="Z3" s="24" t="s">
        <v>75</v>
      </c>
      <c r="AA3" s="24">
        <v>2023</v>
      </c>
      <c r="AB3" s="23"/>
      <c r="AC3" s="24" t="s">
        <v>77</v>
      </c>
      <c r="AD3" s="24" t="s">
        <v>83</v>
      </c>
      <c r="AE3" s="24" t="s">
        <v>85</v>
      </c>
      <c r="AF3" s="24" t="s">
        <v>88</v>
      </c>
      <c r="AG3" s="24">
        <v>2024</v>
      </c>
      <c r="AH3" s="23"/>
      <c r="AI3" s="24" t="s">
        <v>90</v>
      </c>
      <c r="AJ3" s="24" t="s">
        <v>110</v>
      </c>
      <c r="AK3" s="24" t="s">
        <v>129</v>
      </c>
      <c r="AL3" s="24" t="s">
        <v>706</v>
      </c>
      <c r="AM3" s="24">
        <v>2025</v>
      </c>
    </row>
    <row r="4" spans="1:39" s="34" customFormat="1" ht="20.100000000000001" customHeight="1" thickBot="1">
      <c r="A4" s="51"/>
      <c r="B4" s="51"/>
      <c r="C4" s="51"/>
      <c r="D4" s="33"/>
      <c r="E4" s="47" t="str">
        <f>IF(Menu!$D$7="Português/Portuguese",E2,E3)</f>
        <v>1T20</v>
      </c>
      <c r="F4" s="47" t="str">
        <f>IF(Menu!$D$7="Português/Portuguese",F2,F3)</f>
        <v>2T20</v>
      </c>
      <c r="G4" s="47" t="str">
        <f>IF(Menu!$D$7="Português/Portuguese",G2,G3)</f>
        <v>3T20</v>
      </c>
      <c r="H4" s="47" t="str">
        <f>IF(Menu!$D$7="Português/Portuguese",H2,H3)</f>
        <v>4T20</v>
      </c>
      <c r="I4" s="17">
        <f>IF(Menu!$D$7="Português/Portuguese",I2,I3)</f>
        <v>2020</v>
      </c>
      <c r="J4"/>
      <c r="K4" s="47" t="str">
        <f>IF(Menu!$D$7="Português/Portuguese",K2,K3)</f>
        <v>1T21</v>
      </c>
      <c r="L4" s="47" t="str">
        <f>IF(Menu!$D$7="Português/Portuguese",L2,L3)</f>
        <v>2T21</v>
      </c>
      <c r="M4" s="47" t="str">
        <f>IF(Menu!$D$7="Português/Portuguese",M2,M3)</f>
        <v>3T21</v>
      </c>
      <c r="N4" s="47" t="str">
        <f>IF(Menu!$D$7="Português/Portuguese",N2,N3)</f>
        <v>4T21</v>
      </c>
      <c r="O4" s="17">
        <f>IF(Menu!$D$7="Português/Portuguese",O2,O3)</f>
        <v>2021</v>
      </c>
      <c r="P4"/>
      <c r="Q4" s="47" t="str">
        <f>IF(Menu!$D$7="Português/Portuguese",Q2,Q3)</f>
        <v>1T22</v>
      </c>
      <c r="R4" s="47" t="str">
        <f>IF(Menu!$D$7="Português/Portuguese",R2,R3)</f>
        <v>2T22</v>
      </c>
      <c r="S4" s="47" t="str">
        <f>IF(Menu!$D$7="Português/Portuguese",S2,S3)</f>
        <v>3T22</v>
      </c>
      <c r="T4" s="47" t="str">
        <f>IF(Menu!$D$7="Português/Portuguese",T2,T3)</f>
        <v>4T22</v>
      </c>
      <c r="U4" s="17">
        <f>IF(Menu!$D$7="Português/Portuguese",U2,U3)</f>
        <v>2022</v>
      </c>
      <c r="V4"/>
      <c r="W4" s="47" t="str">
        <f>IF(Menu!$D$7="Português/Portuguese",W2,W3)</f>
        <v>1T23</v>
      </c>
      <c r="X4" s="47" t="str">
        <f>IF(Menu!$D$7="Português/Portuguese",X2,X3)</f>
        <v>2T23</v>
      </c>
      <c r="Y4" s="47" t="str">
        <f>IF(Menu!$D$7="Português/Portuguese",Y2,Y3)</f>
        <v>3T23</v>
      </c>
      <c r="Z4" s="47" t="str">
        <f>IF(Menu!$D$7="Português/Portuguese",Z2,Z3)</f>
        <v>4T23</v>
      </c>
      <c r="AA4" s="17">
        <f>IF(Menu!$D$7="Português/Portuguese",AA2,AA3)</f>
        <v>2023</v>
      </c>
      <c r="AB4"/>
      <c r="AC4" s="47" t="str">
        <f>IF(Menu!$D$7="Português/Portuguese",AC2,AC3)</f>
        <v>1T24</v>
      </c>
      <c r="AD4" s="47" t="str">
        <f>IF(Menu!$D$7="Português/Portuguese",AD2,AD3)</f>
        <v>2T24</v>
      </c>
      <c r="AE4" s="47" t="str">
        <f>IF(Menu!$D$7="Português/Portuguese",AE2,AE3)</f>
        <v>3T24</v>
      </c>
      <c r="AF4" s="47" t="str">
        <f>IF(Menu!$D$7="Português/Portuguese",AF2,AF3)</f>
        <v>4T24</v>
      </c>
      <c r="AG4" s="17">
        <f>IF(Menu!$D$7="Português/Portuguese",AG2,AG3)</f>
        <v>2024</v>
      </c>
      <c r="AH4"/>
      <c r="AI4" s="47" t="str">
        <f>IF(Menu!$D$7="Português/Portuguese",AI2,AI3)</f>
        <v>1T25</v>
      </c>
      <c r="AJ4" s="47" t="str">
        <f>IF(Menu!$D$7="Português/Portuguese",AJ2,AJ3)</f>
        <v>2T25</v>
      </c>
      <c r="AK4" s="47" t="str">
        <f>IF(Menu!$D$7="Português/Portuguese",AK2,AK3)</f>
        <v>3T25</v>
      </c>
      <c r="AL4" s="47" t="str">
        <f>IF(Menu!$D$7="Português/Portuguese",AL2,AL3)</f>
        <v>4T25</v>
      </c>
      <c r="AM4" s="17">
        <f>IF(Menu!$D$7="Português/Portuguese",AM2,AM3)</f>
        <v>2025</v>
      </c>
    </row>
    <row r="5" spans="1:39" ht="18">
      <c r="A5" s="72" t="str">
        <f>IF(Menu!$D$7="Português/Portuguese",B5,C5)</f>
        <v>Mineração</v>
      </c>
      <c r="B5" s="72" t="s">
        <v>443</v>
      </c>
      <c r="C5" s="72" t="s">
        <v>444</v>
      </c>
      <c r="E5" s="72"/>
      <c r="F5" s="72"/>
      <c r="G5" s="72"/>
      <c r="H5" s="72"/>
      <c r="I5" s="72"/>
      <c r="K5" s="72"/>
      <c r="L5" s="72"/>
      <c r="M5" s="72"/>
      <c r="N5" s="72"/>
      <c r="O5" s="72"/>
      <c r="Q5" s="72"/>
      <c r="R5" s="72"/>
      <c r="S5" s="72"/>
      <c r="T5" s="72"/>
      <c r="U5" s="72"/>
      <c r="W5" s="72"/>
      <c r="X5" s="72"/>
      <c r="Y5" s="72"/>
      <c r="Z5" s="72"/>
      <c r="AA5" s="72"/>
      <c r="AC5" s="72"/>
      <c r="AD5" s="72"/>
      <c r="AE5" s="72"/>
      <c r="AF5" s="72"/>
      <c r="AG5" s="72"/>
      <c r="AI5" s="72"/>
      <c r="AJ5" s="72"/>
      <c r="AK5" s="72"/>
      <c r="AL5" s="72"/>
      <c r="AM5" s="72"/>
    </row>
    <row r="6" spans="1:39" ht="2.25" customHeight="1">
      <c r="A6" s="28"/>
      <c r="B6" s="28"/>
      <c r="C6" s="28"/>
      <c r="E6" s="28"/>
      <c r="F6" s="28"/>
      <c r="G6" s="28"/>
      <c r="H6" s="28"/>
      <c r="I6" s="28"/>
      <c r="K6" s="28"/>
      <c r="L6" s="28"/>
      <c r="M6" s="28"/>
      <c r="N6" s="28"/>
      <c r="O6" s="28"/>
      <c r="Q6" s="28"/>
      <c r="R6" s="28"/>
      <c r="S6" s="28"/>
      <c r="T6" s="28"/>
      <c r="U6" s="28"/>
      <c r="W6" s="28"/>
      <c r="X6" s="28"/>
      <c r="Y6" s="28"/>
      <c r="Z6" s="28"/>
      <c r="AA6" s="28"/>
      <c r="AC6" s="28"/>
      <c r="AD6" s="28"/>
      <c r="AE6" s="28"/>
      <c r="AF6" s="28"/>
      <c r="AG6" s="28"/>
      <c r="AI6" s="28"/>
      <c r="AJ6" s="28"/>
      <c r="AK6" s="28"/>
      <c r="AL6" s="28"/>
      <c r="AM6" s="28"/>
    </row>
    <row r="7" spans="1:39" ht="18">
      <c r="A7" s="72" t="str">
        <f>IF(Menu!$D$7="Português/Portuguese",B7,C7)</f>
        <v>Volume de Produção + Compras (mil toneladas)</v>
      </c>
      <c r="B7" s="72" t="s">
        <v>588</v>
      </c>
      <c r="C7" s="72" t="s">
        <v>589</v>
      </c>
      <c r="E7" s="72"/>
      <c r="F7" s="72"/>
      <c r="G7" s="72"/>
      <c r="H7" s="72"/>
      <c r="I7" s="72"/>
      <c r="K7" s="72"/>
      <c r="L7" s="72"/>
      <c r="M7" s="72"/>
      <c r="N7" s="72"/>
      <c r="O7" s="72"/>
      <c r="Q7" s="72"/>
      <c r="R7" s="72"/>
      <c r="S7" s="72"/>
      <c r="T7" s="72"/>
      <c r="U7" s="72"/>
      <c r="W7" s="72"/>
      <c r="X7" s="72"/>
      <c r="Y7" s="72"/>
      <c r="Z7" s="72"/>
      <c r="AA7" s="72"/>
      <c r="AC7" s="72"/>
      <c r="AD7" s="72"/>
      <c r="AE7" s="72"/>
      <c r="AF7" s="72"/>
      <c r="AG7" s="72"/>
      <c r="AI7" s="72"/>
      <c r="AJ7" s="72"/>
      <c r="AK7" s="72"/>
      <c r="AL7" s="72"/>
      <c r="AM7" s="72"/>
    </row>
    <row r="8" spans="1:39">
      <c r="A8" s="65" t="str">
        <f>IF(Menu!$D$7="Português/Portuguese",B8,C8)</f>
        <v>Volume de Produção + Compras (mil toneladas)</v>
      </c>
      <c r="B8" s="64" t="s">
        <v>588</v>
      </c>
      <c r="C8" s="64" t="s">
        <v>589</v>
      </c>
      <c r="E8" s="64">
        <v>5942.1268899999995</v>
      </c>
      <c r="F8" s="64">
        <v>7450.1181500000002</v>
      </c>
      <c r="G8" s="64">
        <v>9472.8732600000003</v>
      </c>
      <c r="H8" s="64">
        <v>7800.5625250000003</v>
      </c>
      <c r="I8" s="274">
        <f>SUM(E8:H8)</f>
        <v>30665.680825000003</v>
      </c>
      <c r="J8" s="12"/>
      <c r="K8" s="274">
        <v>8371.6391949999997</v>
      </c>
      <c r="L8" s="274">
        <v>10496.153749999999</v>
      </c>
      <c r="M8" s="274">
        <v>10351.193136</v>
      </c>
      <c r="N8" s="274">
        <v>6936.6370799999995</v>
      </c>
      <c r="O8" s="274">
        <f>SUM(K8:N8)</f>
        <v>36155.623161000003</v>
      </c>
      <c r="P8" s="12"/>
      <c r="Q8" s="274">
        <v>6439.881268000001</v>
      </c>
      <c r="R8" s="274">
        <v>8283.3484800000006</v>
      </c>
      <c r="S8" s="274">
        <v>9625.35023</v>
      </c>
      <c r="T8" s="274">
        <v>9333.8465699999997</v>
      </c>
      <c r="U8" s="274">
        <f>SUM(Q8:T8)</f>
        <v>33682.426548000003</v>
      </c>
      <c r="V8" s="12"/>
      <c r="W8" s="274">
        <v>8938.9455399999988</v>
      </c>
      <c r="X8" s="274">
        <v>11156.591369999998</v>
      </c>
      <c r="Y8" s="274">
        <v>11588.674569999999</v>
      </c>
      <c r="Z8" s="274">
        <v>10966.211449999999</v>
      </c>
      <c r="AA8" s="274">
        <f>SUM(W8:Z8)</f>
        <v>42650.422929999993</v>
      </c>
      <c r="AB8" s="12"/>
      <c r="AC8" s="274">
        <v>9131.9052300000003</v>
      </c>
      <c r="AD8" s="274">
        <v>10425.46308</v>
      </c>
      <c r="AE8" s="274">
        <v>11437.790792</v>
      </c>
      <c r="AF8" s="274">
        <v>11001.832050000001</v>
      </c>
      <c r="AG8" s="274">
        <f>SUM(AC8:AF8)</f>
        <v>41996.991152000002</v>
      </c>
      <c r="AH8" s="12"/>
      <c r="AI8" s="274">
        <v>10210.227246999999</v>
      </c>
      <c r="AJ8" s="274">
        <v>11602.258250000001</v>
      </c>
      <c r="AK8" s="274">
        <v>11928.003130999998</v>
      </c>
      <c r="AL8" s="274">
        <v>11826.507927000001</v>
      </c>
      <c r="AM8" s="274">
        <f>SUM(AI8:AL8)</f>
        <v>45566.996554999998</v>
      </c>
    </row>
    <row r="9" spans="1:39" ht="18">
      <c r="A9" s="72" t="str">
        <f>IF(Menu!$D$7="Português/Portuguese",B9,C9)</f>
        <v>Volume de Vendas de Minério (mil toneladas)</v>
      </c>
      <c r="B9" s="72" t="s">
        <v>591</v>
      </c>
      <c r="C9" s="72" t="s">
        <v>590</v>
      </c>
      <c r="E9" s="72"/>
      <c r="F9" s="72"/>
      <c r="G9" s="72"/>
      <c r="H9" s="72"/>
      <c r="I9" s="72"/>
      <c r="K9" s="72"/>
      <c r="L9" s="72"/>
      <c r="M9" s="72"/>
      <c r="N9" s="72"/>
      <c r="O9" s="72"/>
      <c r="Q9" s="72"/>
      <c r="R9" s="72"/>
      <c r="S9" s="72"/>
      <c r="T9" s="72"/>
      <c r="U9" s="72"/>
      <c r="W9" s="72"/>
      <c r="X9" s="72"/>
      <c r="Y9" s="72"/>
      <c r="Z9" s="72"/>
      <c r="AA9" s="72"/>
      <c r="AC9" s="72"/>
      <c r="AD9" s="72"/>
      <c r="AE9" s="72"/>
      <c r="AF9" s="72"/>
      <c r="AG9" s="72"/>
      <c r="AI9" s="72"/>
      <c r="AJ9" s="72"/>
      <c r="AK9" s="72"/>
      <c r="AL9" s="72"/>
      <c r="AM9" s="72"/>
    </row>
    <row r="10" spans="1:39">
      <c r="A10" s="65" t="str">
        <f>IF(Menu!$D$7="Português/Portuguese",B10,C10)</f>
        <v xml:space="preserve">Mercado Interno </v>
      </c>
      <c r="B10" s="67" t="s">
        <v>525</v>
      </c>
      <c r="C10" s="67" t="s">
        <v>113</v>
      </c>
      <c r="E10" s="275">
        <v>1085.95135</v>
      </c>
      <c r="F10" s="275">
        <v>1083.7750099999998</v>
      </c>
      <c r="G10" s="275">
        <v>1049.6257800000001</v>
      </c>
      <c r="H10" s="275">
        <v>998.04898000000003</v>
      </c>
      <c r="I10" s="275">
        <f>SUM(E10:H10)</f>
        <v>4217.4011200000004</v>
      </c>
      <c r="K10" s="275">
        <v>1286.0246999999999</v>
      </c>
      <c r="L10" s="275">
        <v>1174.3583999999998</v>
      </c>
      <c r="M10" s="275">
        <v>1269.4237260000002</v>
      </c>
      <c r="N10" s="275">
        <v>1189.9310799999998</v>
      </c>
      <c r="O10" s="275">
        <f>SUM(K10:N10)</f>
        <v>4919.7379060000003</v>
      </c>
      <c r="Q10" s="275">
        <v>1110.6890100000001</v>
      </c>
      <c r="R10" s="275">
        <v>866.77326999999991</v>
      </c>
      <c r="S10" s="275">
        <v>1121.8012499999998</v>
      </c>
      <c r="T10" s="275">
        <v>1037.78172</v>
      </c>
      <c r="U10" s="275">
        <f>SUM(Q10:T10)</f>
        <v>4137.0452499999992</v>
      </c>
      <c r="W10" s="275">
        <v>665.90597000000002</v>
      </c>
      <c r="X10" s="275">
        <v>1003.1655300000002</v>
      </c>
      <c r="Y10" s="275">
        <v>1765.4379099999992</v>
      </c>
      <c r="Z10" s="275">
        <v>1558.119152</v>
      </c>
      <c r="AA10" s="275">
        <f>SUM(W10:Z10)</f>
        <v>4992.6285619999999</v>
      </c>
      <c r="AC10" s="275">
        <v>1021.8334800000001</v>
      </c>
      <c r="AD10" s="275">
        <v>859.04771400000004</v>
      </c>
      <c r="AE10" s="275">
        <v>1105.7402180000001</v>
      </c>
      <c r="AF10" s="275">
        <v>1053.6083699999999</v>
      </c>
      <c r="AG10" s="275">
        <f>SUM(AC10:AF10)</f>
        <v>4040.2297820000003</v>
      </c>
      <c r="AI10" s="275">
        <v>1039.835</v>
      </c>
      <c r="AJ10" s="275">
        <v>1067.366</v>
      </c>
      <c r="AK10" s="275">
        <v>976.8578</v>
      </c>
      <c r="AL10" s="275">
        <v>944.96660900000006</v>
      </c>
      <c r="AM10" s="275">
        <f>SUM(AI10:AL10)</f>
        <v>4029.0254089999999</v>
      </c>
    </row>
    <row r="11" spans="1:39">
      <c r="A11" s="66" t="str">
        <f>IF(Menu!$D$7="Português/Portuguese",B11,C11)</f>
        <v xml:space="preserve">Mercado Externo </v>
      </c>
      <c r="B11" s="67" t="s">
        <v>526</v>
      </c>
      <c r="C11" s="67" t="s">
        <v>114</v>
      </c>
      <c r="E11" s="276">
        <v>4523.5469999999996</v>
      </c>
      <c r="F11" s="276">
        <v>6659.0660000000007</v>
      </c>
      <c r="G11" s="276">
        <v>8115.0069999999996</v>
      </c>
      <c r="H11" s="276">
        <v>7640.223</v>
      </c>
      <c r="I11" s="275">
        <f>SUM(E11:H11)</f>
        <v>26937.843000000001</v>
      </c>
      <c r="K11" s="276">
        <v>6939</v>
      </c>
      <c r="L11" s="276">
        <v>7935.6239999999998</v>
      </c>
      <c r="M11" s="276">
        <v>6913.9629999999997</v>
      </c>
      <c r="N11" s="276">
        <v>6528.7030000000004</v>
      </c>
      <c r="O11" s="275">
        <f>SUM(K11:N11)</f>
        <v>28317.29</v>
      </c>
      <c r="Q11" s="276">
        <v>5820.6989999999996</v>
      </c>
      <c r="R11" s="276">
        <v>6707.1230000000005</v>
      </c>
      <c r="S11" s="276">
        <v>7973.05</v>
      </c>
      <c r="T11" s="276">
        <v>8691.1699999999983</v>
      </c>
      <c r="U11" s="275">
        <f>SUM(Q11:T11)</f>
        <v>29192.041999999998</v>
      </c>
      <c r="W11" s="276">
        <v>7951.8090000000002</v>
      </c>
      <c r="X11" s="276">
        <v>10254.846000000001</v>
      </c>
      <c r="Y11" s="276">
        <v>9875.9779999999992</v>
      </c>
      <c r="Z11" s="276">
        <v>9585.8869999999988</v>
      </c>
      <c r="AA11" s="275">
        <f>SUM(W11:Z11)</f>
        <v>37668.520000000004</v>
      </c>
      <c r="AC11" s="276">
        <v>8123.4749999999995</v>
      </c>
      <c r="AD11" s="276">
        <v>9933.1820000000007</v>
      </c>
      <c r="AE11" s="276">
        <v>10778.244000000001</v>
      </c>
      <c r="AF11" s="276">
        <v>9677.2250000000004</v>
      </c>
      <c r="AG11" s="275">
        <f>SUM(AC11:AF11)</f>
        <v>38512.125999999997</v>
      </c>
      <c r="AI11" s="276">
        <v>8599.9320000000007</v>
      </c>
      <c r="AJ11" s="276">
        <v>10765.17</v>
      </c>
      <c r="AK11" s="276">
        <v>11418.697</v>
      </c>
      <c r="AL11" s="276">
        <v>11036.319000000001</v>
      </c>
      <c r="AM11" s="275">
        <f>SUM(AI11:AL11)</f>
        <v>41820.118000000002</v>
      </c>
    </row>
    <row r="12" spans="1:39" ht="18">
      <c r="A12" s="69" t="str">
        <f>IF(Menu!$D$7="Português/Portuguese",B12,C12)</f>
        <v>Total de Vendas</v>
      </c>
      <c r="B12" s="67" t="s">
        <v>704</v>
      </c>
      <c r="C12" s="67" t="s">
        <v>705</v>
      </c>
      <c r="E12" s="277">
        <f>SUM(E10:E11)</f>
        <v>5609.4983499999998</v>
      </c>
      <c r="F12" s="277">
        <f t="shared" ref="F12:H12" si="0">SUM(F10:F11)</f>
        <v>7742.8410100000001</v>
      </c>
      <c r="G12" s="277">
        <f t="shared" si="0"/>
        <v>9164.6327799999999</v>
      </c>
      <c r="H12" s="277">
        <f t="shared" si="0"/>
        <v>8638.2719799999995</v>
      </c>
      <c r="I12" s="277">
        <f>SUM(E12:H12)</f>
        <v>31155.244119999996</v>
      </c>
      <c r="K12" s="277">
        <v>8225.0246999999999</v>
      </c>
      <c r="L12" s="277">
        <v>9109.982399999999</v>
      </c>
      <c r="M12" s="277">
        <v>8183.3867259999997</v>
      </c>
      <c r="N12" s="277">
        <v>7718.6340799999998</v>
      </c>
      <c r="O12" s="277">
        <f>SUM(K12:N12)</f>
        <v>33237.027906000003</v>
      </c>
      <c r="Q12" s="277">
        <v>6931.3880099999997</v>
      </c>
      <c r="R12" s="277">
        <v>7573.8962700000002</v>
      </c>
      <c r="S12" s="277">
        <v>9094.8512499999997</v>
      </c>
      <c r="T12" s="277">
        <v>9728.9517199999973</v>
      </c>
      <c r="U12" s="277">
        <f>SUM(Q12:T12)</f>
        <v>33329.087249999997</v>
      </c>
      <c r="W12" s="277">
        <v>8617.7149700000009</v>
      </c>
      <c r="X12" s="277">
        <v>11258.011530000002</v>
      </c>
      <c r="Y12" s="277">
        <v>11641.415909999998</v>
      </c>
      <c r="Z12" s="277">
        <v>11144.006151999998</v>
      </c>
      <c r="AA12" s="277">
        <f>SUM(W12:Z12)</f>
        <v>42661.148562000002</v>
      </c>
      <c r="AC12" s="277">
        <v>9145.3084799999997</v>
      </c>
      <c r="AD12" s="277">
        <v>10792.229714000001</v>
      </c>
      <c r="AE12" s="277">
        <v>11883.984218000001</v>
      </c>
      <c r="AF12" s="277">
        <v>10730.83337</v>
      </c>
      <c r="AG12" s="277">
        <f>SUM(AC12:AF12)</f>
        <v>42552.355781999999</v>
      </c>
      <c r="AH12" s="26"/>
      <c r="AI12" s="277">
        <v>9639.7669999999998</v>
      </c>
      <c r="AJ12" s="277">
        <v>11832.536</v>
      </c>
      <c r="AK12" s="277">
        <v>12395.5548</v>
      </c>
      <c r="AL12" s="277">
        <v>11981.285609000002</v>
      </c>
      <c r="AM12" s="277">
        <f>SUM(AI12:AL12)</f>
        <v>45849.143408999997</v>
      </c>
    </row>
    <row r="13" spans="1:39" ht="18">
      <c r="A13" s="72" t="str">
        <f>IF(Menu!$D$7="Português/Portuguese",B13,C13)</f>
        <v>Reconciliação do EBITDA Ajustado</v>
      </c>
      <c r="B13" s="72" t="s">
        <v>592</v>
      </c>
      <c r="C13" s="72"/>
      <c r="E13" s="72"/>
      <c r="F13" s="72"/>
      <c r="G13" s="72"/>
      <c r="H13" s="72"/>
      <c r="I13" s="72"/>
      <c r="K13" s="72"/>
      <c r="L13" s="72"/>
      <c r="M13" s="72"/>
      <c r="N13" s="72"/>
      <c r="O13" s="72"/>
      <c r="Q13" s="72"/>
      <c r="R13" s="72"/>
      <c r="S13" s="72"/>
      <c r="T13" s="72"/>
      <c r="U13" s="72"/>
      <c r="W13" s="72"/>
      <c r="X13" s="72"/>
      <c r="Y13" s="72"/>
      <c r="Z13" s="72"/>
      <c r="AA13" s="72"/>
      <c r="AC13" s="72"/>
      <c r="AD13" s="72"/>
      <c r="AE13" s="72"/>
      <c r="AF13" s="72"/>
      <c r="AG13" s="72"/>
      <c r="AI13" s="72"/>
      <c r="AJ13" s="72"/>
      <c r="AK13" s="72"/>
      <c r="AL13" s="72"/>
      <c r="AM13" s="72"/>
    </row>
    <row r="14" spans="1:39" ht="18">
      <c r="A14" s="69" t="str">
        <f>IF(Menu!$D$7="Português/Portuguese",B14,C14)</f>
        <v>EBITDA Ajustado do Trimestre Anterior</v>
      </c>
      <c r="B14" s="69" t="s">
        <v>593</v>
      </c>
      <c r="C14" s="69" t="s">
        <v>602</v>
      </c>
      <c r="E14" s="69"/>
      <c r="F14" s="69"/>
      <c r="G14" s="69"/>
      <c r="H14" s="69"/>
      <c r="I14" s="69"/>
      <c r="K14" s="69"/>
      <c r="L14" s="69"/>
      <c r="M14" s="69"/>
      <c r="N14" s="69"/>
      <c r="O14" s="69"/>
      <c r="Q14" s="69"/>
      <c r="R14" s="69"/>
      <c r="S14" s="69"/>
      <c r="T14" s="69"/>
      <c r="U14" s="69"/>
      <c r="W14" s="69"/>
      <c r="X14" s="69"/>
      <c r="Y14" s="69"/>
      <c r="Z14" s="69"/>
      <c r="AA14" s="69"/>
      <c r="AC14" s="256">
        <v>2739</v>
      </c>
      <c r="AD14" s="256">
        <v>1114</v>
      </c>
      <c r="AE14" s="256">
        <v>1590</v>
      </c>
      <c r="AF14" s="256">
        <v>1122.8157495506009</v>
      </c>
      <c r="AG14" s="256"/>
      <c r="AI14" s="256">
        <v>1971.9261785508422</v>
      </c>
      <c r="AJ14" s="256">
        <v>1400.5818957370734</v>
      </c>
      <c r="AK14" s="256">
        <v>1231.5322976935868</v>
      </c>
      <c r="AL14" s="256">
        <v>1938</v>
      </c>
      <c r="AM14" s="256"/>
    </row>
    <row r="15" spans="1:39" ht="18">
      <c r="A15" s="65" t="str">
        <f>IF(Menu!$D$7="Português/Portuguese",B15,C15)</f>
        <v>Provisão de Preço de Trimestres Anteriores</v>
      </c>
      <c r="B15" s="65" t="s">
        <v>594</v>
      </c>
      <c r="C15" s="65" t="s">
        <v>608</v>
      </c>
      <c r="E15" s="65"/>
      <c r="F15" s="65"/>
      <c r="G15" s="65"/>
      <c r="H15" s="65"/>
      <c r="I15" s="65"/>
      <c r="K15" s="65"/>
      <c r="L15" s="65"/>
      <c r="M15" s="65"/>
      <c r="N15" s="65"/>
      <c r="O15" s="65"/>
      <c r="Q15" s="65"/>
      <c r="R15" s="65"/>
      <c r="S15" s="65"/>
      <c r="T15" s="65"/>
      <c r="U15" s="65"/>
      <c r="W15" s="65"/>
      <c r="X15" s="65"/>
      <c r="Y15" s="65"/>
      <c r="Z15" s="65"/>
      <c r="AA15" s="65"/>
      <c r="AC15" s="238">
        <v>-158</v>
      </c>
      <c r="AD15" s="238">
        <v>317</v>
      </c>
      <c r="AE15" s="238">
        <v>19</v>
      </c>
      <c r="AF15" s="238">
        <v>130</v>
      </c>
      <c r="AG15" s="256"/>
      <c r="AI15" s="238">
        <v>-285</v>
      </c>
      <c r="AJ15" s="238">
        <v>13.392242045757699</v>
      </c>
      <c r="AK15" s="238">
        <v>97.685509682182087</v>
      </c>
      <c r="AL15" s="238">
        <v>-265</v>
      </c>
      <c r="AM15" s="256"/>
    </row>
    <row r="16" spans="1:39" ht="18">
      <c r="A16" s="299" t="str">
        <f>IF(Menu!$D$7="Português/Portuguese",B16,C16)</f>
        <v>Subtotal ex-provisão de Preço</v>
      </c>
      <c r="B16" s="299" t="s">
        <v>595</v>
      </c>
      <c r="C16" s="299" t="s">
        <v>603</v>
      </c>
      <c r="D16" s="14"/>
      <c r="E16" s="299"/>
      <c r="F16" s="299"/>
      <c r="G16" s="299"/>
      <c r="H16" s="299"/>
      <c r="I16" s="299"/>
      <c r="J16" s="14"/>
      <c r="K16" s="299"/>
      <c r="L16" s="299"/>
      <c r="M16" s="299"/>
      <c r="N16" s="299"/>
      <c r="O16" s="299"/>
      <c r="P16" s="14"/>
      <c r="Q16" s="299"/>
      <c r="R16" s="299"/>
      <c r="S16" s="299"/>
      <c r="T16" s="299"/>
      <c r="U16" s="299"/>
      <c r="V16" s="14"/>
      <c r="W16" s="299"/>
      <c r="X16" s="299"/>
      <c r="Y16" s="299"/>
      <c r="Z16" s="299"/>
      <c r="AA16" s="299"/>
      <c r="AB16" s="14"/>
      <c r="AC16" s="300">
        <v>2581</v>
      </c>
      <c r="AD16" s="300">
        <v>1431</v>
      </c>
      <c r="AE16" s="300">
        <v>1609</v>
      </c>
      <c r="AF16" s="300">
        <v>1252.8157495506009</v>
      </c>
      <c r="AG16" s="256"/>
      <c r="AH16" s="14"/>
      <c r="AI16" s="300">
        <v>1686.9261785508422</v>
      </c>
      <c r="AJ16" s="300">
        <v>1413.9741377828311</v>
      </c>
      <c r="AK16" s="300">
        <v>1329.2178073757689</v>
      </c>
      <c r="AL16" s="300">
        <v>1673</v>
      </c>
      <c r="AM16" s="256"/>
    </row>
    <row r="17" spans="1:58" ht="18">
      <c r="A17" s="65" t="str">
        <f>IF(Menu!$D$7="Português/Portuguese",B17,C17)</f>
        <v>Volume</v>
      </c>
      <c r="B17" s="65" t="s">
        <v>596</v>
      </c>
      <c r="C17" s="65" t="s">
        <v>604</v>
      </c>
      <c r="E17" s="65"/>
      <c r="F17" s="65"/>
      <c r="G17" s="65"/>
      <c r="H17" s="65"/>
      <c r="I17" s="65"/>
      <c r="K17" s="65"/>
      <c r="L17" s="65"/>
      <c r="M17" s="65"/>
      <c r="N17" s="65"/>
      <c r="O17" s="65"/>
      <c r="Q17" s="65"/>
      <c r="R17" s="65"/>
      <c r="S17" s="65"/>
      <c r="T17" s="65"/>
      <c r="U17" s="65"/>
      <c r="W17" s="65"/>
      <c r="X17" s="65"/>
      <c r="Y17" s="65"/>
      <c r="Z17" s="65"/>
      <c r="AA17" s="65"/>
      <c r="AC17" s="238">
        <v>-494</v>
      </c>
      <c r="AD17" s="238">
        <v>165</v>
      </c>
      <c r="AE17" s="238">
        <v>171</v>
      </c>
      <c r="AF17" s="238">
        <v>-113.06525109918977</v>
      </c>
      <c r="AG17" s="256"/>
      <c r="AI17" s="238">
        <v>-258.3929026538184</v>
      </c>
      <c r="AJ17" s="238">
        <v>322.30510811658081</v>
      </c>
      <c r="AK17" s="238">
        <v>49.585559378072496</v>
      </c>
      <c r="AL17" s="238">
        <v>-77</v>
      </c>
      <c r="AM17" s="256"/>
    </row>
    <row r="18" spans="1:58" ht="18">
      <c r="A18" s="65" t="str">
        <f>IF(Menu!$D$7="Português/Portuguese",B18,C18)</f>
        <v>Preço do Minério</v>
      </c>
      <c r="B18" s="65" t="s">
        <v>597</v>
      </c>
      <c r="C18" s="65" t="s">
        <v>605</v>
      </c>
      <c r="E18" s="65"/>
      <c r="F18" s="65"/>
      <c r="G18" s="65"/>
      <c r="H18" s="65"/>
      <c r="I18" s="65"/>
      <c r="K18" s="65"/>
      <c r="L18" s="65"/>
      <c r="M18" s="65"/>
      <c r="N18" s="65"/>
      <c r="O18" s="65"/>
      <c r="Q18" s="65"/>
      <c r="R18" s="65"/>
      <c r="S18" s="65"/>
      <c r="T18" s="65"/>
      <c r="U18" s="65"/>
      <c r="W18" s="65"/>
      <c r="X18" s="65"/>
      <c r="Y18" s="65"/>
      <c r="Z18" s="65"/>
      <c r="AA18" s="65"/>
      <c r="AC18" s="238">
        <v>-41</v>
      </c>
      <c r="AD18" s="238">
        <v>216</v>
      </c>
      <c r="AE18" s="238">
        <v>7</v>
      </c>
      <c r="AF18" s="238">
        <v>365.27173127978836</v>
      </c>
      <c r="AG18" s="256"/>
      <c r="AI18" s="238">
        <v>95.104005701696508</v>
      </c>
      <c r="AJ18" s="238">
        <v>-516.16421953263387</v>
      </c>
      <c r="AK18" s="238">
        <v>697.73612610486202</v>
      </c>
      <c r="AL18" s="238">
        <v>140</v>
      </c>
      <c r="AM18" s="256"/>
    </row>
    <row r="19" spans="1:58" ht="18">
      <c r="A19" s="65" t="str">
        <f>IF(Menu!$D$7="Português/Portuguese",B19,C19)</f>
        <v>Frete Maritimo</v>
      </c>
      <c r="B19" s="65" t="s">
        <v>598</v>
      </c>
      <c r="C19" s="65" t="s">
        <v>606</v>
      </c>
      <c r="E19" s="65"/>
      <c r="F19" s="65"/>
      <c r="G19" s="65"/>
      <c r="H19" s="65"/>
      <c r="I19" s="65"/>
      <c r="K19" s="65"/>
      <c r="L19" s="65"/>
      <c r="M19" s="65"/>
      <c r="N19" s="65"/>
      <c r="O19" s="65"/>
      <c r="Q19" s="65"/>
      <c r="R19" s="65"/>
      <c r="S19" s="65"/>
      <c r="T19" s="65"/>
      <c r="U19" s="65"/>
      <c r="W19" s="65"/>
      <c r="X19" s="65"/>
      <c r="Y19" s="65"/>
      <c r="Z19" s="65"/>
      <c r="AA19" s="65"/>
      <c r="AC19" s="238">
        <v>-486</v>
      </c>
      <c r="AD19" s="238">
        <v>-325</v>
      </c>
      <c r="AE19" s="238">
        <v>-742</v>
      </c>
      <c r="AF19" s="238">
        <v>134.69533448274103</v>
      </c>
      <c r="AG19" s="256"/>
      <c r="AI19" s="238">
        <v>227.5298450778709</v>
      </c>
      <c r="AJ19" s="238">
        <v>-84.813761251339656</v>
      </c>
      <c r="AK19" s="238">
        <v>-115.85346372665295</v>
      </c>
      <c r="AL19" s="238">
        <v>-14</v>
      </c>
      <c r="AM19" s="256"/>
    </row>
    <row r="20" spans="1:58" ht="18">
      <c r="A20" s="65" t="str">
        <f>IF(Menu!$D$7="Português/Portuguese",B20,C20)</f>
        <v>Mix</v>
      </c>
      <c r="B20" s="65" t="s">
        <v>599</v>
      </c>
      <c r="C20" s="65" t="s">
        <v>599</v>
      </c>
      <c r="E20" s="65"/>
      <c r="F20" s="65"/>
      <c r="G20" s="65"/>
      <c r="H20" s="65"/>
      <c r="I20" s="65"/>
      <c r="K20" s="65"/>
      <c r="L20" s="65"/>
      <c r="M20" s="65"/>
      <c r="N20" s="65"/>
      <c r="O20" s="65"/>
      <c r="Q20" s="65"/>
      <c r="R20" s="65"/>
      <c r="S20" s="65"/>
      <c r="T20" s="65"/>
      <c r="U20" s="65"/>
      <c r="W20" s="65"/>
      <c r="X20" s="65"/>
      <c r="Y20" s="65"/>
      <c r="Z20" s="65"/>
      <c r="AA20" s="65"/>
      <c r="AC20" s="238">
        <v>-73</v>
      </c>
      <c r="AD20" s="238">
        <v>-57</v>
      </c>
      <c r="AE20" s="238">
        <v>-18</v>
      </c>
      <c r="AF20" s="238">
        <v>-221.74562532647872</v>
      </c>
      <c r="AG20" s="256"/>
      <c r="AI20" s="238">
        <v>38.87681364581276</v>
      </c>
      <c r="AJ20" s="238">
        <v>50.352676163030054</v>
      </c>
      <c r="AK20" s="238">
        <v>8.4970688090875637</v>
      </c>
      <c r="AL20" s="238">
        <v>-23</v>
      </c>
      <c r="AM20" s="256"/>
    </row>
    <row r="21" spans="1:58" ht="18">
      <c r="A21" s="65" t="str">
        <f>IF(Menu!$D$7="Português/Portuguese",B21,C21)</f>
        <v>Custos e Outros</v>
      </c>
      <c r="B21" s="65" t="s">
        <v>600</v>
      </c>
      <c r="C21" s="65" t="s">
        <v>607</v>
      </c>
      <c r="E21" s="65"/>
      <c r="F21" s="65"/>
      <c r="G21" s="65"/>
      <c r="H21" s="65"/>
      <c r="I21" s="65"/>
      <c r="K21" s="65"/>
      <c r="L21" s="65"/>
      <c r="M21" s="65"/>
      <c r="N21" s="65"/>
      <c r="O21" s="65"/>
      <c r="Q21" s="65"/>
      <c r="R21" s="65"/>
      <c r="S21" s="65"/>
      <c r="T21" s="65"/>
      <c r="U21" s="65"/>
      <c r="W21" s="65"/>
      <c r="X21" s="65"/>
      <c r="Y21" s="65"/>
      <c r="Z21" s="65"/>
      <c r="AA21" s="65"/>
      <c r="AC21" s="238">
        <v>-56</v>
      </c>
      <c r="AD21" s="238">
        <v>180</v>
      </c>
      <c r="AE21" s="238">
        <v>226</v>
      </c>
      <c r="AF21" s="238">
        <v>269.20918593904099</v>
      </c>
      <c r="AG21" s="256"/>
      <c r="AI21" s="238">
        <v>-375.97850240180748</v>
      </c>
      <c r="AJ21" s="238">
        <v>144.27905465627947</v>
      </c>
      <c r="AK21" s="238">
        <v>-295.67161722262267</v>
      </c>
      <c r="AL21" s="238">
        <v>59</v>
      </c>
      <c r="AM21" s="256"/>
    </row>
    <row r="22" spans="1:58" ht="18">
      <c r="A22" s="299" t="str">
        <f>IF(Menu!$D$7="Português/Portuguese",B22,C22)</f>
        <v>Subtotal ex-provisão de Preço</v>
      </c>
      <c r="B22" s="299" t="s">
        <v>595</v>
      </c>
      <c r="C22" s="299" t="s">
        <v>603</v>
      </c>
      <c r="D22" s="14"/>
      <c r="E22" s="299"/>
      <c r="F22" s="299"/>
      <c r="G22" s="299"/>
      <c r="H22" s="299"/>
      <c r="I22" s="299"/>
      <c r="J22" s="14"/>
      <c r="K22" s="299"/>
      <c r="L22" s="299"/>
      <c r="M22" s="299"/>
      <c r="N22" s="299"/>
      <c r="O22" s="299"/>
      <c r="P22" s="14"/>
      <c r="Q22" s="299"/>
      <c r="R22" s="299"/>
      <c r="S22" s="299"/>
      <c r="T22" s="299"/>
      <c r="U22" s="299"/>
      <c r="V22" s="14"/>
      <c r="W22" s="299"/>
      <c r="X22" s="299"/>
      <c r="Y22" s="299"/>
      <c r="Z22" s="299"/>
      <c r="AA22" s="299"/>
      <c r="AB22" s="14"/>
      <c r="AC22" s="300">
        <v>1431</v>
      </c>
      <c r="AD22" s="300">
        <v>1609</v>
      </c>
      <c r="AE22" s="300">
        <v>1253</v>
      </c>
      <c r="AF22" s="300">
        <v>1687.1811248265028</v>
      </c>
      <c r="AG22" s="256"/>
      <c r="AH22" s="14"/>
      <c r="AI22" s="300">
        <v>1414.0654379205967</v>
      </c>
      <c r="AJ22" s="300">
        <v>1329.9329959347481</v>
      </c>
      <c r="AK22" s="300">
        <v>1673.5114807185153</v>
      </c>
      <c r="AL22" s="300">
        <v>1758</v>
      </c>
      <c r="AM22" s="256"/>
      <c r="BF22" s="87"/>
    </row>
    <row r="23" spans="1:58" ht="18">
      <c r="A23" s="65" t="str">
        <f>IF(Menu!$D$7="Português/Portuguese",B23,C23)</f>
        <v>Provisão de Preço de Trimestres Anteriores</v>
      </c>
      <c r="B23" s="65" t="s">
        <v>594</v>
      </c>
      <c r="C23" s="65" t="s">
        <v>608</v>
      </c>
      <c r="E23" s="65"/>
      <c r="F23" s="65"/>
      <c r="G23" s="65"/>
      <c r="H23" s="65"/>
      <c r="I23" s="65"/>
      <c r="K23" s="65"/>
      <c r="L23" s="65"/>
      <c r="M23" s="65"/>
      <c r="N23" s="65"/>
      <c r="O23" s="65"/>
      <c r="Q23" s="65"/>
      <c r="R23" s="65"/>
      <c r="S23" s="65"/>
      <c r="T23" s="65"/>
      <c r="U23" s="65"/>
      <c r="W23" s="65"/>
      <c r="X23" s="65"/>
      <c r="Y23" s="65"/>
      <c r="Z23" s="65"/>
      <c r="AA23" s="65"/>
      <c r="AC23" s="238">
        <v>-317</v>
      </c>
      <c r="AD23" s="238">
        <v>-19</v>
      </c>
      <c r="AE23" s="238">
        <v>-130</v>
      </c>
      <c r="AF23" s="238">
        <v>285.20716592237301</v>
      </c>
      <c r="AG23" s="256"/>
      <c r="AI23" s="238">
        <v>-13.392242045757659</v>
      </c>
      <c r="AJ23" s="238">
        <v>-97.617485880760256</v>
      </c>
      <c r="AK23" s="238">
        <v>264.75572158907602</v>
      </c>
      <c r="AL23" s="238">
        <v>-19</v>
      </c>
      <c r="AM23" s="256"/>
      <c r="BF23" s="87"/>
    </row>
    <row r="24" spans="1:58" ht="18">
      <c r="A24" s="69" t="str">
        <f>IF(Menu!$D$7="Português/Portuguese",B24,C24)</f>
        <v>EBITDA Ajustado do Trimestre Atual</v>
      </c>
      <c r="B24" s="69" t="s">
        <v>601</v>
      </c>
      <c r="C24" s="69" t="s">
        <v>609</v>
      </c>
      <c r="E24" s="69"/>
      <c r="F24" s="69"/>
      <c r="G24" s="69"/>
      <c r="H24" s="69"/>
      <c r="I24" s="69"/>
      <c r="K24" s="69"/>
      <c r="L24" s="69"/>
      <c r="M24" s="69"/>
      <c r="N24" s="69"/>
      <c r="O24" s="69"/>
      <c r="Q24" s="69"/>
      <c r="R24" s="69"/>
      <c r="S24" s="69"/>
      <c r="T24" s="69"/>
      <c r="U24" s="69"/>
      <c r="W24" s="69"/>
      <c r="X24" s="69"/>
      <c r="Y24" s="69"/>
      <c r="Z24" s="69"/>
      <c r="AA24" s="69"/>
      <c r="AC24" s="256">
        <v>1114</v>
      </c>
      <c r="AD24" s="256">
        <v>1590</v>
      </c>
      <c r="AE24" s="256">
        <v>1123</v>
      </c>
      <c r="AF24" s="256">
        <v>1972.3882907488758</v>
      </c>
      <c r="AG24" s="256"/>
      <c r="AI24" s="256">
        <v>1400.6731958748389</v>
      </c>
      <c r="AJ24" s="256">
        <v>1232.3155100539877</v>
      </c>
      <c r="AK24" s="256">
        <v>1938.2672023075913</v>
      </c>
      <c r="AL24" s="256">
        <v>1739</v>
      </c>
      <c r="AM24" s="256"/>
    </row>
    <row r="25" spans="1:58" ht="18">
      <c r="A25" s="72" t="str">
        <f>IF(Menu!$D$7="Português/Portuguese",B25,C25)</f>
        <v>Platts (US$)</v>
      </c>
      <c r="B25" s="72" t="s">
        <v>612</v>
      </c>
      <c r="C25" s="72" t="s">
        <v>612</v>
      </c>
      <c r="E25" s="72"/>
      <c r="F25" s="72"/>
      <c r="G25" s="72"/>
      <c r="H25" s="72"/>
      <c r="I25" s="72"/>
      <c r="K25" s="72"/>
      <c r="L25" s="72"/>
      <c r="M25" s="72"/>
      <c r="N25" s="72"/>
      <c r="O25" s="72"/>
      <c r="Q25" s="72"/>
      <c r="R25" s="72"/>
      <c r="S25" s="72"/>
      <c r="T25" s="72"/>
      <c r="U25" s="72"/>
      <c r="W25" s="72"/>
      <c r="X25" s="72"/>
      <c r="Y25" s="72"/>
      <c r="Z25" s="72"/>
      <c r="AA25" s="72"/>
      <c r="AC25" s="72"/>
      <c r="AD25" s="72"/>
      <c r="AE25" s="72"/>
      <c r="AF25" s="72"/>
      <c r="AG25" s="72"/>
      <c r="AI25" s="72"/>
      <c r="AJ25" s="72"/>
      <c r="AK25" s="72"/>
      <c r="AL25" s="72"/>
      <c r="AM25" s="72"/>
    </row>
    <row r="26" spans="1:58">
      <c r="A26" s="65" t="str">
        <f>IF(Menu!$D$7="Português/Portuguese",B26,C26)</f>
        <v>Platts (IODEX, Fe62%, Norte da China) (US$)</v>
      </c>
      <c r="B26" s="65" t="s">
        <v>613</v>
      </c>
      <c r="C26" s="65" t="s">
        <v>614</v>
      </c>
      <c r="E26" s="65"/>
      <c r="F26" s="65"/>
      <c r="G26" s="65"/>
      <c r="H26" s="65"/>
      <c r="I26" s="65"/>
      <c r="K26" s="278">
        <v>166.9</v>
      </c>
      <c r="L26" s="278">
        <v>200.01</v>
      </c>
      <c r="M26" s="278">
        <v>162.94</v>
      </c>
      <c r="N26" s="278">
        <v>109.61</v>
      </c>
      <c r="O26" s="65"/>
      <c r="Q26" s="278">
        <v>141.6</v>
      </c>
      <c r="R26" s="278">
        <v>137.9</v>
      </c>
      <c r="S26" s="278">
        <v>103.31</v>
      </c>
      <c r="T26" s="278">
        <v>98.99</v>
      </c>
      <c r="U26" s="65"/>
      <c r="W26" s="278">
        <v>125.51</v>
      </c>
      <c r="X26" s="278">
        <v>110.9</v>
      </c>
      <c r="Y26" s="278">
        <v>114</v>
      </c>
      <c r="Z26" s="278">
        <v>128.30000000000001</v>
      </c>
      <c r="AA26" s="65"/>
      <c r="AC26" s="279">
        <v>123.56</v>
      </c>
      <c r="AD26" s="279">
        <v>111.8</v>
      </c>
      <c r="AE26" s="279">
        <v>99.7</v>
      </c>
      <c r="AF26" s="279">
        <v>103.4</v>
      </c>
      <c r="AG26" s="280">
        <v>108.8</v>
      </c>
      <c r="AI26" s="279">
        <v>103.6</v>
      </c>
      <c r="AJ26" s="279">
        <v>97.8</v>
      </c>
      <c r="AK26" s="279">
        <v>102.3</v>
      </c>
      <c r="AL26" s="279">
        <v>106</v>
      </c>
      <c r="AM26" s="281">
        <v>102.3</v>
      </c>
      <c r="BF26" s="87"/>
    </row>
    <row r="27" spans="1:58" ht="18">
      <c r="A27" s="72" t="str">
        <f>IF(Menu!$D$7="Português/Portuguese",B27,C27)</f>
        <v>Custo C1 (US$)</v>
      </c>
      <c r="B27" s="72" t="s">
        <v>611</v>
      </c>
      <c r="C27" s="72" t="s">
        <v>610</v>
      </c>
      <c r="E27" s="72"/>
      <c r="F27" s="72"/>
      <c r="G27" s="72"/>
      <c r="H27" s="72"/>
      <c r="I27" s="72"/>
      <c r="K27" s="72"/>
      <c r="L27" s="72"/>
      <c r="M27" s="72"/>
      <c r="N27" s="72"/>
      <c r="O27" s="72"/>
      <c r="Q27" s="72"/>
      <c r="R27" s="72"/>
      <c r="S27" s="72"/>
      <c r="T27" s="72"/>
      <c r="U27" s="72"/>
      <c r="W27" s="72"/>
      <c r="X27" s="72"/>
      <c r="Y27" s="72"/>
      <c r="Z27" s="72"/>
      <c r="AA27" s="72"/>
      <c r="AC27" s="72"/>
      <c r="AD27" s="72"/>
      <c r="AE27" s="72"/>
      <c r="AF27" s="72"/>
      <c r="AG27" s="72"/>
      <c r="AI27" s="72"/>
      <c r="AJ27" s="72"/>
      <c r="AK27" s="72"/>
      <c r="AL27" s="72"/>
      <c r="AM27" s="72"/>
    </row>
    <row r="28" spans="1:58">
      <c r="A28" s="65" t="str">
        <f>IF(Menu!$D$7="Português/Portuguese",B28,C28)</f>
        <v>Custo C1 (US$)</v>
      </c>
      <c r="B28" s="67" t="s">
        <v>611</v>
      </c>
      <c r="C28" s="67" t="s">
        <v>615</v>
      </c>
      <c r="K28" s="283">
        <v>18.2</v>
      </c>
      <c r="L28" s="283">
        <v>19.899999999999999</v>
      </c>
      <c r="M28" s="283">
        <v>18.8</v>
      </c>
      <c r="N28" s="283">
        <v>21.6</v>
      </c>
      <c r="O28" s="283"/>
      <c r="P28" s="284"/>
      <c r="Q28" s="283">
        <v>22.9</v>
      </c>
      <c r="R28" s="283">
        <v>24.3</v>
      </c>
      <c r="S28" s="283">
        <v>19.399999999999999</v>
      </c>
      <c r="T28" s="283">
        <v>21.273700991523999</v>
      </c>
      <c r="U28" s="283"/>
      <c r="V28" s="284"/>
      <c r="W28" s="283">
        <v>22.9</v>
      </c>
      <c r="X28" s="283">
        <v>21.772323750932671</v>
      </c>
      <c r="Y28" s="283">
        <v>21.34</v>
      </c>
      <c r="Z28" s="283">
        <v>22.5</v>
      </c>
      <c r="AA28" s="283"/>
      <c r="AB28" s="284"/>
      <c r="AC28" s="283">
        <v>23.5</v>
      </c>
      <c r="AD28" s="283">
        <v>21.2</v>
      </c>
      <c r="AE28" s="283">
        <v>19.2</v>
      </c>
      <c r="AF28" s="283">
        <v>20.399999999999999</v>
      </c>
      <c r="AG28" s="285">
        <v>21</v>
      </c>
      <c r="AH28" s="284"/>
      <c r="AI28" s="283">
        <v>21</v>
      </c>
      <c r="AJ28" s="283">
        <v>20.8</v>
      </c>
      <c r="AK28" s="283">
        <v>21.1</v>
      </c>
      <c r="AL28" s="283">
        <v>23.4</v>
      </c>
      <c r="AM28" s="285">
        <v>21.5</v>
      </c>
    </row>
    <row r="29" spans="1:58" ht="18">
      <c r="A29" s="72" t="str">
        <f>IF(Menu!$D$7="Português/Portuguese",B29,C29)</f>
        <v>Receita Líquida Unitária (US$/wmt)</v>
      </c>
      <c r="B29" s="72" t="s">
        <v>657</v>
      </c>
      <c r="C29" s="72" t="s">
        <v>656</v>
      </c>
      <c r="E29" s="72"/>
      <c r="F29" s="72"/>
      <c r="G29" s="72"/>
      <c r="H29" s="72"/>
      <c r="I29" s="72"/>
      <c r="K29" s="282"/>
      <c r="L29" s="282"/>
      <c r="M29" s="282"/>
      <c r="N29" s="282"/>
      <c r="O29" s="282"/>
      <c r="P29" s="284"/>
      <c r="Q29" s="282"/>
      <c r="R29" s="282"/>
      <c r="S29" s="282"/>
      <c r="T29" s="282"/>
      <c r="U29" s="282"/>
      <c r="V29" s="284"/>
      <c r="W29" s="282"/>
      <c r="X29" s="282"/>
      <c r="Y29" s="282"/>
      <c r="Z29" s="282"/>
      <c r="AA29" s="282"/>
      <c r="AB29" s="284"/>
      <c r="AC29" s="282"/>
      <c r="AD29" s="282"/>
      <c r="AE29" s="282"/>
      <c r="AF29" s="282"/>
      <c r="AG29" s="282"/>
      <c r="AH29" s="284"/>
      <c r="AI29" s="282"/>
      <c r="AJ29" s="282"/>
      <c r="AK29" s="282"/>
      <c r="AL29" s="282"/>
      <c r="AM29" s="282"/>
    </row>
    <row r="30" spans="1:58">
      <c r="A30" s="65" t="str">
        <f>IF(Menu!$D$7="Português/Portuguese",B30,C30)</f>
        <v>Receita Líquida Unitária (US$/wmt)</v>
      </c>
      <c r="B30" s="67" t="s">
        <v>657</v>
      </c>
      <c r="C30" s="67" t="s">
        <v>656</v>
      </c>
      <c r="K30" s="283">
        <v>121.67</v>
      </c>
      <c r="L30" s="283">
        <v>153.10450210597338</v>
      </c>
      <c r="M30" s="283">
        <v>65.03</v>
      </c>
      <c r="N30" s="283">
        <v>55.38</v>
      </c>
      <c r="O30" s="285">
        <v>100.83</v>
      </c>
      <c r="P30" s="284"/>
      <c r="Q30" s="283">
        <v>106.97</v>
      </c>
      <c r="R30" s="283">
        <v>71.180000000000007</v>
      </c>
      <c r="S30" s="283">
        <v>52.780667738793412</v>
      </c>
      <c r="T30" s="283">
        <v>68.811000923690131</v>
      </c>
      <c r="U30" s="285">
        <v>72.92</v>
      </c>
      <c r="V30" s="284"/>
      <c r="W30" s="283">
        <v>91.786879453827154</v>
      </c>
      <c r="X30" s="283">
        <v>65.648175745099664</v>
      </c>
      <c r="Y30" s="283">
        <v>75.230286051681418</v>
      </c>
      <c r="Z30" s="283">
        <v>91.423855909622688</v>
      </c>
      <c r="AA30" s="285">
        <v>80.3</v>
      </c>
      <c r="AB30" s="284"/>
      <c r="AC30" s="283">
        <v>61.954497633043026</v>
      </c>
      <c r="AD30" s="283">
        <v>58.636041735053247</v>
      </c>
      <c r="AE30" s="283">
        <v>45.897758498113461</v>
      </c>
      <c r="AF30" s="283">
        <v>61.70986145579969</v>
      </c>
      <c r="AG30" s="285">
        <v>56.5</v>
      </c>
      <c r="AH30" s="284"/>
      <c r="AI30" s="283">
        <v>61.960013614289473</v>
      </c>
      <c r="AJ30" s="283">
        <v>51.904556437545146</v>
      </c>
      <c r="AK30" s="283">
        <v>65.674379290197308</v>
      </c>
      <c r="AL30" s="283">
        <v>63.283276078510532</v>
      </c>
      <c r="AM30" s="285">
        <v>59.4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DC9DE-7FB9-4F30-9FE9-354BDC7E022E}">
  <sheetPr>
    <tabColor rgb="FF7030A0"/>
  </sheetPr>
  <dimension ref="A1:AM8"/>
  <sheetViews>
    <sheetView showGridLines="0" zoomScale="75" zoomScaleNormal="75" workbookViewId="0">
      <pane xSplit="4" ySplit="4" topLeftCell="E5" activePane="bottomRight" state="frozen"/>
      <selection activeCell="AO4" sqref="AO4"/>
      <selection pane="topRight" activeCell="AO4" sqref="AO4"/>
      <selection pane="bottomLeft" activeCell="AO4" sqref="AO4"/>
      <selection pane="bottomRight" activeCell="AG38" sqref="AG38"/>
    </sheetView>
  </sheetViews>
  <sheetFormatPr defaultColWidth="15.7109375" defaultRowHeight="17.25" outlineLevelCol="1"/>
  <cols>
    <col min="1" max="1" width="77.28515625" style="67" customWidth="1"/>
    <col min="2" max="3" width="79.5703125" style="67" hidden="1" customWidth="1"/>
    <col min="4" max="4" width="1.28515625" customWidth="1"/>
    <col min="5" max="8" width="15.7109375" style="67" hidden="1" customWidth="1" outlineLevel="1"/>
    <col min="9" max="9" width="15.7109375" style="67" collapsed="1"/>
    <col min="10" max="10" width="2.5703125" customWidth="1"/>
    <col min="11" max="14" width="15.7109375" style="67" hidden="1" customWidth="1" outlineLevel="1"/>
    <col min="15" max="15" width="15.7109375" style="67" collapsed="1"/>
    <col min="16" max="16" width="2.5703125" customWidth="1"/>
    <col min="17" max="20" width="15.7109375" style="67" hidden="1" customWidth="1" outlineLevel="1"/>
    <col min="21" max="21" width="15.7109375" style="67" collapsed="1"/>
    <col min="22" max="22" width="2.5703125" customWidth="1"/>
    <col min="23" max="26" width="0" style="67" hidden="1" customWidth="1" outlineLevel="1"/>
    <col min="27" max="27" width="15.7109375" style="67" collapsed="1"/>
    <col min="28" max="28" width="2.5703125" customWidth="1"/>
    <col min="29" max="32" width="0" style="67" hidden="1" customWidth="1" outlineLevel="1"/>
    <col min="33" max="33" width="15.7109375" style="67" collapsed="1"/>
    <col min="34" max="34" width="2.5703125" customWidth="1"/>
    <col min="35" max="38" width="15.7109375" style="67" customWidth="1" outlineLevel="1"/>
    <col min="39" max="39" width="15.7109375" style="67"/>
  </cols>
  <sheetData>
    <row r="1" spans="1:39" ht="18" customHeight="1">
      <c r="A1" s="63"/>
      <c r="B1" s="63"/>
      <c r="C1" s="63"/>
      <c r="E1" s="63"/>
      <c r="F1" s="63"/>
      <c r="G1" s="63"/>
      <c r="H1" s="63"/>
      <c r="I1" s="63"/>
      <c r="J1" s="8"/>
      <c r="K1" s="63"/>
      <c r="L1" s="63"/>
      <c r="M1" s="63"/>
      <c r="N1" s="63"/>
      <c r="O1" s="63"/>
      <c r="P1" s="8"/>
      <c r="Q1" s="63"/>
      <c r="R1" s="63"/>
      <c r="S1" s="63"/>
      <c r="T1" s="63"/>
      <c r="U1" s="63"/>
      <c r="V1" s="8"/>
      <c r="W1" s="63"/>
      <c r="X1" s="63"/>
      <c r="Y1" s="63"/>
      <c r="Z1" s="63"/>
      <c r="AA1" s="63"/>
      <c r="AB1" s="8"/>
      <c r="AC1" s="63"/>
      <c r="AD1" s="63"/>
      <c r="AE1" s="63"/>
      <c r="AF1" s="63"/>
      <c r="AG1" s="63"/>
      <c r="AH1" s="8"/>
      <c r="AI1" s="63"/>
      <c r="AJ1" s="63"/>
      <c r="AK1" s="63"/>
      <c r="AL1" s="63"/>
      <c r="AM1" s="63"/>
    </row>
    <row r="2" spans="1:39" s="34" customFormat="1" ht="18" customHeight="1">
      <c r="A2" s="33"/>
      <c r="B2" s="33"/>
      <c r="C2" s="33"/>
      <c r="D2" s="33"/>
      <c r="E2" s="24" t="s">
        <v>2</v>
      </c>
      <c r="F2" s="24" t="s">
        <v>3</v>
      </c>
      <c r="G2" s="24" t="s">
        <v>4</v>
      </c>
      <c r="H2" s="24" t="s">
        <v>5</v>
      </c>
      <c r="I2" s="24">
        <v>2020</v>
      </c>
      <c r="J2" s="25"/>
      <c r="K2" s="24" t="s">
        <v>6</v>
      </c>
      <c r="L2" s="24" t="s">
        <v>7</v>
      </c>
      <c r="M2" s="24" t="s">
        <v>8</v>
      </c>
      <c r="N2" s="24" t="s">
        <v>9</v>
      </c>
      <c r="O2" s="24">
        <v>2021</v>
      </c>
      <c r="P2" s="25"/>
      <c r="Q2" s="24" t="s">
        <v>18</v>
      </c>
      <c r="R2" s="24" t="s">
        <v>21</v>
      </c>
      <c r="S2" s="24" t="s">
        <v>22</v>
      </c>
      <c r="T2" s="24" t="s">
        <v>23</v>
      </c>
      <c r="U2" s="24">
        <v>2022</v>
      </c>
      <c r="V2" s="25"/>
      <c r="W2" s="24" t="s">
        <v>32</v>
      </c>
      <c r="X2" s="24" t="s">
        <v>34</v>
      </c>
      <c r="Y2" s="24" t="s">
        <v>73</v>
      </c>
      <c r="Z2" s="24" t="s">
        <v>74</v>
      </c>
      <c r="AA2" s="24">
        <v>2023</v>
      </c>
      <c r="AB2" s="25"/>
      <c r="AC2" s="24" t="s">
        <v>76</v>
      </c>
      <c r="AD2" s="24" t="s">
        <v>82</v>
      </c>
      <c r="AE2" s="24" t="s">
        <v>84</v>
      </c>
      <c r="AF2" s="24" t="s">
        <v>87</v>
      </c>
      <c r="AG2" s="24">
        <v>2024</v>
      </c>
      <c r="AH2" s="25"/>
      <c r="AI2" s="24" t="s">
        <v>89</v>
      </c>
      <c r="AJ2" s="24" t="s">
        <v>109</v>
      </c>
      <c r="AK2" s="24" t="s">
        <v>130</v>
      </c>
      <c r="AL2" s="24" t="s">
        <v>175</v>
      </c>
      <c r="AM2" s="24">
        <v>2025</v>
      </c>
    </row>
    <row r="3" spans="1:39" s="34" customFormat="1" ht="18" customHeight="1">
      <c r="A3" s="33"/>
      <c r="B3" s="33"/>
      <c r="C3" s="33"/>
      <c r="D3" s="33"/>
      <c r="E3" s="24" t="s">
        <v>41</v>
      </c>
      <c r="F3" s="24" t="s">
        <v>42</v>
      </c>
      <c r="G3" s="24" t="s">
        <v>43</v>
      </c>
      <c r="H3" s="24" t="s">
        <v>44</v>
      </c>
      <c r="I3" s="24">
        <v>2020</v>
      </c>
      <c r="J3" s="23"/>
      <c r="K3" s="24" t="s">
        <v>45</v>
      </c>
      <c r="L3" s="24" t="s">
        <v>46</v>
      </c>
      <c r="M3" s="24" t="s">
        <v>47</v>
      </c>
      <c r="N3" s="24" t="s">
        <v>48</v>
      </c>
      <c r="O3" s="24">
        <v>2021</v>
      </c>
      <c r="P3" s="23"/>
      <c r="Q3" s="24" t="s">
        <v>49</v>
      </c>
      <c r="R3" s="24" t="s">
        <v>50</v>
      </c>
      <c r="S3" s="24" t="s">
        <v>51</v>
      </c>
      <c r="T3" s="24" t="s">
        <v>52</v>
      </c>
      <c r="U3" s="24">
        <v>2022</v>
      </c>
      <c r="V3" s="23"/>
      <c r="W3" s="24" t="s">
        <v>53</v>
      </c>
      <c r="X3" s="24" t="s">
        <v>54</v>
      </c>
      <c r="Y3" s="24" t="s">
        <v>72</v>
      </c>
      <c r="Z3" s="24" t="s">
        <v>75</v>
      </c>
      <c r="AA3" s="24">
        <v>2023</v>
      </c>
      <c r="AB3" s="23"/>
      <c r="AC3" s="24" t="s">
        <v>77</v>
      </c>
      <c r="AD3" s="24" t="s">
        <v>83</v>
      </c>
      <c r="AE3" s="24" t="s">
        <v>85</v>
      </c>
      <c r="AF3" s="24" t="s">
        <v>88</v>
      </c>
      <c r="AG3" s="24">
        <v>2024</v>
      </c>
      <c r="AH3" s="23"/>
      <c r="AI3" s="24" t="s">
        <v>90</v>
      </c>
      <c r="AJ3" s="24" t="s">
        <v>110</v>
      </c>
      <c r="AK3" s="24" t="s">
        <v>129</v>
      </c>
      <c r="AL3" s="24" t="s">
        <v>706</v>
      </c>
      <c r="AM3" s="24">
        <v>2025</v>
      </c>
    </row>
    <row r="4" spans="1:39" s="34" customFormat="1" ht="20.100000000000001" customHeight="1" thickBot="1">
      <c r="A4" s="51" t="str">
        <f>IF(Menu!$D$7="Português/Portuguese",B4,C4)</f>
        <v>(mil toneladas)</v>
      </c>
      <c r="B4" s="51" t="s">
        <v>617</v>
      </c>
      <c r="C4" s="51" t="s">
        <v>618</v>
      </c>
      <c r="D4" s="33"/>
      <c r="E4" s="47" t="str">
        <f>IF(Menu!$D$7="Português/Portuguese",E2,E3)</f>
        <v>1T20</v>
      </c>
      <c r="F4" s="47" t="str">
        <f>IF(Menu!$D$7="Português/Portuguese",F2,F3)</f>
        <v>2T20</v>
      </c>
      <c r="G4" s="47" t="str">
        <f>IF(Menu!$D$7="Português/Portuguese",G2,G3)</f>
        <v>3T20</v>
      </c>
      <c r="H4" s="47" t="str">
        <f>IF(Menu!$D$7="Português/Portuguese",H2,H3)</f>
        <v>4T20</v>
      </c>
      <c r="I4" s="17">
        <f>IF(Menu!$D$7="Português/Portuguese",I2,I3)</f>
        <v>2020</v>
      </c>
      <c r="J4"/>
      <c r="K4" s="47" t="str">
        <f>IF(Menu!$D$7="Português/Portuguese",K2,K3)</f>
        <v>1T21</v>
      </c>
      <c r="L4" s="47" t="str">
        <f>IF(Menu!$D$7="Português/Portuguese",L2,L3)</f>
        <v>2T21</v>
      </c>
      <c r="M4" s="47" t="str">
        <f>IF(Menu!$D$7="Português/Portuguese",M2,M3)</f>
        <v>3T21</v>
      </c>
      <c r="N4" s="47" t="str">
        <f>IF(Menu!$D$7="Português/Portuguese",N2,N3)</f>
        <v>4T21</v>
      </c>
      <c r="O4" s="17">
        <f>IF(Menu!$D$7="Português/Portuguese",O2,O3)</f>
        <v>2021</v>
      </c>
      <c r="P4"/>
      <c r="Q4" s="47" t="str">
        <f>IF(Menu!$D$7="Português/Portuguese",Q2,Q3)</f>
        <v>1T22</v>
      </c>
      <c r="R4" s="47" t="str">
        <f>IF(Menu!$D$7="Português/Portuguese",R2,R3)</f>
        <v>2T22</v>
      </c>
      <c r="S4" s="47" t="str">
        <f>IF(Menu!$D$7="Português/Portuguese",S2,S3)</f>
        <v>3T22</v>
      </c>
      <c r="T4" s="47" t="str">
        <f>IF(Menu!$D$7="Português/Portuguese",T2,T3)</f>
        <v>4T22</v>
      </c>
      <c r="U4" s="17">
        <f>IF(Menu!$D$7="Português/Portuguese",U2,U3)</f>
        <v>2022</v>
      </c>
      <c r="V4"/>
      <c r="W4" s="47" t="str">
        <f>IF(Menu!$D$7="Português/Portuguese",W2,W3)</f>
        <v>1T23</v>
      </c>
      <c r="X4" s="47" t="str">
        <f>IF(Menu!$D$7="Português/Portuguese",X2,X3)</f>
        <v>2T23</v>
      </c>
      <c r="Y4" s="47" t="str">
        <f>IF(Menu!$D$7="Português/Portuguese",Y2,Y3)</f>
        <v>3T23</v>
      </c>
      <c r="Z4" s="47" t="str">
        <f>IF(Menu!$D$7="Português/Portuguese",Z2,Z3)</f>
        <v>4T23</v>
      </c>
      <c r="AA4" s="17">
        <f>IF(Menu!$D$7="Português/Portuguese",AA2,AA3)</f>
        <v>2023</v>
      </c>
      <c r="AB4"/>
      <c r="AC4" s="47" t="str">
        <f>IF(Menu!$D$7="Português/Portuguese",AC2,AC3)</f>
        <v>1T24</v>
      </c>
      <c r="AD4" s="47" t="str">
        <f>IF(Menu!$D$7="Português/Portuguese",AD2,AD3)</f>
        <v>2T24</v>
      </c>
      <c r="AE4" s="47" t="str">
        <f>IF(Menu!$D$7="Português/Portuguese",AE2,AE3)</f>
        <v>3T24</v>
      </c>
      <c r="AF4" s="47" t="str">
        <f>IF(Menu!$D$7="Português/Portuguese",AF2,AF3)</f>
        <v>4T24</v>
      </c>
      <c r="AG4" s="17">
        <f>IF(Menu!$D$7="Português/Portuguese",AG2,AG3)</f>
        <v>2024</v>
      </c>
      <c r="AH4"/>
      <c r="AI4" s="47" t="str">
        <f>IF(Menu!$D$7="Português/Portuguese",AI2,AI3)</f>
        <v>1T25</v>
      </c>
      <c r="AJ4" s="47" t="str">
        <f>IF(Menu!$D$7="Português/Portuguese",AJ2,AJ3)</f>
        <v>2T25</v>
      </c>
      <c r="AK4" s="47" t="str">
        <f>IF(Menu!$D$7="Português/Portuguese",AK2,AK3)</f>
        <v>3T25</v>
      </c>
      <c r="AL4" s="47" t="str">
        <f>IF(Menu!$D$7="Português/Portuguese",AL2,AL3)</f>
        <v>4T25</v>
      </c>
      <c r="AM4" s="17">
        <f>IF(Menu!$D$7="Português/Portuguese",AM2,AM3)</f>
        <v>2025</v>
      </c>
    </row>
    <row r="5" spans="1:39" ht="18">
      <c r="A5" s="73" t="str">
        <f>IF(Menu!$D$7="Português/Portuguese",B5,C5)</f>
        <v>Cimentos</v>
      </c>
      <c r="B5" s="73" t="s">
        <v>446</v>
      </c>
      <c r="C5" s="73" t="s">
        <v>445</v>
      </c>
      <c r="E5" s="73"/>
      <c r="F5" s="73"/>
      <c r="G5" s="73"/>
      <c r="H5" s="73"/>
      <c r="I5" s="73"/>
      <c r="K5" s="73"/>
      <c r="L5" s="73"/>
      <c r="M5" s="73"/>
      <c r="N5" s="73"/>
      <c r="O5" s="73"/>
      <c r="Q5" s="73"/>
      <c r="R5" s="73"/>
      <c r="S5" s="73"/>
      <c r="T5" s="73"/>
      <c r="U5" s="73"/>
      <c r="W5" s="73"/>
      <c r="X5" s="73"/>
      <c r="Y5" s="73"/>
      <c r="Z5" s="73"/>
      <c r="AA5" s="73"/>
      <c r="AC5" s="73"/>
      <c r="AD5" s="73"/>
      <c r="AE5" s="73"/>
      <c r="AF5" s="73"/>
      <c r="AG5" s="73"/>
      <c r="AI5" s="73"/>
      <c r="AJ5" s="73"/>
      <c r="AK5" s="73"/>
      <c r="AL5" s="73"/>
      <c r="AM5" s="73"/>
    </row>
    <row r="6" spans="1:39" ht="2.25" customHeight="1">
      <c r="A6" s="28">
        <f>IF(Menu!$D$7="Português/Portuguese",B6,C6)</f>
        <v>0</v>
      </c>
      <c r="B6" s="28"/>
      <c r="C6" s="28"/>
      <c r="E6" s="28"/>
      <c r="F6" s="28"/>
      <c r="G6" s="28"/>
      <c r="H6" s="28"/>
      <c r="I6" s="28"/>
      <c r="K6" s="28"/>
      <c r="L6" s="28"/>
      <c r="M6" s="28"/>
      <c r="N6" s="28"/>
      <c r="O6" s="28"/>
      <c r="Q6" s="28"/>
      <c r="R6" s="28"/>
      <c r="S6" s="28"/>
      <c r="T6" s="28"/>
      <c r="U6" s="28"/>
      <c r="W6" s="28"/>
      <c r="X6" s="28"/>
      <c r="Y6" s="28"/>
      <c r="Z6" s="28"/>
      <c r="AA6" s="28"/>
      <c r="AC6" s="28"/>
      <c r="AD6" s="28"/>
      <c r="AE6" s="28"/>
      <c r="AF6" s="28"/>
      <c r="AG6" s="28"/>
      <c r="AI6" s="28"/>
      <c r="AJ6" s="28"/>
      <c r="AK6" s="28"/>
      <c r="AL6" s="28"/>
      <c r="AM6" s="28"/>
    </row>
    <row r="7" spans="1:39" ht="18">
      <c r="A7" s="73" t="str">
        <f>IF(Menu!$D$7="Português/Portuguese",B7,C7)</f>
        <v xml:space="preserve">Volume de Vendas </v>
      </c>
      <c r="B7" s="73" t="s">
        <v>619</v>
      </c>
      <c r="C7" s="73" t="s">
        <v>616</v>
      </c>
      <c r="E7" s="73"/>
      <c r="F7" s="73"/>
      <c r="G7" s="73"/>
      <c r="H7" s="73"/>
      <c r="I7" s="73"/>
      <c r="K7" s="73"/>
      <c r="L7" s="73"/>
      <c r="M7" s="73"/>
      <c r="N7" s="73"/>
      <c r="O7" s="73"/>
      <c r="Q7" s="73"/>
      <c r="R7" s="73"/>
      <c r="S7" s="73"/>
      <c r="T7" s="73"/>
      <c r="U7" s="73"/>
      <c r="W7" s="73"/>
      <c r="X7" s="73"/>
      <c r="Y7" s="73"/>
      <c r="Z7" s="73"/>
      <c r="AA7" s="73"/>
      <c r="AC7" s="73"/>
      <c r="AD7" s="73"/>
      <c r="AE7" s="73"/>
      <c r="AF7" s="73"/>
      <c r="AG7" s="73"/>
      <c r="AI7" s="73"/>
      <c r="AJ7" s="73"/>
      <c r="AK7" s="73"/>
      <c r="AL7" s="73"/>
      <c r="AM7" s="73"/>
    </row>
    <row r="8" spans="1:39">
      <c r="A8" s="67" t="str">
        <f>IF(Menu!$D$7="Português/Portuguese",B8,C8)</f>
        <v xml:space="preserve">Volume de Vendas </v>
      </c>
      <c r="B8" s="67" t="s">
        <v>619</v>
      </c>
      <c r="C8" s="67" t="s">
        <v>620</v>
      </c>
      <c r="E8" s="2">
        <v>894.75913999999989</v>
      </c>
      <c r="F8" s="2">
        <v>950.43857835999995</v>
      </c>
      <c r="G8" s="2">
        <v>1107.1228416399999</v>
      </c>
      <c r="H8" s="2">
        <v>1055.48949051</v>
      </c>
      <c r="I8" s="2">
        <f t="shared" ref="I8" si="0">SUM(E8:H8)</f>
        <v>4007.8100505099997</v>
      </c>
      <c r="K8" s="185">
        <v>1017.3148879999999</v>
      </c>
      <c r="L8" s="185">
        <v>1129.622228</v>
      </c>
      <c r="M8" s="185">
        <v>1223.75398</v>
      </c>
      <c r="N8" s="185">
        <v>1335.5971524999998</v>
      </c>
      <c r="O8" s="185">
        <f t="shared" ref="O8" si="1">SUM(K8:N8)</f>
        <v>4706.2882485</v>
      </c>
      <c r="P8" s="183"/>
      <c r="Q8" s="185">
        <v>1194.9103479999999</v>
      </c>
      <c r="R8" s="185">
        <v>1260.8457309999999</v>
      </c>
      <c r="S8" s="185">
        <v>1889.5842504860982</v>
      </c>
      <c r="T8" s="185">
        <v>2919.8617106524616</v>
      </c>
      <c r="U8" s="185">
        <f t="shared" ref="U8" si="2">SUM(Q8:T8)</f>
        <v>7265.2020401385598</v>
      </c>
      <c r="V8" s="183"/>
      <c r="W8" s="185">
        <v>3046.3003858132488</v>
      </c>
      <c r="X8" s="185">
        <v>3332.5551203299992</v>
      </c>
      <c r="Y8" s="185">
        <v>3264.3255748413667</v>
      </c>
      <c r="Z8" s="185">
        <v>3127.7125403800001</v>
      </c>
      <c r="AA8" s="185">
        <f t="shared" ref="AA8" si="3">SUM(W8:Z8)</f>
        <v>12770.893621364614</v>
      </c>
      <c r="AB8" s="183"/>
      <c r="AC8" s="185">
        <v>3016.9432530000004</v>
      </c>
      <c r="AD8" s="185">
        <v>3608.6193010000002</v>
      </c>
      <c r="AE8" s="185">
        <v>3649.8323599999994</v>
      </c>
      <c r="AF8" s="185">
        <v>3249</v>
      </c>
      <c r="AG8" s="185">
        <f>SUM(AC8:AF8)</f>
        <v>13524.394914</v>
      </c>
      <c r="AH8" s="187"/>
      <c r="AI8" s="185">
        <v>3204.2176499999987</v>
      </c>
      <c r="AJ8" s="185">
        <v>3464.7158021499995</v>
      </c>
      <c r="AK8" s="185">
        <v>3622.7997403899999</v>
      </c>
      <c r="AL8" s="185">
        <v>3101.2675100800002</v>
      </c>
      <c r="AM8" s="185">
        <f>SUM(AI8:AL8)</f>
        <v>13393.00070262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142DD-6156-458F-8B22-009F63C0D3BA}">
  <sheetPr>
    <tabColor rgb="FF92D050"/>
  </sheetPr>
  <dimension ref="A1:AM12"/>
  <sheetViews>
    <sheetView showGridLines="0" zoomScale="75" zoomScaleNormal="75" workbookViewId="0">
      <pane xSplit="4" ySplit="4" topLeftCell="I5" activePane="bottomRight" state="frozen"/>
      <selection activeCell="P14" sqref="P14"/>
      <selection pane="topRight" activeCell="P14" sqref="P14"/>
      <selection pane="bottomLeft" activeCell="P14" sqref="P14"/>
      <selection pane="bottomRight" activeCell="AL4" sqref="AL4"/>
    </sheetView>
  </sheetViews>
  <sheetFormatPr defaultColWidth="15.7109375" defaultRowHeight="17.25" outlineLevelCol="1"/>
  <cols>
    <col min="1" max="1" width="79.5703125" style="67" customWidth="1"/>
    <col min="2" max="3" width="79.5703125" style="67" hidden="1" customWidth="1"/>
    <col min="4" max="4" width="1.28515625" customWidth="1"/>
    <col min="5" max="8" width="15.7109375" style="67" hidden="1" customWidth="1" outlineLevel="1"/>
    <col min="9" max="9" width="15.7109375" style="67" collapsed="1"/>
    <col min="10" max="10" width="2.5703125" customWidth="1"/>
    <col min="11" max="14" width="15.7109375" style="67" hidden="1" customWidth="1" outlineLevel="1"/>
    <col min="15" max="15" width="15.7109375" style="67" collapsed="1"/>
    <col min="16" max="16" width="2.5703125" customWidth="1"/>
    <col min="17" max="20" width="15.7109375" style="67" hidden="1" customWidth="1" outlineLevel="1"/>
    <col min="21" max="21" width="15.7109375" style="67" collapsed="1"/>
    <col min="22" max="22" width="2.5703125" customWidth="1"/>
    <col min="23" max="26" width="15.7109375" style="67" hidden="1" customWidth="1" outlineLevel="1"/>
    <col min="27" max="27" width="15.7109375" style="67" collapsed="1"/>
    <col min="28" max="28" width="2.5703125" customWidth="1"/>
    <col min="29" max="32" width="15.7109375" style="67" hidden="1" customWidth="1" outlineLevel="1"/>
    <col min="33" max="33" width="15.7109375" style="67" collapsed="1"/>
    <col min="34" max="34" width="2.5703125" customWidth="1"/>
    <col min="35" max="38" width="15.7109375" style="67" customWidth="1" outlineLevel="1"/>
    <col min="39" max="39" width="15.7109375" style="67"/>
  </cols>
  <sheetData>
    <row r="1" spans="1:39" ht="18" customHeight="1">
      <c r="A1" s="63"/>
      <c r="B1" s="63"/>
      <c r="C1" s="63"/>
      <c r="E1" s="63"/>
      <c r="F1" s="63"/>
      <c r="G1" s="63"/>
      <c r="H1" s="63"/>
      <c r="I1" s="63"/>
      <c r="J1" s="8"/>
      <c r="K1" s="63"/>
      <c r="L1" s="63"/>
      <c r="M1" s="63"/>
      <c r="N1" s="63"/>
      <c r="O1" s="63"/>
      <c r="P1" s="8"/>
      <c r="Q1" s="63"/>
      <c r="R1" s="63"/>
      <c r="S1" s="63"/>
      <c r="T1" s="63"/>
      <c r="U1" s="63"/>
      <c r="V1" s="8"/>
      <c r="W1" s="63"/>
      <c r="X1" s="63"/>
      <c r="Y1" s="63"/>
      <c r="Z1" s="63"/>
      <c r="AA1" s="63"/>
      <c r="AB1" s="8"/>
      <c r="AC1" s="63"/>
      <c r="AD1" s="63"/>
      <c r="AE1" s="63"/>
      <c r="AF1" s="63"/>
      <c r="AG1" s="63"/>
      <c r="AH1" s="8"/>
      <c r="AI1" s="63"/>
      <c r="AJ1" s="63"/>
      <c r="AK1" s="63"/>
      <c r="AL1" s="63"/>
      <c r="AM1" s="63"/>
    </row>
    <row r="2" spans="1:39" s="34" customFormat="1" ht="18" customHeight="1">
      <c r="A2" s="33"/>
      <c r="B2" s="33"/>
      <c r="C2" s="33"/>
      <c r="D2" s="33"/>
      <c r="E2" s="24" t="s">
        <v>2</v>
      </c>
      <c r="F2" s="24" t="s">
        <v>3</v>
      </c>
      <c r="G2" s="24" t="s">
        <v>4</v>
      </c>
      <c r="H2" s="24" t="s">
        <v>5</v>
      </c>
      <c r="I2" s="24">
        <v>2020</v>
      </c>
      <c r="J2" s="25"/>
      <c r="K2" s="24" t="s">
        <v>6</v>
      </c>
      <c r="L2" s="24" t="s">
        <v>7</v>
      </c>
      <c r="M2" s="24" t="s">
        <v>8</v>
      </c>
      <c r="N2" s="24" t="s">
        <v>9</v>
      </c>
      <c r="O2" s="24">
        <v>2021</v>
      </c>
      <c r="P2" s="25"/>
      <c r="Q2" s="24" t="s">
        <v>18</v>
      </c>
      <c r="R2" s="24" t="s">
        <v>21</v>
      </c>
      <c r="S2" s="24" t="s">
        <v>22</v>
      </c>
      <c r="T2" s="24" t="s">
        <v>23</v>
      </c>
      <c r="U2" s="24">
        <v>2022</v>
      </c>
      <c r="V2" s="25"/>
      <c r="W2" s="24" t="s">
        <v>32</v>
      </c>
      <c r="X2" s="24" t="s">
        <v>34</v>
      </c>
      <c r="Y2" s="24" t="s">
        <v>73</v>
      </c>
      <c r="Z2" s="24" t="s">
        <v>74</v>
      </c>
      <c r="AA2" s="24">
        <v>2023</v>
      </c>
      <c r="AB2" s="25"/>
      <c r="AC2" s="24" t="s">
        <v>76</v>
      </c>
      <c r="AD2" s="24" t="s">
        <v>82</v>
      </c>
      <c r="AE2" s="24" t="s">
        <v>84</v>
      </c>
      <c r="AF2" s="24" t="s">
        <v>87</v>
      </c>
      <c r="AG2" s="24">
        <v>2024</v>
      </c>
      <c r="AH2" s="25"/>
      <c r="AI2" s="24" t="s">
        <v>89</v>
      </c>
      <c r="AJ2" s="24" t="s">
        <v>109</v>
      </c>
      <c r="AK2" s="24" t="s">
        <v>130</v>
      </c>
      <c r="AL2" s="24" t="s">
        <v>175</v>
      </c>
      <c r="AM2" s="24">
        <v>2025</v>
      </c>
    </row>
    <row r="3" spans="1:39" s="34" customFormat="1" ht="18" customHeight="1">
      <c r="A3" s="33"/>
      <c r="B3" s="33"/>
      <c r="C3" s="33"/>
      <c r="D3" s="33"/>
      <c r="E3" s="24" t="s">
        <v>41</v>
      </c>
      <c r="F3" s="24" t="s">
        <v>42</v>
      </c>
      <c r="G3" s="24" t="s">
        <v>43</v>
      </c>
      <c r="H3" s="24" t="s">
        <v>44</v>
      </c>
      <c r="I3" s="24">
        <v>2020</v>
      </c>
      <c r="J3" s="23"/>
      <c r="K3" s="24" t="s">
        <v>45</v>
      </c>
      <c r="L3" s="24" t="s">
        <v>46</v>
      </c>
      <c r="M3" s="24" t="s">
        <v>47</v>
      </c>
      <c r="N3" s="24" t="s">
        <v>48</v>
      </c>
      <c r="O3" s="24">
        <v>2021</v>
      </c>
      <c r="P3" s="23"/>
      <c r="Q3" s="24" t="s">
        <v>49</v>
      </c>
      <c r="R3" s="24" t="s">
        <v>50</v>
      </c>
      <c r="S3" s="24" t="s">
        <v>51</v>
      </c>
      <c r="T3" s="24" t="s">
        <v>52</v>
      </c>
      <c r="U3" s="24">
        <v>2022</v>
      </c>
      <c r="V3" s="23"/>
      <c r="W3" s="24" t="s">
        <v>53</v>
      </c>
      <c r="X3" s="24" t="s">
        <v>54</v>
      </c>
      <c r="Y3" s="24" t="s">
        <v>72</v>
      </c>
      <c r="Z3" s="24" t="s">
        <v>75</v>
      </c>
      <c r="AA3" s="24">
        <v>2023</v>
      </c>
      <c r="AB3" s="23"/>
      <c r="AC3" s="24" t="s">
        <v>77</v>
      </c>
      <c r="AD3" s="24" t="s">
        <v>83</v>
      </c>
      <c r="AE3" s="24" t="s">
        <v>85</v>
      </c>
      <c r="AF3" s="24" t="s">
        <v>88</v>
      </c>
      <c r="AG3" s="24">
        <v>2024</v>
      </c>
      <c r="AH3" s="23"/>
      <c r="AI3" s="24" t="s">
        <v>90</v>
      </c>
      <c r="AJ3" s="24" t="s">
        <v>110</v>
      </c>
      <c r="AK3" s="24" t="s">
        <v>129</v>
      </c>
      <c r="AL3" s="24" t="s">
        <v>706</v>
      </c>
      <c r="AM3" s="24">
        <v>2025</v>
      </c>
    </row>
    <row r="4" spans="1:39" s="34" customFormat="1" ht="20.100000000000001" customHeight="1" thickBot="1">
      <c r="A4" s="51" t="str">
        <f>IF(Menu!$D$7="Português/Portuguese",B4,C4)</f>
        <v>Valores em R$ ('000)</v>
      </c>
      <c r="B4" s="51" t="s">
        <v>24</v>
      </c>
      <c r="C4" s="51" t="s">
        <v>55</v>
      </c>
      <c r="D4" s="33"/>
      <c r="E4" s="47" t="str">
        <f>IF(Menu!$D$7="Português/Portuguese",E2,E3)</f>
        <v>1T20</v>
      </c>
      <c r="F4" s="47" t="str">
        <f>IF(Menu!$D$7="Português/Portuguese",F2,F3)</f>
        <v>2T20</v>
      </c>
      <c r="G4" s="47" t="str">
        <f>IF(Menu!$D$7="Português/Portuguese",G2,G3)</f>
        <v>3T20</v>
      </c>
      <c r="H4" s="47" t="str">
        <f>IF(Menu!$D$7="Português/Portuguese",H2,H3)</f>
        <v>4T20</v>
      </c>
      <c r="I4" s="17">
        <f>IF(Menu!$D$7="Português/Portuguese",I2,I3)</f>
        <v>2020</v>
      </c>
      <c r="J4"/>
      <c r="K4" s="47" t="str">
        <f>IF(Menu!$D$7="Português/Portuguese",K2,K3)</f>
        <v>1T21</v>
      </c>
      <c r="L4" s="47" t="str">
        <f>IF(Menu!$D$7="Português/Portuguese",L2,L3)</f>
        <v>2T21</v>
      </c>
      <c r="M4" s="47" t="str">
        <f>IF(Menu!$D$7="Português/Portuguese",M2,M3)</f>
        <v>3T21</v>
      </c>
      <c r="N4" s="47" t="str">
        <f>IF(Menu!$D$7="Português/Portuguese",N2,N3)</f>
        <v>4T21</v>
      </c>
      <c r="O4" s="17">
        <f>IF(Menu!$D$7="Português/Portuguese",O2,O3)</f>
        <v>2021</v>
      </c>
      <c r="P4"/>
      <c r="Q4" s="47" t="str">
        <f>IF(Menu!$D$7="Português/Portuguese",Q2,Q3)</f>
        <v>1T22</v>
      </c>
      <c r="R4" s="47" t="str">
        <f>IF(Menu!$D$7="Português/Portuguese",R2,R3)</f>
        <v>2T22</v>
      </c>
      <c r="S4" s="47" t="str">
        <f>IF(Menu!$D$7="Português/Portuguese",S2,S3)</f>
        <v>3T22</v>
      </c>
      <c r="T4" s="47" t="str">
        <f>IF(Menu!$D$7="Português/Portuguese",T2,T3)</f>
        <v>4T22</v>
      </c>
      <c r="U4" s="17">
        <f>IF(Menu!$D$7="Português/Portuguese",U2,U3)</f>
        <v>2022</v>
      </c>
      <c r="V4"/>
      <c r="W4" s="47" t="str">
        <f>IF(Menu!$D$7="Português/Portuguese",W2,W3)</f>
        <v>1T23</v>
      </c>
      <c r="X4" s="47" t="str">
        <f>IF(Menu!$D$7="Português/Portuguese",X2,X3)</f>
        <v>2T23</v>
      </c>
      <c r="Y4" s="47" t="str">
        <f>IF(Menu!$D$7="Português/Portuguese",Y2,Y3)</f>
        <v>3T23</v>
      </c>
      <c r="Z4" s="47" t="str">
        <f>IF(Menu!$D$7="Português/Portuguese",Z2,Z3)</f>
        <v>4T23</v>
      </c>
      <c r="AA4" s="17">
        <f>IF(Menu!$D$7="Português/Portuguese",AA2,AA3)</f>
        <v>2023</v>
      </c>
      <c r="AB4"/>
      <c r="AC4" s="47" t="str">
        <f>IF(Menu!$D$7="Português/Portuguese",AC2,AC3)</f>
        <v>1T24</v>
      </c>
      <c r="AD4" s="47" t="str">
        <f>IF(Menu!$D$7="Português/Portuguese",AD2,AD3)</f>
        <v>2T24</v>
      </c>
      <c r="AE4" s="47" t="str">
        <f>IF(Menu!$D$7="Português/Portuguese",AE2,AE3)</f>
        <v>3T24</v>
      </c>
      <c r="AF4" s="47" t="str">
        <f>IF(Menu!$D$7="Português/Portuguese",AF2,AF3)</f>
        <v>4T24</v>
      </c>
      <c r="AG4" s="17">
        <f>IF(Menu!$D$7="Português/Portuguese",AG2,AG3)</f>
        <v>2024</v>
      </c>
      <c r="AH4"/>
      <c r="AI4" s="47" t="str">
        <f>IF(Menu!$D$7="Português/Portuguese",AI2,AI3)</f>
        <v>1T25</v>
      </c>
      <c r="AJ4" s="47" t="str">
        <f>IF(Menu!$D$7="Português/Portuguese",AJ2,AJ3)</f>
        <v>2T25</v>
      </c>
      <c r="AK4" s="47" t="str">
        <f>IF(Menu!$D$7="Português/Portuguese",AK2,AK3)</f>
        <v>3T25</v>
      </c>
      <c r="AL4" s="47" t="str">
        <f>IF(Menu!$D$7="Português/Portuguese",AL2,AL3)</f>
        <v>4T25</v>
      </c>
      <c r="AM4" s="17">
        <f>IF(Menu!$D$7="Português/Portuguese",AM2,AM3)</f>
        <v>2025</v>
      </c>
    </row>
    <row r="5" spans="1:39" ht="18">
      <c r="A5" s="77" t="str">
        <f>IF(Menu!$D$7="Português/Portuguese",B5,C5)</f>
        <v xml:space="preserve">Logistica </v>
      </c>
      <c r="B5" s="77" t="s">
        <v>453</v>
      </c>
      <c r="C5" s="77" t="s">
        <v>454</v>
      </c>
      <c r="E5" s="77"/>
      <c r="F5" s="77"/>
      <c r="G5" s="77"/>
      <c r="H5" s="77"/>
      <c r="I5" s="77"/>
      <c r="K5" s="77"/>
      <c r="L5" s="77"/>
      <c r="M5" s="77"/>
      <c r="N5" s="77"/>
      <c r="O5" s="77"/>
      <c r="Q5" s="77"/>
      <c r="R5" s="77"/>
      <c r="S5" s="77"/>
      <c r="T5" s="77"/>
      <c r="U5" s="77"/>
      <c r="W5" s="77"/>
      <c r="X5" s="77"/>
      <c r="Y5" s="77"/>
      <c r="Z5" s="77"/>
      <c r="AA5" s="77"/>
      <c r="AC5" s="77"/>
      <c r="AD5" s="77"/>
      <c r="AE5" s="77"/>
      <c r="AF5" s="77"/>
      <c r="AG5" s="77"/>
      <c r="AI5" s="77"/>
      <c r="AJ5" s="77"/>
      <c r="AK5" s="77"/>
      <c r="AL5" s="77"/>
      <c r="AM5" s="77"/>
    </row>
    <row r="6" spans="1:39" ht="2.25" customHeight="1">
      <c r="A6" s="28"/>
      <c r="B6" s="28"/>
      <c r="C6" s="28"/>
      <c r="E6" s="28"/>
      <c r="F6" s="28"/>
      <c r="G6" s="28"/>
      <c r="H6" s="28"/>
      <c r="I6" s="28"/>
      <c r="K6" s="28"/>
      <c r="L6" s="28"/>
      <c r="M6" s="28"/>
      <c r="N6" s="28"/>
      <c r="O6" s="28"/>
      <c r="Q6" s="28"/>
      <c r="R6" s="28"/>
      <c r="S6" s="28"/>
      <c r="T6" s="28"/>
      <c r="U6" s="28"/>
      <c r="W6" s="28"/>
      <c r="X6" s="28"/>
      <c r="Y6" s="28"/>
      <c r="Z6" s="28"/>
      <c r="AA6" s="28"/>
      <c r="AC6" s="28"/>
      <c r="AD6" s="28"/>
      <c r="AE6" s="28"/>
      <c r="AF6" s="28"/>
      <c r="AG6" s="28"/>
      <c r="AI6" s="28"/>
      <c r="AJ6" s="28"/>
      <c r="AK6" s="28"/>
      <c r="AL6" s="28"/>
      <c r="AM6" s="28"/>
    </row>
    <row r="7" spans="1:39" ht="18">
      <c r="A7" s="74" t="str">
        <f>IF(Menu!$D$7="Português/Portuguese",B7,C7)</f>
        <v>Logistica Portuária</v>
      </c>
      <c r="B7" s="74" t="s">
        <v>447</v>
      </c>
      <c r="C7" s="74" t="s">
        <v>448</v>
      </c>
      <c r="E7" s="74"/>
      <c r="F7" s="74"/>
      <c r="G7" s="74"/>
      <c r="H7" s="74"/>
      <c r="I7" s="74"/>
      <c r="K7" s="74"/>
      <c r="L7" s="74"/>
      <c r="M7" s="74"/>
      <c r="N7" s="74"/>
      <c r="O7" s="74"/>
      <c r="Q7" s="74"/>
      <c r="R7" s="74"/>
      <c r="S7" s="74"/>
      <c r="T7" s="74"/>
      <c r="U7" s="74"/>
      <c r="W7" s="74"/>
      <c r="X7" s="74"/>
      <c r="Y7" s="74"/>
      <c r="Z7" s="74"/>
      <c r="AA7" s="74"/>
      <c r="AC7" s="74"/>
      <c r="AD7" s="74"/>
      <c r="AE7" s="74"/>
      <c r="AF7" s="74"/>
      <c r="AG7" s="74"/>
      <c r="AI7" s="74"/>
      <c r="AJ7" s="74"/>
      <c r="AK7" s="74"/>
      <c r="AL7" s="74"/>
      <c r="AM7" s="74"/>
    </row>
    <row r="8" spans="1:39" ht="18">
      <c r="A8" s="74" t="str">
        <f>IF(Menu!$D$7="Português/Portuguese",B8,C8)</f>
        <v>Embarques TECON (mil unidades)</v>
      </c>
      <c r="B8" s="74" t="s">
        <v>621</v>
      </c>
      <c r="C8" s="74" t="s">
        <v>622</v>
      </c>
      <c r="E8" s="74"/>
      <c r="F8" s="74"/>
      <c r="G8" s="74"/>
      <c r="H8" s="74"/>
      <c r="I8" s="74"/>
      <c r="K8" s="74"/>
      <c r="L8" s="74"/>
      <c r="M8" s="74"/>
      <c r="N8" s="74"/>
      <c r="O8" s="74"/>
      <c r="Q8" s="74"/>
      <c r="R8" s="74"/>
      <c r="S8" s="74"/>
      <c r="T8" s="74"/>
      <c r="U8" s="74"/>
      <c r="W8" s="74"/>
      <c r="X8" s="74"/>
      <c r="Y8" s="74"/>
      <c r="Z8" s="74"/>
      <c r="AA8" s="74"/>
      <c r="AC8" s="74"/>
      <c r="AD8" s="74"/>
      <c r="AE8" s="74"/>
      <c r="AF8" s="74"/>
      <c r="AG8" s="74"/>
      <c r="AI8" s="74"/>
      <c r="AJ8" s="74"/>
      <c r="AK8" s="74"/>
      <c r="AL8" s="74"/>
      <c r="AM8" s="74"/>
    </row>
    <row r="9" spans="1:39">
      <c r="A9" s="67" t="str">
        <f>IF(Menu!$D$7="Português/Portuguese",B9,C9)</f>
        <v xml:space="preserve">Volume de Contêineres </v>
      </c>
      <c r="B9" s="67" t="s">
        <v>623</v>
      </c>
      <c r="C9" s="67" t="s">
        <v>627</v>
      </c>
      <c r="E9" s="273">
        <v>36.945999999999998</v>
      </c>
      <c r="F9" s="273">
        <v>32.408999999999999</v>
      </c>
      <c r="G9" s="273">
        <v>43.777999999999999</v>
      </c>
      <c r="H9" s="273">
        <v>40.442999999999998</v>
      </c>
      <c r="I9" s="286">
        <f>SUM(E9:H9)</f>
        <v>153.57599999999996</v>
      </c>
      <c r="K9" s="273">
        <v>38.156999999999996</v>
      </c>
      <c r="L9" s="273">
        <v>37.006999999999998</v>
      </c>
      <c r="M9" s="273">
        <f>25798/1000</f>
        <v>25.797999999999998</v>
      </c>
      <c r="N9" s="273">
        <v>18.933</v>
      </c>
      <c r="O9" s="286">
        <f>SUM(K9:N9)</f>
        <v>119.89499999999998</v>
      </c>
      <c r="Q9" s="273">
        <v>19.821999999999999</v>
      </c>
      <c r="R9" s="273">
        <v>14.983000000000001</v>
      </c>
      <c r="S9" s="273">
        <v>11.742000000000001</v>
      </c>
      <c r="T9" s="273">
        <v>14.973000000000001</v>
      </c>
      <c r="U9" s="286">
        <f>SUM(Q9:T9)</f>
        <v>61.519999999999996</v>
      </c>
      <c r="W9" s="273">
        <v>16.452000000000002</v>
      </c>
      <c r="X9" s="273">
        <v>14.565000000000001</v>
      </c>
      <c r="Y9" s="273">
        <v>14.121</v>
      </c>
      <c r="Z9" s="273">
        <v>12.581</v>
      </c>
      <c r="AA9" s="286">
        <f>SUM(W9:Z9)</f>
        <v>57.719000000000008</v>
      </c>
      <c r="AC9" s="273">
        <v>13.241</v>
      </c>
      <c r="AD9" s="273">
        <v>25.439</v>
      </c>
      <c r="AE9" s="273">
        <v>40.655000000000001</v>
      </c>
      <c r="AF9" s="273">
        <v>55.816000000000003</v>
      </c>
      <c r="AG9" s="286">
        <f>SUM(AC9:AF9)</f>
        <v>135.15100000000001</v>
      </c>
      <c r="AI9" s="273">
        <v>38.537999999999997</v>
      </c>
      <c r="AJ9" s="273">
        <v>23.02</v>
      </c>
      <c r="AK9" s="273">
        <v>30.166</v>
      </c>
      <c r="AL9" s="273">
        <v>33.997</v>
      </c>
      <c r="AM9" s="286">
        <f>SUM(AI9:AL9)</f>
        <v>125.72099999999999</v>
      </c>
    </row>
    <row r="10" spans="1:39">
      <c r="A10" s="67" t="str">
        <f>IF(Menu!$D$7="Português/Portuguese",B10,C10)</f>
        <v>Volume de Siderúrgicos</v>
      </c>
      <c r="B10" s="67" t="s">
        <v>624</v>
      </c>
      <c r="C10" s="67" t="s">
        <v>628</v>
      </c>
      <c r="E10" s="273">
        <v>111.654</v>
      </c>
      <c r="F10" s="273">
        <v>201.72699999999998</v>
      </c>
      <c r="G10" s="273">
        <v>156.345</v>
      </c>
      <c r="H10" s="273">
        <v>72.366</v>
      </c>
      <c r="I10" s="286">
        <f t="shared" ref="I10:I12" si="0">SUM(E10:H10)</f>
        <v>542.09199999999998</v>
      </c>
      <c r="K10" s="273">
        <v>139.783029</v>
      </c>
      <c r="L10" s="273">
        <v>137.99700000000001</v>
      </c>
      <c r="M10" s="273">
        <v>233.04712699999999</v>
      </c>
      <c r="N10" s="273">
        <v>282.40184999999997</v>
      </c>
      <c r="O10" s="286">
        <f t="shared" ref="O10:O12" si="1">SUM(K10:N10)</f>
        <v>793.22900600000003</v>
      </c>
      <c r="Q10" s="273">
        <v>248.49700000000001</v>
      </c>
      <c r="R10" s="273">
        <v>307.67899999999997</v>
      </c>
      <c r="S10" s="273">
        <v>430.51499999999999</v>
      </c>
      <c r="T10" s="273">
        <v>335.291</v>
      </c>
      <c r="U10" s="286">
        <f t="shared" ref="U10:U12" si="2">SUM(Q10:T10)</f>
        <v>1321.982</v>
      </c>
      <c r="W10" s="273">
        <v>301.67899999999997</v>
      </c>
      <c r="X10" s="273">
        <v>221.46799999999999</v>
      </c>
      <c r="Y10" s="273">
        <v>291.62700000000001</v>
      </c>
      <c r="Z10" s="273">
        <v>284.81</v>
      </c>
      <c r="AA10" s="286">
        <f t="shared" ref="AA10:AA12" si="3">SUM(W10:Z10)</f>
        <v>1099.5839999999998</v>
      </c>
      <c r="AC10" s="273">
        <v>414.93200000000002</v>
      </c>
      <c r="AD10" s="273">
        <v>341.66199999999998</v>
      </c>
      <c r="AE10" s="273">
        <v>303.86399999999998</v>
      </c>
      <c r="AF10" s="273">
        <v>247.44543299999998</v>
      </c>
      <c r="AG10" s="286">
        <f t="shared" ref="AG10:AG12" si="4">SUM(AC10:AF10)</f>
        <v>1307.9034329999999</v>
      </c>
      <c r="AI10" s="273">
        <v>248.36755400000001</v>
      </c>
      <c r="AJ10" s="273">
        <v>173.30424099999999</v>
      </c>
      <c r="AK10" s="273">
        <v>137.483</v>
      </c>
      <c r="AL10" s="273">
        <v>244.02172999999999</v>
      </c>
      <c r="AM10" s="286">
        <f t="shared" ref="AM10:AM12" si="5">SUM(AI10:AL10)</f>
        <v>803.17652499999986</v>
      </c>
    </row>
    <row r="11" spans="1:39">
      <c r="A11" s="67" t="str">
        <f>IF(Menu!$D$7="Português/Portuguese",B11,C11)</f>
        <v>Volume de Carga Geral</v>
      </c>
      <c r="B11" s="67" t="s">
        <v>625</v>
      </c>
      <c r="C11" s="67" t="s">
        <v>629</v>
      </c>
      <c r="E11" s="273">
        <v>2.3530000000000002</v>
      </c>
      <c r="F11" s="273">
        <v>2.6880000000000002</v>
      </c>
      <c r="G11" s="273">
        <v>4.2679999999999998</v>
      </c>
      <c r="H11" s="273">
        <v>27.527999999999999</v>
      </c>
      <c r="I11" s="286">
        <f t="shared" si="0"/>
        <v>36.837000000000003</v>
      </c>
      <c r="K11" s="273">
        <v>2.2120000000000002</v>
      </c>
      <c r="L11" s="273">
        <v>3.3818710000000003</v>
      </c>
      <c r="M11" s="273">
        <v>4.4610000000000003</v>
      </c>
      <c r="N11" s="273">
        <v>11.843</v>
      </c>
      <c r="O11" s="286">
        <f t="shared" si="1"/>
        <v>21.897871000000002</v>
      </c>
      <c r="Q11" s="273">
        <v>3.1040000000000001</v>
      </c>
      <c r="R11" s="273">
        <v>4.1029999999999998</v>
      </c>
      <c r="S11" s="273">
        <v>31.655000000000001</v>
      </c>
      <c r="T11" s="273">
        <v>3.3290000000000002</v>
      </c>
      <c r="U11" s="286">
        <f t="shared" si="2"/>
        <v>42.191000000000003</v>
      </c>
      <c r="W11" s="273">
        <v>24.141999999999999</v>
      </c>
      <c r="X11" s="273">
        <v>1.845</v>
      </c>
      <c r="Y11" s="273">
        <v>3.8380000000000001</v>
      </c>
      <c r="Z11" s="273">
        <v>5.0110000000000001</v>
      </c>
      <c r="AA11" s="286">
        <f t="shared" si="3"/>
        <v>34.835999999999999</v>
      </c>
      <c r="AC11" s="273">
        <v>6.76</v>
      </c>
      <c r="AD11" s="273">
        <v>6.1</v>
      </c>
      <c r="AE11" s="273">
        <v>33.643000000000001</v>
      </c>
      <c r="AF11" s="273">
        <v>11.708634</v>
      </c>
      <c r="AG11" s="286">
        <f t="shared" si="4"/>
        <v>58.211634000000004</v>
      </c>
      <c r="AI11" s="273">
        <v>4.3499439999999998</v>
      </c>
      <c r="AJ11" s="273">
        <v>9.8724726000000018</v>
      </c>
      <c r="AK11" s="273">
        <v>3.9140000000000001</v>
      </c>
      <c r="AL11" s="273">
        <v>2.448</v>
      </c>
      <c r="AM11" s="286">
        <f t="shared" si="5"/>
        <v>20.584416600000004</v>
      </c>
    </row>
    <row r="12" spans="1:39">
      <c r="A12" s="67" t="str">
        <f>IF(Menu!$D$7="Português/Portuguese",B12,C12)</f>
        <v>Volume de Graneis</v>
      </c>
      <c r="B12" s="67" t="s">
        <v>626</v>
      </c>
      <c r="C12" s="67" t="s">
        <v>630</v>
      </c>
      <c r="E12" s="273">
        <v>487.64299999999997</v>
      </c>
      <c r="F12" s="273">
        <v>411.75399999999996</v>
      </c>
      <c r="G12" s="273">
        <v>181.31899999999999</v>
      </c>
      <c r="H12" s="273">
        <v>354.69400000000002</v>
      </c>
      <c r="I12" s="286">
        <f t="shared" si="0"/>
        <v>1435.4099999999999</v>
      </c>
      <c r="K12" s="273">
        <v>531.68499999999995</v>
      </c>
      <c r="L12" s="273">
        <v>324.45400000000001</v>
      </c>
      <c r="M12" s="273">
        <v>302.00099999999998</v>
      </c>
      <c r="N12" s="273">
        <v>313.61799999999999</v>
      </c>
      <c r="O12" s="286">
        <f t="shared" si="1"/>
        <v>1471.7579999999998</v>
      </c>
      <c r="Q12" s="273">
        <v>366.00099999999998</v>
      </c>
      <c r="R12" s="273">
        <v>218.77600000000001</v>
      </c>
      <c r="S12" s="273">
        <v>52.087000000000003</v>
      </c>
      <c r="T12" s="273">
        <v>280.64600000000002</v>
      </c>
      <c r="U12" s="286">
        <f t="shared" si="2"/>
        <v>917.51</v>
      </c>
      <c r="W12" s="273">
        <v>197.34</v>
      </c>
      <c r="X12" s="273">
        <v>56.375999999999998</v>
      </c>
      <c r="Y12" s="273">
        <v>239.40100000000001</v>
      </c>
      <c r="Z12" s="273">
        <v>166.179</v>
      </c>
      <c r="AA12" s="286">
        <f t="shared" si="3"/>
        <v>659.29600000000005</v>
      </c>
      <c r="AC12" s="273">
        <v>245.358</v>
      </c>
      <c r="AD12" s="273">
        <v>62</v>
      </c>
      <c r="AE12" s="273">
        <v>171.35499999999999</v>
      </c>
      <c r="AF12" s="273">
        <v>179.785</v>
      </c>
      <c r="AG12" s="286">
        <f t="shared" si="4"/>
        <v>658.49799999999993</v>
      </c>
      <c r="AI12" s="273">
        <v>99.118750000000006</v>
      </c>
      <c r="AJ12" s="273">
        <v>93.134346999999991</v>
      </c>
      <c r="AK12" s="273">
        <v>121.491</v>
      </c>
      <c r="AL12" s="273">
        <v>260.56099999999998</v>
      </c>
      <c r="AM12" s="286">
        <f t="shared" si="5"/>
        <v>574.30509699999993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019DC-7DB4-49C8-8E44-D02324B5F4C6}">
  <sheetPr codeName="Planilha7">
    <tabColor rgb="FF92D050"/>
  </sheetPr>
  <dimension ref="A1:AP31"/>
  <sheetViews>
    <sheetView showGridLines="0" zoomScaleNormal="100" workbookViewId="0">
      <pane xSplit="1" ySplit="4" topLeftCell="O10" activePane="bottomRight" state="frozen"/>
      <selection activeCell="A4" sqref="A4:A14"/>
      <selection pane="topRight" activeCell="A4" sqref="A4:A14"/>
      <selection pane="bottomLeft" activeCell="A4" sqref="A4:A14"/>
      <selection pane="bottomRight" activeCell="AL29" sqref="AL29"/>
    </sheetView>
  </sheetViews>
  <sheetFormatPr defaultColWidth="15.7109375" defaultRowHeight="15" outlineLevelCol="1"/>
  <cols>
    <col min="1" max="1" width="76.42578125" customWidth="1"/>
    <col min="2" max="3" width="76.42578125" hidden="1" customWidth="1"/>
    <col min="4" max="4" width="2.42578125" customWidth="1"/>
    <col min="5" max="8" width="15.7109375" style="12" hidden="1" customWidth="1" outlineLevel="1"/>
    <col min="9" max="9" width="18.140625" style="157" customWidth="1" collapsed="1"/>
    <col min="10" max="10" width="1" style="156" customWidth="1"/>
    <col min="11" max="14" width="15.7109375" style="157" hidden="1" customWidth="1" outlineLevel="1"/>
    <col min="15" max="15" width="18.140625" style="157" customWidth="1" collapsed="1"/>
    <col min="16" max="16" width="1" style="156" customWidth="1"/>
    <col min="17" max="18" width="14.140625" style="157" hidden="1" customWidth="1" outlineLevel="1"/>
    <col min="19" max="19" width="15.140625" style="157" hidden="1" customWidth="1" outlineLevel="1"/>
    <col min="20" max="20" width="14.85546875" style="156" hidden="1" customWidth="1" outlineLevel="1"/>
    <col min="21" max="21" width="15.5703125" style="156" customWidth="1" collapsed="1"/>
    <col min="22" max="22" width="1.28515625" style="156" customWidth="1"/>
    <col min="23" max="26" width="15.7109375" style="156" hidden="1" customWidth="1" outlineLevel="1"/>
    <col min="27" max="27" width="15.5703125" style="156" customWidth="1" collapsed="1"/>
    <col min="28" max="28" width="1.28515625" style="156" customWidth="1"/>
    <col min="29" max="32" width="15.7109375" style="156" hidden="1" customWidth="1" outlineLevel="1"/>
    <col min="33" max="33" width="15.7109375" style="156" customWidth="1" collapsed="1"/>
    <col min="34" max="34" width="1.42578125" style="156" customWidth="1"/>
    <col min="35" max="38" width="15.7109375" style="156" customWidth="1" outlineLevel="1"/>
    <col min="39" max="39" width="15.7109375" style="156" customWidth="1"/>
  </cols>
  <sheetData>
    <row r="1" spans="1:39" ht="18" customHeight="1"/>
    <row r="2" spans="1:39" s="23" customFormat="1" ht="18" customHeight="1">
      <c r="E2" s="24" t="s">
        <v>2</v>
      </c>
      <c r="F2" s="24" t="s">
        <v>3</v>
      </c>
      <c r="G2" s="24" t="s">
        <v>4</v>
      </c>
      <c r="H2" s="24" t="s">
        <v>5</v>
      </c>
      <c r="I2" s="143">
        <v>2020</v>
      </c>
      <c r="J2" s="162"/>
      <c r="K2" s="143" t="s">
        <v>6</v>
      </c>
      <c r="L2" s="143" t="s">
        <v>7</v>
      </c>
      <c r="M2" s="143" t="s">
        <v>8</v>
      </c>
      <c r="N2" s="143" t="s">
        <v>9</v>
      </c>
      <c r="O2" s="143">
        <v>2021</v>
      </c>
      <c r="P2" s="162"/>
      <c r="Q2" s="143" t="s">
        <v>18</v>
      </c>
      <c r="R2" s="143" t="s">
        <v>21</v>
      </c>
      <c r="S2" s="143" t="s">
        <v>22</v>
      </c>
      <c r="T2" s="143" t="s">
        <v>23</v>
      </c>
      <c r="U2" s="143">
        <v>2022</v>
      </c>
      <c r="V2" s="162"/>
      <c r="W2" s="143" t="s">
        <v>32</v>
      </c>
      <c r="X2" s="143" t="s">
        <v>34</v>
      </c>
      <c r="Y2" s="143" t="s">
        <v>73</v>
      </c>
      <c r="Z2" s="143" t="s">
        <v>74</v>
      </c>
      <c r="AA2" s="143">
        <v>2023</v>
      </c>
      <c r="AB2" s="162"/>
      <c r="AC2" s="143" t="s">
        <v>76</v>
      </c>
      <c r="AD2" s="143" t="s">
        <v>82</v>
      </c>
      <c r="AE2" s="143" t="s">
        <v>84</v>
      </c>
      <c r="AF2" s="143" t="s">
        <v>87</v>
      </c>
      <c r="AG2" s="143">
        <v>2024</v>
      </c>
      <c r="AH2" s="162"/>
      <c r="AI2" s="143" t="s">
        <v>89</v>
      </c>
      <c r="AJ2" s="143" t="s">
        <v>109</v>
      </c>
      <c r="AK2" s="143" t="s">
        <v>130</v>
      </c>
      <c r="AL2" s="143" t="s">
        <v>175</v>
      </c>
      <c r="AM2" s="143">
        <v>2025</v>
      </c>
    </row>
    <row r="3" spans="1:39" s="23" customFormat="1" ht="18" customHeight="1">
      <c r="E3" s="29" t="s">
        <v>41</v>
      </c>
      <c r="F3" s="29" t="s">
        <v>42</v>
      </c>
      <c r="G3" s="29" t="s">
        <v>43</v>
      </c>
      <c r="H3" s="29" t="s">
        <v>44</v>
      </c>
      <c r="I3" s="180">
        <v>2020</v>
      </c>
      <c r="J3" s="181"/>
      <c r="K3" s="180" t="s">
        <v>45</v>
      </c>
      <c r="L3" s="180" t="s">
        <v>46</v>
      </c>
      <c r="M3" s="180" t="s">
        <v>47</v>
      </c>
      <c r="N3" s="180" t="s">
        <v>48</v>
      </c>
      <c r="O3" s="180">
        <v>2021</v>
      </c>
      <c r="P3" s="181"/>
      <c r="Q3" s="180" t="s">
        <v>49</v>
      </c>
      <c r="R3" s="180" t="s">
        <v>50</v>
      </c>
      <c r="S3" s="180" t="s">
        <v>51</v>
      </c>
      <c r="T3" s="180" t="s">
        <v>52</v>
      </c>
      <c r="U3" s="180">
        <v>2022</v>
      </c>
      <c r="V3" s="181"/>
      <c r="W3" s="180" t="s">
        <v>53</v>
      </c>
      <c r="X3" s="180" t="s">
        <v>54</v>
      </c>
      <c r="Y3" s="180" t="s">
        <v>72</v>
      </c>
      <c r="Z3" s="180" t="s">
        <v>75</v>
      </c>
      <c r="AA3" s="180">
        <v>2023</v>
      </c>
      <c r="AB3" s="181"/>
      <c r="AC3" s="180" t="s">
        <v>77</v>
      </c>
      <c r="AD3" s="180" t="s">
        <v>83</v>
      </c>
      <c r="AE3" s="180" t="s">
        <v>85</v>
      </c>
      <c r="AF3" s="180" t="s">
        <v>88</v>
      </c>
      <c r="AG3" s="180">
        <v>2024</v>
      </c>
      <c r="AH3" s="162"/>
      <c r="AI3" s="180" t="s">
        <v>90</v>
      </c>
      <c r="AJ3" s="180" t="s">
        <v>110</v>
      </c>
      <c r="AK3" s="180" t="s">
        <v>129</v>
      </c>
      <c r="AL3" s="180" t="s">
        <v>706</v>
      </c>
      <c r="AM3" s="180">
        <v>2025</v>
      </c>
    </row>
    <row r="4" spans="1:39" s="197" customFormat="1" ht="16.5" thickBot="1">
      <c r="A4" s="196" t="str">
        <f>IF(Menu!$D$7="Português/Portuguese",'Destaques | Highlights'!B4,'Destaques | Highlights'!C4)</f>
        <v>Destaque (Valores em mil toneladas)</v>
      </c>
      <c r="B4" s="196" t="s">
        <v>119</v>
      </c>
      <c r="C4" s="196" t="s">
        <v>124</v>
      </c>
      <c r="E4" s="198" t="str">
        <f>IF(Menu!$D$7="Português/Portuguese",'Destaques | Highlights'!E2,'Destaques | Highlights'!E3)</f>
        <v>1T20</v>
      </c>
      <c r="F4" s="198" t="str">
        <f>IF(Menu!$D$7="Português/Portuguese",'Destaques | Highlights'!F2,'Destaques | Highlights'!F3)</f>
        <v>2T20</v>
      </c>
      <c r="G4" s="198" t="str">
        <f>IF(Menu!$D$7="Português/Portuguese",'Destaques | Highlights'!G2,'Destaques | Highlights'!G3)</f>
        <v>3T20</v>
      </c>
      <c r="H4" s="198" t="str">
        <f>IF(Menu!$D$7="Português/Portuguese",'Destaques | Highlights'!H2,'Destaques | Highlights'!H3)</f>
        <v>4T20</v>
      </c>
      <c r="I4" s="91">
        <f>IF(Menu!$D$7="Português/Portuguese",'Destaques | Highlights'!I2,'Destaques | Highlights'!I3)</f>
        <v>2020</v>
      </c>
      <c r="J4" s="199">
        <f>IF(Menu!$D$7="Português/Portuguese",'Destaques | Highlights'!J2,'Destaques | Highlights'!J3)</f>
        <v>0</v>
      </c>
      <c r="K4" s="198" t="str">
        <f>IF(Menu!$D$7="Português/Portuguese",'Destaques | Highlights'!K2,'Destaques | Highlights'!K3)</f>
        <v>1T21</v>
      </c>
      <c r="L4" s="198" t="str">
        <f>IF(Menu!$D$7="Português/Portuguese",'Destaques | Highlights'!L2,'Destaques | Highlights'!L3)</f>
        <v>2T21</v>
      </c>
      <c r="M4" s="198" t="str">
        <f>IF(Menu!$D$7="Português/Portuguese",'Destaques | Highlights'!M2,'Destaques | Highlights'!M3)</f>
        <v>3T21</v>
      </c>
      <c r="N4" s="198" t="str">
        <f>IF(Menu!$D$7="Português/Portuguese",'Destaques | Highlights'!N2,'Destaques | Highlights'!N3)</f>
        <v>4T21</v>
      </c>
      <c r="O4" s="91">
        <f>IF(Menu!$D$7="Português/Portuguese",'Destaques | Highlights'!O2,'Destaques | Highlights'!O3)</f>
        <v>2021</v>
      </c>
      <c r="P4" s="199">
        <f>IF(Menu!$D$7="Português/Portuguese",'Destaques | Highlights'!P2,'Destaques | Highlights'!P3)</f>
        <v>0</v>
      </c>
      <c r="Q4" s="198" t="str">
        <f>IF(Menu!$D$7="Português/Portuguese",'Destaques | Highlights'!Q2,'Destaques | Highlights'!Q3)</f>
        <v>1T22</v>
      </c>
      <c r="R4" s="198" t="str">
        <f>IF(Menu!$D$7="Português/Portuguese",'Destaques | Highlights'!R2,'Destaques | Highlights'!R3)</f>
        <v>2T22</v>
      </c>
      <c r="S4" s="198" t="str">
        <f>IF(Menu!$D$7="Português/Portuguese",'Destaques | Highlights'!S2,'Destaques | Highlights'!S3)</f>
        <v>3T22</v>
      </c>
      <c r="T4" s="198" t="str">
        <f>IF(Menu!$D$7="Português/Portuguese",'Destaques | Highlights'!T2,'Destaques | Highlights'!T3)</f>
        <v>4T22</v>
      </c>
      <c r="U4" s="91">
        <f>IF(Menu!$D$7="Português/Portuguese",'Destaques | Highlights'!U2,'Destaques | Highlights'!U3)</f>
        <v>2022</v>
      </c>
      <c r="V4" s="199">
        <f>IF(Menu!$D$7="Português/Portuguese",'Destaques | Highlights'!V2,'Destaques | Highlights'!V3)</f>
        <v>0</v>
      </c>
      <c r="W4" s="198" t="str">
        <f>IF(Menu!$D$7="Português/Portuguese",'Destaques | Highlights'!W2,'Destaques | Highlights'!W3)</f>
        <v>1T23</v>
      </c>
      <c r="X4" s="198" t="str">
        <f>IF(Menu!$D$7="Português/Portuguese",'Destaques | Highlights'!X2,'Destaques | Highlights'!X3)</f>
        <v>2T23</v>
      </c>
      <c r="Y4" s="198" t="str">
        <f>IF(Menu!$D$7="Português/Portuguese",'Destaques | Highlights'!Y2,'Destaques | Highlights'!Y3)</f>
        <v>3T23</v>
      </c>
      <c r="Z4" s="198" t="str">
        <f>IF(Menu!$D$7="Português/Portuguese",'Destaques | Highlights'!Z2,'Destaques | Highlights'!Z3)</f>
        <v>4T23</v>
      </c>
      <c r="AA4" s="91">
        <f>IF(Menu!$D$7="Português/Portuguese",'Destaques | Highlights'!AA2,'Destaques | Highlights'!AA3)</f>
        <v>2023</v>
      </c>
      <c r="AB4" s="199">
        <f>IF(Menu!$D$7="Português/Portuguese",'Destaques | Highlights'!AB2,'Destaques | Highlights'!AB3)</f>
        <v>0</v>
      </c>
      <c r="AC4" s="198" t="str">
        <f>IF(Menu!$D$7="Português/Portuguese",'Destaques | Highlights'!AC2,'Destaques | Highlights'!AC3)</f>
        <v>1T24</v>
      </c>
      <c r="AD4" s="198" t="str">
        <f>IF(Menu!$D$7="Português/Portuguese",'Destaques | Highlights'!AD2,'Destaques | Highlights'!AD3)</f>
        <v>2T24</v>
      </c>
      <c r="AE4" s="198" t="str">
        <f>IF(Menu!$D$7="Português/Portuguese",'Destaques | Highlights'!AE2,'Destaques | Highlights'!AE3)</f>
        <v>3T24</v>
      </c>
      <c r="AF4" s="198" t="str">
        <f>IF(Menu!$D$7="Português/Portuguese",'Destaques | Highlights'!AF2,'Destaques | Highlights'!AF3)</f>
        <v>4T24</v>
      </c>
      <c r="AG4" s="91">
        <f>IF(Menu!$D$7="Português/Portuguese",'Destaques | Highlights'!AG2,'Destaques | Highlights'!AG3)</f>
        <v>2024</v>
      </c>
      <c r="AH4" s="197">
        <f>IF(Menu!$D$7="Português/Portuguese",'Destaques | Highlights'!AH2,'Destaques | Highlights'!AH3)</f>
        <v>0</v>
      </c>
      <c r="AI4" s="198" t="str">
        <f>IF(Menu!$D$7="Português/Portuguese",'Destaques | Highlights'!AI2,'Destaques | Highlights'!AI3)</f>
        <v>1T25</v>
      </c>
      <c r="AJ4" s="198" t="str">
        <f>IF(Menu!$D$7="Português/Portuguese",'Destaques | Highlights'!AJ2,'Destaques | Highlights'!AJ3)</f>
        <v>2T25</v>
      </c>
      <c r="AK4" s="198" t="str">
        <f>IF(Menu!$D$7="Português/Portuguese",'Destaques | Highlights'!AK2,'Destaques | Highlights'!AK3)</f>
        <v>3T25</v>
      </c>
      <c r="AL4" s="198" t="str">
        <f>IF(Menu!$D$7="Português/Portuguese",'Destaques | Highlights'!AL2,'Destaques | Highlights'!AL3)</f>
        <v>4T25</v>
      </c>
      <c r="AM4" s="91">
        <f>IF(Menu!$D$7="Português/Portuguese",'Destaques | Highlights'!AM2,'Destaques | Highlights'!AM3)</f>
        <v>2025</v>
      </c>
    </row>
    <row r="5" spans="1:39" s="3" customFormat="1" ht="15.75">
      <c r="A5" s="15" t="str">
        <f>IF(Menu!$D$7="Português/Portuguese",'Destaques | Highlights'!B5,'Destaques | Highlights'!C5)</f>
        <v xml:space="preserve">Vendas de Aço </v>
      </c>
      <c r="B5" s="15" t="s">
        <v>120</v>
      </c>
      <c r="C5" s="15" t="s">
        <v>123</v>
      </c>
      <c r="D5" s="15"/>
      <c r="E5" s="5">
        <f>SUM(E6:E7)</f>
        <v>1139</v>
      </c>
      <c r="F5" s="5">
        <f t="shared" ref="F5" si="0">SUM(F6:F7)</f>
        <v>1002.2369560989998</v>
      </c>
      <c r="G5" s="5">
        <f t="shared" ref="G5" si="1">SUM(G6:G7)</f>
        <v>1276.8439643130007</v>
      </c>
      <c r="H5" s="5">
        <f t="shared" ref="H5" si="2">SUM(H6:H7)</f>
        <v>1229</v>
      </c>
      <c r="I5" s="182">
        <f>SUM(E5:H5)</f>
        <v>4647.0809204120005</v>
      </c>
      <c r="J5" s="183"/>
      <c r="K5" s="182">
        <f>SUM(K6:K7)</f>
        <v>1317</v>
      </c>
      <c r="L5" s="182">
        <f t="shared" ref="L5" si="3">SUM(L6:L7)</f>
        <v>1281</v>
      </c>
      <c r="M5" s="182">
        <f t="shared" ref="M5" si="4">SUM(M6:M7)</f>
        <v>981</v>
      </c>
      <c r="N5" s="182">
        <f t="shared" ref="N5" si="5">SUM(N6:N7)</f>
        <v>1023</v>
      </c>
      <c r="O5" s="182">
        <f t="shared" ref="O5:O10" si="6">SUM(K5:N5)</f>
        <v>4602</v>
      </c>
      <c r="P5" s="183"/>
      <c r="Q5" s="182">
        <f>SUM(Q6:Q7)</f>
        <v>1156</v>
      </c>
      <c r="R5" s="182">
        <f t="shared" ref="R5" si="7">SUM(R6:R7)</f>
        <v>1067</v>
      </c>
      <c r="S5" s="182">
        <f t="shared" ref="S5" si="8">SUM(S6:S7)</f>
        <v>1160</v>
      </c>
      <c r="T5" s="182">
        <f t="shared" ref="T5" si="9">SUM(T6:T7)</f>
        <v>1009</v>
      </c>
      <c r="U5" s="182">
        <f t="shared" ref="U5:U10" si="10">SUM(Q5:T5)</f>
        <v>4392</v>
      </c>
      <c r="V5" s="183"/>
      <c r="W5" s="182">
        <f>SUM(W6:W7)</f>
        <v>1033</v>
      </c>
      <c r="X5" s="182">
        <f t="shared" ref="X5" si="11">SUM(X6:X7)</f>
        <v>1051</v>
      </c>
      <c r="Y5" s="182">
        <f t="shared" ref="Y5" si="12">SUM(Y6:Y7)</f>
        <v>1018</v>
      </c>
      <c r="Z5" s="182">
        <f t="shared" ref="Z5" si="13">SUM(Z6:Z7)</f>
        <v>1064</v>
      </c>
      <c r="AA5" s="182">
        <f t="shared" ref="AA5:AA10" si="14">SUM(W5:Z5)</f>
        <v>4166</v>
      </c>
      <c r="AB5" s="183"/>
      <c r="AC5" s="182">
        <f>SUM(AC6:AC7)</f>
        <v>1086</v>
      </c>
      <c r="AD5" s="182">
        <f t="shared" ref="AD5" si="15">SUM(AD6:AD7)</f>
        <v>1123</v>
      </c>
      <c r="AE5" s="182">
        <f t="shared" ref="AE5" si="16">SUM(AE6:AE7)</f>
        <v>1167</v>
      </c>
      <c r="AF5" s="182">
        <f t="shared" ref="AF5" si="17">SUM(AF6:AF7)</f>
        <v>1175</v>
      </c>
      <c r="AG5" s="182">
        <f t="shared" ref="AG5:AG10" si="18">SUM(AC5:AF5)</f>
        <v>4551</v>
      </c>
      <c r="AH5" s="184"/>
      <c r="AI5" s="182">
        <f>SUM(AI6:AI7)</f>
        <v>1142.8220575841815</v>
      </c>
      <c r="AJ5" s="182">
        <f t="shared" ref="AJ5:AL5" si="19">SUM(AJ6:AJ7)</f>
        <v>1012.6670642384116</v>
      </c>
      <c r="AK5" s="182">
        <f t="shared" si="19"/>
        <v>1056.8255584312224</v>
      </c>
      <c r="AL5" s="182">
        <f t="shared" si="19"/>
        <v>994.51088646055814</v>
      </c>
      <c r="AM5" s="182">
        <v>4210</v>
      </c>
    </row>
    <row r="6" spans="1:39" s="1" customFormat="1" ht="17.25">
      <c r="A6" s="27" t="str">
        <f>IF(Menu!$D$7="Português/Portuguese",'Destaques | Highlights'!B6,'Destaques | Highlights'!C6)</f>
        <v>Mercado Interno</v>
      </c>
      <c r="B6" s="27" t="s">
        <v>111</v>
      </c>
      <c r="C6" s="27" t="s">
        <v>113</v>
      </c>
      <c r="D6" s="15"/>
      <c r="E6" s="2">
        <v>775</v>
      </c>
      <c r="F6" s="2">
        <v>614.23695609899983</v>
      </c>
      <c r="G6" s="2">
        <v>922.8439643130007</v>
      </c>
      <c r="H6" s="2">
        <v>890</v>
      </c>
      <c r="I6" s="185">
        <f>SUM(E6:H6)</f>
        <v>3202.0809204120005</v>
      </c>
      <c r="J6" s="183"/>
      <c r="K6" s="185">
        <v>911</v>
      </c>
      <c r="L6" s="185">
        <v>895</v>
      </c>
      <c r="M6" s="185">
        <v>679</v>
      </c>
      <c r="N6" s="186">
        <v>690</v>
      </c>
      <c r="O6" s="185">
        <f t="shared" si="6"/>
        <v>3175</v>
      </c>
      <c r="P6" s="183"/>
      <c r="Q6" s="185">
        <v>754</v>
      </c>
      <c r="R6" s="185">
        <v>724</v>
      </c>
      <c r="S6" s="185">
        <v>859</v>
      </c>
      <c r="T6" s="185">
        <v>740</v>
      </c>
      <c r="U6" s="185">
        <f t="shared" si="10"/>
        <v>3077</v>
      </c>
      <c r="V6" s="183"/>
      <c r="W6" s="185">
        <v>669</v>
      </c>
      <c r="X6" s="185">
        <v>739</v>
      </c>
      <c r="Y6" s="185">
        <v>747</v>
      </c>
      <c r="Z6" s="185">
        <v>762</v>
      </c>
      <c r="AA6" s="185">
        <v>2892</v>
      </c>
      <c r="AB6" s="183"/>
      <c r="AC6" s="185">
        <v>732</v>
      </c>
      <c r="AD6" s="185">
        <v>798</v>
      </c>
      <c r="AE6" s="185">
        <v>867</v>
      </c>
      <c r="AF6" s="185">
        <v>876</v>
      </c>
      <c r="AG6" s="185">
        <f t="shared" si="18"/>
        <v>3273</v>
      </c>
      <c r="AH6" s="187"/>
      <c r="AI6" s="185">
        <v>788.36248312260113</v>
      </c>
      <c r="AJ6" s="185">
        <v>749.66601992630069</v>
      </c>
      <c r="AK6" s="185">
        <v>779.72050235184338</v>
      </c>
      <c r="AL6" s="185">
        <v>757</v>
      </c>
      <c r="AM6" s="185">
        <f>SUM(AI6:AL6)+2</f>
        <v>3076.7490054007449</v>
      </c>
    </row>
    <row r="7" spans="1:39" s="1" customFormat="1" ht="17.25">
      <c r="A7" s="27" t="str">
        <f>IF(Menu!$D$7="Português/Portuguese",'Destaques | Highlights'!B7,'Destaques | Highlights'!C7)</f>
        <v>Mercado Externo</v>
      </c>
      <c r="B7" s="27" t="s">
        <v>112</v>
      </c>
      <c r="C7" s="27" t="s">
        <v>114</v>
      </c>
      <c r="D7" s="15"/>
      <c r="E7" s="2">
        <v>364</v>
      </c>
      <c r="F7" s="2">
        <v>388</v>
      </c>
      <c r="G7" s="2">
        <v>354</v>
      </c>
      <c r="H7" s="2">
        <v>339</v>
      </c>
      <c r="I7" s="185">
        <f t="shared" ref="I7" si="20">SUM(E7:H7)</f>
        <v>1445</v>
      </c>
      <c r="J7" s="183"/>
      <c r="K7" s="185">
        <v>406</v>
      </c>
      <c r="L7" s="185">
        <v>386</v>
      </c>
      <c r="M7" s="185">
        <v>302</v>
      </c>
      <c r="N7" s="186">
        <v>333</v>
      </c>
      <c r="O7" s="185">
        <f t="shared" si="6"/>
        <v>1427</v>
      </c>
      <c r="P7" s="183"/>
      <c r="Q7" s="185">
        <v>402</v>
      </c>
      <c r="R7" s="185">
        <v>343</v>
      </c>
      <c r="S7" s="185">
        <v>301</v>
      </c>
      <c r="T7" s="185">
        <v>269</v>
      </c>
      <c r="U7" s="185">
        <f t="shared" si="10"/>
        <v>1315</v>
      </c>
      <c r="V7" s="183"/>
      <c r="W7" s="185">
        <v>364</v>
      </c>
      <c r="X7" s="185">
        <v>312</v>
      </c>
      <c r="Y7" s="185">
        <v>271</v>
      </c>
      <c r="Z7" s="185">
        <v>302</v>
      </c>
      <c r="AA7" s="185">
        <v>1274</v>
      </c>
      <c r="AB7" s="183"/>
      <c r="AC7" s="185">
        <v>354</v>
      </c>
      <c r="AD7" s="185">
        <v>325</v>
      </c>
      <c r="AE7" s="185">
        <v>300</v>
      </c>
      <c r="AF7" s="185">
        <v>299</v>
      </c>
      <c r="AG7" s="185">
        <f t="shared" si="18"/>
        <v>1278</v>
      </c>
      <c r="AH7" s="187"/>
      <c r="AI7" s="185">
        <v>354.45957446158036</v>
      </c>
      <c r="AJ7" s="185">
        <v>263.00104431211093</v>
      </c>
      <c r="AK7" s="185">
        <v>277.10505607937898</v>
      </c>
      <c r="AL7" s="185">
        <v>237.51088646055808</v>
      </c>
      <c r="AM7" s="185">
        <f t="shared" ref="AM7:AM10" si="21">SUM(AI7:AL7)</f>
        <v>1132.0765613136284</v>
      </c>
    </row>
    <row r="8" spans="1:39" s="1" customFormat="1" ht="17.25">
      <c r="A8" s="15" t="str">
        <f>IF(Menu!$D$7="Português/Portuguese",'Destaques | Highlights'!B8,'Destaques | Highlights'!C8)</f>
        <v xml:space="preserve">Vendas de Minério de Ferro </v>
      </c>
      <c r="B8" s="15" t="s">
        <v>121</v>
      </c>
      <c r="C8" s="15" t="s">
        <v>125</v>
      </c>
      <c r="D8" s="15"/>
      <c r="E8" s="5">
        <f>SUM(E9:E10)</f>
        <v>5610</v>
      </c>
      <c r="F8" s="5">
        <f t="shared" ref="F8" si="22">SUM(F9:F10)</f>
        <v>7743</v>
      </c>
      <c r="G8" s="5">
        <f t="shared" ref="G8" si="23">SUM(G9:G10)</f>
        <v>9165</v>
      </c>
      <c r="H8" s="5">
        <f t="shared" ref="H8" si="24">SUM(H9:H10)</f>
        <v>8638.2719799999995</v>
      </c>
      <c r="I8" s="182">
        <f>SUM(E8:H8)</f>
        <v>31156.271979999998</v>
      </c>
      <c r="J8" s="183"/>
      <c r="K8" s="182">
        <f>SUM(K9:K10)</f>
        <v>8225.0246999999999</v>
      </c>
      <c r="L8" s="182">
        <f t="shared" ref="L8" si="25">SUM(L9:L10)</f>
        <v>9109.982399999999</v>
      </c>
      <c r="M8" s="182">
        <f t="shared" ref="M8" si="26">SUM(M9:M10)</f>
        <v>8183.3867259999997</v>
      </c>
      <c r="N8" s="182">
        <f t="shared" ref="N8" si="27">SUM(N9:N10)</f>
        <v>7718.6340799999998</v>
      </c>
      <c r="O8" s="182">
        <f t="shared" si="6"/>
        <v>33237.027906000003</v>
      </c>
      <c r="P8" s="183"/>
      <c r="Q8" s="182">
        <f>SUM(Q9:Q10)</f>
        <v>6932</v>
      </c>
      <c r="R8" s="182">
        <f t="shared" ref="R8" si="28">SUM(R9:R10)</f>
        <v>7574</v>
      </c>
      <c r="S8" s="182">
        <f t="shared" ref="S8" si="29">SUM(S9:S10)</f>
        <v>9094.8512499999997</v>
      </c>
      <c r="T8" s="182">
        <f t="shared" ref="T8" si="30">SUM(T9:T10)</f>
        <v>9729</v>
      </c>
      <c r="U8" s="182">
        <f t="shared" si="10"/>
        <v>33329.85125</v>
      </c>
      <c r="V8" s="183"/>
      <c r="W8" s="182">
        <f>SUM(W9:W10)</f>
        <v>8617.7149700000009</v>
      </c>
      <c r="X8" s="182">
        <f t="shared" ref="X8" si="31">SUM(X9:X10)</f>
        <v>11258</v>
      </c>
      <c r="Y8" s="182">
        <f t="shared" ref="Y8" si="32">SUM(Y9:Y10)</f>
        <v>11640.977999999999</v>
      </c>
      <c r="Z8" s="182">
        <f t="shared" ref="Z8" si="33">SUM(Z9:Z10)</f>
        <v>11143.886999999999</v>
      </c>
      <c r="AA8" s="182">
        <f t="shared" si="14"/>
        <v>42660.579969999999</v>
      </c>
      <c r="AB8" s="183"/>
      <c r="AC8" s="182">
        <f>SUM(AC9:AC10)</f>
        <v>9145.3084799999997</v>
      </c>
      <c r="AD8" s="182">
        <f t="shared" ref="AD8" si="34">SUM(AD9:AD10)</f>
        <v>10792.229714000001</v>
      </c>
      <c r="AE8" s="182">
        <f t="shared" ref="AE8" si="35">SUM(AE9:AE10)</f>
        <v>11883.984218000001</v>
      </c>
      <c r="AF8" s="182">
        <f t="shared" ref="AF8" si="36">SUM(AF9:AF10)</f>
        <v>10730.83337</v>
      </c>
      <c r="AG8" s="182">
        <f t="shared" si="18"/>
        <v>42552.355781999999</v>
      </c>
      <c r="AH8" s="187"/>
      <c r="AI8" s="182">
        <f>SUM(AI9:AI10)</f>
        <v>9639.9</v>
      </c>
      <c r="AJ8" s="182">
        <f t="shared" ref="AJ8" si="37">SUM(AJ9:AJ10)</f>
        <v>11832.534970000001</v>
      </c>
      <c r="AK8" s="182">
        <f t="shared" ref="AK8" si="38">SUM(AK9:AK10)</f>
        <v>12395.554620000001</v>
      </c>
      <c r="AL8" s="182">
        <f t="shared" ref="AL8" si="39">SUM(AL9:AL10)</f>
        <v>11981.286839999999</v>
      </c>
      <c r="AM8" s="182">
        <f t="shared" si="21"/>
        <v>45849.276430000005</v>
      </c>
    </row>
    <row r="9" spans="1:39" s="1" customFormat="1" ht="17.25">
      <c r="A9" s="27" t="str">
        <f>IF(Menu!$D$7="Português/Portuguese",'Destaques | Highlights'!B9,'Destaques | Highlights'!C9)</f>
        <v>Mercado Interno</v>
      </c>
      <c r="B9" s="27" t="s">
        <v>111</v>
      </c>
      <c r="C9" s="27" t="s">
        <v>113</v>
      </c>
      <c r="D9" s="15"/>
      <c r="E9" s="2">
        <v>1086</v>
      </c>
      <c r="F9" s="2">
        <v>1084</v>
      </c>
      <c r="G9" s="2">
        <v>1050</v>
      </c>
      <c r="H9" s="2">
        <v>998.04898000000003</v>
      </c>
      <c r="I9" s="185">
        <f>SUM(E9:H9)</f>
        <v>4218.0489799999996</v>
      </c>
      <c r="J9" s="183"/>
      <c r="K9" s="185">
        <v>1286.0246999999999</v>
      </c>
      <c r="L9" s="185">
        <v>1174.3583999999998</v>
      </c>
      <c r="M9" s="185">
        <v>1269.4237260000002</v>
      </c>
      <c r="N9" s="186">
        <v>1189.9310799999998</v>
      </c>
      <c r="O9" s="185">
        <f t="shared" si="6"/>
        <v>4919.7379060000003</v>
      </c>
      <c r="P9" s="183"/>
      <c r="Q9" s="185">
        <v>1111</v>
      </c>
      <c r="R9" s="185">
        <v>867</v>
      </c>
      <c r="S9" s="185">
        <v>1121.8012499999998</v>
      </c>
      <c r="T9" s="185">
        <v>1038</v>
      </c>
      <c r="U9" s="185">
        <v>4355</v>
      </c>
      <c r="V9" s="183"/>
      <c r="W9" s="185">
        <v>665.90597000000002</v>
      </c>
      <c r="X9" s="185">
        <v>1003</v>
      </c>
      <c r="Y9" s="185">
        <v>1765</v>
      </c>
      <c r="Z9" s="185">
        <v>1558</v>
      </c>
      <c r="AA9" s="185">
        <f t="shared" si="14"/>
        <v>4991.9059699999998</v>
      </c>
      <c r="AB9" s="183"/>
      <c r="AC9" s="185">
        <v>1021.8334800000001</v>
      </c>
      <c r="AD9" s="185">
        <v>859.04771400000004</v>
      </c>
      <c r="AE9" s="185">
        <v>1105.7402180000001</v>
      </c>
      <c r="AF9" s="185">
        <v>1053.6083699999999</v>
      </c>
      <c r="AG9" s="185">
        <f t="shared" si="18"/>
        <v>4040.2297820000003</v>
      </c>
      <c r="AH9" s="187"/>
      <c r="AI9" s="185">
        <v>1040</v>
      </c>
      <c r="AJ9" s="185">
        <v>1067.3649700000001</v>
      </c>
      <c r="AK9" s="185">
        <v>976.85762000000011</v>
      </c>
      <c r="AL9" s="185">
        <v>944.96784000000002</v>
      </c>
      <c r="AM9" s="185">
        <f t="shared" si="21"/>
        <v>4029.1904300000006</v>
      </c>
    </row>
    <row r="10" spans="1:39" s="1" customFormat="1" ht="17.25">
      <c r="A10" s="27" t="str">
        <f>IF(Menu!$D$7="Português/Portuguese",'Destaques | Highlights'!B10,'Destaques | Highlights'!C10)</f>
        <v>Mercado Externo</v>
      </c>
      <c r="B10" s="27" t="s">
        <v>112</v>
      </c>
      <c r="C10" s="27" t="s">
        <v>114</v>
      </c>
      <c r="D10" s="15"/>
      <c r="E10" s="2">
        <v>4524</v>
      </c>
      <c r="F10" s="2">
        <v>6659</v>
      </c>
      <c r="G10" s="2">
        <v>8115</v>
      </c>
      <c r="H10" s="2">
        <v>7640.223</v>
      </c>
      <c r="I10" s="185">
        <f>SUM(E10:H10)</f>
        <v>26938.222999999998</v>
      </c>
      <c r="J10" s="183"/>
      <c r="K10" s="185">
        <v>6939</v>
      </c>
      <c r="L10" s="185">
        <v>7935.6239999999998</v>
      </c>
      <c r="M10" s="185">
        <v>6913.9629999999997</v>
      </c>
      <c r="N10" s="186">
        <v>6528.7030000000004</v>
      </c>
      <c r="O10" s="185">
        <f t="shared" si="6"/>
        <v>28317.29</v>
      </c>
      <c r="P10" s="183"/>
      <c r="Q10" s="185">
        <v>5821</v>
      </c>
      <c r="R10" s="185">
        <v>6707</v>
      </c>
      <c r="S10" s="185">
        <v>7973.05</v>
      </c>
      <c r="T10" s="185">
        <v>8691</v>
      </c>
      <c r="U10" s="185">
        <f t="shared" si="10"/>
        <v>29192.05</v>
      </c>
      <c r="V10" s="183"/>
      <c r="W10" s="185">
        <v>7951.8090000000002</v>
      </c>
      <c r="X10" s="185">
        <v>10255</v>
      </c>
      <c r="Y10" s="185">
        <v>9875.9779999999992</v>
      </c>
      <c r="Z10" s="185">
        <v>9585.8869999999988</v>
      </c>
      <c r="AA10" s="185">
        <f t="shared" si="14"/>
        <v>37668.673999999999</v>
      </c>
      <c r="AB10" s="183"/>
      <c r="AC10" s="185">
        <v>8123.4749999999995</v>
      </c>
      <c r="AD10" s="185">
        <v>9933.1820000000007</v>
      </c>
      <c r="AE10" s="185">
        <v>10778.244000000001</v>
      </c>
      <c r="AF10" s="185">
        <v>9677.2250000000004</v>
      </c>
      <c r="AG10" s="185">
        <f t="shared" si="18"/>
        <v>38512.125999999997</v>
      </c>
      <c r="AH10" s="187"/>
      <c r="AI10" s="185">
        <v>8599.9</v>
      </c>
      <c r="AJ10" s="185">
        <v>10765.17</v>
      </c>
      <c r="AK10" s="185">
        <v>11418.697</v>
      </c>
      <c r="AL10" s="185">
        <v>11036.319</v>
      </c>
      <c r="AM10" s="185">
        <f t="shared" si="21"/>
        <v>41820.085999999996</v>
      </c>
    </row>
    <row r="11" spans="1:39" s="1" customFormat="1" ht="17.25">
      <c r="A11" s="15" t="str">
        <f>IF(Menu!$D$7="Português/Portuguese",'Destaques | Highlights'!B11,'Destaques | Highlights'!C11)</f>
        <v xml:space="preserve">Vendas de Cimento </v>
      </c>
      <c r="B11" s="15" t="s">
        <v>122</v>
      </c>
      <c r="C11" s="15" t="s">
        <v>126</v>
      </c>
      <c r="D11" s="15"/>
      <c r="E11" s="5">
        <f>SUM(E12:E13)</f>
        <v>894.75913999999989</v>
      </c>
      <c r="F11" s="5">
        <f t="shared" ref="F11:H11" si="40">SUM(F12:F13)</f>
        <v>950.43857835999995</v>
      </c>
      <c r="G11" s="5">
        <f t="shared" si="40"/>
        <v>1107.1228416399999</v>
      </c>
      <c r="H11" s="5">
        <f t="shared" si="40"/>
        <v>1055.48949051</v>
      </c>
      <c r="I11" s="182">
        <f>SUM(E11:H11)</f>
        <v>4007.8100505099997</v>
      </c>
      <c r="J11" s="183"/>
      <c r="K11" s="182">
        <f>SUM(K12:K13)</f>
        <v>1017.3148879999999</v>
      </c>
      <c r="L11" s="182">
        <f t="shared" ref="L11:N11" si="41">SUM(L12:L13)</f>
        <v>1129.622228</v>
      </c>
      <c r="M11" s="182">
        <f t="shared" si="41"/>
        <v>1223.75398</v>
      </c>
      <c r="N11" s="182">
        <f t="shared" si="41"/>
        <v>1335.5971524999998</v>
      </c>
      <c r="O11" s="182">
        <f t="shared" ref="O11" si="42">SUM(K11:N11)</f>
        <v>4706.2882485</v>
      </c>
      <c r="P11" s="183"/>
      <c r="Q11" s="182">
        <f>SUM(Q12:Q13)</f>
        <v>1194.9103479999999</v>
      </c>
      <c r="R11" s="182">
        <f t="shared" ref="R11:T11" si="43">SUM(R12:R13)</f>
        <v>1260.8457309999999</v>
      </c>
      <c r="S11" s="182">
        <f t="shared" si="43"/>
        <v>1889.5842504860982</v>
      </c>
      <c r="T11" s="182">
        <f t="shared" si="43"/>
        <v>2919.8617106524616</v>
      </c>
      <c r="U11" s="182">
        <f t="shared" ref="U11" si="44">SUM(Q11:T11)</f>
        <v>7265.2020401385598</v>
      </c>
      <c r="V11" s="183"/>
      <c r="W11" s="182">
        <f>SUM(W12:W13)</f>
        <v>3046.3003858132488</v>
      </c>
      <c r="X11" s="182">
        <f t="shared" ref="X11:Z11" si="45">SUM(X12:X13)</f>
        <v>3332.5551203299992</v>
      </c>
      <c r="Y11" s="182">
        <f t="shared" si="45"/>
        <v>3264.3255748413667</v>
      </c>
      <c r="Z11" s="182">
        <f t="shared" si="45"/>
        <v>3127.7125403800001</v>
      </c>
      <c r="AA11" s="182">
        <f t="shared" ref="AA11:AA13" si="46">SUM(W11:Z11)</f>
        <v>12770.893621364614</v>
      </c>
      <c r="AB11" s="183"/>
      <c r="AC11" s="182">
        <f>SUM(AC12:AC13)</f>
        <v>3016.9432530000004</v>
      </c>
      <c r="AD11" s="182">
        <f t="shared" ref="AD11:AF11" si="47">SUM(AD12:AD13)</f>
        <v>3608.6193010000002</v>
      </c>
      <c r="AE11" s="182">
        <f t="shared" si="47"/>
        <v>3649.8323599999994</v>
      </c>
      <c r="AF11" s="182">
        <f t="shared" si="47"/>
        <v>3249</v>
      </c>
      <c r="AG11" s="182">
        <f t="shared" ref="AG11" si="48">SUM(AC11:AF11)</f>
        <v>13524.394914</v>
      </c>
      <c r="AH11" s="187"/>
      <c r="AI11" s="182">
        <f>SUM(AI12:AI13)</f>
        <v>3204.2176499999987</v>
      </c>
      <c r="AJ11" s="182">
        <f t="shared" ref="AJ11:AL11" si="49">SUM(AJ12:AJ13)</f>
        <v>3464.7158021499995</v>
      </c>
      <c r="AK11" s="182">
        <f t="shared" si="49"/>
        <v>3622.7997403899999</v>
      </c>
      <c r="AL11" s="182">
        <f t="shared" si="49"/>
        <v>3101.2675100800002</v>
      </c>
      <c r="AM11" s="182">
        <f t="shared" ref="AM11" si="50">SUM(AI11:AL11)</f>
        <v>13393.00070262</v>
      </c>
    </row>
    <row r="12" spans="1:39" s="1" customFormat="1" ht="17.25">
      <c r="A12" s="27" t="str">
        <f>IF(Menu!$D$7="Português/Portuguese",'Destaques | Highlights'!B12,'Destaques | Highlights'!C12)</f>
        <v>Mercado Interno</v>
      </c>
      <c r="B12" s="27" t="s">
        <v>111</v>
      </c>
      <c r="C12" s="27" t="s">
        <v>113</v>
      </c>
      <c r="D12" s="15"/>
      <c r="E12" s="2">
        <v>894.75913999999989</v>
      </c>
      <c r="F12" s="2">
        <v>950.43857835999995</v>
      </c>
      <c r="G12" s="2">
        <v>1107.1228416399999</v>
      </c>
      <c r="H12" s="2">
        <v>1055.48949051</v>
      </c>
      <c r="I12" s="2">
        <f t="shared" ref="I12:I13" si="51">SUM(E12:H12)</f>
        <v>4007.8100505099997</v>
      </c>
      <c r="J12" s="183"/>
      <c r="K12" s="185">
        <v>1017.3148879999999</v>
      </c>
      <c r="L12" s="185">
        <v>1129.622228</v>
      </c>
      <c r="M12" s="185">
        <v>1223.75398</v>
      </c>
      <c r="N12" s="185">
        <v>1335.5971524999998</v>
      </c>
      <c r="O12" s="185">
        <f t="shared" ref="O12:O13" si="52">SUM(K12:N12)</f>
        <v>4706.2882485</v>
      </c>
      <c r="P12" s="183"/>
      <c r="Q12" s="185">
        <v>1194.9103479999999</v>
      </c>
      <c r="R12" s="185">
        <v>1260.8457309999999</v>
      </c>
      <c r="S12" s="185">
        <v>1889.5842504860982</v>
      </c>
      <c r="T12" s="185">
        <v>2919.8617106524616</v>
      </c>
      <c r="U12" s="185">
        <f t="shared" ref="U12:U13" si="53">SUM(Q12:T12)</f>
        <v>7265.2020401385598</v>
      </c>
      <c r="V12" s="183"/>
      <c r="W12" s="185">
        <v>3046.3003858132488</v>
      </c>
      <c r="X12" s="185">
        <v>3332.5551203299992</v>
      </c>
      <c r="Y12" s="185">
        <v>3264.3255748413667</v>
      </c>
      <c r="Z12" s="185">
        <v>3127.7125403800001</v>
      </c>
      <c r="AA12" s="185">
        <f t="shared" si="46"/>
        <v>12770.893621364614</v>
      </c>
      <c r="AB12" s="183"/>
      <c r="AC12" s="185">
        <v>3016.9432530000004</v>
      </c>
      <c r="AD12" s="185">
        <v>3608.6193010000002</v>
      </c>
      <c r="AE12" s="185">
        <v>3649.8323599999994</v>
      </c>
      <c r="AF12" s="185">
        <v>3249</v>
      </c>
      <c r="AG12" s="185">
        <f>SUM(AC12:AF12)</f>
        <v>13524.394914</v>
      </c>
      <c r="AH12" s="187"/>
      <c r="AI12" s="185">
        <v>3204.2176499999987</v>
      </c>
      <c r="AJ12" s="185">
        <v>3464.7158021499995</v>
      </c>
      <c r="AK12" s="185">
        <v>3622.7997403899999</v>
      </c>
      <c r="AL12" s="185">
        <v>3101.2675100800002</v>
      </c>
      <c r="AM12" s="185">
        <f>SUM(AI12:AL12)</f>
        <v>13393.00070262</v>
      </c>
    </row>
    <row r="13" spans="1:39" s="1" customFormat="1" ht="17.25">
      <c r="A13" s="27" t="str">
        <f>IF(Menu!$D$7="Português/Portuguese",'Destaques | Highlights'!B13,'Destaques | Highlights'!C13)</f>
        <v>Mercado Externo</v>
      </c>
      <c r="B13" s="27" t="s">
        <v>112</v>
      </c>
      <c r="C13" s="27" t="s">
        <v>114</v>
      </c>
      <c r="D13" s="15"/>
      <c r="E13" s="182">
        <f t="shared" ref="E13" si="54">SUM(A13:D13)</f>
        <v>0</v>
      </c>
      <c r="F13" s="182">
        <f t="shared" ref="F13" si="55">SUM(B13:E13)</f>
        <v>0</v>
      </c>
      <c r="G13" s="182">
        <f t="shared" ref="G13" si="56">SUM(C13:F13)</f>
        <v>0</v>
      </c>
      <c r="H13" s="182">
        <f t="shared" ref="H13" si="57">SUM(D13:G13)</f>
        <v>0</v>
      </c>
      <c r="I13" s="182">
        <f t="shared" si="51"/>
        <v>0</v>
      </c>
      <c r="J13" s="183"/>
      <c r="K13" s="182">
        <f t="shared" ref="K13" si="58">SUM(G13:J13)</f>
        <v>0</v>
      </c>
      <c r="L13" s="182">
        <f t="shared" ref="L13" si="59">SUM(H13:K13)</f>
        <v>0</v>
      </c>
      <c r="M13" s="182">
        <f t="shared" ref="M13" si="60">SUM(I13:L13)</f>
        <v>0</v>
      </c>
      <c r="N13" s="182">
        <f t="shared" ref="N13" si="61">SUM(J13:M13)</f>
        <v>0</v>
      </c>
      <c r="O13" s="182">
        <f t="shared" si="52"/>
        <v>0</v>
      </c>
      <c r="P13" s="183"/>
      <c r="Q13" s="182">
        <f t="shared" ref="Q13" si="62">SUM(M13:P13)</f>
        <v>0</v>
      </c>
      <c r="R13" s="182">
        <f t="shared" ref="R13" si="63">SUM(N13:Q13)</f>
        <v>0</v>
      </c>
      <c r="S13" s="182">
        <f t="shared" ref="S13" si="64">SUM(O13:R13)</f>
        <v>0</v>
      </c>
      <c r="T13" s="182">
        <f t="shared" ref="T13" si="65">SUM(P13:S13)</f>
        <v>0</v>
      </c>
      <c r="U13" s="182">
        <f t="shared" si="53"/>
        <v>0</v>
      </c>
      <c r="V13" s="183"/>
      <c r="W13" s="185">
        <v>0</v>
      </c>
      <c r="X13" s="185">
        <v>0</v>
      </c>
      <c r="Y13" s="185">
        <v>0</v>
      </c>
      <c r="Z13" s="185">
        <v>0</v>
      </c>
      <c r="AA13" s="185">
        <f t="shared" si="46"/>
        <v>0</v>
      </c>
      <c r="AB13" s="183"/>
      <c r="AC13" s="185">
        <v>0</v>
      </c>
      <c r="AD13" s="185">
        <v>0</v>
      </c>
      <c r="AE13" s="185">
        <v>0</v>
      </c>
      <c r="AF13" s="185">
        <v>0</v>
      </c>
      <c r="AG13" s="185">
        <v>0</v>
      </c>
      <c r="AH13" s="187"/>
      <c r="AI13" s="185">
        <v>0</v>
      </c>
      <c r="AJ13" s="185">
        <v>0</v>
      </c>
      <c r="AK13" s="185">
        <v>0</v>
      </c>
      <c r="AL13" s="185">
        <v>0</v>
      </c>
      <c r="AM13" s="185">
        <f>SUM(AI13:AL13)</f>
        <v>0</v>
      </c>
    </row>
    <row r="14" spans="1:39" s="15" customFormat="1" ht="15.75">
      <c r="A14" s="27"/>
      <c r="B14" s="27"/>
      <c r="C14" s="27"/>
      <c r="E14" s="49"/>
      <c r="F14" s="49"/>
      <c r="G14" s="49"/>
      <c r="H14" s="49"/>
      <c r="I14" s="188"/>
      <c r="J14" s="162"/>
      <c r="K14" s="188"/>
      <c r="L14" s="188">
        <v>1000</v>
      </c>
      <c r="M14" s="188"/>
      <c r="N14" s="189"/>
      <c r="O14" s="188"/>
      <c r="P14" s="162"/>
      <c r="Q14" s="188"/>
      <c r="R14" s="188"/>
      <c r="S14" s="188"/>
      <c r="T14" s="188"/>
      <c r="U14" s="188"/>
      <c r="V14" s="162"/>
      <c r="W14" s="188"/>
      <c r="X14" s="188"/>
      <c r="Y14" s="188"/>
      <c r="Z14" s="188"/>
      <c r="AA14" s="188"/>
      <c r="AB14" s="162"/>
      <c r="AC14" s="188"/>
      <c r="AD14" s="188"/>
      <c r="AE14" s="188"/>
      <c r="AF14" s="188"/>
      <c r="AG14" s="188"/>
      <c r="AH14" s="190"/>
      <c r="AI14" s="188"/>
      <c r="AJ14" s="188"/>
      <c r="AK14" s="188"/>
      <c r="AL14" s="188"/>
      <c r="AM14" s="188"/>
    </row>
    <row r="15" spans="1:39" s="197" customFormat="1" ht="16.5" thickBot="1">
      <c r="A15" s="196" t="str">
        <f>IF(Menu!$D$7="Português/Portuguese",'Destaques | Highlights'!B15,'Destaques | Highlights'!C15)</f>
        <v>Destaque (Valores em R$ ('000))</v>
      </c>
      <c r="B15" s="196" t="s">
        <v>11</v>
      </c>
      <c r="C15" s="196" t="s">
        <v>38</v>
      </c>
      <c r="E15" s="198" t="str">
        <f>E4</f>
        <v>1T20</v>
      </c>
      <c r="F15" s="198" t="str">
        <f t="shared" ref="F15:AL15" si="66">F4</f>
        <v>2T20</v>
      </c>
      <c r="G15" s="198" t="str">
        <f t="shared" si="66"/>
        <v>3T20</v>
      </c>
      <c r="H15" s="198" t="str">
        <f t="shared" si="66"/>
        <v>4T20</v>
      </c>
      <c r="I15" s="91">
        <f t="shared" si="66"/>
        <v>2020</v>
      </c>
      <c r="J15" s="199">
        <f t="shared" si="66"/>
        <v>0</v>
      </c>
      <c r="K15" s="198" t="str">
        <f t="shared" si="66"/>
        <v>1T21</v>
      </c>
      <c r="L15" s="198" t="str">
        <f t="shared" si="66"/>
        <v>2T21</v>
      </c>
      <c r="M15" s="198" t="str">
        <f t="shared" si="66"/>
        <v>3T21</v>
      </c>
      <c r="N15" s="198" t="str">
        <f t="shared" si="66"/>
        <v>4T21</v>
      </c>
      <c r="O15" s="91">
        <f t="shared" si="66"/>
        <v>2021</v>
      </c>
      <c r="P15" s="199">
        <f t="shared" si="66"/>
        <v>0</v>
      </c>
      <c r="Q15" s="198" t="str">
        <f t="shared" si="66"/>
        <v>1T22</v>
      </c>
      <c r="R15" s="198" t="str">
        <f t="shared" si="66"/>
        <v>2T22</v>
      </c>
      <c r="S15" s="198" t="str">
        <f t="shared" si="66"/>
        <v>3T22</v>
      </c>
      <c r="T15" s="198" t="str">
        <f t="shared" si="66"/>
        <v>4T22</v>
      </c>
      <c r="U15" s="91">
        <f t="shared" si="66"/>
        <v>2022</v>
      </c>
      <c r="V15" s="199">
        <f t="shared" si="66"/>
        <v>0</v>
      </c>
      <c r="W15" s="198" t="str">
        <f t="shared" si="66"/>
        <v>1T23</v>
      </c>
      <c r="X15" s="198" t="str">
        <f t="shared" si="66"/>
        <v>2T23</v>
      </c>
      <c r="Y15" s="198" t="str">
        <f t="shared" si="66"/>
        <v>3T23</v>
      </c>
      <c r="Z15" s="198" t="str">
        <f t="shared" si="66"/>
        <v>4T23</v>
      </c>
      <c r="AA15" s="91">
        <f t="shared" si="66"/>
        <v>2023</v>
      </c>
      <c r="AB15" s="199">
        <f t="shared" si="66"/>
        <v>0</v>
      </c>
      <c r="AC15" s="198" t="str">
        <f t="shared" si="66"/>
        <v>1T24</v>
      </c>
      <c r="AD15" s="198" t="str">
        <f t="shared" si="66"/>
        <v>2T24</v>
      </c>
      <c r="AE15" s="198" t="str">
        <f t="shared" si="66"/>
        <v>3T24</v>
      </c>
      <c r="AF15" s="198" t="str">
        <f t="shared" si="66"/>
        <v>4T24</v>
      </c>
      <c r="AG15" s="91">
        <f>AG4</f>
        <v>2024</v>
      </c>
      <c r="AH15" s="197">
        <f t="shared" si="66"/>
        <v>0</v>
      </c>
      <c r="AI15" s="198" t="str">
        <f t="shared" si="66"/>
        <v>1T25</v>
      </c>
      <c r="AJ15" s="198" t="str">
        <f t="shared" si="66"/>
        <v>2T25</v>
      </c>
      <c r="AK15" s="198" t="str">
        <f t="shared" si="66"/>
        <v>3T25</v>
      </c>
      <c r="AL15" s="198" t="str">
        <f t="shared" si="66"/>
        <v>4T25</v>
      </c>
      <c r="AM15" s="91">
        <f>AM4</f>
        <v>2025</v>
      </c>
    </row>
    <row r="16" spans="1:39" s="15" customFormat="1" ht="17.25">
      <c r="A16" s="15" t="str">
        <f>IF(Menu!$D$7="Português/Portuguese",'Destaques | Highlights'!B16,'Destaques | Highlights'!C16)</f>
        <v>Receita Líquida</v>
      </c>
      <c r="B16" s="15" t="s">
        <v>0</v>
      </c>
      <c r="C16" s="15" t="s">
        <v>39</v>
      </c>
      <c r="E16" s="88">
        <v>5335</v>
      </c>
      <c r="F16" s="88">
        <v>6221</v>
      </c>
      <c r="G16" s="88">
        <v>8715</v>
      </c>
      <c r="H16" s="88">
        <v>9794.1026095321631</v>
      </c>
      <c r="I16" s="182">
        <f t="shared" ref="I16:I23" si="67">SUM(E16:H16)</f>
        <v>30065.102609532165</v>
      </c>
      <c r="J16" s="244"/>
      <c r="K16" s="148">
        <v>11913.328832253641</v>
      </c>
      <c r="L16" s="148">
        <v>15391.573257798307</v>
      </c>
      <c r="M16" s="148">
        <v>10246.172703057056</v>
      </c>
      <c r="N16" s="148">
        <v>10360.965441932547</v>
      </c>
      <c r="O16" s="182">
        <f t="shared" ref="O16:O27" si="68">SUM(K16:N16)</f>
        <v>47912.040235041546</v>
      </c>
      <c r="P16" s="244"/>
      <c r="Q16" s="148">
        <v>11769.866332929001</v>
      </c>
      <c r="R16" s="148">
        <v>10565.923029968249</v>
      </c>
      <c r="S16" s="148">
        <v>10897</v>
      </c>
      <c r="T16" s="148">
        <v>11129.282712814111</v>
      </c>
      <c r="U16" s="182">
        <f t="shared" ref="U16:U23" si="69">SUM(Q16:T16)</f>
        <v>44362.07207571136</v>
      </c>
      <c r="V16" s="148"/>
      <c r="W16" s="148">
        <v>11318.69054927359</v>
      </c>
      <c r="X16" s="148">
        <v>10989.111444051272</v>
      </c>
      <c r="Y16" s="148">
        <v>11125.02559791151</v>
      </c>
      <c r="Z16" s="148">
        <v>12005.12236205965</v>
      </c>
      <c r="AA16" s="182">
        <f t="shared" ref="AA16:AA23" si="70">SUM(W16:Z16)</f>
        <v>45437.949953296025</v>
      </c>
      <c r="AB16" s="148"/>
      <c r="AC16" s="148">
        <v>9712.9920806180016</v>
      </c>
      <c r="AD16" s="148">
        <v>10881.818162752703</v>
      </c>
      <c r="AE16" s="148">
        <v>11066.589212621209</v>
      </c>
      <c r="AF16" s="148">
        <v>12026.138748602209</v>
      </c>
      <c r="AG16" s="182">
        <f t="shared" ref="AG16:AG23" si="71">SUM(AC16:AF16)</f>
        <v>43687.538204594122</v>
      </c>
      <c r="AH16" s="148"/>
      <c r="AI16" s="148">
        <v>10907.632861010672</v>
      </c>
      <c r="AJ16" s="148">
        <v>10693.285</v>
      </c>
      <c r="AK16" s="148">
        <v>11793.868092025623</v>
      </c>
      <c r="AL16" s="148">
        <f>'[1]DREconsolidado (2)'!$G$8/1000</f>
        <v>11403.163</v>
      </c>
      <c r="AM16" s="182">
        <f t="shared" ref="AM16:AM23" si="72">SUM(AI16:AL16)</f>
        <v>44797.948953036292</v>
      </c>
    </row>
    <row r="17" spans="1:42" s="15" customFormat="1" ht="17.25">
      <c r="A17" s="15" t="str">
        <f>IF(Menu!$D$7="Português/Portuguese",'Destaques | Highlights'!B17,'Destaques | Highlights'!C17)</f>
        <v>Custo dos Produtos Vendidos (CPV)</v>
      </c>
      <c r="B17" s="15" t="s">
        <v>117</v>
      </c>
      <c r="C17" s="15" t="s">
        <v>118</v>
      </c>
      <c r="E17" s="88">
        <f>'[2]4. Resultado por Segmento'!R105</f>
        <v>-4018</v>
      </c>
      <c r="F17" s="88">
        <f>'[2]4. Resultado por Segmento'!S105</f>
        <v>-4378</v>
      </c>
      <c r="G17" s="88">
        <f>'[2]4. Resultado por Segmento'!T105</f>
        <v>-5133</v>
      </c>
      <c r="H17" s="88">
        <f>'[2]4. Resultado por Segmento'!U105</f>
        <v>-5596.0025425101994</v>
      </c>
      <c r="I17" s="182">
        <f t="shared" si="67"/>
        <v>-19125.002542510199</v>
      </c>
      <c r="J17" s="244"/>
      <c r="K17" s="148">
        <f>'[2]4. Resultado por Segmento'!V105</f>
        <v>-6178.7843049001431</v>
      </c>
      <c r="L17" s="148">
        <f>'[2]4. Resultado por Segmento'!W105</f>
        <v>-7111.091326190447</v>
      </c>
      <c r="M17" s="148">
        <f>'[2]4. Resultado por Segmento'!X105</f>
        <v>-5941.5220582928114</v>
      </c>
      <c r="N17" s="148">
        <f>'[2]4. Resultado por Segmento'!Y105</f>
        <v>-6606.0771353535065</v>
      </c>
      <c r="O17" s="182">
        <f t="shared" si="68"/>
        <v>-25837.474824736906</v>
      </c>
      <c r="P17" s="244"/>
      <c r="Q17" s="148">
        <f>'[2]4. Resultado por Segmento'!Z105</f>
        <v>-7287.2851559488399</v>
      </c>
      <c r="R17" s="148">
        <f>'[2]4. Resultado por Segmento'!AA105</f>
        <v>-7560.4408755701088</v>
      </c>
      <c r="S17" s="148">
        <f>'[2]4. Resultado por Segmento'!AB105</f>
        <v>-8359</v>
      </c>
      <c r="T17" s="148">
        <f>'[2]4. Resultado por Segmento'!AC105</f>
        <v>-7847.3557957526027</v>
      </c>
      <c r="U17" s="182">
        <f t="shared" si="69"/>
        <v>-31054.081827271551</v>
      </c>
      <c r="V17" s="244"/>
      <c r="W17" s="148">
        <f>'[2]4. Resultado por Segmento'!AD105</f>
        <v>-8073.4755478461002</v>
      </c>
      <c r="X17" s="148">
        <f>'[2]4. Resultado por Segmento'!AE105</f>
        <v>-8745.6603114100399</v>
      </c>
      <c r="Y17" s="148">
        <f>'[2]4. Resultado por Segmento'!AF105</f>
        <v>-8319.7231545477571</v>
      </c>
      <c r="Z17" s="148">
        <f>'[2]4. Resultado por Segmento'!AG105</f>
        <v>-8336.3297440819551</v>
      </c>
      <c r="AA17" s="182">
        <f t="shared" si="70"/>
        <v>-33475.188757885859</v>
      </c>
      <c r="AB17" s="244"/>
      <c r="AC17" s="148">
        <f>'[2]4. Resultado por Segmento'!AH105</f>
        <v>-7521.9677645299889</v>
      </c>
      <c r="AD17" s="148">
        <f>'[2]4. Resultado por Segmento'!AI105</f>
        <v>-7892.7756558482715</v>
      </c>
      <c r="AE17" s="148">
        <f>'[2]4. Resultado por Segmento'!AJ105</f>
        <v>-8332.9155339409954</v>
      </c>
      <c r="AF17" s="148">
        <f>'[2]4. Resultado por Segmento'!AK105</f>
        <v>-8243.1112927761096</v>
      </c>
      <c r="AG17" s="182">
        <f t="shared" si="71"/>
        <v>-31990.770247095366</v>
      </c>
      <c r="AH17" s="147"/>
      <c r="AI17" s="148">
        <f>'[2]4. Resultado por Segmento'!AL105</f>
        <v>-8375.3857405927029</v>
      </c>
      <c r="AJ17" s="148">
        <f>'[2]4. Resultado por Segmento'!AM105</f>
        <v>-7967.1879999999992</v>
      </c>
      <c r="AK17" s="148">
        <f>'[2]4. Resultado por Segmento'!AN105</f>
        <v>-8326.6177369930938</v>
      </c>
      <c r="AL17" s="148">
        <f>'[1]DREconsolidado (2)'!$G$13/1000</f>
        <v>-7717.6503484400155</v>
      </c>
      <c r="AM17" s="182">
        <f>SUM(AI17:AL17)</f>
        <v>-32386.841826025811</v>
      </c>
    </row>
    <row r="18" spans="1:42" s="15" customFormat="1" ht="17.25">
      <c r="A18" s="15" t="str">
        <f>IF(Menu!$D$7="Português/Portuguese",'Destaques | Highlights'!B18,'Destaques | Highlights'!C18)</f>
        <v>Lucro Bruto</v>
      </c>
      <c r="B18" s="15" t="s">
        <v>1</v>
      </c>
      <c r="C18" s="15" t="s">
        <v>100</v>
      </c>
      <c r="E18" s="88">
        <f>E16+E17</f>
        <v>1317</v>
      </c>
      <c r="F18" s="88">
        <f>F16+F17</f>
        <v>1843</v>
      </c>
      <c r="G18" s="88">
        <f>G16+G17</f>
        <v>3582</v>
      </c>
      <c r="H18" s="88">
        <f>H16+H17</f>
        <v>4198.1000670219637</v>
      </c>
      <c r="I18" s="182">
        <f t="shared" si="67"/>
        <v>10940.100067021964</v>
      </c>
      <c r="J18" s="244"/>
      <c r="K18" s="148">
        <f>K16+K17</f>
        <v>5734.5445273534979</v>
      </c>
      <c r="L18" s="148">
        <f>L16+L17</f>
        <v>8280.481931607861</v>
      </c>
      <c r="M18" s="148">
        <f>M16+M17</f>
        <v>4304.650644764245</v>
      </c>
      <c r="N18" s="148">
        <f>N16+N17</f>
        <v>3754.8883065790405</v>
      </c>
      <c r="O18" s="182">
        <f>SUM(K18:N18)</f>
        <v>22074.565410304644</v>
      </c>
      <c r="P18" s="244"/>
      <c r="Q18" s="148">
        <f>Q16+Q17</f>
        <v>4482.5811769801612</v>
      </c>
      <c r="R18" s="148">
        <f>R16+R17</f>
        <v>3005.4821543981407</v>
      </c>
      <c r="S18" s="148">
        <f>S16+S17</f>
        <v>2538</v>
      </c>
      <c r="T18" s="148">
        <f>T16+T17</f>
        <v>3281.926917061508</v>
      </c>
      <c r="U18" s="182">
        <f>SUM(Q18:T18)</f>
        <v>13307.99024843981</v>
      </c>
      <c r="V18" s="244"/>
      <c r="W18" s="148">
        <f>W16+W17</f>
        <v>3245.2150014274894</v>
      </c>
      <c r="X18" s="148">
        <f>X16+X17</f>
        <v>2243.4511326412321</v>
      </c>
      <c r="Y18" s="148">
        <f>Y16+Y17</f>
        <v>2805.3024433637529</v>
      </c>
      <c r="Z18" s="148">
        <f>Z16+Z17</f>
        <v>3668.792617977695</v>
      </c>
      <c r="AA18" s="182">
        <f>SUM(W18:Z18)</f>
        <v>11962.76119541017</v>
      </c>
      <c r="AB18" s="244"/>
      <c r="AC18" s="148">
        <f>AC16+AC17</f>
        <v>2191.0243160880127</v>
      </c>
      <c r="AD18" s="148">
        <f>AD16+AD17</f>
        <v>2989.0425069044313</v>
      </c>
      <c r="AE18" s="148">
        <f>AE16+AE17</f>
        <v>2733.6736786802139</v>
      </c>
      <c r="AF18" s="148">
        <f>AF16+AF17</f>
        <v>3783.027455826099</v>
      </c>
      <c r="AG18" s="182">
        <f>SUM(AC18:AF18)</f>
        <v>11696.767957498756</v>
      </c>
      <c r="AH18" s="147"/>
      <c r="AI18" s="148">
        <f>AI16+AI17</f>
        <v>2532.2471204179692</v>
      </c>
      <c r="AJ18" s="148">
        <f>AJ16+AJ17</f>
        <v>2726.0970000000007</v>
      </c>
      <c r="AK18" s="148">
        <f>AK16+AK17</f>
        <v>3467.2503550325291</v>
      </c>
      <c r="AL18" s="148">
        <v>3668.13</v>
      </c>
      <c r="AM18" s="182">
        <f>SUM(AI18:AL18)</f>
        <v>12393.724475450501</v>
      </c>
    </row>
    <row r="19" spans="1:42" s="192" customFormat="1" ht="17.25">
      <c r="A19" s="191" t="str">
        <f>IF(Menu!$D$7="Português/Portuguese",'Destaques | Highlights'!B19,'Destaques | Highlights'!C19)</f>
        <v>Margem Bruta (%)</v>
      </c>
      <c r="B19" s="191" t="s">
        <v>91</v>
      </c>
      <c r="C19" s="191" t="s">
        <v>102</v>
      </c>
      <c r="E19" s="113">
        <f>E18/E16</f>
        <v>0.24686035613870666</v>
      </c>
      <c r="F19" s="113">
        <f>F18/F16</f>
        <v>0.29625462144349785</v>
      </c>
      <c r="G19" s="113">
        <f>G18/G16</f>
        <v>0.41101549053356284</v>
      </c>
      <c r="H19" s="113">
        <f>H18/H16</f>
        <v>0.42863549978904042</v>
      </c>
      <c r="I19" s="292">
        <f>I18/I16</f>
        <v>0.36388035022216741</v>
      </c>
      <c r="J19" s="293"/>
      <c r="K19" s="292">
        <f>K18/K16</f>
        <v>0.48135534644423106</v>
      </c>
      <c r="L19" s="292">
        <f>L18/L16</f>
        <v>0.53798801415004571</v>
      </c>
      <c r="M19" s="292">
        <f>M18/M16</f>
        <v>0.42012278823681215</v>
      </c>
      <c r="N19" s="292">
        <f>N18/N16</f>
        <v>0.36240718373428643</v>
      </c>
      <c r="O19" s="292">
        <f>O18/O16</f>
        <v>0.46073106680520598</v>
      </c>
      <c r="P19" s="293"/>
      <c r="Q19" s="292">
        <f>Q18/Q16</f>
        <v>0.38085234361915171</v>
      </c>
      <c r="R19" s="292">
        <f>R18/R16</f>
        <v>0.28445050620505724</v>
      </c>
      <c r="S19" s="292">
        <f>S18/S16</f>
        <v>0.23290813985500597</v>
      </c>
      <c r="T19" s="292">
        <f>T18/T16</f>
        <v>0.29489114453735105</v>
      </c>
      <c r="U19" s="292">
        <f>U18/U16</f>
        <v>0.29998576770100999</v>
      </c>
      <c r="V19" s="293"/>
      <c r="W19" s="292">
        <f>W18/W16</f>
        <v>0.28671293620937105</v>
      </c>
      <c r="X19" s="292">
        <f>X18/X16</f>
        <v>0.2041521868317823</v>
      </c>
      <c r="Y19" s="292">
        <f>Y18/Y16</f>
        <v>0.25216143717371664</v>
      </c>
      <c r="Z19" s="292">
        <f>Z18/Z16</f>
        <v>0.30560226770968635</v>
      </c>
      <c r="AA19" s="292">
        <f>AA18/AA16</f>
        <v>0.26327686895439267</v>
      </c>
      <c r="AB19" s="293"/>
      <c r="AC19" s="292">
        <f>AC18/AC16</f>
        <v>0.22557666040520502</v>
      </c>
      <c r="AD19" s="292">
        <f>AD18/AD16</f>
        <v>0.27468226928617528</v>
      </c>
      <c r="AE19" s="292">
        <f>AE18/AE16</f>
        <v>0.24702043476616239</v>
      </c>
      <c r="AF19" s="292">
        <f>AF18/AF16</f>
        <v>0.31456708881442086</v>
      </c>
      <c r="AG19" s="292">
        <f>AG18/AG16</f>
        <v>0.26773694371885526</v>
      </c>
      <c r="AH19" s="294"/>
      <c r="AI19" s="292">
        <f>AI18/AI16</f>
        <v>0.2321536810676389</v>
      </c>
      <c r="AJ19" s="292">
        <f>AJ18/AJ16</f>
        <v>0.25493541040007822</v>
      </c>
      <c r="AK19" s="292">
        <f>AK18/AK16</f>
        <v>0.29398754742533512</v>
      </c>
      <c r="AL19" s="292">
        <f>AL18/AL16</f>
        <v>0.32167653834291415</v>
      </c>
      <c r="AM19" s="295">
        <f>AM18/AM16</f>
        <v>0.2766583016656276</v>
      </c>
    </row>
    <row r="20" spans="1:42" s="9" customFormat="1" ht="17.25">
      <c r="A20" s="15" t="str">
        <f>IF(Menu!$D$7="Português/Portuguese",'Destaques | Highlights'!B20,'Destaques | Highlights'!C20)</f>
        <v>Despesas com Vendas Gerais e Admnistrativas</v>
      </c>
      <c r="B20" s="15" t="s">
        <v>115</v>
      </c>
      <c r="C20" s="15" t="s">
        <v>116</v>
      </c>
      <c r="E20" s="88">
        <f>'[2]4. Resultado por Segmento'!R107</f>
        <v>-510</v>
      </c>
      <c r="F20" s="88">
        <f>'[2]4. Resultado por Segmento'!S107</f>
        <v>-527</v>
      </c>
      <c r="G20" s="88">
        <f>'[2]4. Resultado por Segmento'!T107</f>
        <v>-731</v>
      </c>
      <c r="H20" s="88">
        <f>'[2]4. Resultado por Segmento'!U107</f>
        <v>-740.87792950999994</v>
      </c>
      <c r="I20" s="182">
        <f t="shared" si="67"/>
        <v>-2508.8779295099998</v>
      </c>
      <c r="J20" s="244"/>
      <c r="K20" s="148">
        <f>'[2]4. Resultado por Segmento'!V107</f>
        <v>-557.04890037000018</v>
      </c>
      <c r="L20" s="148">
        <f>'[2]4. Resultado por Segmento'!W107</f>
        <v>-825.63367901999993</v>
      </c>
      <c r="M20" s="148">
        <f>'[2]4. Resultado por Segmento'!X107</f>
        <v>-762.46814422</v>
      </c>
      <c r="N20" s="148">
        <f>'[2]4. Resultado por Segmento'!Y107</f>
        <v>-814.29534430000012</v>
      </c>
      <c r="O20" s="182">
        <f t="shared" si="68"/>
        <v>-2959.4460679100002</v>
      </c>
      <c r="P20" s="244"/>
      <c r="Q20" s="148">
        <f>'[2]4. Resultado por Segmento'!Z107</f>
        <v>-587.32576817999995</v>
      </c>
      <c r="R20" s="148">
        <f>'[2]4. Resultado por Segmento'!AA107</f>
        <v>-650.85392914969998</v>
      </c>
      <c r="S20" s="148">
        <f>'[2]4. Resultado por Segmento'!AB107</f>
        <v>-798</v>
      </c>
      <c r="T20" s="148">
        <f>'[2]4. Resultado por Segmento'!AC107</f>
        <v>-1213.3381707099002</v>
      </c>
      <c r="U20" s="182">
        <f t="shared" si="69"/>
        <v>-3249.5178680396002</v>
      </c>
      <c r="V20" s="244"/>
      <c r="W20" s="148">
        <f>'[2]4. Resultado por Segmento'!AD107</f>
        <v>-1020.3941615499998</v>
      </c>
      <c r="X20" s="148">
        <f>'[2]4. Resultado por Segmento'!AE107</f>
        <v>-1081.7310437000001</v>
      </c>
      <c r="Y20" s="148">
        <f>'[2]4. Resultado por Segmento'!AF107</f>
        <v>-1175.2382102399997</v>
      </c>
      <c r="Z20" s="148">
        <f>'[2]4. Resultado por Segmento'!AG107</f>
        <v>-1212.6202989403671</v>
      </c>
      <c r="AA20" s="182">
        <f t="shared" si="70"/>
        <v>-4489.9837144303665</v>
      </c>
      <c r="AB20" s="244"/>
      <c r="AC20" s="148">
        <f>'[2]4. Resultado por Segmento'!AH107</f>
        <v>-1405.4167814499999</v>
      </c>
      <c r="AD20" s="148">
        <f>'[2]4. Resultado por Segmento'!AI107</f>
        <v>-1587.4163355600001</v>
      </c>
      <c r="AE20" s="148">
        <f>'[2]4. Resultado por Segmento'!AJ107</f>
        <v>-1708.6523131000004</v>
      </c>
      <c r="AF20" s="148">
        <f>'[2]4. Resultado por Segmento'!AK107</f>
        <v>-1607.8106581799998</v>
      </c>
      <c r="AG20" s="182">
        <f t="shared" si="71"/>
        <v>-6309.2960882900006</v>
      </c>
      <c r="AH20" s="147"/>
      <c r="AI20" s="148">
        <f>'[2]4. Resultado por Segmento'!AL107</f>
        <v>-1277.62622751</v>
      </c>
      <c r="AJ20" s="148">
        <f>'[2]4. Resultado por Segmento'!AM107</f>
        <v>-1496.5329999999999</v>
      </c>
      <c r="AK20" s="148">
        <f>'[2]4. Resultado por Segmento'!AN107</f>
        <v>-1559.7195146200002</v>
      </c>
      <c r="AL20" s="148">
        <f>SUM('[1]DREconsolidado (2)'!$G$21:$G$23)/1000</f>
        <v>-1678.4269633700001</v>
      </c>
      <c r="AM20" s="182">
        <f t="shared" si="72"/>
        <v>-6012.3057055000008</v>
      </c>
      <c r="AN20" s="94"/>
      <c r="AO20" s="94"/>
      <c r="AP20" s="94"/>
    </row>
    <row r="21" spans="1:42" s="15" customFormat="1" ht="17.25">
      <c r="A21" s="15" t="str">
        <f>IF(Menu!$D$7="Português/Portuguese",'Destaques | Highlights'!B21,'Destaques | Highlights'!C21)</f>
        <v>EBITDA Ajustado</v>
      </c>
      <c r="B21" s="15" t="s">
        <v>92</v>
      </c>
      <c r="C21" s="15" t="s">
        <v>101</v>
      </c>
      <c r="E21" s="88">
        <f>'[2]4. Resultado por Segmento'!R111</f>
        <v>1331</v>
      </c>
      <c r="F21" s="88">
        <f>'[2]4. Resultado por Segmento'!S111</f>
        <v>1925</v>
      </c>
      <c r="G21" s="88">
        <f>'[2]4. Resultado por Segmento'!T111</f>
        <v>3506</v>
      </c>
      <c r="H21" s="88">
        <f>'[2]4. Resultado por Segmento'!U111</f>
        <v>4737.7734877733237</v>
      </c>
      <c r="I21" s="296">
        <f t="shared" si="67"/>
        <v>11499.773487773324</v>
      </c>
      <c r="J21" s="297"/>
      <c r="K21" s="298">
        <f>'[2]4. Resultado por Segmento'!V111</f>
        <v>5806.0672511232979</v>
      </c>
      <c r="L21" s="298">
        <f>'[2]4. Resultado por Segmento'!W111</f>
        <v>8174.1304407678708</v>
      </c>
      <c r="M21" s="298">
        <f>'[2]4. Resultado por Segmento'!X111</f>
        <v>4296</v>
      </c>
      <c r="N21" s="298">
        <f>'[2]4. Resultado por Segmento'!Y111</f>
        <v>3726.5799056190494</v>
      </c>
      <c r="O21" s="296">
        <f t="shared" si="68"/>
        <v>22002.777597510216</v>
      </c>
      <c r="P21" s="297"/>
      <c r="Q21" s="298">
        <f>'[2]4. Resultado por Segmento'!Z111</f>
        <v>4717.8850185277515</v>
      </c>
      <c r="R21" s="298">
        <f>'[2]4. Resultado por Segmento'!AA111</f>
        <v>3262</v>
      </c>
      <c r="S21" s="298">
        <f>'[2]4. Resultado por Segmento'!AB111</f>
        <v>2714</v>
      </c>
      <c r="T21" s="298">
        <f>'[2]4. Resultado por Segmento'!AC111</f>
        <v>3122.6636693055452</v>
      </c>
      <c r="U21" s="296">
        <f t="shared" si="69"/>
        <v>13816.548687833296</v>
      </c>
      <c r="V21" s="297"/>
      <c r="W21" s="298">
        <f>'[2]4. Resultado por Segmento'!AD111</f>
        <v>3203.0349349854896</v>
      </c>
      <c r="X21" s="298">
        <f>'[2]4. Resultado por Segmento'!AE111</f>
        <v>2263.2629453432273</v>
      </c>
      <c r="Y21" s="298">
        <f>'[2]4. Resultado por Segmento'!AF111</f>
        <v>2815.1967511892226</v>
      </c>
      <c r="Z21" s="298">
        <f>'[2]4. Resultado por Segmento'!AG111</f>
        <v>3625.6852429573264</v>
      </c>
      <c r="AA21" s="296">
        <f t="shared" si="70"/>
        <v>11907.179874475267</v>
      </c>
      <c r="AB21" s="297"/>
      <c r="AC21" s="298">
        <f>'[2]4. Resultado por Segmento'!AH111</f>
        <v>1966.0144679467003</v>
      </c>
      <c r="AD21" s="298">
        <f>'[2]4. Resultado por Segmento'!AI111</f>
        <v>2644.8541400760023</v>
      </c>
      <c r="AE21" s="298">
        <f>'[2]4. Resultado por Segmento'!AJ111</f>
        <v>2284.0860754002092</v>
      </c>
      <c r="AF21" s="298">
        <f>'[2]4. Resultado por Segmento'!AK111</f>
        <v>3335.0877262802096</v>
      </c>
      <c r="AG21" s="296">
        <f t="shared" si="71"/>
        <v>10230.042409703121</v>
      </c>
      <c r="AH21" s="287"/>
      <c r="AI21" s="298">
        <f>'[2]4. Resultado por Segmento'!AL111</f>
        <v>2509.1225279889709</v>
      </c>
      <c r="AJ21" s="298">
        <f>'[2]4. Resultado por Segmento'!AM111</f>
        <v>2642.5790000000006</v>
      </c>
      <c r="AK21" s="298">
        <f>'[2]4. Resultado por Segmento'!AN111</f>
        <v>3319.0354640825285</v>
      </c>
      <c r="AL21" s="298">
        <v>3325</v>
      </c>
      <c r="AM21" s="296">
        <f t="shared" si="72"/>
        <v>11795.736992071499</v>
      </c>
      <c r="AO21" s="95"/>
    </row>
    <row r="22" spans="1:42" s="9" customFormat="1" ht="17.25">
      <c r="A22" s="27" t="str">
        <f>IF(Menu!$D$7="Português/Portuguese",'Destaques | Highlights'!B22,'Destaques | Highlights'!C22)</f>
        <v>Margem EBITDA Ajustado (%)</v>
      </c>
      <c r="B22" s="27" t="s">
        <v>93</v>
      </c>
      <c r="C22" s="27" t="s">
        <v>103</v>
      </c>
      <c r="E22" s="89">
        <f>E21/E16</f>
        <v>0.24948453608247423</v>
      </c>
      <c r="F22" s="89">
        <f>F21/F16</f>
        <v>0.30943578202861277</v>
      </c>
      <c r="G22" s="89">
        <f>G21/G16</f>
        <v>0.40229489386115891</v>
      </c>
      <c r="H22" s="89">
        <f>H21/H16</f>
        <v>0.48373737509777159</v>
      </c>
      <c r="I22" s="292">
        <f>I21/I16</f>
        <v>0.38249573391202435</v>
      </c>
      <c r="J22" s="293"/>
      <c r="K22" s="292">
        <f>K21/K16</f>
        <v>0.48735893492708754</v>
      </c>
      <c r="L22" s="292">
        <f>L21/L16</f>
        <v>0.53107829224841319</v>
      </c>
      <c r="M22" s="292">
        <f>M21/M16</f>
        <v>0.41927850764395586</v>
      </c>
      <c r="N22" s="292">
        <f>N21/N16</f>
        <v>0.35967496721270414</v>
      </c>
      <c r="O22" s="292">
        <f>O21/O16</f>
        <v>0.45923274169856765</v>
      </c>
      <c r="P22" s="293"/>
      <c r="Q22" s="292">
        <f>Q21/Q16</f>
        <v>0.40084440086871215</v>
      </c>
      <c r="R22" s="292">
        <f>R21/R16</f>
        <v>0.30872835158347756</v>
      </c>
      <c r="S22" s="292">
        <f>S21/S16</f>
        <v>0.24905937413967147</v>
      </c>
      <c r="T22" s="292">
        <f>T21/T16</f>
        <v>0.28058085591716986</v>
      </c>
      <c r="U22" s="292">
        <f>U21/U16</f>
        <v>0.31144957936710044</v>
      </c>
      <c r="V22" s="293"/>
      <c r="W22" s="292">
        <f>W21/W16</f>
        <v>0.28298635085407947</v>
      </c>
      <c r="X22" s="292">
        <f>X21/X16</f>
        <v>0.20595504530699776</v>
      </c>
      <c r="Y22" s="292">
        <f>Y21/Y16</f>
        <v>0.25305081111163613</v>
      </c>
      <c r="Z22" s="292">
        <f>Z21/Z16</f>
        <v>0.30201151921747577</v>
      </c>
      <c r="AA22" s="292">
        <f>AA21/AA16</f>
        <v>0.2620536332892266</v>
      </c>
      <c r="AB22" s="293"/>
      <c r="AC22" s="292">
        <f>AC21/AC16</f>
        <v>0.20241079696439021</v>
      </c>
      <c r="AD22" s="292">
        <f>AD21/AD16</f>
        <v>0.24305259475195556</v>
      </c>
      <c r="AE22" s="292">
        <f>AE21/AE16</f>
        <v>0.20639476459424894</v>
      </c>
      <c r="AF22" s="292">
        <f>AF21/AF16</f>
        <v>0.27731991090389213</v>
      </c>
      <c r="AG22" s="292">
        <f>AG21/AG16</f>
        <v>0.23416385610456172</v>
      </c>
      <c r="AH22" s="294"/>
      <c r="AI22" s="292">
        <f>AI21/AI16</f>
        <v>0.2300336434092706</v>
      </c>
      <c r="AJ22" s="292">
        <f>AJ21/AJ16</f>
        <v>0.24712508831476956</v>
      </c>
      <c r="AK22" s="292">
        <f>AK21/AK16</f>
        <v>0.28142043290501789</v>
      </c>
      <c r="AL22" s="292">
        <f>AL21/AL16</f>
        <v>0.29158576440589334</v>
      </c>
      <c r="AM22" s="295">
        <f>AM21/AM16</f>
        <v>0.26330975564165898</v>
      </c>
      <c r="AO22" s="97"/>
    </row>
    <row r="23" spans="1:42" s="15" customFormat="1" ht="17.25">
      <c r="A23" s="15" t="str">
        <f>IF(Menu!$D$7="Português/Portuguese",'Destaques | Highlights'!B23,'Destaques | Highlights'!C23)</f>
        <v>Lucro Líquido</v>
      </c>
      <c r="B23" s="15" t="s">
        <v>94</v>
      </c>
      <c r="C23" s="15" t="s">
        <v>40</v>
      </c>
      <c r="E23" s="88">
        <f>'[2]5. Indicadores '!R5</f>
        <v>-1312</v>
      </c>
      <c r="F23" s="88">
        <f>'[2]5. Indicadores '!S5</f>
        <v>446</v>
      </c>
      <c r="G23" s="88">
        <f>'[2]5. Indicadores '!T5</f>
        <v>1262</v>
      </c>
      <c r="H23" s="88">
        <f>'[2]5. Indicadores '!U5</f>
        <v>3896.8317879899669</v>
      </c>
      <c r="I23" s="182">
        <f t="shared" si="67"/>
        <v>4292.8317879899669</v>
      </c>
      <c r="J23" s="244"/>
      <c r="K23" s="148">
        <f>'[2]5. Indicadores '!V5</f>
        <v>5697.3122253600004</v>
      </c>
      <c r="L23" s="148">
        <f>'[2]5. Indicadores '!W5</f>
        <v>5513</v>
      </c>
      <c r="M23" s="148">
        <f>'[2]5. Indicadores '!X5</f>
        <v>1325</v>
      </c>
      <c r="N23" s="148">
        <f>'[2]5. Indicadores '!Y5</f>
        <v>1061</v>
      </c>
      <c r="O23" s="182">
        <f t="shared" si="68"/>
        <v>13596.312225360001</v>
      </c>
      <c r="P23" s="244"/>
      <c r="Q23" s="148">
        <f>'[2]5. Indicadores '!Z5</f>
        <v>1364</v>
      </c>
      <c r="R23" s="148">
        <f>'[2]5. Indicadores '!AA5</f>
        <v>369</v>
      </c>
      <c r="S23" s="148">
        <f>'[2]5. Indicadores '!AB5</f>
        <v>238</v>
      </c>
      <c r="T23" s="148">
        <f>'[2]5. Indicadores '!AC5</f>
        <v>197</v>
      </c>
      <c r="U23" s="182">
        <f t="shared" si="69"/>
        <v>2168</v>
      </c>
      <c r="V23" s="244"/>
      <c r="W23" s="148">
        <f>'[2]5. Indicadores '!AD5</f>
        <v>-823</v>
      </c>
      <c r="X23" s="148">
        <f>'[2]5. Indicadores '!AE5</f>
        <v>283</v>
      </c>
      <c r="Y23" s="148">
        <f>'[2]5. Indicadores '!AF5</f>
        <v>91</v>
      </c>
      <c r="Z23" s="148">
        <f>'[2]5. Indicadores '!AG5</f>
        <v>851</v>
      </c>
      <c r="AA23" s="182">
        <f t="shared" si="70"/>
        <v>402</v>
      </c>
      <c r="AB23" s="244"/>
      <c r="AC23" s="148">
        <f>'[2]5. Indicadores '!AH5</f>
        <v>-480</v>
      </c>
      <c r="AD23" s="148">
        <f>'[2]5. Indicadores '!AI5</f>
        <v>-223</v>
      </c>
      <c r="AE23" s="148">
        <f>'[2]5. Indicadores '!AJ5</f>
        <v>-751</v>
      </c>
      <c r="AF23" s="148">
        <f>'[2]5. Indicadores '!AK5</f>
        <v>-85</v>
      </c>
      <c r="AG23" s="182">
        <f t="shared" si="71"/>
        <v>-1539</v>
      </c>
      <c r="AH23" s="147"/>
      <c r="AI23" s="148">
        <f>'[2]5. Indicadores '!AL5</f>
        <v>-732</v>
      </c>
      <c r="AJ23" s="148">
        <f>'[2]5. Indicadores '!AM5</f>
        <v>-130</v>
      </c>
      <c r="AK23" s="148">
        <f>'[2]5. Indicadores '!AN5</f>
        <v>76</v>
      </c>
      <c r="AL23" s="148">
        <f>-721215/1000</f>
        <v>-721.21500000000003</v>
      </c>
      <c r="AM23" s="182">
        <f t="shared" si="72"/>
        <v>-1507.2150000000001</v>
      </c>
      <c r="AO23" s="98"/>
    </row>
    <row r="24" spans="1:42" s="192" customFormat="1" ht="17.25">
      <c r="A24" s="191" t="str">
        <f>IF(Menu!$D$7="Português/Portuguese",'Destaques | Highlights'!B24,'Destaques | Highlights'!C24)</f>
        <v>Margem Líquida (%)</v>
      </c>
      <c r="B24" s="191" t="s">
        <v>95</v>
      </c>
      <c r="C24" s="191" t="s">
        <v>104</v>
      </c>
      <c r="E24" s="113">
        <f>E23/E16</f>
        <v>-0.24592314901593251</v>
      </c>
      <c r="F24" s="113">
        <f>F23/F16</f>
        <v>7.1692653914161714E-2</v>
      </c>
      <c r="G24" s="113">
        <f>G23/G16</f>
        <v>0.14480780263912793</v>
      </c>
      <c r="H24" s="113">
        <f>H23/H16</f>
        <v>0.39787532797515868</v>
      </c>
      <c r="I24" s="292">
        <f>I23/I16</f>
        <v>0.14278453806536889</v>
      </c>
      <c r="J24" s="293"/>
      <c r="K24" s="292">
        <f>K23/K16</f>
        <v>0.47823008208548218</v>
      </c>
      <c r="L24" s="292">
        <f>L23/L16</f>
        <v>0.35818300752372917</v>
      </c>
      <c r="M24" s="292">
        <f>M23/M16</f>
        <v>0.12931657882407857</v>
      </c>
      <c r="N24" s="292">
        <f>N23/N16</f>
        <v>0.10240358448701671</v>
      </c>
      <c r="O24" s="292">
        <f>O23/O16</f>
        <v>0.28377652378526835</v>
      </c>
      <c r="P24" s="293"/>
      <c r="Q24" s="292">
        <f>Q23/Q16</f>
        <v>0.11588916657310588</v>
      </c>
      <c r="R24" s="292">
        <f>R23/R16</f>
        <v>3.4923593419467568E-2</v>
      </c>
      <c r="S24" s="292">
        <f>S23/S16</f>
        <v>2.1840873634945399E-2</v>
      </c>
      <c r="T24" s="292">
        <f>T23/T16</f>
        <v>1.7701050919766533E-2</v>
      </c>
      <c r="U24" s="292">
        <f>U23/U16</f>
        <v>4.8870575664273351E-2</v>
      </c>
      <c r="V24" s="293"/>
      <c r="W24" s="292">
        <f>W23/W16</f>
        <v>-7.2711591187800295E-2</v>
      </c>
      <c r="X24" s="292">
        <f>X23/X16</f>
        <v>2.5752764583454671E-2</v>
      </c>
      <c r="Y24" s="292">
        <f>Y23/Y16</f>
        <v>8.1797564598038632E-3</v>
      </c>
      <c r="Z24" s="292">
        <f>Z23/Z16</f>
        <v>7.0886407846158656E-2</v>
      </c>
      <c r="AA24" s="292">
        <f>AA23/AA16</f>
        <v>8.8472301328119066E-3</v>
      </c>
      <c r="AB24" s="293"/>
      <c r="AC24" s="292">
        <f>AC23/AC16</f>
        <v>-4.9418345656620712E-2</v>
      </c>
      <c r="AD24" s="292">
        <f>AD23/AD16</f>
        <v>-2.0492898949856109E-2</v>
      </c>
      <c r="AE24" s="292">
        <f>AE23/AE16</f>
        <v>-6.7861920739183165E-2</v>
      </c>
      <c r="AF24" s="292">
        <f>AF23/AF16</f>
        <v>-7.0679377460100817E-3</v>
      </c>
      <c r="AG24" s="292">
        <f>AG23/AG16</f>
        <v>-3.5227437004865629E-2</v>
      </c>
      <c r="AH24" s="294"/>
      <c r="AI24" s="292">
        <f>AI23/AI16</f>
        <v>-6.7108969409534647E-2</v>
      </c>
      <c r="AJ24" s="292">
        <f>AJ23/AJ16</f>
        <v>-1.2157162181686918E-2</v>
      </c>
      <c r="AK24" s="292">
        <f>AK23/AK16</f>
        <v>6.4440266252754766E-3</v>
      </c>
      <c r="AL24" s="292">
        <f>AL23/AL16</f>
        <v>-6.3246925436389892E-2</v>
      </c>
      <c r="AM24" s="295">
        <f>AM23/AM16</f>
        <v>-3.3644732297455883E-2</v>
      </c>
    </row>
    <row r="25" spans="1:42" s="15" customFormat="1" ht="17.25">
      <c r="A25" s="15" t="str">
        <f>IF(Menu!$D$7="Português/Portuguese",'Destaques | Highlights'!B25,'Destaques | Highlights'!C25)</f>
        <v>Dívida Bruta</v>
      </c>
      <c r="B25" s="15" t="s">
        <v>96</v>
      </c>
      <c r="C25" s="15" t="s">
        <v>105</v>
      </c>
      <c r="E25" s="226">
        <f>'[2]5. Indicadores '!R105</f>
        <v>36.932000000000002</v>
      </c>
      <c r="F25" s="226">
        <f>'[2]5. Indicadores '!S105</f>
        <v>38.29722644804</v>
      </c>
      <c r="G25" s="226">
        <f>'[2]5. Indicadores '!T105</f>
        <v>37.477188000000005</v>
      </c>
      <c r="H25" s="226">
        <f>'[2]5. Indicadores '!U105</f>
        <v>36.49179265771</v>
      </c>
      <c r="I25" s="288">
        <f>H25</f>
        <v>36.49179265771</v>
      </c>
      <c r="J25" s="244"/>
      <c r="K25" s="288">
        <f>'[2]5. Indicadores '!V105</f>
        <v>35.269164473080004</v>
      </c>
      <c r="L25" s="288">
        <f>'[2]5. Indicadores '!W105</f>
        <v>35.744969347389997</v>
      </c>
      <c r="M25" s="288">
        <f>'[2]5. Indicadores '!X105</f>
        <v>31</v>
      </c>
      <c r="N25" s="288">
        <f>'[2]5. Indicadores '!Y105</f>
        <v>34.364757440199995</v>
      </c>
      <c r="O25" s="288">
        <f>N25</f>
        <v>34.364757440199995</v>
      </c>
      <c r="P25" s="244"/>
      <c r="Q25" s="288">
        <f>'[2]5. Indicadores '!Z105</f>
        <v>32.67</v>
      </c>
      <c r="R25" s="288">
        <f>'[2]5. Indicadores '!AA105</f>
        <v>36.692</v>
      </c>
      <c r="S25" s="288">
        <f>'[2]5. Indicadores '!AB105</f>
        <v>39.36</v>
      </c>
      <c r="T25" s="288">
        <f>'[2]5. Indicadores '!AC105</f>
        <v>43.057691616379998</v>
      </c>
      <c r="U25" s="288">
        <f t="shared" ref="U25:U27" si="73">T25</f>
        <v>43.057691616379998</v>
      </c>
      <c r="V25" s="244"/>
      <c r="W25" s="288">
        <f>'[2]5. Indicadores '!AD105</f>
        <v>44.451000000000001</v>
      </c>
      <c r="X25" s="288">
        <f>'[2]5. Indicadores '!AE105</f>
        <v>43.923999999999999</v>
      </c>
      <c r="Y25" s="288">
        <f>'[2]5. Indicadores '!AF105</f>
        <v>45.93</v>
      </c>
      <c r="Z25" s="288">
        <f>'[2]5. Indicadores '!AG105</f>
        <v>48.034999999999997</v>
      </c>
      <c r="AA25" s="288">
        <f t="shared" ref="AA25:AA27" si="74">Z25</f>
        <v>48.034999999999997</v>
      </c>
      <c r="AB25" s="244"/>
      <c r="AC25" s="288">
        <f>'[2]5. Indicadores '!AH105</f>
        <v>49.475999999999999</v>
      </c>
      <c r="AD25" s="288">
        <f>'[2]5. Indicadores '!AI105</f>
        <v>54</v>
      </c>
      <c r="AE25" s="288">
        <f>'[2]5. Indicadores '!AJ105</f>
        <v>54.485701484729994</v>
      </c>
      <c r="AF25" s="288">
        <f>'[2]5. Indicadores '!AK105</f>
        <v>60.619987716799997</v>
      </c>
      <c r="AG25" s="288">
        <f t="shared" ref="AG25:AG27" si="75">AF25</f>
        <v>60.619987716799997</v>
      </c>
      <c r="AH25" s="147"/>
      <c r="AI25" s="288">
        <f>'[2]5. Indicadores '!AL105</f>
        <v>57.059969703699998</v>
      </c>
      <c r="AJ25" s="288">
        <f>'[2]5. Indicadores '!AM105</f>
        <v>54.928956982110002</v>
      </c>
      <c r="AK25" s="288">
        <f>'[2]5. Indicadores '!AN105</f>
        <v>56.348189137960006</v>
      </c>
      <c r="AL25" s="288">
        <v>57.214156433580001</v>
      </c>
      <c r="AM25" s="288">
        <f>AL25</f>
        <v>57.214156433580001</v>
      </c>
    </row>
    <row r="26" spans="1:42" s="9" customFormat="1" ht="17.25">
      <c r="A26" s="15" t="str">
        <f>IF(Menu!$D$7="Português/Portuguese",'Destaques | Highlights'!B26,'Destaques | Highlights'!C26)</f>
        <v>Dívida Líquida Ajustada</v>
      </c>
      <c r="B26" s="15" t="s">
        <v>97</v>
      </c>
      <c r="C26" s="15" t="s">
        <v>106</v>
      </c>
      <c r="E26" s="226">
        <f>'[2]5. Indicadores '!R107</f>
        <v>32.804000000000002</v>
      </c>
      <c r="F26" s="226">
        <f>'[2]5. Indicadores '!S107</f>
        <v>33.119996754150002</v>
      </c>
      <c r="G26" s="226">
        <f>'[2]5. Indicadores '!T107</f>
        <v>30.603435429000001</v>
      </c>
      <c r="H26" s="226">
        <f>'[2]5. Indicadores '!U107</f>
        <v>25.61930865771</v>
      </c>
      <c r="I26" s="288">
        <f>H26</f>
        <v>25.61930865771</v>
      </c>
      <c r="J26" s="244"/>
      <c r="K26" s="288">
        <f>'[2]5. Indicadores '!V107</f>
        <v>20.541884568330001</v>
      </c>
      <c r="L26" s="288">
        <f>'[2]5. Indicadores '!W107</f>
        <v>13.23</v>
      </c>
      <c r="M26" s="288">
        <f>'[2]5. Indicadores '!X107</f>
        <v>14.69</v>
      </c>
      <c r="N26" s="288">
        <f>'[2]5. Indicadores '!Y107</f>
        <v>16.771757440199995</v>
      </c>
      <c r="O26" s="288">
        <f>N27</f>
        <v>17.593</v>
      </c>
      <c r="P26" s="244"/>
      <c r="Q26" s="288">
        <f>'[2]5. Indicadores '!Z107</f>
        <v>18.64</v>
      </c>
      <c r="R26" s="288">
        <f>'[2]5. Indicadores '!AA107</f>
        <v>21.035</v>
      </c>
      <c r="S26" s="288">
        <f>'[2]5. Indicadores '!AB107</f>
        <v>24.299999999999997</v>
      </c>
      <c r="T26" s="288">
        <f>'[2]5. Indicadores '!AC107</f>
        <v>30.471274613459997</v>
      </c>
      <c r="U26" s="288">
        <f t="shared" si="73"/>
        <v>30.471274613459997</v>
      </c>
      <c r="V26" s="244"/>
      <c r="W26" s="288">
        <f>'[2]5. Indicadores '!AD107</f>
        <v>30.158000000000001</v>
      </c>
      <c r="X26" s="288">
        <f>'[2]5. Indicadores '!AE107</f>
        <v>31.454999999999998</v>
      </c>
      <c r="Y26" s="288">
        <f>'[2]5. Indicadores '!AF107</f>
        <v>29.939</v>
      </c>
      <c r="Z26" s="288">
        <f>'[2]5. Indicadores '!AG107</f>
        <v>30.686</v>
      </c>
      <c r="AA26" s="288">
        <f t="shared" si="74"/>
        <v>30.686</v>
      </c>
      <c r="AB26" s="244"/>
      <c r="AC26" s="288">
        <f>'[2]5. Indicadores '!AH107</f>
        <v>33.430999999999997</v>
      </c>
      <c r="AD26" s="288">
        <f>'[2]5. Indicadores '!AI107</f>
        <v>37</v>
      </c>
      <c r="AE26" s="288">
        <f>'[2]5. Indicadores '!AJ107</f>
        <v>35.164090350369989</v>
      </c>
      <c r="AF26" s="288">
        <f>'[2]5. Indicadores '!AK107</f>
        <v>35.70406320539999</v>
      </c>
      <c r="AG26" s="288">
        <f t="shared" si="75"/>
        <v>35.70406320539999</v>
      </c>
      <c r="AH26" s="147"/>
      <c r="AI26" s="288">
        <f>'[2]5. Indicadores '!AL107</f>
        <v>35.829969703700002</v>
      </c>
      <c r="AJ26" s="288">
        <f>'[2]5. Indicadores '!AM107</f>
        <v>35.654993826039998</v>
      </c>
      <c r="AK26" s="288">
        <f>'[2]5. Indicadores '!AN107</f>
        <v>37.545316781690005</v>
      </c>
      <c r="AL26" s="288">
        <v>41.217602570730001</v>
      </c>
      <c r="AM26" s="288">
        <f>AL26</f>
        <v>41.217602570730001</v>
      </c>
    </row>
    <row r="27" spans="1:42" ht="17.25">
      <c r="A27" s="15" t="str">
        <f>IF(Menu!$D$7="Português/Portuguese",'Destaques | Highlights'!B27,'Destaques | Highlights'!C27)</f>
        <v>Caixa/Disponibilidades Ajustadas</v>
      </c>
      <c r="B27" s="15" t="s">
        <v>98</v>
      </c>
      <c r="C27" s="15" t="s">
        <v>107</v>
      </c>
      <c r="E27" s="226">
        <f>'[2]5. Indicadores '!R106</f>
        <v>4.1280000000000001</v>
      </c>
      <c r="F27" s="226">
        <f>'[2]5. Indicadores '!S106</f>
        <v>5.1772296938899967</v>
      </c>
      <c r="G27" s="226">
        <f>'[2]5. Indicadores '!T106</f>
        <v>6.8737525709999998</v>
      </c>
      <c r="H27" s="226">
        <f>'[2]5. Indicadores '!U106</f>
        <v>10.872484</v>
      </c>
      <c r="I27" s="288">
        <f>H27</f>
        <v>10.872484</v>
      </c>
      <c r="J27" s="244"/>
      <c r="K27" s="288">
        <f>'[2]5. Indicadores '!V106</f>
        <v>14.72727990475</v>
      </c>
      <c r="L27" s="288">
        <f>'[2]5. Indicadores '!W106</f>
        <v>22.52</v>
      </c>
      <c r="M27" s="288">
        <f>'[2]5. Indicadores '!X106</f>
        <v>17</v>
      </c>
      <c r="N27" s="288">
        <f>'[2]5. Indicadores '!Y106</f>
        <v>17.593</v>
      </c>
      <c r="O27" s="288">
        <f t="shared" si="68"/>
        <v>71.840279904750005</v>
      </c>
      <c r="P27" s="244"/>
      <c r="Q27" s="288">
        <f>'[2]5. Indicadores '!Z106</f>
        <v>14.03</v>
      </c>
      <c r="R27" s="288">
        <f>'[2]5. Indicadores '!AA106</f>
        <v>15.657</v>
      </c>
      <c r="S27" s="288">
        <f>'[2]5. Indicadores '!AB106</f>
        <v>15.06</v>
      </c>
      <c r="T27" s="288">
        <f>'[2]5. Indicadores '!AC106</f>
        <v>12.586417002919999</v>
      </c>
      <c r="U27" s="288">
        <f t="shared" si="73"/>
        <v>12.586417002919999</v>
      </c>
      <c r="V27" s="244"/>
      <c r="W27" s="288">
        <f>'[2]5. Indicadores '!AD106</f>
        <v>14.292999999999999</v>
      </c>
      <c r="X27" s="288">
        <f>'[2]5. Indicadores '!AE106</f>
        <v>12.468999999999999</v>
      </c>
      <c r="Y27" s="288">
        <f>'[2]5. Indicadores '!AF106</f>
        <v>15.991</v>
      </c>
      <c r="Z27" s="288">
        <f>'[2]5. Indicadores '!AG106</f>
        <v>17.349</v>
      </c>
      <c r="AA27" s="288">
        <f t="shared" si="74"/>
        <v>17.349</v>
      </c>
      <c r="AB27" s="244"/>
      <c r="AC27" s="288">
        <f>'[2]5. Indicadores '!AH106</f>
        <v>16.045000000000002</v>
      </c>
      <c r="AD27" s="288">
        <f>'[2]5. Indicadores '!AI106</f>
        <v>17</v>
      </c>
      <c r="AE27" s="288">
        <f>'[2]5. Indicadores '!AJ106</f>
        <v>19.321611134360005</v>
      </c>
      <c r="AF27" s="288">
        <f>'[2]5. Indicadores '!AK106</f>
        <v>24.915924511400004</v>
      </c>
      <c r="AG27" s="288">
        <f t="shared" si="75"/>
        <v>24.915924511400004</v>
      </c>
      <c r="AH27" s="147"/>
      <c r="AI27" s="288">
        <f>'[2]5. Indicadores '!AL106</f>
        <v>21.23</v>
      </c>
      <c r="AJ27" s="288">
        <f>'[2]5. Indicadores '!AM106</f>
        <v>19.27396315607</v>
      </c>
      <c r="AK27" s="288">
        <f>'[2]5. Indicadores '!AN106</f>
        <v>18.802872356270001</v>
      </c>
      <c r="AL27" s="288">
        <v>15.996677832969999</v>
      </c>
      <c r="AM27" s="288">
        <f>AL27</f>
        <v>15.996677832969999</v>
      </c>
    </row>
    <row r="28" spans="1:42" s="194" customFormat="1" ht="17.25">
      <c r="A28" s="193" t="str">
        <f>IF(Menu!$D$7="Português/Portuguese",'Destaques | Highlights'!B28,'Destaques | Highlights'!C28)</f>
        <v>Dívida Líquida / EBITDA Ajustado</v>
      </c>
      <c r="B28" s="193" t="s">
        <v>99</v>
      </c>
      <c r="C28" s="193" t="s">
        <v>108</v>
      </c>
      <c r="E28" s="195">
        <f>'[2]5. Indicadores '!R109</f>
        <v>4.7833199999999998</v>
      </c>
      <c r="F28" s="195">
        <f>'[2]5. Indicadores '!S109</f>
        <v>5.17</v>
      </c>
      <c r="G28" s="195">
        <f>'[2]5. Indicadores '!T109</f>
        <v>3.6683041865577195</v>
      </c>
      <c r="H28" s="195">
        <f>'[2]5. Indicadores '!U109</f>
        <v>2.2815268847127306</v>
      </c>
      <c r="I28" s="289">
        <f>H28</f>
        <v>2.2815268847127306</v>
      </c>
      <c r="J28" s="290"/>
      <c r="K28" s="291">
        <f>'[2]5. Indicadores '!V109</f>
        <v>1.2858434650754902</v>
      </c>
      <c r="L28" s="291">
        <f>'[2]5. Indicadores '!W109</f>
        <v>0.6</v>
      </c>
      <c r="M28" s="291">
        <f>'[2]5. Indicadores '!X109</f>
        <v>0.64</v>
      </c>
      <c r="N28" s="291">
        <f>'[2]5. Indicadores '!Y109</f>
        <v>0.75605312283837744</v>
      </c>
      <c r="O28" s="289">
        <f>N28</f>
        <v>0.75605312283837744</v>
      </c>
      <c r="P28" s="290"/>
      <c r="Q28" s="291">
        <f>'[2]5. Indicadores '!Z109</f>
        <v>0.89</v>
      </c>
      <c r="R28" s="291">
        <f>'[2]5. Indicadores '!AA109</f>
        <v>1.3140000000000001</v>
      </c>
      <c r="S28" s="291">
        <f>'[2]5. Indicadores '!AB109</f>
        <v>1.69</v>
      </c>
      <c r="T28" s="291">
        <f>'[2]5. Indicadores '!AC109</f>
        <v>2.21</v>
      </c>
      <c r="U28" s="289">
        <f>T28</f>
        <v>2.21</v>
      </c>
      <c r="V28" s="290"/>
      <c r="W28" s="291">
        <f>'[2]5. Indicadores '!AD109</f>
        <v>2.452</v>
      </c>
      <c r="X28" s="291">
        <f>'[2]5. Indicadores '!AE109</f>
        <v>2.7829999999999999</v>
      </c>
      <c r="Y28" s="291">
        <f>'[2]5. Indicadores '!AF109</f>
        <v>2.625306909856191</v>
      </c>
      <c r="Z28" s="291">
        <f>'[2]5. Indicadores '!AG109</f>
        <v>2.5771394977744184</v>
      </c>
      <c r="AA28" s="289">
        <f>Z28</f>
        <v>2.5771394977744184</v>
      </c>
      <c r="AB28" s="290"/>
      <c r="AC28" s="291">
        <f>'[2]5. Indicadores '!AH109</f>
        <v>3.1331771321462045</v>
      </c>
      <c r="AD28" s="291">
        <f>'[2]5. Indicadores '!AI109</f>
        <v>3.36</v>
      </c>
      <c r="AE28" s="291">
        <f>'[2]5. Indicadores '!AJ109</f>
        <v>3.3422764328837551</v>
      </c>
      <c r="AF28" s="291">
        <f>'[2]5. Indicadores '!AK109</f>
        <v>3.4901332556598228</v>
      </c>
      <c r="AG28" s="289">
        <f>AF28</f>
        <v>3.4901332556598228</v>
      </c>
      <c r="AH28" s="193"/>
      <c r="AI28" s="291">
        <f>'[2]5. Indicadores '!AL109</f>
        <v>3.3259045487515086</v>
      </c>
      <c r="AJ28" s="291">
        <f>'[2]5. Indicadores '!AM109</f>
        <v>3.24</v>
      </c>
      <c r="AK28" s="291">
        <f>'[2]5. Indicadores '!AN109</f>
        <v>3.14</v>
      </c>
      <c r="AL28" s="291">
        <v>3.47</v>
      </c>
      <c r="AM28" s="289">
        <f>AL28</f>
        <v>3.47</v>
      </c>
    </row>
    <row r="29" spans="1:42">
      <c r="U29" s="157"/>
      <c r="AA29" s="157"/>
      <c r="AG29" s="157"/>
      <c r="AM29" s="157"/>
    </row>
    <row r="30" spans="1:42">
      <c r="U30" s="157"/>
      <c r="AA30" s="157"/>
      <c r="AG30" s="157"/>
      <c r="AM30" s="157"/>
    </row>
    <row r="31" spans="1:42">
      <c r="U31" s="157"/>
      <c r="AA31" s="157"/>
      <c r="AG31" s="157"/>
      <c r="AM31" s="157"/>
    </row>
  </sheetData>
  <phoneticPr fontId="29" type="noConversion"/>
  <pageMargins left="0.511811024" right="0.511811024" top="0.78740157499999996" bottom="0.78740157499999996" header="0.31496062000000002" footer="0.31496062000000002"/>
  <pageSetup orientation="portrait" r:id="rId1"/>
  <headerFooter>
    <oddFooter>&amp;L_x000D_&amp;1#&amp;"Calibri"&amp;10&amp;K000000 Público</oddFooter>
  </headerFooter>
  <ignoredErrors>
    <ignoredError sqref="AM19 AG19:AG22 AM22:AM24 AA19:AA22 U19:U22 I19:I24 AA24 AG24:AK24 O19:O24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2FFC2-CCB8-4131-B8E0-B8EA1848A3AE}">
  <sheetPr codeName="Planilha8">
    <tabColor rgb="FF92D050"/>
    <outlinePr summaryBelow="0"/>
  </sheetPr>
  <dimension ref="A1:AG91"/>
  <sheetViews>
    <sheetView showGridLines="0" zoomScaleNormal="100" workbookViewId="0">
      <pane xSplit="3" ySplit="4" topLeftCell="AB5" activePane="bottomRight" state="frozen"/>
      <selection activeCell="A4" sqref="A4:A14"/>
      <selection pane="topRight" activeCell="A4" sqref="A4:A14"/>
      <selection pane="bottomLeft" activeCell="A4" sqref="A4:A14"/>
      <selection pane="bottomRight" activeCell="AE39" sqref="AE39"/>
    </sheetView>
  </sheetViews>
  <sheetFormatPr defaultColWidth="15.5703125" defaultRowHeight="15" customHeight="1" outlineLevelRow="2" outlineLevelCol="1"/>
  <cols>
    <col min="1" max="1" width="68.5703125" style="54" customWidth="1" collapsed="1"/>
    <col min="2" max="3" width="68.5703125" style="54" hidden="1" customWidth="1" collapsed="1"/>
    <col min="4" max="4" width="2.5703125" customWidth="1"/>
    <col min="5" max="5" width="15.7109375" style="12" hidden="1" customWidth="1" outlineLevel="1"/>
    <col min="6" max="6" width="17.28515625" style="12" hidden="1" customWidth="1" outlineLevel="1"/>
    <col min="7" max="7" width="17.7109375" style="12" hidden="1" customWidth="1" outlineLevel="1"/>
    <col min="8" max="8" width="17.7109375" style="157" customWidth="1" collapsed="1"/>
    <col min="9" max="9" width="2.5703125" customWidth="1"/>
    <col min="10" max="10" width="15.7109375" style="157" hidden="1" customWidth="1" outlineLevel="1"/>
    <col min="11" max="11" width="17.28515625" style="157" hidden="1" customWidth="1" outlineLevel="1"/>
    <col min="12" max="12" width="17.7109375" style="157" hidden="1" customWidth="1" outlineLevel="1"/>
    <col min="13" max="13" width="17.7109375" style="157" customWidth="1" collapsed="1"/>
    <col min="14" max="14" width="2.5703125" style="156" customWidth="1"/>
    <col min="15" max="17" width="17.7109375" style="157" hidden="1" customWidth="1" outlineLevel="1" collapsed="1"/>
    <col min="18" max="18" width="17.7109375" style="157" customWidth="1" collapsed="1"/>
    <col min="19" max="19" width="2.5703125" style="156" customWidth="1"/>
    <col min="20" max="22" width="17.7109375" style="157" hidden="1" customWidth="1" outlineLevel="1" collapsed="1"/>
    <col min="23" max="23" width="17.7109375" style="157" customWidth="1" collapsed="1"/>
    <col min="24" max="24" width="2.5703125" style="156" customWidth="1"/>
    <col min="25" max="27" width="17.7109375" style="157" hidden="1" customWidth="1" outlineLevel="1" collapsed="1"/>
    <col min="28" max="28" width="17.7109375" style="157" customWidth="1" collapsed="1"/>
    <col min="29" max="29" width="2.5703125" style="156" customWidth="1"/>
    <col min="30" max="32" width="17.7109375" style="157" customWidth="1" outlineLevel="1" collapsed="1"/>
    <col min="33" max="33" width="17.7109375" style="157" customWidth="1"/>
    <col min="34" max="16284" width="15.5703125" style="26"/>
    <col min="16285" max="16285" width="15.5703125" style="26" customWidth="1"/>
    <col min="16286" max="16384" width="15.5703125" style="26"/>
  </cols>
  <sheetData>
    <row r="1" spans="1:33" ht="18" customHeight="1">
      <c r="D1" s="8"/>
      <c r="I1" s="8"/>
      <c r="N1" s="158"/>
      <c r="S1" s="158"/>
      <c r="X1" s="158"/>
      <c r="AC1" s="158"/>
    </row>
    <row r="2" spans="1:33" s="30" customFormat="1" ht="18" customHeight="1">
      <c r="A2" s="135"/>
      <c r="B2" s="135"/>
      <c r="C2" s="135"/>
      <c r="D2" s="25"/>
      <c r="E2" s="136">
        <v>43921</v>
      </c>
      <c r="F2" s="136">
        <v>44012</v>
      </c>
      <c r="G2" s="136">
        <v>44104</v>
      </c>
      <c r="H2" s="204">
        <v>44196</v>
      </c>
      <c r="I2" s="25"/>
      <c r="J2" s="159">
        <v>44286</v>
      </c>
      <c r="K2" s="159">
        <v>44377</v>
      </c>
      <c r="L2" s="159">
        <v>44469</v>
      </c>
      <c r="M2" s="159">
        <v>44561</v>
      </c>
      <c r="N2" s="160"/>
      <c r="O2" s="159">
        <v>44651</v>
      </c>
      <c r="P2" s="159">
        <v>44742</v>
      </c>
      <c r="Q2" s="159">
        <v>44834</v>
      </c>
      <c r="R2" s="159">
        <v>44926</v>
      </c>
      <c r="S2" s="160"/>
      <c r="T2" s="159">
        <v>45016</v>
      </c>
      <c r="U2" s="159">
        <v>45107</v>
      </c>
      <c r="V2" s="159">
        <v>45199</v>
      </c>
      <c r="W2" s="159">
        <v>45291</v>
      </c>
      <c r="X2" s="160"/>
      <c r="Y2" s="159">
        <v>45382</v>
      </c>
      <c r="Z2" s="159">
        <v>45473</v>
      </c>
      <c r="AA2" s="159">
        <v>45565</v>
      </c>
      <c r="AB2" s="159">
        <v>45657</v>
      </c>
      <c r="AC2" s="160"/>
      <c r="AD2" s="159">
        <v>45747</v>
      </c>
      <c r="AE2" s="159">
        <v>45838</v>
      </c>
      <c r="AF2" s="159">
        <v>45930</v>
      </c>
      <c r="AG2" s="159">
        <v>46022</v>
      </c>
    </row>
    <row r="3" spans="1:33" s="30" customFormat="1" ht="18" customHeight="1">
      <c r="A3" s="135"/>
      <c r="B3" s="135"/>
      <c r="C3" s="135"/>
      <c r="D3" s="23"/>
      <c r="E3" s="114" t="s">
        <v>683</v>
      </c>
      <c r="F3" s="114" t="s">
        <v>682</v>
      </c>
      <c r="G3" s="114" t="s">
        <v>681</v>
      </c>
      <c r="H3" s="205" t="s">
        <v>686</v>
      </c>
      <c r="I3" s="23"/>
      <c r="J3" s="159" t="s">
        <v>684</v>
      </c>
      <c r="K3" s="161" t="s">
        <v>685</v>
      </c>
      <c r="L3" s="161" t="s">
        <v>667</v>
      </c>
      <c r="M3" s="161" t="s">
        <v>664</v>
      </c>
      <c r="N3" s="162"/>
      <c r="O3" s="159" t="s">
        <v>665</v>
      </c>
      <c r="P3" s="161" t="s">
        <v>666</v>
      </c>
      <c r="Q3" s="161" t="s">
        <v>667</v>
      </c>
      <c r="R3" s="161" t="s">
        <v>668</v>
      </c>
      <c r="S3" s="162"/>
      <c r="T3" s="159" t="s">
        <v>669</v>
      </c>
      <c r="U3" s="161" t="s">
        <v>670</v>
      </c>
      <c r="V3" s="161" t="s">
        <v>671</v>
      </c>
      <c r="W3" s="161" t="s">
        <v>672</v>
      </c>
      <c r="X3" s="162"/>
      <c r="Y3" s="159" t="s">
        <v>673</v>
      </c>
      <c r="Z3" s="161" t="s">
        <v>674</v>
      </c>
      <c r="AA3" s="161" t="s">
        <v>675</v>
      </c>
      <c r="AB3" s="161" t="s">
        <v>676</v>
      </c>
      <c r="AC3" s="162"/>
      <c r="AD3" s="159" t="s">
        <v>677</v>
      </c>
      <c r="AE3" s="161" t="s">
        <v>678</v>
      </c>
      <c r="AF3" s="161" t="s">
        <v>679</v>
      </c>
      <c r="AG3" s="161" t="s">
        <v>680</v>
      </c>
    </row>
    <row r="4" spans="1:33" s="202" customFormat="1" ht="20.100000000000001" customHeight="1">
      <c r="A4" s="200" t="str">
        <f>IF(Menu!$D$7="Português/Portuguese",B4,C4)</f>
        <v>Valores em R$ ('000)</v>
      </c>
      <c r="B4" s="200" t="s">
        <v>24</v>
      </c>
      <c r="C4" s="200" t="s">
        <v>55</v>
      </c>
      <c r="D4" s="201"/>
      <c r="E4" s="134">
        <f>IF(Menu!$D$7="Português/Portuguese",E2,E3)</f>
        <v>43921</v>
      </c>
      <c r="F4" s="134">
        <f>IF(Menu!$D$7="Português/Portuguese",F2,F3)</f>
        <v>44012</v>
      </c>
      <c r="G4" s="134">
        <f>IF(Menu!$D$7="Português/Portuguese",G2,G3)</f>
        <v>44104</v>
      </c>
      <c r="H4" s="206">
        <f>IF(Menu!$D$7="Português/Portuguese",H2,H3)</f>
        <v>44196</v>
      </c>
      <c r="I4" s="201"/>
      <c r="J4" s="134">
        <f>IF(Menu!$D$7="Português/Portuguese",J2,J3)</f>
        <v>44286</v>
      </c>
      <c r="K4" s="134">
        <f>IF(Menu!$D$7="Português/Portuguese",K2,K3)</f>
        <v>44377</v>
      </c>
      <c r="L4" s="134">
        <f>IF(Menu!$D$7="Português/Portuguese",L2,L3)</f>
        <v>44469</v>
      </c>
      <c r="M4" s="134">
        <f>IF(Menu!$D$7="Português/Portuguese",M2,M3)</f>
        <v>44561</v>
      </c>
      <c r="N4" s="201"/>
      <c r="O4" s="134">
        <f>IF(Menu!$D$7="Português/Portuguese",O2,O3)</f>
        <v>44651</v>
      </c>
      <c r="P4" s="134">
        <f>IF(Menu!$D$7="Português/Portuguese",P2,P3)</f>
        <v>44742</v>
      </c>
      <c r="Q4" s="134">
        <f>IF(Menu!$D$7="Português/Portuguese",Q2,Q3)</f>
        <v>44834</v>
      </c>
      <c r="R4" s="134">
        <f>IF(Menu!$D$7="Português/Portuguese",R2,R3)</f>
        <v>44926</v>
      </c>
      <c r="S4" s="201"/>
      <c r="T4" s="134">
        <f>IF(Menu!$D$7="Português/Portuguese",T2,T3)</f>
        <v>45016</v>
      </c>
      <c r="U4" s="134">
        <f>IF(Menu!$D$7="Português/Portuguese",U2,U3)</f>
        <v>45107</v>
      </c>
      <c r="V4" s="134">
        <f>IF(Menu!$D$7="Português/Portuguese",V2,V3)</f>
        <v>45199</v>
      </c>
      <c r="W4" s="134">
        <f>IF(Menu!$D$7="Português/Portuguese",W2,W3)</f>
        <v>45291</v>
      </c>
      <c r="X4" s="201"/>
      <c r="Y4" s="134">
        <f>IF(Menu!$D$7="Português/Portuguese",Y2,Y3)</f>
        <v>45382</v>
      </c>
      <c r="Z4" s="134">
        <f>IF(Menu!$D$7="Português/Portuguese",Z2,Z3)</f>
        <v>45473</v>
      </c>
      <c r="AA4" s="134">
        <f>IF(Menu!$D$7="Português/Portuguese",AA2,AA3)</f>
        <v>45565</v>
      </c>
      <c r="AB4" s="134">
        <f>IF(Menu!$D$7="Português/Portuguese",AB2,AB3)</f>
        <v>45657</v>
      </c>
      <c r="AC4" s="201"/>
      <c r="AD4" s="134">
        <f>IF(Menu!$D$7="Português/Portuguese",AD2,AD3)</f>
        <v>45747</v>
      </c>
      <c r="AE4" s="134">
        <f>IF(Menu!$D$7="Português/Portuguese",AE2,AE3)</f>
        <v>45838</v>
      </c>
      <c r="AF4" s="134">
        <f>IF(Menu!$D$7="Português/Portuguese",AF2,AF3)</f>
        <v>45930</v>
      </c>
      <c r="AG4" s="134">
        <f>IF(Menu!$D$7="Português/Portuguese",AG2,AG3)</f>
        <v>46022</v>
      </c>
    </row>
    <row r="5" spans="1:33" ht="20.100000000000001" customHeight="1">
      <c r="A5" s="57" t="str">
        <f>IF(Menu!$D$7="Português/Portuguese",B5,C5)</f>
        <v>Ativo</v>
      </c>
      <c r="B5" s="57" t="s">
        <v>19</v>
      </c>
      <c r="C5" s="57" t="s">
        <v>56</v>
      </c>
      <c r="E5" s="48"/>
      <c r="F5" s="48"/>
      <c r="G5" s="48"/>
      <c r="H5" s="207"/>
      <c r="J5" s="163"/>
      <c r="K5" s="163"/>
      <c r="L5" s="163"/>
      <c r="M5" s="163"/>
      <c r="O5" s="163"/>
      <c r="P5" s="163"/>
      <c r="Q5" s="163"/>
      <c r="R5" s="163"/>
      <c r="T5" s="163"/>
      <c r="U5" s="163"/>
      <c r="V5" s="163"/>
      <c r="W5" s="163"/>
      <c r="Y5" s="163"/>
      <c r="Z5" s="163"/>
      <c r="AA5" s="163"/>
      <c r="AB5" s="163"/>
      <c r="AD5" s="163"/>
      <c r="AE5" s="163"/>
      <c r="AF5" s="163"/>
      <c r="AG5" s="163"/>
    </row>
    <row r="6" spans="1:33" ht="15" customHeight="1">
      <c r="A6" s="55" t="str">
        <f>IF(Menu!$D$7="Português/Portuguese",B6,C6)</f>
        <v>Ativo Circulante</v>
      </c>
      <c r="B6" s="55" t="s">
        <v>131</v>
      </c>
      <c r="C6" s="55" t="s">
        <v>57</v>
      </c>
      <c r="E6" s="90">
        <v>14385591</v>
      </c>
      <c r="F6" s="90">
        <v>16048634</v>
      </c>
      <c r="G6" s="90">
        <v>18541939</v>
      </c>
      <c r="H6" s="208">
        <v>23386194</v>
      </c>
      <c r="I6" s="105"/>
      <c r="J6" s="153">
        <v>29770912</v>
      </c>
      <c r="K6" s="153">
        <v>38801277</v>
      </c>
      <c r="L6" s="153">
        <v>33609000</v>
      </c>
      <c r="M6" s="153">
        <v>34972354</v>
      </c>
      <c r="N6" s="164"/>
      <c r="O6" s="153">
        <v>31829453</v>
      </c>
      <c r="P6" s="153">
        <v>31779625</v>
      </c>
      <c r="Q6" s="153">
        <v>31118220</v>
      </c>
      <c r="R6" s="153">
        <v>30612360</v>
      </c>
      <c r="S6" s="164"/>
      <c r="T6" s="153">
        <v>31671613</v>
      </c>
      <c r="U6" s="153">
        <v>28283039</v>
      </c>
      <c r="V6" s="153">
        <v>31712482</v>
      </c>
      <c r="W6" s="153">
        <v>33077700</v>
      </c>
      <c r="X6" s="164"/>
      <c r="Y6" s="153">
        <v>32517010</v>
      </c>
      <c r="Z6" s="153">
        <v>31961191</v>
      </c>
      <c r="AA6" s="153">
        <v>34891852</v>
      </c>
      <c r="AB6" s="153">
        <v>39785693</v>
      </c>
      <c r="AC6" s="155"/>
      <c r="AD6" s="153">
        <v>35568495</v>
      </c>
      <c r="AE6" s="153">
        <v>34699821</v>
      </c>
      <c r="AF6" s="153">
        <v>32836649</v>
      </c>
      <c r="AG6" s="153">
        <v>30330629</v>
      </c>
    </row>
    <row r="7" spans="1:33" ht="15" customHeight="1">
      <c r="A7" s="18" t="str">
        <f>IF(Menu!$D$7="Português/Portuguese",B7,C7)</f>
        <v>Caixa e Equivalentes de Caixa</v>
      </c>
      <c r="B7" s="18" t="s">
        <v>132</v>
      </c>
      <c r="C7" s="18" t="s">
        <v>78</v>
      </c>
      <c r="E7" s="88">
        <v>3281138</v>
      </c>
      <c r="F7" s="88">
        <v>4213552</v>
      </c>
      <c r="G7" s="88">
        <v>5724428</v>
      </c>
      <c r="H7" s="203">
        <v>9944586</v>
      </c>
      <c r="I7" s="105"/>
      <c r="J7" s="141">
        <v>13908238</v>
      </c>
      <c r="K7" s="141">
        <v>21756753</v>
      </c>
      <c r="L7" s="141">
        <v>15255105</v>
      </c>
      <c r="M7" s="141">
        <v>16646480</v>
      </c>
      <c r="N7" s="164"/>
      <c r="O7" s="141">
        <v>13300704</v>
      </c>
      <c r="P7" s="141">
        <v>14923694</v>
      </c>
      <c r="Q7" s="141">
        <v>14319373</v>
      </c>
      <c r="R7" s="141">
        <v>11991356</v>
      </c>
      <c r="S7" s="164"/>
      <c r="T7" s="141">
        <v>13673017</v>
      </c>
      <c r="U7" s="141">
        <v>11975423</v>
      </c>
      <c r="V7" s="141">
        <v>15302620</v>
      </c>
      <c r="W7" s="141">
        <v>16046218</v>
      </c>
      <c r="X7" s="164"/>
      <c r="Y7" s="141">
        <v>14858365</v>
      </c>
      <c r="Z7" s="141">
        <v>15545377</v>
      </c>
      <c r="AA7" s="141">
        <v>18452408</v>
      </c>
      <c r="AB7" s="141">
        <v>23310197</v>
      </c>
      <c r="AC7" s="155"/>
      <c r="AD7" s="141">
        <v>19787406</v>
      </c>
      <c r="AE7" s="141">
        <v>18305208</v>
      </c>
      <c r="AF7" s="141">
        <v>16526099</v>
      </c>
      <c r="AG7" s="141">
        <v>14421022</v>
      </c>
    </row>
    <row r="8" spans="1:33" ht="15" customHeight="1">
      <c r="A8" s="18" t="str">
        <f>IF(Menu!$D$7="Português/Portuguese",B8,C8)</f>
        <v>Aplicações Financeiras</v>
      </c>
      <c r="B8" s="18" t="s">
        <v>31</v>
      </c>
      <c r="C8" s="18" t="s">
        <v>80</v>
      </c>
      <c r="E8" s="88">
        <v>1644460</v>
      </c>
      <c r="F8" s="88">
        <v>2170674</v>
      </c>
      <c r="G8" s="88">
        <v>2805381</v>
      </c>
      <c r="H8" s="203">
        <v>3783362</v>
      </c>
      <c r="I8" s="105"/>
      <c r="J8" s="141">
        <v>4282151</v>
      </c>
      <c r="K8" s="141">
        <v>3564127</v>
      </c>
      <c r="L8" s="141">
        <v>3190589</v>
      </c>
      <c r="M8" s="141">
        <v>2644732</v>
      </c>
      <c r="N8" s="164"/>
      <c r="O8" s="141">
        <v>2429163</v>
      </c>
      <c r="P8" s="141">
        <v>1628846</v>
      </c>
      <c r="Q8" s="141">
        <v>1477615</v>
      </c>
      <c r="R8" s="141">
        <v>1456485</v>
      </c>
      <c r="S8" s="164"/>
      <c r="T8" s="141">
        <v>1540366</v>
      </c>
      <c r="U8" s="141">
        <v>1204679</v>
      </c>
      <c r="V8" s="141">
        <v>1144599</v>
      </c>
      <c r="W8" s="141">
        <v>1533004</v>
      </c>
      <c r="X8" s="164"/>
      <c r="Y8" s="141">
        <v>1592292</v>
      </c>
      <c r="Z8" s="141">
        <v>1293044</v>
      </c>
      <c r="AA8" s="141">
        <v>1028389</v>
      </c>
      <c r="AB8" s="141">
        <v>911378</v>
      </c>
      <c r="AC8" s="155"/>
      <c r="AD8" s="141">
        <v>963730</v>
      </c>
      <c r="AE8" s="141">
        <v>851397</v>
      </c>
      <c r="AF8" s="141">
        <v>914077</v>
      </c>
      <c r="AG8" s="141">
        <v>642715</v>
      </c>
    </row>
    <row r="9" spans="1:33" ht="15" customHeight="1">
      <c r="A9" s="18" t="str">
        <f>IF(Menu!$D$7="Português/Portuguese",B9,C9)</f>
        <v xml:space="preserve">   Contas a Receber</v>
      </c>
      <c r="B9" s="18" t="s">
        <v>177</v>
      </c>
      <c r="C9" s="18" t="s">
        <v>59</v>
      </c>
      <c r="E9" s="88">
        <v>2205944</v>
      </c>
      <c r="F9" s="88">
        <v>1812545</v>
      </c>
      <c r="G9" s="88">
        <v>2668369</v>
      </c>
      <c r="H9" s="203">
        <v>2867352</v>
      </c>
      <c r="I9" s="105"/>
      <c r="J9" s="141">
        <v>4219052</v>
      </c>
      <c r="K9" s="141">
        <v>5308206</v>
      </c>
      <c r="L9" s="141">
        <v>3242438</v>
      </c>
      <c r="M9" s="141">
        <v>2597838</v>
      </c>
      <c r="N9" s="164"/>
      <c r="O9" s="141">
        <v>4091114</v>
      </c>
      <c r="P9" s="141">
        <v>2744419</v>
      </c>
      <c r="Q9" s="141">
        <v>2733706</v>
      </c>
      <c r="R9" s="141">
        <v>3233164</v>
      </c>
      <c r="S9" s="164"/>
      <c r="T9" s="141">
        <v>3546962</v>
      </c>
      <c r="U9" s="141">
        <v>2671612</v>
      </c>
      <c r="V9" s="141">
        <v>3179048</v>
      </c>
      <c r="W9" s="141">
        <v>3269764</v>
      </c>
      <c r="X9" s="164"/>
      <c r="Y9" s="141">
        <v>2486782</v>
      </c>
      <c r="Z9" s="141">
        <v>2548048</v>
      </c>
      <c r="AA9" s="141">
        <v>2318282</v>
      </c>
      <c r="AB9" s="141">
        <v>2900998</v>
      </c>
      <c r="AC9" s="155"/>
      <c r="AD9" s="141">
        <v>2511099</v>
      </c>
      <c r="AE9" s="141">
        <v>2437043</v>
      </c>
      <c r="AF9" s="141">
        <v>2706484</v>
      </c>
      <c r="AG9" s="141">
        <v>2397033</v>
      </c>
    </row>
    <row r="10" spans="1:33" ht="14.25" customHeight="1">
      <c r="A10" s="18" t="str">
        <f>IF(Menu!$D$7="Português/Portuguese",B10,C10)</f>
        <v xml:space="preserve">   Estoques</v>
      </c>
      <c r="B10" s="18" t="s">
        <v>178</v>
      </c>
      <c r="C10" s="18" t="s">
        <v>79</v>
      </c>
      <c r="E10" s="88">
        <v>5465046</v>
      </c>
      <c r="F10" s="88">
        <v>5957710</v>
      </c>
      <c r="G10" s="88">
        <v>5035288</v>
      </c>
      <c r="H10" s="203">
        <v>4817586</v>
      </c>
      <c r="I10" s="105"/>
      <c r="J10" s="141">
        <v>5673189</v>
      </c>
      <c r="K10" s="141">
        <v>7050184</v>
      </c>
      <c r="L10" s="141">
        <v>10038794</v>
      </c>
      <c r="M10" s="141">
        <v>10943835</v>
      </c>
      <c r="N10" s="164"/>
      <c r="O10" s="141">
        <v>10235276</v>
      </c>
      <c r="P10" s="141">
        <v>10564327</v>
      </c>
      <c r="Q10" s="141">
        <v>10428521</v>
      </c>
      <c r="R10" s="141">
        <v>11289229</v>
      </c>
      <c r="S10" s="164"/>
      <c r="T10" s="141">
        <v>10234004</v>
      </c>
      <c r="U10" s="141">
        <v>9508614</v>
      </c>
      <c r="V10" s="141">
        <v>9283122</v>
      </c>
      <c r="W10" s="141">
        <v>9557578</v>
      </c>
      <c r="X10" s="164"/>
      <c r="Y10" s="141">
        <v>9619777</v>
      </c>
      <c r="Z10" s="141">
        <v>9944927</v>
      </c>
      <c r="AA10" s="141">
        <v>10534183</v>
      </c>
      <c r="AB10" s="141">
        <v>10439741</v>
      </c>
      <c r="AC10" s="155"/>
      <c r="AD10" s="141">
        <v>9923125</v>
      </c>
      <c r="AE10" s="141">
        <v>10355385</v>
      </c>
      <c r="AF10" s="141">
        <v>10265297</v>
      </c>
      <c r="AG10" s="141">
        <v>10455500</v>
      </c>
    </row>
    <row r="11" spans="1:33" ht="14.25" customHeight="1">
      <c r="A11" s="18" t="str">
        <f>IF(Menu!$D$7="Português/Portuguese",B11,C11)</f>
        <v xml:space="preserve">  Tributos a recuperar</v>
      </c>
      <c r="B11" s="18" t="s">
        <v>179</v>
      </c>
      <c r="C11" s="18" t="s">
        <v>58</v>
      </c>
      <c r="E11" s="88">
        <v>1388468</v>
      </c>
      <c r="F11" s="88">
        <v>1558014</v>
      </c>
      <c r="G11" s="88">
        <v>1953337</v>
      </c>
      <c r="H11" s="203">
        <v>1605494</v>
      </c>
      <c r="I11" s="105"/>
      <c r="J11" s="141">
        <v>1199100</v>
      </c>
      <c r="K11" s="141">
        <v>730542</v>
      </c>
      <c r="L11" s="141">
        <v>1105666</v>
      </c>
      <c r="M11" s="141">
        <v>1655349</v>
      </c>
      <c r="N11" s="164"/>
      <c r="O11" s="141">
        <v>1255634</v>
      </c>
      <c r="P11" s="141">
        <v>1362437</v>
      </c>
      <c r="Q11" s="141">
        <v>1365088</v>
      </c>
      <c r="R11" s="141">
        <v>1865626</v>
      </c>
      <c r="S11" s="164"/>
      <c r="T11" s="141">
        <v>1878824</v>
      </c>
      <c r="U11" s="141">
        <v>1986314</v>
      </c>
      <c r="V11" s="141">
        <v>2045442</v>
      </c>
      <c r="W11" s="141">
        <v>1744074</v>
      </c>
      <c r="X11" s="164"/>
      <c r="Y11" s="141">
        <v>2091628</v>
      </c>
      <c r="Z11" s="141">
        <v>1815500</v>
      </c>
      <c r="AA11" s="141">
        <v>1972299</v>
      </c>
      <c r="AB11" s="141">
        <v>1367316</v>
      </c>
      <c r="AC11" s="155"/>
      <c r="AD11" s="141">
        <v>1538674</v>
      </c>
      <c r="AE11" s="141">
        <v>1954302</v>
      </c>
      <c r="AF11" s="141">
        <v>1300556</v>
      </c>
      <c r="AG11" s="141">
        <v>1376434</v>
      </c>
    </row>
    <row r="12" spans="1:33" ht="14.25" customHeight="1" collapsed="1">
      <c r="A12" s="18" t="str">
        <f>IF(Menu!$D$7="Português/Portuguese",B12,C12)</f>
        <v xml:space="preserve">  Outros Ativos Circulantes</v>
      </c>
      <c r="B12" s="18" t="s">
        <v>180</v>
      </c>
      <c r="C12" s="18" t="s">
        <v>172</v>
      </c>
      <c r="E12" s="88">
        <f>SUM(E13:E16)</f>
        <v>400535</v>
      </c>
      <c r="F12" s="88">
        <f>SUM(F13:F16)</f>
        <v>336139</v>
      </c>
      <c r="G12" s="88">
        <f>SUM(G13:G16)</f>
        <v>355136</v>
      </c>
      <c r="H12" s="203">
        <f>SUM(H13:H16)</f>
        <v>367814</v>
      </c>
      <c r="I12" s="109"/>
      <c r="J12" s="141">
        <v>489182</v>
      </c>
      <c r="K12" s="141">
        <v>391465</v>
      </c>
      <c r="L12" s="141">
        <v>776408</v>
      </c>
      <c r="M12" s="141">
        <v>484120</v>
      </c>
      <c r="N12" s="165"/>
      <c r="O12" s="141">
        <v>517562</v>
      </c>
      <c r="P12" s="141">
        <v>555902</v>
      </c>
      <c r="Q12" s="141">
        <v>793917</v>
      </c>
      <c r="R12" s="141">
        <v>776500</v>
      </c>
      <c r="S12" s="165"/>
      <c r="T12" s="141">
        <v>798440</v>
      </c>
      <c r="U12" s="141">
        <v>936397</v>
      </c>
      <c r="V12" s="141">
        <v>757651</v>
      </c>
      <c r="W12" s="141">
        <v>927062</v>
      </c>
      <c r="X12" s="165"/>
      <c r="Y12" s="141">
        <v>1868166</v>
      </c>
      <c r="Z12" s="141">
        <v>814295</v>
      </c>
      <c r="AA12" s="141">
        <v>586991</v>
      </c>
      <c r="AB12" s="141">
        <v>856062</v>
      </c>
      <c r="AC12" s="166"/>
      <c r="AD12" s="141">
        <v>844461</v>
      </c>
      <c r="AE12" s="141">
        <v>796486</v>
      </c>
      <c r="AF12" s="141">
        <v>1124136</v>
      </c>
      <c r="AG12" s="141">
        <v>1037925</v>
      </c>
    </row>
    <row r="13" spans="1:33" s="108" customFormat="1" ht="15" hidden="1" customHeight="1" outlineLevel="1">
      <c r="A13" s="59" t="str">
        <f>IF(Menu!$D$7="Português/Portuguese",B13,C13)</f>
        <v>Despesas Antecipadas</v>
      </c>
      <c r="B13" s="59" t="s">
        <v>181</v>
      </c>
      <c r="C13" s="59" t="s">
        <v>60</v>
      </c>
      <c r="D13" s="22"/>
      <c r="E13" s="110">
        <v>208868</v>
      </c>
      <c r="F13" s="110">
        <v>162875</v>
      </c>
      <c r="G13" s="110">
        <v>164588</v>
      </c>
      <c r="H13" s="209">
        <v>211027</v>
      </c>
      <c r="I13" s="107"/>
      <c r="J13" s="167">
        <v>266824</v>
      </c>
      <c r="K13" s="167">
        <v>182842</v>
      </c>
      <c r="L13" s="167">
        <v>297467</v>
      </c>
      <c r="M13" s="167">
        <v>225036</v>
      </c>
      <c r="N13" s="168"/>
      <c r="O13" s="167">
        <v>277089</v>
      </c>
      <c r="P13" s="167">
        <v>287894</v>
      </c>
      <c r="Q13" s="167">
        <v>497077</v>
      </c>
      <c r="R13" s="167">
        <v>347870</v>
      </c>
      <c r="S13" s="168"/>
      <c r="T13" s="167">
        <v>399677</v>
      </c>
      <c r="U13" s="167">
        <v>382556</v>
      </c>
      <c r="V13" s="167">
        <v>386894</v>
      </c>
      <c r="W13" s="167">
        <v>417115</v>
      </c>
      <c r="X13" s="168"/>
      <c r="Y13" s="167">
        <v>368864</v>
      </c>
      <c r="Z13" s="167">
        <v>319130</v>
      </c>
      <c r="AA13" s="167">
        <v>247274</v>
      </c>
      <c r="AB13" s="167">
        <v>327403</v>
      </c>
      <c r="AC13" s="169"/>
      <c r="AD13" s="167">
        <v>458181</v>
      </c>
      <c r="AE13" s="167">
        <v>399887</v>
      </c>
      <c r="AF13" s="167">
        <v>369672</v>
      </c>
      <c r="AG13" s="167">
        <v>493924</v>
      </c>
    </row>
    <row r="14" spans="1:33" s="108" customFormat="1" ht="15" hidden="1" customHeight="1" outlineLevel="1">
      <c r="A14" s="59" t="str">
        <f>IF(Menu!$D$7="Português/Portuguese",B14,C14)</f>
        <v>Dividendos a receber</v>
      </c>
      <c r="B14" s="59" t="s">
        <v>147</v>
      </c>
      <c r="C14" s="59" t="s">
        <v>174</v>
      </c>
      <c r="D14" s="22"/>
      <c r="E14" s="110">
        <v>44554</v>
      </c>
      <c r="F14" s="110">
        <v>45153</v>
      </c>
      <c r="G14" s="110">
        <v>45153</v>
      </c>
      <c r="H14" s="209">
        <v>38088</v>
      </c>
      <c r="I14" s="107"/>
      <c r="J14" s="167">
        <v>38086</v>
      </c>
      <c r="K14" s="167">
        <v>38086</v>
      </c>
      <c r="L14" s="167">
        <v>208672</v>
      </c>
      <c r="M14" s="167">
        <v>76878</v>
      </c>
      <c r="N14" s="168"/>
      <c r="O14" s="167">
        <v>76904</v>
      </c>
      <c r="P14" s="167">
        <v>61924</v>
      </c>
      <c r="Q14" s="167">
        <v>61924</v>
      </c>
      <c r="R14" s="167">
        <v>77377</v>
      </c>
      <c r="S14" s="168"/>
      <c r="T14" s="167">
        <v>77377</v>
      </c>
      <c r="U14" s="167">
        <v>77377</v>
      </c>
      <c r="V14" s="167">
        <v>77377</v>
      </c>
      <c r="W14" s="167">
        <v>106747</v>
      </c>
      <c r="X14" s="168"/>
      <c r="Y14" s="167">
        <v>180917</v>
      </c>
      <c r="Z14" s="167">
        <v>183336</v>
      </c>
      <c r="AA14" s="167">
        <v>182459</v>
      </c>
      <c r="AB14" s="167">
        <v>201436</v>
      </c>
      <c r="AC14" s="169"/>
      <c r="AD14" s="167">
        <v>202492</v>
      </c>
      <c r="AE14" s="167">
        <v>212542</v>
      </c>
      <c r="AF14" s="167">
        <v>208296</v>
      </c>
      <c r="AG14" s="167">
        <v>76026</v>
      </c>
    </row>
    <row r="15" spans="1:33" s="108" customFormat="1" ht="15" hidden="1" customHeight="1" outlineLevel="1">
      <c r="A15" s="59" t="str">
        <f>IF(Menu!$D$7="Português/Portuguese",B15,C15)</f>
        <v>Instrumentos financeiros derivativos</v>
      </c>
      <c r="B15" s="59" t="s">
        <v>148</v>
      </c>
      <c r="C15" s="59" t="s">
        <v>61</v>
      </c>
      <c r="D15" s="22"/>
      <c r="E15" s="110">
        <v>4579</v>
      </c>
      <c r="F15" s="110">
        <v>1678</v>
      </c>
      <c r="G15" s="110">
        <v>1010</v>
      </c>
      <c r="H15" s="209">
        <v>0</v>
      </c>
      <c r="I15" s="107"/>
      <c r="J15" s="167">
        <v>39236</v>
      </c>
      <c r="K15" s="167">
        <v>5679</v>
      </c>
      <c r="L15" s="167">
        <v>82736</v>
      </c>
      <c r="M15" s="167">
        <v>0</v>
      </c>
      <c r="N15" s="168"/>
      <c r="O15" s="167">
        <v>3537</v>
      </c>
      <c r="P15" s="167">
        <v>45161</v>
      </c>
      <c r="Q15" s="167">
        <v>0</v>
      </c>
      <c r="R15" s="167">
        <v>0</v>
      </c>
      <c r="S15" s="168"/>
      <c r="T15" s="167">
        <v>0</v>
      </c>
      <c r="U15" s="167">
        <v>0</v>
      </c>
      <c r="V15" s="167">
        <v>0</v>
      </c>
      <c r="W15" s="167">
        <v>32211</v>
      </c>
      <c r="X15" s="168"/>
      <c r="Y15" s="167">
        <v>985998</v>
      </c>
      <c r="Z15" s="167">
        <v>102895</v>
      </c>
      <c r="AA15" s="167">
        <v>0</v>
      </c>
      <c r="AB15" s="167">
        <v>152967</v>
      </c>
      <c r="AC15" s="169"/>
      <c r="AD15" s="167">
        <v>31217</v>
      </c>
      <c r="AE15" s="167">
        <v>0</v>
      </c>
      <c r="AF15" s="167">
        <v>92291</v>
      </c>
      <c r="AG15" s="167">
        <v>0</v>
      </c>
    </row>
    <row r="16" spans="1:33" s="108" customFormat="1" ht="15" hidden="1" customHeight="1" outlineLevel="1">
      <c r="A16" s="59" t="str">
        <f>IF(Menu!$D$7="Português/Portuguese",B16,C16)</f>
        <v>Outros</v>
      </c>
      <c r="B16" s="59" t="s">
        <v>134</v>
      </c>
      <c r="C16" s="59" t="s">
        <v>173</v>
      </c>
      <c r="D16" s="22"/>
      <c r="E16" s="110">
        <v>142534</v>
      </c>
      <c r="F16" s="110">
        <v>126433</v>
      </c>
      <c r="G16" s="110">
        <v>144385</v>
      </c>
      <c r="H16" s="209">
        <v>118699</v>
      </c>
      <c r="I16" s="107"/>
      <c r="J16" s="167">
        <v>145036</v>
      </c>
      <c r="K16" s="167">
        <v>164858</v>
      </c>
      <c r="L16" s="167">
        <v>187533</v>
      </c>
      <c r="M16" s="167">
        <v>182206</v>
      </c>
      <c r="N16" s="168"/>
      <c r="O16" s="167">
        <v>160032</v>
      </c>
      <c r="P16" s="167">
        <v>160923</v>
      </c>
      <c r="Q16" s="167">
        <v>234916</v>
      </c>
      <c r="R16" s="167">
        <v>351253</v>
      </c>
      <c r="S16" s="168"/>
      <c r="T16" s="167">
        <v>321386</v>
      </c>
      <c r="U16" s="167">
        <v>335536</v>
      </c>
      <c r="V16" s="167">
        <v>293380</v>
      </c>
      <c r="W16" s="167">
        <v>370989</v>
      </c>
      <c r="X16" s="168"/>
      <c r="Y16" s="167">
        <v>332387</v>
      </c>
      <c r="Z16" s="167">
        <v>208933</v>
      </c>
      <c r="AA16" s="167">
        <v>157258</v>
      </c>
      <c r="AB16" s="167">
        <v>174256</v>
      </c>
      <c r="AC16" s="169"/>
      <c r="AD16" s="167">
        <v>152571</v>
      </c>
      <c r="AE16" s="167">
        <v>184057</v>
      </c>
      <c r="AF16" s="167">
        <v>453877</v>
      </c>
      <c r="AG16" s="167">
        <v>467975</v>
      </c>
    </row>
    <row r="17" spans="1:33" ht="15" customHeight="1">
      <c r="A17" s="55" t="str">
        <f>IF(Menu!$D$7="Português/Portuguese",B17,C17)</f>
        <v>Ativo Não Circulante</v>
      </c>
      <c r="B17" s="55" t="s">
        <v>135</v>
      </c>
      <c r="C17" s="55" t="s">
        <v>62</v>
      </c>
      <c r="E17" s="90">
        <v>38337492</v>
      </c>
      <c r="F17" s="90">
        <v>38906442</v>
      </c>
      <c r="G17" s="90">
        <v>38480152</v>
      </c>
      <c r="H17" s="208">
        <v>39615955</v>
      </c>
      <c r="I17" s="105"/>
      <c r="J17" s="153">
        <v>39908020</v>
      </c>
      <c r="K17" s="153">
        <v>40638846</v>
      </c>
      <c r="L17" s="153">
        <v>42463001</v>
      </c>
      <c r="M17" s="153">
        <v>44406749</v>
      </c>
      <c r="N17" s="164"/>
      <c r="O17" s="153">
        <v>43318495</v>
      </c>
      <c r="P17" s="153">
        <v>45059479</v>
      </c>
      <c r="Q17" s="153">
        <v>51520179</v>
      </c>
      <c r="R17" s="153">
        <v>54741999</v>
      </c>
      <c r="S17" s="164"/>
      <c r="T17" s="153">
        <v>54924279</v>
      </c>
      <c r="U17" s="153">
        <v>55557477</v>
      </c>
      <c r="V17" s="153">
        <v>56697172</v>
      </c>
      <c r="W17" s="153">
        <v>58452020</v>
      </c>
      <c r="X17" s="164"/>
      <c r="Y17" s="153">
        <v>59326342</v>
      </c>
      <c r="Z17" s="153">
        <v>61462187</v>
      </c>
      <c r="AA17" s="153">
        <v>61985099</v>
      </c>
      <c r="AB17" s="153">
        <v>64120962</v>
      </c>
      <c r="AC17" s="155"/>
      <c r="AD17" s="153">
        <v>64189777</v>
      </c>
      <c r="AE17" s="153">
        <v>66370922</v>
      </c>
      <c r="AF17" s="153">
        <v>67988943</v>
      </c>
      <c r="AG17" s="153">
        <v>70244740</v>
      </c>
    </row>
    <row r="18" spans="1:33" s="31" customFormat="1" ht="18.75" customHeight="1" collapsed="1">
      <c r="A18" s="18" t="str">
        <f>IF(Menu!$D$7="Português/Portuguese",B18,C18)</f>
        <v>Realizável a Longo Prazo</v>
      </c>
      <c r="B18" s="18" t="s">
        <v>35</v>
      </c>
      <c r="C18" s="18" t="s">
        <v>182</v>
      </c>
      <c r="D18" s="14"/>
      <c r="E18" s="88">
        <v>7558528</v>
      </c>
      <c r="F18" s="88">
        <v>8018723</v>
      </c>
      <c r="G18" s="88">
        <v>7401053</v>
      </c>
      <c r="H18" s="203">
        <v>8887158</v>
      </c>
      <c r="I18" s="106"/>
      <c r="J18" s="141">
        <v>9080505</v>
      </c>
      <c r="K18" s="141">
        <v>9539821</v>
      </c>
      <c r="L18" s="141">
        <v>9788844</v>
      </c>
      <c r="M18" s="141">
        <v>11206737</v>
      </c>
      <c r="N18" s="170"/>
      <c r="O18" s="141">
        <v>10192025</v>
      </c>
      <c r="P18" s="141">
        <v>11141960</v>
      </c>
      <c r="Q18" s="141">
        <v>12813651</v>
      </c>
      <c r="R18" s="141">
        <v>12364418</v>
      </c>
      <c r="S18" s="170"/>
      <c r="T18" s="141">
        <v>12504261</v>
      </c>
      <c r="U18" s="141">
        <v>12812185</v>
      </c>
      <c r="V18" s="141">
        <v>13458285</v>
      </c>
      <c r="W18" s="141">
        <v>14544950</v>
      </c>
      <c r="X18" s="170"/>
      <c r="Y18" s="141">
        <v>15078551</v>
      </c>
      <c r="Z18" s="141">
        <v>16529590</v>
      </c>
      <c r="AA18" s="141">
        <v>16383703</v>
      </c>
      <c r="AB18" s="141">
        <v>17308796</v>
      </c>
      <c r="AC18" s="154"/>
      <c r="AD18" s="141">
        <v>17006420</v>
      </c>
      <c r="AE18" s="141">
        <v>17112975</v>
      </c>
      <c r="AF18" s="141">
        <v>17221469</v>
      </c>
      <c r="AG18" s="141">
        <v>17027420</v>
      </c>
    </row>
    <row r="19" spans="1:33" s="108" customFormat="1" ht="15" hidden="1" customHeight="1" outlineLevel="1">
      <c r="A19" s="59" t="str">
        <f>IF(Menu!$D$7="Português/Portuguese",B19,C19)</f>
        <v>Aplicações Financeiras Avaliadas ao Custo Amortizado</v>
      </c>
      <c r="B19" s="59" t="s">
        <v>149</v>
      </c>
      <c r="C19" s="59" t="s">
        <v>183</v>
      </c>
      <c r="D19" s="22"/>
      <c r="E19" s="110">
        <v>121027</v>
      </c>
      <c r="F19" s="110">
        <v>130041</v>
      </c>
      <c r="G19" s="110">
        <v>131317</v>
      </c>
      <c r="H19" s="209">
        <v>123409</v>
      </c>
      <c r="I19" s="107"/>
      <c r="J19" s="167">
        <v>132635</v>
      </c>
      <c r="K19" s="167">
        <v>118790</v>
      </c>
      <c r="L19" s="167">
        <v>141544</v>
      </c>
      <c r="M19" s="167">
        <v>147671</v>
      </c>
      <c r="N19" s="168"/>
      <c r="O19" s="167">
        <v>130039</v>
      </c>
      <c r="P19" s="167">
        <v>144828</v>
      </c>
      <c r="Q19" s="167">
        <v>152348</v>
      </c>
      <c r="R19" s="167">
        <v>156185</v>
      </c>
      <c r="S19" s="168"/>
      <c r="T19" s="167">
        <v>159557</v>
      </c>
      <c r="U19" s="167">
        <v>127242</v>
      </c>
      <c r="V19" s="167">
        <v>131906</v>
      </c>
      <c r="W19" s="167">
        <v>251299</v>
      </c>
      <c r="X19" s="168"/>
      <c r="Y19" s="167">
        <v>252340</v>
      </c>
      <c r="Z19" s="167">
        <v>150858</v>
      </c>
      <c r="AA19" s="167">
        <v>152941</v>
      </c>
      <c r="AB19" s="167">
        <v>196977</v>
      </c>
      <c r="AC19" s="169"/>
      <c r="AD19" s="167">
        <v>196820</v>
      </c>
      <c r="AE19" s="167">
        <v>29758</v>
      </c>
      <c r="AF19" s="167">
        <v>24864</v>
      </c>
      <c r="AG19" s="167">
        <v>25257</v>
      </c>
    </row>
    <row r="20" spans="1:33" s="108" customFormat="1" ht="15" hidden="1" customHeight="1" outlineLevel="1">
      <c r="A20" s="59" t="str">
        <f>IF(Menu!$D$7="Português/Portuguese",B20,C20)</f>
        <v>Estoques</v>
      </c>
      <c r="B20" s="59" t="s">
        <v>33</v>
      </c>
      <c r="C20" s="59" t="s">
        <v>184</v>
      </c>
      <c r="D20" s="22"/>
      <c r="E20" s="110">
        <v>0</v>
      </c>
      <c r="F20" s="110">
        <v>0</v>
      </c>
      <c r="G20" s="110">
        <v>0</v>
      </c>
      <c r="H20" s="209">
        <v>347304</v>
      </c>
      <c r="I20" s="107"/>
      <c r="J20" s="167">
        <v>381175</v>
      </c>
      <c r="K20" s="167">
        <v>428434</v>
      </c>
      <c r="L20" s="167">
        <v>491159</v>
      </c>
      <c r="M20" s="167">
        <v>656193</v>
      </c>
      <c r="N20" s="168"/>
      <c r="O20" s="167">
        <v>703008</v>
      </c>
      <c r="P20" s="167">
        <v>798765</v>
      </c>
      <c r="Q20" s="167">
        <v>948234</v>
      </c>
      <c r="R20" s="167">
        <v>1045665</v>
      </c>
      <c r="S20" s="168"/>
      <c r="T20" s="167">
        <v>1140571</v>
      </c>
      <c r="U20" s="167">
        <v>1231360</v>
      </c>
      <c r="V20" s="167">
        <v>1311820</v>
      </c>
      <c r="W20" s="167">
        <v>1412103</v>
      </c>
      <c r="X20" s="168"/>
      <c r="Y20" s="167">
        <v>1501929</v>
      </c>
      <c r="Z20" s="167">
        <v>1592389</v>
      </c>
      <c r="AA20" s="167">
        <v>1694983</v>
      </c>
      <c r="AB20" s="167">
        <v>1761172</v>
      </c>
      <c r="AC20" s="169"/>
      <c r="AD20" s="167">
        <v>1859807</v>
      </c>
      <c r="AE20" s="167">
        <v>1954823</v>
      </c>
      <c r="AF20" s="167">
        <v>2030856</v>
      </c>
      <c r="AG20" s="167">
        <v>2073526</v>
      </c>
    </row>
    <row r="21" spans="1:33" s="108" customFormat="1" ht="15" hidden="1" customHeight="1" outlineLevel="1">
      <c r="A21" s="59" t="str">
        <f>IF(Menu!$D$7="Português/Portuguese",B21,C21)</f>
        <v>Tributos Diferidos</v>
      </c>
      <c r="B21" s="59" t="s">
        <v>17</v>
      </c>
      <c r="C21" s="59" t="s">
        <v>63</v>
      </c>
      <c r="D21" s="22"/>
      <c r="E21" s="110">
        <v>2475496</v>
      </c>
      <c r="F21" s="110">
        <v>2495441</v>
      </c>
      <c r="G21" s="110">
        <v>2501398</v>
      </c>
      <c r="H21" s="209">
        <v>3874946</v>
      </c>
      <c r="I21" s="107"/>
      <c r="J21" s="167">
        <v>3929974</v>
      </c>
      <c r="K21" s="167">
        <v>4253337</v>
      </c>
      <c r="L21" s="167">
        <v>4019286</v>
      </c>
      <c r="M21" s="167">
        <v>5072092</v>
      </c>
      <c r="N21" s="168"/>
      <c r="O21" s="167">
        <v>3809566</v>
      </c>
      <c r="P21" s="167">
        <v>4456818</v>
      </c>
      <c r="Q21" s="167">
        <v>5072047</v>
      </c>
      <c r="R21" s="167">
        <v>5095718</v>
      </c>
      <c r="S21" s="168"/>
      <c r="T21" s="167">
        <v>4935307</v>
      </c>
      <c r="U21" s="167">
        <v>4977852</v>
      </c>
      <c r="V21" s="167">
        <v>5406634</v>
      </c>
      <c r="W21" s="167">
        <v>5033634</v>
      </c>
      <c r="X21" s="168"/>
      <c r="Y21" s="167">
        <v>5514339</v>
      </c>
      <c r="Z21" s="167">
        <v>6604541</v>
      </c>
      <c r="AA21" s="167">
        <v>6838970</v>
      </c>
      <c r="AB21" s="167">
        <v>7345326</v>
      </c>
      <c r="AC21" s="169"/>
      <c r="AD21" s="167">
        <v>6914405</v>
      </c>
      <c r="AE21" s="167">
        <v>6731080</v>
      </c>
      <c r="AF21" s="167">
        <v>6646949</v>
      </c>
      <c r="AG21" s="167">
        <v>7100375</v>
      </c>
    </row>
    <row r="22" spans="1:33" s="108" customFormat="1" ht="15" hidden="1" customHeight="1" outlineLevel="1">
      <c r="A22" s="59" t="str">
        <f>IF(Menu!$D$7="Português/Portuguese",B22,C22)</f>
        <v>Outros Ativos Não Circulantes</v>
      </c>
      <c r="B22" s="59" t="s">
        <v>150</v>
      </c>
      <c r="C22" s="59" t="s">
        <v>185</v>
      </c>
      <c r="D22" s="22"/>
      <c r="E22" s="110">
        <v>4962005</v>
      </c>
      <c r="F22" s="110">
        <v>5393241</v>
      </c>
      <c r="G22" s="110">
        <v>4768338</v>
      </c>
      <c r="H22" s="209">
        <v>4541499</v>
      </c>
      <c r="I22" s="107"/>
      <c r="J22" s="167">
        <v>4636721</v>
      </c>
      <c r="K22" s="167">
        <v>4739260</v>
      </c>
      <c r="L22" s="167">
        <v>5136855</v>
      </c>
      <c r="M22" s="167">
        <v>5330781</v>
      </c>
      <c r="N22" s="168"/>
      <c r="O22" s="167">
        <v>5549412</v>
      </c>
      <c r="P22" s="167">
        <v>5741549</v>
      </c>
      <c r="Q22" s="167">
        <v>6641022</v>
      </c>
      <c r="R22" s="167">
        <v>6066850</v>
      </c>
      <c r="S22" s="168"/>
      <c r="T22" s="167">
        <v>6268826</v>
      </c>
      <c r="U22" s="167">
        <v>6475731</v>
      </c>
      <c r="V22" s="167">
        <v>6607925</v>
      </c>
      <c r="W22" s="167">
        <v>7847914</v>
      </c>
      <c r="X22" s="168"/>
      <c r="Y22" s="167">
        <v>7809943</v>
      </c>
      <c r="Z22" s="167">
        <v>8181802</v>
      </c>
      <c r="AA22" s="167">
        <v>7696809</v>
      </c>
      <c r="AB22" s="167">
        <v>8032322</v>
      </c>
      <c r="AC22" s="169"/>
      <c r="AD22" s="167">
        <v>8035388</v>
      </c>
      <c r="AE22" s="167">
        <v>8397314</v>
      </c>
      <c r="AF22" s="167">
        <v>8518800</v>
      </c>
      <c r="AG22" s="167">
        <v>7828262</v>
      </c>
    </row>
    <row r="23" spans="1:33" s="52" customFormat="1" ht="15" hidden="1" customHeight="1" outlineLevel="2">
      <c r="A23" s="137" t="str">
        <f>IF(Menu!$D$7="Português/Portuguese",B23,C23)</f>
        <v>Tributos a recuperar</v>
      </c>
      <c r="B23" s="137" t="s">
        <v>133</v>
      </c>
      <c r="C23" s="137" t="s">
        <v>186</v>
      </c>
      <c r="D23" s="138"/>
      <c r="E23" s="139">
        <v>1956660</v>
      </c>
      <c r="F23" s="139">
        <v>1818630</v>
      </c>
      <c r="G23" s="139">
        <v>893568</v>
      </c>
      <c r="H23" s="210">
        <v>938452</v>
      </c>
      <c r="I23" s="140"/>
      <c r="J23" s="171">
        <v>946792</v>
      </c>
      <c r="K23" s="171">
        <v>922546</v>
      </c>
      <c r="L23" s="171">
        <v>936963</v>
      </c>
      <c r="M23" s="171">
        <v>965026</v>
      </c>
      <c r="N23" s="172"/>
      <c r="O23" s="171">
        <v>947678</v>
      </c>
      <c r="P23" s="171">
        <v>871175</v>
      </c>
      <c r="Q23" s="171">
        <v>1282507</v>
      </c>
      <c r="R23" s="171">
        <v>1317132</v>
      </c>
      <c r="S23" s="172"/>
      <c r="T23" s="171">
        <v>1404413</v>
      </c>
      <c r="U23" s="171">
        <v>1427358</v>
      </c>
      <c r="V23" s="171">
        <v>1449548</v>
      </c>
      <c r="W23" s="171">
        <v>2537423</v>
      </c>
      <c r="X23" s="172"/>
      <c r="Y23" s="171">
        <v>2471686</v>
      </c>
      <c r="Z23" s="171">
        <v>2529271</v>
      </c>
      <c r="AA23" s="171">
        <v>2509938</v>
      </c>
      <c r="AB23" s="171">
        <v>2799951</v>
      </c>
      <c r="AC23" s="173"/>
      <c r="AD23" s="171">
        <v>2707319</v>
      </c>
      <c r="AE23" s="171">
        <v>3066272</v>
      </c>
      <c r="AF23" s="171">
        <v>3653742</v>
      </c>
      <c r="AG23" s="171">
        <v>3976900</v>
      </c>
    </row>
    <row r="24" spans="1:33" s="52" customFormat="1" ht="15" hidden="1" customHeight="1" outlineLevel="2">
      <c r="A24" s="137" t="str">
        <f>IF(Menu!$D$7="Português/Portuguese",B24,C24)</f>
        <v>Dépositos Judiciais</v>
      </c>
      <c r="B24" s="137" t="s">
        <v>151</v>
      </c>
      <c r="C24" s="137" t="s">
        <v>187</v>
      </c>
      <c r="D24" s="138"/>
      <c r="E24" s="139">
        <v>333120</v>
      </c>
      <c r="F24" s="139">
        <v>341873</v>
      </c>
      <c r="G24" s="139">
        <v>372526</v>
      </c>
      <c r="H24" s="210">
        <v>325117</v>
      </c>
      <c r="I24" s="140"/>
      <c r="J24" s="171">
        <v>338890</v>
      </c>
      <c r="K24" s="171">
        <v>345915</v>
      </c>
      <c r="L24" s="171">
        <v>358668</v>
      </c>
      <c r="M24" s="171">
        <v>339805</v>
      </c>
      <c r="N24" s="172"/>
      <c r="O24" s="171">
        <v>346854</v>
      </c>
      <c r="P24" s="171">
        <v>356865</v>
      </c>
      <c r="Q24" s="171">
        <v>460691</v>
      </c>
      <c r="R24" s="171">
        <v>533664</v>
      </c>
      <c r="S24" s="172"/>
      <c r="T24" s="171">
        <v>537168</v>
      </c>
      <c r="U24" s="171">
        <v>537525</v>
      </c>
      <c r="V24" s="171">
        <v>506817</v>
      </c>
      <c r="W24" s="171">
        <v>491882</v>
      </c>
      <c r="X24" s="172"/>
      <c r="Y24" s="171">
        <v>494511</v>
      </c>
      <c r="Z24" s="171">
        <v>624319</v>
      </c>
      <c r="AA24" s="171">
        <v>644658</v>
      </c>
      <c r="AB24" s="171">
        <v>632950</v>
      </c>
      <c r="AC24" s="173"/>
      <c r="AD24" s="171">
        <v>621327</v>
      </c>
      <c r="AE24" s="171">
        <v>593671</v>
      </c>
      <c r="AF24" s="171">
        <v>623811</v>
      </c>
      <c r="AG24" s="171">
        <v>621012</v>
      </c>
    </row>
    <row r="25" spans="1:33" s="52" customFormat="1" ht="15" hidden="1" customHeight="1" outlineLevel="2">
      <c r="A25" s="137" t="str">
        <f>IF(Menu!$D$7="Português/Portuguese",B25,C25)</f>
        <v>Despesas antecipadas</v>
      </c>
      <c r="B25" s="137" t="s">
        <v>152</v>
      </c>
      <c r="C25" s="137" t="s">
        <v>188</v>
      </c>
      <c r="D25" s="138"/>
      <c r="E25" s="139">
        <v>129562</v>
      </c>
      <c r="F25" s="139">
        <v>117804</v>
      </c>
      <c r="G25" s="139">
        <v>130797</v>
      </c>
      <c r="H25" s="210">
        <v>129455</v>
      </c>
      <c r="I25" s="140"/>
      <c r="J25" s="171">
        <v>121513</v>
      </c>
      <c r="K25" s="171">
        <v>121036</v>
      </c>
      <c r="L25" s="171">
        <v>103894</v>
      </c>
      <c r="M25" s="171">
        <v>133614</v>
      </c>
      <c r="N25" s="172"/>
      <c r="O25" s="171">
        <v>124975</v>
      </c>
      <c r="P25" s="171">
        <v>114105</v>
      </c>
      <c r="Q25" s="171">
        <v>116403</v>
      </c>
      <c r="R25" s="171">
        <v>82586</v>
      </c>
      <c r="S25" s="172"/>
      <c r="T25" s="171">
        <v>86949</v>
      </c>
      <c r="U25" s="171">
        <v>80208</v>
      </c>
      <c r="V25" s="171">
        <v>72735</v>
      </c>
      <c r="W25" s="171">
        <v>83556</v>
      </c>
      <c r="X25" s="172"/>
      <c r="Y25" s="171">
        <v>68568</v>
      </c>
      <c r="Z25" s="171">
        <v>63017</v>
      </c>
      <c r="AA25" s="171">
        <v>55772</v>
      </c>
      <c r="AB25" s="171">
        <v>54478</v>
      </c>
      <c r="AC25" s="173"/>
      <c r="AD25" s="171">
        <v>57959</v>
      </c>
      <c r="AE25" s="171">
        <v>71370</v>
      </c>
      <c r="AF25" s="171">
        <v>68602</v>
      </c>
      <c r="AG25" s="171">
        <v>68059</v>
      </c>
    </row>
    <row r="26" spans="1:33" s="52" customFormat="1" ht="15" hidden="1" customHeight="1" outlineLevel="2">
      <c r="A26" s="137" t="str">
        <f>IF(Menu!$D$7="Português/Portuguese",B26,C26)</f>
        <v>Créditos Partes Relacionadas</v>
      </c>
      <c r="B26" s="137" t="s">
        <v>153</v>
      </c>
      <c r="C26" s="137" t="s">
        <v>189</v>
      </c>
      <c r="D26" s="138"/>
      <c r="E26" s="139">
        <v>1365520</v>
      </c>
      <c r="F26" s="139">
        <v>1423248</v>
      </c>
      <c r="G26" s="139">
        <v>1554207</v>
      </c>
      <c r="H26" s="210">
        <v>1630070</v>
      </c>
      <c r="I26" s="140"/>
      <c r="J26" s="171">
        <v>1707780</v>
      </c>
      <c r="K26" s="171">
        <v>1810489</v>
      </c>
      <c r="L26" s="171">
        <v>1924365</v>
      </c>
      <c r="M26" s="171">
        <v>2070305</v>
      </c>
      <c r="N26" s="172"/>
      <c r="O26" s="171">
        <v>2329516</v>
      </c>
      <c r="P26" s="171">
        <v>2506658</v>
      </c>
      <c r="Q26" s="171">
        <v>2703349</v>
      </c>
      <c r="R26" s="171">
        <v>2869532</v>
      </c>
      <c r="S26" s="172"/>
      <c r="T26" s="171">
        <v>2995963</v>
      </c>
      <c r="U26" s="171">
        <v>3168120</v>
      </c>
      <c r="V26" s="171">
        <v>3323245</v>
      </c>
      <c r="W26" s="171">
        <v>3451991</v>
      </c>
      <c r="X26" s="172"/>
      <c r="Y26" s="171">
        <v>3511956</v>
      </c>
      <c r="Z26" s="171">
        <v>3572895</v>
      </c>
      <c r="AA26" s="171">
        <v>3632180</v>
      </c>
      <c r="AB26" s="171">
        <v>3695607</v>
      </c>
      <c r="AC26" s="173"/>
      <c r="AD26" s="171">
        <v>3761323</v>
      </c>
      <c r="AE26" s="171">
        <v>3832130</v>
      </c>
      <c r="AF26" s="171">
        <v>3099922</v>
      </c>
      <c r="AG26" s="171">
        <v>2137883</v>
      </c>
    </row>
    <row r="27" spans="1:33" s="52" customFormat="1" ht="15" hidden="1" customHeight="1" outlineLevel="2">
      <c r="A27" s="137" t="str">
        <f>IF(Menu!$D$7="Português/Portuguese",B27,C27)</f>
        <v>Outros</v>
      </c>
      <c r="B27" s="137" t="s">
        <v>134</v>
      </c>
      <c r="C27" s="137" t="s">
        <v>69</v>
      </c>
      <c r="D27" s="138"/>
      <c r="E27" s="139">
        <v>1177143</v>
      </c>
      <c r="F27" s="139">
        <v>1691686</v>
      </c>
      <c r="G27" s="139">
        <v>1817240</v>
      </c>
      <c r="H27" s="210">
        <v>1518405</v>
      </c>
      <c r="I27" s="140"/>
      <c r="J27" s="171">
        <v>1521746</v>
      </c>
      <c r="K27" s="171">
        <v>1539274</v>
      </c>
      <c r="L27" s="171">
        <v>1812965</v>
      </c>
      <c r="M27" s="171">
        <v>1822031</v>
      </c>
      <c r="N27" s="172"/>
      <c r="O27" s="171">
        <v>1800389</v>
      </c>
      <c r="P27" s="171">
        <v>1892746</v>
      </c>
      <c r="Q27" s="171">
        <v>2078072</v>
      </c>
      <c r="R27" s="171">
        <v>1263936</v>
      </c>
      <c r="S27" s="172"/>
      <c r="T27" s="171">
        <v>1244333</v>
      </c>
      <c r="U27" s="171">
        <v>1262520</v>
      </c>
      <c r="V27" s="171">
        <v>1255580</v>
      </c>
      <c r="W27" s="171">
        <v>1283062</v>
      </c>
      <c r="X27" s="172"/>
      <c r="Y27" s="171">
        <v>1263222</v>
      </c>
      <c r="Z27" s="171">
        <v>1392300</v>
      </c>
      <c r="AA27" s="171">
        <v>854261</v>
      </c>
      <c r="AB27" s="171">
        <v>846336</v>
      </c>
      <c r="AC27" s="173"/>
      <c r="AD27" s="171">
        <v>887460</v>
      </c>
      <c r="AE27" s="171">
        <v>833871</v>
      </c>
      <c r="AF27" s="171">
        <v>1072723</v>
      </c>
      <c r="AG27" s="171">
        <v>1024408</v>
      </c>
    </row>
    <row r="28" spans="1:33" ht="15" customHeight="1" collapsed="1">
      <c r="A28" s="18" t="str">
        <f>IF(Menu!$D$7="Português/Portuguese",B28,C28)</f>
        <v>Investimentos</v>
      </c>
      <c r="B28" s="18" t="s">
        <v>12</v>
      </c>
      <c r="C28" s="18" t="s">
        <v>190</v>
      </c>
      <c r="E28" s="88">
        <v>3600997</v>
      </c>
      <c r="F28" s="88">
        <v>3644899</v>
      </c>
      <c r="G28" s="88">
        <v>3691195</v>
      </c>
      <c r="H28" s="203">
        <v>3695780</v>
      </c>
      <c r="I28" s="105"/>
      <c r="J28" s="141">
        <v>3746507</v>
      </c>
      <c r="K28" s="141">
        <v>3942510</v>
      </c>
      <c r="L28" s="141">
        <v>4052049</v>
      </c>
      <c r="M28" s="141">
        <v>4011828</v>
      </c>
      <c r="N28" s="164"/>
      <c r="O28" s="141">
        <v>4051900</v>
      </c>
      <c r="P28" s="141">
        <v>4471970</v>
      </c>
      <c r="Q28" s="141">
        <v>5674022</v>
      </c>
      <c r="R28" s="141">
        <v>5219082</v>
      </c>
      <c r="S28" s="164"/>
      <c r="T28" s="141">
        <v>5216846</v>
      </c>
      <c r="U28" s="141">
        <v>5308032</v>
      </c>
      <c r="V28" s="141">
        <v>5459799</v>
      </c>
      <c r="W28" s="141">
        <v>5443131</v>
      </c>
      <c r="X28" s="164"/>
      <c r="Y28" s="141">
        <v>5757563</v>
      </c>
      <c r="Z28" s="141">
        <v>5847028</v>
      </c>
      <c r="AA28" s="141">
        <v>5988806</v>
      </c>
      <c r="AB28" s="141">
        <v>5948051</v>
      </c>
      <c r="AC28" s="155"/>
      <c r="AD28" s="141">
        <v>6040046</v>
      </c>
      <c r="AE28" s="141">
        <v>6191787</v>
      </c>
      <c r="AF28" s="141">
        <v>7163009</v>
      </c>
      <c r="AG28" s="141">
        <v>8292026</v>
      </c>
    </row>
    <row r="29" spans="1:33" s="108" customFormat="1" ht="15" hidden="1" customHeight="1" outlineLevel="1">
      <c r="A29" s="59" t="str">
        <f>IF(Menu!$D$7="Português/Portuguese",B29,C29)</f>
        <v>Participações Societárias</v>
      </c>
      <c r="B29" s="59" t="s">
        <v>154</v>
      </c>
      <c r="C29" s="59" t="s">
        <v>191</v>
      </c>
      <c r="D29" s="22"/>
      <c r="E29" s="110">
        <v>3438752</v>
      </c>
      <c r="F29" s="110">
        <v>3483419</v>
      </c>
      <c r="G29" s="110">
        <v>3530479</v>
      </c>
      <c r="H29" s="209">
        <v>3535906</v>
      </c>
      <c r="I29" s="107"/>
      <c r="J29" s="167">
        <v>3587397</v>
      </c>
      <c r="K29" s="167">
        <v>3784110</v>
      </c>
      <c r="L29" s="167">
        <v>3889104</v>
      </c>
      <c r="M29" s="167">
        <v>3849647</v>
      </c>
      <c r="N29" s="168"/>
      <c r="O29" s="167">
        <v>3890482</v>
      </c>
      <c r="P29" s="167">
        <v>4311326</v>
      </c>
      <c r="Q29" s="167">
        <v>5514175</v>
      </c>
      <c r="R29" s="167">
        <v>5060002</v>
      </c>
      <c r="S29" s="168"/>
      <c r="T29" s="167">
        <v>5058533</v>
      </c>
      <c r="U29" s="167">
        <v>5150485</v>
      </c>
      <c r="V29" s="167">
        <v>5247720</v>
      </c>
      <c r="W29" s="167">
        <v>5237177</v>
      </c>
      <c r="X29" s="168"/>
      <c r="Y29" s="167">
        <v>5551870</v>
      </c>
      <c r="Z29" s="167">
        <v>5643009</v>
      </c>
      <c r="AA29" s="167">
        <v>5785779</v>
      </c>
      <c r="AB29" s="167">
        <v>5746011</v>
      </c>
      <c r="AC29" s="169"/>
      <c r="AD29" s="167">
        <v>5838985</v>
      </c>
      <c r="AE29" s="167">
        <v>5991705</v>
      </c>
      <c r="AF29" s="167">
        <v>6963906</v>
      </c>
      <c r="AG29" s="167">
        <v>8072501</v>
      </c>
    </row>
    <row r="30" spans="1:33" s="108" customFormat="1" ht="15" hidden="1" customHeight="1" outlineLevel="1">
      <c r="A30" s="59" t="str">
        <f>IF(Menu!$D$7="Português/Portuguese",B30,C30)</f>
        <v>Propriedades para Investimento</v>
      </c>
      <c r="B30" s="59" t="s">
        <v>155</v>
      </c>
      <c r="C30" s="59" t="s">
        <v>192</v>
      </c>
      <c r="D30" s="22"/>
      <c r="E30" s="110">
        <v>162245</v>
      </c>
      <c r="F30" s="110">
        <v>161480</v>
      </c>
      <c r="G30" s="110">
        <v>160716</v>
      </c>
      <c r="H30" s="209">
        <v>159874</v>
      </c>
      <c r="I30" s="107"/>
      <c r="J30" s="167">
        <v>159110</v>
      </c>
      <c r="K30" s="167">
        <v>158400</v>
      </c>
      <c r="L30" s="167">
        <v>162945</v>
      </c>
      <c r="M30" s="167">
        <v>162181</v>
      </c>
      <c r="N30" s="168"/>
      <c r="O30" s="167">
        <v>161418</v>
      </c>
      <c r="P30" s="167">
        <v>160644</v>
      </c>
      <c r="Q30" s="167">
        <v>159847</v>
      </c>
      <c r="R30" s="167">
        <v>159080</v>
      </c>
      <c r="S30" s="168"/>
      <c r="T30" s="167">
        <v>158313</v>
      </c>
      <c r="U30" s="167">
        <v>157547</v>
      </c>
      <c r="V30" s="167">
        <v>212079</v>
      </c>
      <c r="W30" s="167">
        <v>205954</v>
      </c>
      <c r="X30" s="168"/>
      <c r="Y30" s="167">
        <v>205693</v>
      </c>
      <c r="Z30" s="167">
        <v>204019</v>
      </c>
      <c r="AA30" s="167">
        <v>203027</v>
      </c>
      <c r="AB30" s="167">
        <v>202040</v>
      </c>
      <c r="AC30" s="169"/>
      <c r="AD30" s="167">
        <v>201061</v>
      </c>
      <c r="AE30" s="167">
        <v>200082</v>
      </c>
      <c r="AF30" s="167">
        <v>199103</v>
      </c>
      <c r="AG30" s="167">
        <v>219525</v>
      </c>
    </row>
    <row r="31" spans="1:33" ht="15" customHeight="1" collapsed="1">
      <c r="A31" s="18" t="str">
        <f>IF(Menu!$D$7="Português/Portuguese",B31,C31)</f>
        <v>Imobilizado</v>
      </c>
      <c r="B31" s="18" t="s">
        <v>13</v>
      </c>
      <c r="C31" s="18" t="s">
        <v>193</v>
      </c>
      <c r="E31" s="88">
        <v>19857633</v>
      </c>
      <c r="F31" s="88">
        <v>19904144</v>
      </c>
      <c r="G31" s="88">
        <v>20033718</v>
      </c>
      <c r="H31" s="203">
        <v>19716223</v>
      </c>
      <c r="I31" s="105"/>
      <c r="J31" s="141">
        <v>19759932</v>
      </c>
      <c r="K31" s="141">
        <v>19905158</v>
      </c>
      <c r="L31" s="141">
        <v>20950180</v>
      </c>
      <c r="M31" s="141">
        <v>21531134</v>
      </c>
      <c r="N31" s="164"/>
      <c r="O31" s="141">
        <v>21513796</v>
      </c>
      <c r="P31" s="141">
        <v>21897171</v>
      </c>
      <c r="Q31" s="141">
        <v>25347190</v>
      </c>
      <c r="R31" s="141">
        <v>26370445</v>
      </c>
      <c r="S31" s="164"/>
      <c r="T31" s="141">
        <v>26478076</v>
      </c>
      <c r="U31" s="141">
        <v>26812536</v>
      </c>
      <c r="V31" s="141">
        <v>27164788</v>
      </c>
      <c r="W31" s="141">
        <v>27927458</v>
      </c>
      <c r="X31" s="164"/>
      <c r="Y31" s="141">
        <v>27997220</v>
      </c>
      <c r="Z31" s="141">
        <v>28625261</v>
      </c>
      <c r="AA31" s="141">
        <v>29194687</v>
      </c>
      <c r="AB31" s="141">
        <v>30426023</v>
      </c>
      <c r="AC31" s="155"/>
      <c r="AD31" s="141">
        <v>30749695</v>
      </c>
      <c r="AE31" s="141">
        <v>32031883</v>
      </c>
      <c r="AF31" s="141">
        <v>32610732</v>
      </c>
      <c r="AG31" s="141">
        <v>33919169</v>
      </c>
    </row>
    <row r="32" spans="1:33" s="108" customFormat="1" ht="15" hidden="1" customHeight="1" outlineLevel="1">
      <c r="A32" s="59" t="str">
        <f>IF(Menu!$D$7="Português/Portuguese",B32,C32)</f>
        <v>Imobilizado em Operação</v>
      </c>
      <c r="B32" s="59" t="s">
        <v>156</v>
      </c>
      <c r="C32" s="59" t="s">
        <v>194</v>
      </c>
      <c r="D32" s="22"/>
      <c r="E32" s="110">
        <v>19392387</v>
      </c>
      <c r="F32" s="110">
        <v>19433734</v>
      </c>
      <c r="G32" s="110">
        <v>19534913</v>
      </c>
      <c r="H32" s="209">
        <v>19199555</v>
      </c>
      <c r="I32" s="107"/>
      <c r="J32" s="167">
        <v>19236496</v>
      </c>
      <c r="K32" s="167">
        <v>19395983</v>
      </c>
      <c r="L32" s="167">
        <v>20373738</v>
      </c>
      <c r="M32" s="167">
        <v>20949310</v>
      </c>
      <c r="N32" s="168"/>
      <c r="O32" s="167">
        <v>20934507</v>
      </c>
      <c r="P32" s="167">
        <v>21305387</v>
      </c>
      <c r="Q32" s="167">
        <v>24697770</v>
      </c>
      <c r="R32" s="167">
        <v>25725565</v>
      </c>
      <c r="S32" s="168"/>
      <c r="T32" s="167">
        <v>25817660</v>
      </c>
      <c r="U32" s="167">
        <v>26110853</v>
      </c>
      <c r="V32" s="167">
        <v>26484695</v>
      </c>
      <c r="W32" s="167">
        <v>27252672</v>
      </c>
      <c r="X32" s="168"/>
      <c r="Y32" s="167">
        <v>27270202</v>
      </c>
      <c r="Z32" s="167">
        <v>27923216</v>
      </c>
      <c r="AA32" s="167">
        <v>28413855</v>
      </c>
      <c r="AB32" s="167">
        <v>29669209</v>
      </c>
      <c r="AC32" s="169"/>
      <c r="AD32" s="167">
        <v>29984450</v>
      </c>
      <c r="AE32" s="167">
        <v>31079571</v>
      </c>
      <c r="AF32" s="167">
        <v>31648010</v>
      </c>
      <c r="AG32" s="167">
        <v>32960153</v>
      </c>
    </row>
    <row r="33" spans="1:33" s="108" customFormat="1" ht="15" hidden="1" customHeight="1" outlineLevel="1">
      <c r="A33" s="59" t="str">
        <f>IF(Menu!$D$7="Português/Portuguese",B33,C33)</f>
        <v>Direito de Uso em Arrendamento</v>
      </c>
      <c r="B33" s="59" t="s">
        <v>157</v>
      </c>
      <c r="C33" s="59" t="s">
        <v>195</v>
      </c>
      <c r="D33" s="22"/>
      <c r="E33" s="110">
        <v>465246</v>
      </c>
      <c r="F33" s="110">
        <v>470410</v>
      </c>
      <c r="G33" s="110">
        <v>498805</v>
      </c>
      <c r="H33" s="209">
        <v>516668</v>
      </c>
      <c r="I33" s="107"/>
      <c r="J33" s="167">
        <v>523436</v>
      </c>
      <c r="K33" s="167">
        <v>509175</v>
      </c>
      <c r="L33" s="167">
        <v>576442</v>
      </c>
      <c r="M33" s="167">
        <v>581824</v>
      </c>
      <c r="N33" s="168"/>
      <c r="O33" s="167">
        <v>579289</v>
      </c>
      <c r="P33" s="167">
        <v>591784</v>
      </c>
      <c r="Q33" s="167">
        <v>649420</v>
      </c>
      <c r="R33" s="167">
        <v>644880</v>
      </c>
      <c r="S33" s="168"/>
      <c r="T33" s="167">
        <v>660416</v>
      </c>
      <c r="U33" s="167">
        <v>701683</v>
      </c>
      <c r="V33" s="167">
        <v>680093</v>
      </c>
      <c r="W33" s="167">
        <v>674786</v>
      </c>
      <c r="X33" s="168"/>
      <c r="Y33" s="167">
        <v>727018</v>
      </c>
      <c r="Z33" s="167">
        <v>702045</v>
      </c>
      <c r="AA33" s="167">
        <v>780832</v>
      </c>
      <c r="AB33" s="167">
        <v>756814</v>
      </c>
      <c r="AC33" s="169"/>
      <c r="AD33" s="167">
        <v>765245</v>
      </c>
      <c r="AE33" s="167">
        <v>952312</v>
      </c>
      <c r="AF33" s="167">
        <v>962722</v>
      </c>
      <c r="AG33" s="167">
        <v>959016</v>
      </c>
    </row>
    <row r="34" spans="1:33" s="108" customFormat="1" ht="15" hidden="1" customHeight="1" outlineLevel="1">
      <c r="A34" s="224">
        <f>IF(Menu!$D$7="Português/Portuguese",B34,C34)</f>
        <v>0</v>
      </c>
      <c r="B34" s="224"/>
      <c r="C34" s="224"/>
      <c r="D34" s="22"/>
      <c r="E34" s="209">
        <v>0</v>
      </c>
      <c r="F34" s="209">
        <v>0</v>
      </c>
      <c r="G34" s="209">
        <v>0</v>
      </c>
      <c r="H34" s="209">
        <v>0</v>
      </c>
      <c r="I34" s="223"/>
      <c r="J34" s="209">
        <v>0</v>
      </c>
      <c r="K34" s="209">
        <v>0</v>
      </c>
      <c r="L34" s="209">
        <v>0</v>
      </c>
      <c r="M34" s="209">
        <v>0</v>
      </c>
      <c r="N34" s="169"/>
      <c r="O34" s="209">
        <v>0</v>
      </c>
      <c r="P34" s="209">
        <v>0</v>
      </c>
      <c r="Q34" s="209">
        <v>0</v>
      </c>
      <c r="R34" s="209">
        <v>0</v>
      </c>
      <c r="S34" s="169"/>
      <c r="T34" s="209">
        <v>0</v>
      </c>
      <c r="U34" s="209">
        <v>0</v>
      </c>
      <c r="V34" s="209">
        <v>0</v>
      </c>
      <c r="W34" s="209">
        <v>0</v>
      </c>
      <c r="X34" s="169"/>
      <c r="Y34" s="209">
        <v>0</v>
      </c>
      <c r="Z34" s="209">
        <v>0</v>
      </c>
      <c r="AA34" s="209">
        <v>0</v>
      </c>
      <c r="AB34" s="209">
        <v>0</v>
      </c>
      <c r="AC34" s="169"/>
      <c r="AD34" s="209">
        <v>0</v>
      </c>
      <c r="AE34" s="209">
        <v>0</v>
      </c>
      <c r="AF34" s="209">
        <v>0</v>
      </c>
      <c r="AG34" s="209">
        <v>0</v>
      </c>
    </row>
    <row r="35" spans="1:33" ht="15" customHeight="1">
      <c r="A35" s="18" t="str">
        <f>IF(Menu!$D$7="Português/Portuguese",B35,C35)</f>
        <v>Intangível</v>
      </c>
      <c r="B35" s="18" t="s">
        <v>14</v>
      </c>
      <c r="C35" s="18" t="s">
        <v>196</v>
      </c>
      <c r="E35" s="88">
        <v>7320334</v>
      </c>
      <c r="F35" s="88">
        <v>7338676</v>
      </c>
      <c r="G35" s="88">
        <v>7354186</v>
      </c>
      <c r="H35" s="203">
        <v>7316794</v>
      </c>
      <c r="I35" s="105"/>
      <c r="J35" s="141">
        <v>7321076</v>
      </c>
      <c r="K35" s="141">
        <v>7251357</v>
      </c>
      <c r="L35" s="141">
        <v>7671928</v>
      </c>
      <c r="M35" s="141">
        <v>7657050</v>
      </c>
      <c r="N35" s="164"/>
      <c r="O35" s="141">
        <v>7560774</v>
      </c>
      <c r="P35" s="141">
        <v>7548378</v>
      </c>
      <c r="Q35" s="141">
        <v>7685316</v>
      </c>
      <c r="R35" s="141">
        <v>10788054</v>
      </c>
      <c r="S35" s="164"/>
      <c r="T35" s="141">
        <v>10725096</v>
      </c>
      <c r="U35" s="141">
        <v>10624724</v>
      </c>
      <c r="V35" s="141">
        <v>10614300</v>
      </c>
      <c r="W35" s="141">
        <v>10536481</v>
      </c>
      <c r="X35" s="164"/>
      <c r="Y35" s="141">
        <v>10493008</v>
      </c>
      <c r="Z35" s="141">
        <v>10460308</v>
      </c>
      <c r="AA35" s="141">
        <v>10417903</v>
      </c>
      <c r="AB35" s="141">
        <v>10438091</v>
      </c>
      <c r="AC35" s="155"/>
      <c r="AD35" s="141">
        <v>10393616</v>
      </c>
      <c r="AE35" s="141">
        <v>11034277</v>
      </c>
      <c r="AF35" s="141">
        <v>10993733</v>
      </c>
      <c r="AG35" s="141">
        <v>11006125</v>
      </c>
    </row>
    <row r="36" spans="1:33" s="32" customFormat="1" ht="20.100000000000001" customHeight="1">
      <c r="A36" s="56" t="str">
        <f>IF(Menu!$D$7="Português/Portuguese",B36,C36)</f>
        <v>Total do Ativo</v>
      </c>
      <c r="B36" s="56" t="s">
        <v>20</v>
      </c>
      <c r="C36" s="56" t="s">
        <v>64</v>
      </c>
      <c r="D36" s="16"/>
      <c r="E36" s="50">
        <v>52723083</v>
      </c>
      <c r="F36" s="50">
        <v>54955076</v>
      </c>
      <c r="G36" s="50">
        <v>57022091</v>
      </c>
      <c r="H36" s="211">
        <v>63002149</v>
      </c>
      <c r="I36" s="62"/>
      <c r="J36" s="174">
        <v>69678932</v>
      </c>
      <c r="K36" s="174">
        <v>79440123</v>
      </c>
      <c r="L36" s="174">
        <v>76072001</v>
      </c>
      <c r="M36" s="174">
        <v>79379103</v>
      </c>
      <c r="N36" s="175"/>
      <c r="O36" s="174">
        <v>75147948</v>
      </c>
      <c r="P36" s="174">
        <v>76839104</v>
      </c>
      <c r="Q36" s="174">
        <v>82638399</v>
      </c>
      <c r="R36" s="174">
        <v>85354359</v>
      </c>
      <c r="S36" s="175"/>
      <c r="T36" s="174">
        <v>86595892</v>
      </c>
      <c r="U36" s="174">
        <v>83840516</v>
      </c>
      <c r="V36" s="174">
        <v>88409654</v>
      </c>
      <c r="W36" s="174">
        <v>91529720</v>
      </c>
      <c r="X36" s="175"/>
      <c r="Y36" s="174">
        <v>91843352</v>
      </c>
      <c r="Z36" s="174">
        <v>93423378</v>
      </c>
      <c r="AA36" s="174">
        <v>96876951</v>
      </c>
      <c r="AB36" s="174">
        <v>103906654</v>
      </c>
      <c r="AC36" s="176"/>
      <c r="AD36" s="174">
        <v>99758272</v>
      </c>
      <c r="AE36" s="174">
        <v>101070743</v>
      </c>
      <c r="AF36" s="174">
        <v>100825592</v>
      </c>
      <c r="AG36" s="174">
        <v>100575369</v>
      </c>
    </row>
    <row r="37" spans="1:33" ht="3.75" customHeight="1">
      <c r="A37" s="20">
        <f>IF(Menu!$D$7="Português/Portuguese",B37,C37)</f>
        <v>0</v>
      </c>
      <c r="B37" s="20"/>
      <c r="C37" s="20" t="s">
        <v>25</v>
      </c>
      <c r="E37" s="88"/>
      <c r="F37" s="88"/>
      <c r="G37" s="88"/>
      <c r="H37" s="203"/>
      <c r="I37" s="105"/>
      <c r="J37" s="141"/>
      <c r="K37" s="141"/>
      <c r="L37" s="141"/>
      <c r="M37" s="141"/>
      <c r="N37" s="164"/>
      <c r="O37" s="141"/>
      <c r="P37" s="141"/>
      <c r="Q37" s="141"/>
      <c r="R37" s="141"/>
      <c r="S37" s="164"/>
      <c r="T37" s="141"/>
      <c r="U37" s="141"/>
      <c r="V37" s="141"/>
      <c r="W37" s="141"/>
      <c r="X37" s="164"/>
      <c r="Y37" s="141"/>
      <c r="Z37" s="141"/>
      <c r="AA37" s="141"/>
      <c r="AB37" s="141"/>
      <c r="AC37" s="155"/>
      <c r="AD37" s="141"/>
      <c r="AE37" s="141"/>
      <c r="AF37" s="141"/>
      <c r="AG37" s="141">
        <v>0</v>
      </c>
    </row>
    <row r="38" spans="1:33" ht="20.100000000000001" customHeight="1">
      <c r="A38" s="57" t="str">
        <f>IF(Menu!$D$7="Português/Portuguese",B38,C38)</f>
        <v>Passivo</v>
      </c>
      <c r="B38" s="57" t="s">
        <v>176</v>
      </c>
      <c r="C38" s="57" t="s">
        <v>65</v>
      </c>
      <c r="E38" s="96"/>
      <c r="F38" s="96"/>
      <c r="G38" s="96"/>
      <c r="H38" s="212"/>
      <c r="I38" s="105"/>
      <c r="J38" s="177"/>
      <c r="K38" s="177"/>
      <c r="L38" s="177"/>
      <c r="M38" s="177"/>
      <c r="N38" s="164"/>
      <c r="O38" s="177"/>
      <c r="P38" s="177"/>
      <c r="Q38" s="177"/>
      <c r="R38" s="177"/>
      <c r="S38" s="164"/>
      <c r="T38" s="177"/>
      <c r="U38" s="177"/>
      <c r="V38" s="177"/>
      <c r="W38" s="177"/>
      <c r="X38" s="164"/>
      <c r="Y38" s="177"/>
      <c r="Z38" s="177"/>
      <c r="AA38" s="177"/>
      <c r="AB38" s="177"/>
      <c r="AC38" s="155"/>
      <c r="AD38" s="177"/>
      <c r="AE38" s="177"/>
      <c r="AF38" s="177"/>
      <c r="AG38" s="177"/>
    </row>
    <row r="39" spans="1:33" ht="15" customHeight="1" collapsed="1">
      <c r="A39" s="55" t="str">
        <f>IF(Menu!$D$7="Português/Portuguese",B39,C39)</f>
        <v>Passivo Circulante</v>
      </c>
      <c r="B39" s="55" t="s">
        <v>136</v>
      </c>
      <c r="C39" s="55" t="s">
        <v>207</v>
      </c>
      <c r="E39" s="90">
        <v>11970831</v>
      </c>
      <c r="F39" s="90">
        <v>12489062</v>
      </c>
      <c r="G39" s="90">
        <v>12861250</v>
      </c>
      <c r="H39" s="208">
        <v>14725696</v>
      </c>
      <c r="I39" s="105"/>
      <c r="J39" s="153">
        <v>16545529</v>
      </c>
      <c r="K39" s="153">
        <v>18963270</v>
      </c>
      <c r="L39" s="153">
        <v>22192748</v>
      </c>
      <c r="M39" s="153">
        <v>24541616</v>
      </c>
      <c r="N39" s="164"/>
      <c r="O39" s="153">
        <v>19261034</v>
      </c>
      <c r="P39" s="153">
        <v>18893497</v>
      </c>
      <c r="Q39" s="153">
        <v>21388059</v>
      </c>
      <c r="R39" s="153">
        <v>22475119</v>
      </c>
      <c r="S39" s="164"/>
      <c r="T39" s="153">
        <v>19817534</v>
      </c>
      <c r="U39" s="153">
        <v>18537814</v>
      </c>
      <c r="V39" s="153">
        <v>20684387</v>
      </c>
      <c r="W39" s="153">
        <v>25017103</v>
      </c>
      <c r="X39" s="164"/>
      <c r="Y39" s="153">
        <v>25152607</v>
      </c>
      <c r="Z39" s="153">
        <v>24843111</v>
      </c>
      <c r="AA39" s="153">
        <v>26105157</v>
      </c>
      <c r="AB39" s="153">
        <v>25116475</v>
      </c>
      <c r="AC39" s="155"/>
      <c r="AD39" s="153">
        <v>21729319</v>
      </c>
      <c r="AE39" s="153">
        <v>25738267</v>
      </c>
      <c r="AF39" s="153">
        <v>24821214</v>
      </c>
      <c r="AG39" s="153">
        <v>28074399</v>
      </c>
    </row>
    <row r="40" spans="1:33" ht="15" customHeight="1">
      <c r="A40" s="18" t="str">
        <f>IF(Menu!$D$7="Português/Portuguese",B40,C40)</f>
        <v>Obrigações Sociais e Trabalhistas</v>
      </c>
      <c r="B40" s="18" t="s">
        <v>137</v>
      </c>
      <c r="C40" s="18" t="s">
        <v>197</v>
      </c>
      <c r="E40" s="88">
        <v>308501</v>
      </c>
      <c r="F40" s="88">
        <v>409507</v>
      </c>
      <c r="G40" s="88">
        <v>404057</v>
      </c>
      <c r="H40" s="203">
        <v>282630</v>
      </c>
      <c r="I40" s="105"/>
      <c r="J40" s="141">
        <v>301555</v>
      </c>
      <c r="K40" s="141">
        <v>360453</v>
      </c>
      <c r="L40" s="141">
        <v>401142</v>
      </c>
      <c r="M40" s="141">
        <v>328443</v>
      </c>
      <c r="N40" s="164"/>
      <c r="O40" s="141">
        <v>346426</v>
      </c>
      <c r="P40" s="141">
        <v>385470</v>
      </c>
      <c r="Q40" s="141">
        <v>493587</v>
      </c>
      <c r="R40" s="141">
        <v>422495</v>
      </c>
      <c r="S40" s="164"/>
      <c r="T40" s="141">
        <v>422399</v>
      </c>
      <c r="U40" s="141">
        <v>486135</v>
      </c>
      <c r="V40" s="141">
        <v>560452</v>
      </c>
      <c r="W40" s="141">
        <v>469247</v>
      </c>
      <c r="X40" s="164"/>
      <c r="Y40" s="141">
        <v>464385</v>
      </c>
      <c r="Z40" s="141">
        <v>570155</v>
      </c>
      <c r="AA40" s="141">
        <v>638270</v>
      </c>
      <c r="AB40" s="141">
        <v>560695</v>
      </c>
      <c r="AC40" s="155"/>
      <c r="AD40" s="141">
        <v>559977</v>
      </c>
      <c r="AE40" s="141">
        <v>644741</v>
      </c>
      <c r="AF40" s="141">
        <v>688931</v>
      </c>
      <c r="AG40" s="141">
        <v>549940</v>
      </c>
    </row>
    <row r="41" spans="1:33" ht="15" customHeight="1">
      <c r="A41" s="18" t="str">
        <f>IF(Menu!$D$7="Português/Portuguese",B41,C41)</f>
        <v>Fornecedores</v>
      </c>
      <c r="B41" s="18" t="s">
        <v>15</v>
      </c>
      <c r="C41" s="18" t="s">
        <v>66</v>
      </c>
      <c r="E41" s="88">
        <v>3451945</v>
      </c>
      <c r="F41" s="88">
        <v>3963814</v>
      </c>
      <c r="G41" s="88">
        <v>4560230</v>
      </c>
      <c r="H41" s="203">
        <v>4819539</v>
      </c>
      <c r="I41" s="105"/>
      <c r="J41" s="141">
        <v>6156294</v>
      </c>
      <c r="K41" s="141">
        <v>7001074</v>
      </c>
      <c r="L41" s="141">
        <v>6567758</v>
      </c>
      <c r="M41" s="141">
        <v>6446999</v>
      </c>
      <c r="N41" s="164"/>
      <c r="O41" s="141">
        <v>5925260</v>
      </c>
      <c r="P41" s="141">
        <v>5842677</v>
      </c>
      <c r="Q41" s="141">
        <v>6259680</v>
      </c>
      <c r="R41" s="141">
        <v>6596915</v>
      </c>
      <c r="S41" s="164"/>
      <c r="T41" s="141">
        <v>5854229</v>
      </c>
      <c r="U41" s="141">
        <v>6248846</v>
      </c>
      <c r="V41" s="141">
        <v>7047849</v>
      </c>
      <c r="W41" s="141">
        <v>7739520</v>
      </c>
      <c r="X41" s="164"/>
      <c r="Y41" s="141">
        <v>6956503</v>
      </c>
      <c r="Z41" s="141">
        <v>6533975</v>
      </c>
      <c r="AA41" s="141">
        <v>7234414</v>
      </c>
      <c r="AB41" s="141">
        <v>7030734</v>
      </c>
      <c r="AC41" s="155"/>
      <c r="AD41" s="141">
        <v>6660988</v>
      </c>
      <c r="AE41" s="141">
        <v>7066323</v>
      </c>
      <c r="AF41" s="141">
        <v>7087400</v>
      </c>
      <c r="AG41" s="141">
        <v>7162929</v>
      </c>
    </row>
    <row r="42" spans="1:33" ht="15" customHeight="1">
      <c r="A42" s="18" t="str">
        <f>IF(Menu!$D$7="Português/Portuguese",B42,C42)</f>
        <v>Obrigações Fiscais</v>
      </c>
      <c r="B42" s="18" t="s">
        <v>138</v>
      </c>
      <c r="C42" s="18" t="s">
        <v>198</v>
      </c>
      <c r="E42" s="88">
        <v>486766</v>
      </c>
      <c r="F42" s="88">
        <v>1089255</v>
      </c>
      <c r="G42" s="88">
        <v>1664726</v>
      </c>
      <c r="H42" s="203">
        <v>2058362</v>
      </c>
      <c r="I42" s="105"/>
      <c r="J42" s="141">
        <v>2022024</v>
      </c>
      <c r="K42" s="141">
        <v>3162737</v>
      </c>
      <c r="L42" s="141">
        <v>3578891</v>
      </c>
      <c r="M42" s="141">
        <v>3308614</v>
      </c>
      <c r="N42" s="164"/>
      <c r="O42" s="141">
        <v>1062349</v>
      </c>
      <c r="P42" s="141">
        <v>1219614</v>
      </c>
      <c r="Q42" s="141">
        <v>1161575</v>
      </c>
      <c r="R42" s="141">
        <v>870333</v>
      </c>
      <c r="S42" s="164"/>
      <c r="T42" s="141">
        <v>826466</v>
      </c>
      <c r="U42" s="141">
        <v>702210</v>
      </c>
      <c r="V42" s="141">
        <v>823114</v>
      </c>
      <c r="W42" s="141">
        <v>864609</v>
      </c>
      <c r="X42" s="164"/>
      <c r="Y42" s="141">
        <v>748218</v>
      </c>
      <c r="Z42" s="141">
        <v>853878</v>
      </c>
      <c r="AA42" s="141">
        <v>614683</v>
      </c>
      <c r="AB42" s="141">
        <v>719253</v>
      </c>
      <c r="AC42" s="155"/>
      <c r="AD42" s="141">
        <v>633924</v>
      </c>
      <c r="AE42" s="141">
        <v>880497</v>
      </c>
      <c r="AF42" s="141">
        <v>761584</v>
      </c>
      <c r="AG42" s="141">
        <v>736075</v>
      </c>
    </row>
    <row r="43" spans="1:33" ht="15" customHeight="1">
      <c r="A43" s="18" t="str">
        <f>IF(Menu!$D$7="Português/Portuguese",B43,C43)</f>
        <v>Empréstimos e Financiamentos</v>
      </c>
      <c r="B43" s="18" t="s">
        <v>16</v>
      </c>
      <c r="C43" s="18" t="s">
        <v>67</v>
      </c>
      <c r="E43" s="88">
        <v>5314667</v>
      </c>
      <c r="F43" s="88">
        <v>4852358</v>
      </c>
      <c r="G43" s="88">
        <v>3598537</v>
      </c>
      <c r="H43" s="203">
        <v>4126453</v>
      </c>
      <c r="I43" s="105"/>
      <c r="J43" s="141">
        <v>3617910</v>
      </c>
      <c r="K43" s="141">
        <v>4093782</v>
      </c>
      <c r="L43" s="141">
        <v>3938516</v>
      </c>
      <c r="M43" s="141">
        <v>5486859</v>
      </c>
      <c r="N43" s="164"/>
      <c r="O43" s="141">
        <v>4488689</v>
      </c>
      <c r="P43" s="141">
        <v>4928846</v>
      </c>
      <c r="Q43" s="141">
        <v>4980561</v>
      </c>
      <c r="R43" s="141">
        <v>5193636</v>
      </c>
      <c r="S43" s="164"/>
      <c r="T43" s="141">
        <v>5201790</v>
      </c>
      <c r="U43" s="141">
        <v>5615593</v>
      </c>
      <c r="V43" s="141">
        <v>6051021</v>
      </c>
      <c r="W43" s="141">
        <v>7613367</v>
      </c>
      <c r="X43" s="164"/>
      <c r="Y43" s="141">
        <v>9011923</v>
      </c>
      <c r="Z43" s="141">
        <v>8848763</v>
      </c>
      <c r="AA43" s="141">
        <v>9373625</v>
      </c>
      <c r="AB43" s="141">
        <v>8821679</v>
      </c>
      <c r="AC43" s="155"/>
      <c r="AD43" s="141">
        <v>5493040</v>
      </c>
      <c r="AE43" s="141">
        <v>7819043</v>
      </c>
      <c r="AF43" s="141">
        <v>8852012</v>
      </c>
      <c r="AG43" s="141">
        <v>10428559</v>
      </c>
    </row>
    <row r="44" spans="1:33" ht="15" customHeight="1" collapsed="1">
      <c r="A44" s="18" t="str">
        <f>IF(Menu!$D$7="Português/Portuguese",B44,C44)</f>
        <v>Outras Obrigações</v>
      </c>
      <c r="B44" s="18" t="s">
        <v>139</v>
      </c>
      <c r="C44" s="18" t="s">
        <v>199</v>
      </c>
      <c r="E44" s="88">
        <v>2325921</v>
      </c>
      <c r="F44" s="88">
        <v>2099646</v>
      </c>
      <c r="G44" s="88">
        <v>2553077</v>
      </c>
      <c r="H44" s="203">
        <v>3357639</v>
      </c>
      <c r="I44" s="105"/>
      <c r="J44" s="141">
        <v>4360314</v>
      </c>
      <c r="K44" s="141">
        <v>4257123</v>
      </c>
      <c r="L44" s="141">
        <v>7624156</v>
      </c>
      <c r="M44" s="141">
        <v>8904654</v>
      </c>
      <c r="N44" s="164"/>
      <c r="O44" s="141">
        <v>7376262</v>
      </c>
      <c r="P44" s="141">
        <v>6451764</v>
      </c>
      <c r="Q44" s="141">
        <v>8434029</v>
      </c>
      <c r="R44" s="141">
        <v>9318651</v>
      </c>
      <c r="S44" s="164"/>
      <c r="T44" s="141">
        <v>7466860</v>
      </c>
      <c r="U44" s="141">
        <v>5435525</v>
      </c>
      <c r="V44" s="141">
        <v>6163025</v>
      </c>
      <c r="W44" s="141">
        <v>8294360</v>
      </c>
      <c r="X44" s="164"/>
      <c r="Y44" s="141">
        <v>7934581</v>
      </c>
      <c r="Z44" s="141">
        <v>7995627</v>
      </c>
      <c r="AA44" s="141">
        <v>8198981</v>
      </c>
      <c r="AB44" s="141">
        <v>7852002</v>
      </c>
      <c r="AC44" s="155"/>
      <c r="AD44" s="141">
        <v>8265612</v>
      </c>
      <c r="AE44" s="141">
        <v>9212558</v>
      </c>
      <c r="AF44" s="141">
        <v>7324659</v>
      </c>
      <c r="AG44" s="141">
        <v>9135441</v>
      </c>
    </row>
    <row r="45" spans="1:33" customFormat="1" ht="15" hidden="1" customHeight="1" outlineLevel="1" collapsed="1">
      <c r="A45" s="18" t="str">
        <f>IF(Menu!$D$7="Português/Portuguese",B45,C45)</f>
        <v>Dividendos e JCP a pagar</v>
      </c>
      <c r="B45" s="18" t="s">
        <v>158</v>
      </c>
      <c r="C45" s="18" t="s">
        <v>200</v>
      </c>
      <c r="E45" s="88">
        <v>13116</v>
      </c>
      <c r="F45" s="88">
        <v>40984</v>
      </c>
      <c r="G45" s="88">
        <v>40977</v>
      </c>
      <c r="H45" s="203">
        <v>946133</v>
      </c>
      <c r="I45" s="105"/>
      <c r="J45" s="141">
        <v>901982</v>
      </c>
      <c r="K45" s="141">
        <v>64170</v>
      </c>
      <c r="L45" s="141">
        <v>2535</v>
      </c>
      <c r="M45" s="141">
        <v>1206870</v>
      </c>
      <c r="N45" s="164"/>
      <c r="O45" s="141">
        <v>1124427</v>
      </c>
      <c r="P45" s="141">
        <v>454089</v>
      </c>
      <c r="Q45" s="141">
        <v>454520</v>
      </c>
      <c r="R45" s="141">
        <v>611307</v>
      </c>
      <c r="S45" s="164"/>
      <c r="T45" s="141">
        <v>620447</v>
      </c>
      <c r="U45" s="141">
        <v>4955</v>
      </c>
      <c r="V45" s="141">
        <v>4939</v>
      </c>
      <c r="W45" s="141">
        <v>80624</v>
      </c>
      <c r="X45" s="164"/>
      <c r="Y45" s="141">
        <v>80553</v>
      </c>
      <c r="Z45" s="141">
        <v>6252</v>
      </c>
      <c r="AA45" s="141">
        <v>578337</v>
      </c>
      <c r="AB45" s="141">
        <v>61965</v>
      </c>
      <c r="AC45" s="164"/>
      <c r="AD45" s="141">
        <v>61488</v>
      </c>
      <c r="AE45" s="141">
        <v>1437467</v>
      </c>
      <c r="AF45" s="141">
        <v>4425</v>
      </c>
      <c r="AG45" s="178">
        <v>358040</v>
      </c>
    </row>
    <row r="46" spans="1:33" customFormat="1" ht="15" hidden="1" customHeight="1" outlineLevel="1">
      <c r="A46" s="18" t="str">
        <f>IF(Menu!$D$7="Português/Portuguese",B46,C46)</f>
        <v>Adiantamento de clientes</v>
      </c>
      <c r="B46" s="18" t="s">
        <v>159</v>
      </c>
      <c r="C46" s="18" t="s">
        <v>201</v>
      </c>
      <c r="E46" s="88">
        <v>809173</v>
      </c>
      <c r="F46" s="88">
        <v>780391</v>
      </c>
      <c r="G46" s="88">
        <v>962789</v>
      </c>
      <c r="H46" s="203">
        <v>1100772</v>
      </c>
      <c r="I46" s="105"/>
      <c r="J46" s="141">
        <v>1145238</v>
      </c>
      <c r="K46" s="141">
        <v>1174901</v>
      </c>
      <c r="L46" s="141">
        <v>2838239</v>
      </c>
      <c r="M46" s="141">
        <v>2140783</v>
      </c>
      <c r="N46" s="164"/>
      <c r="O46" s="141">
        <v>1202836</v>
      </c>
      <c r="P46" s="141">
        <v>1052495</v>
      </c>
      <c r="Q46" s="141">
        <v>1543448</v>
      </c>
      <c r="R46" s="141">
        <v>1120072</v>
      </c>
      <c r="S46" s="164"/>
      <c r="T46" s="141">
        <v>1094442</v>
      </c>
      <c r="U46" s="141">
        <v>1467095</v>
      </c>
      <c r="V46" s="141">
        <v>1918683</v>
      </c>
      <c r="W46" s="141">
        <v>2063509</v>
      </c>
      <c r="X46" s="164"/>
      <c r="Y46" s="141">
        <v>2015273</v>
      </c>
      <c r="Z46" s="141">
        <v>2333816</v>
      </c>
      <c r="AA46" s="141">
        <v>2863654</v>
      </c>
      <c r="AB46" s="141">
        <v>3648639</v>
      </c>
      <c r="AC46" s="164"/>
      <c r="AD46" s="141">
        <v>4176091</v>
      </c>
      <c r="AE46" s="141">
        <v>3899218</v>
      </c>
      <c r="AF46" s="141">
        <v>4097692</v>
      </c>
      <c r="AG46" s="178">
        <v>4347937</v>
      </c>
    </row>
    <row r="47" spans="1:33" customFormat="1" ht="15" hidden="1" customHeight="1" outlineLevel="1">
      <c r="A47" s="18" t="str">
        <f>IF(Menu!$D$7="Português/Portuguese",B47,C47)</f>
        <v>Fornecedores - Risco Sacado</v>
      </c>
      <c r="B47" s="18" t="s">
        <v>160</v>
      </c>
      <c r="C47" s="18" t="s">
        <v>202</v>
      </c>
      <c r="E47" s="88">
        <v>937576</v>
      </c>
      <c r="F47" s="88">
        <v>600820</v>
      </c>
      <c r="G47" s="88">
        <v>605385</v>
      </c>
      <c r="H47" s="203">
        <v>623861</v>
      </c>
      <c r="I47" s="105"/>
      <c r="J47" s="141">
        <v>1469209</v>
      </c>
      <c r="K47" s="141">
        <v>2190459</v>
      </c>
      <c r="L47" s="141">
        <v>3459394</v>
      </c>
      <c r="M47" s="141">
        <v>4439967</v>
      </c>
      <c r="N47" s="164"/>
      <c r="O47" s="141">
        <v>4006322</v>
      </c>
      <c r="P47" s="141">
        <v>4170914</v>
      </c>
      <c r="Q47" s="141">
        <v>5506326</v>
      </c>
      <c r="R47" s="141">
        <v>5709069</v>
      </c>
      <c r="S47" s="164"/>
      <c r="T47" s="141">
        <v>4042904</v>
      </c>
      <c r="U47" s="141">
        <v>2878420</v>
      </c>
      <c r="V47" s="141">
        <v>2993574</v>
      </c>
      <c r="W47" s="141">
        <v>4209434</v>
      </c>
      <c r="X47" s="164"/>
      <c r="Y47" s="141">
        <v>4548516</v>
      </c>
      <c r="Z47" s="141">
        <v>4846066</v>
      </c>
      <c r="AA47" s="141">
        <v>3727054</v>
      </c>
      <c r="AB47" s="141">
        <v>2902593</v>
      </c>
      <c r="AC47" s="164"/>
      <c r="AD47" s="141">
        <v>3045606</v>
      </c>
      <c r="AE47" s="141">
        <v>2747027</v>
      </c>
      <c r="AF47" s="141">
        <v>2182867</v>
      </c>
      <c r="AG47" s="178">
        <v>2905018</v>
      </c>
    </row>
    <row r="48" spans="1:33" customFormat="1" ht="15" hidden="1" customHeight="1" outlineLevel="1">
      <c r="A48" s="18" t="str">
        <f>IF(Menu!$D$7="Português/Portuguese",B48,C48)</f>
        <v>Passivos de Arrendamento</v>
      </c>
      <c r="B48" s="18" t="s">
        <v>161</v>
      </c>
      <c r="C48" s="18" t="s">
        <v>203</v>
      </c>
      <c r="E48" s="88">
        <v>31807</v>
      </c>
      <c r="F48" s="88">
        <v>35784</v>
      </c>
      <c r="G48" s="88">
        <v>84675</v>
      </c>
      <c r="H48" s="203">
        <v>93626</v>
      </c>
      <c r="I48" s="105"/>
      <c r="J48" s="141">
        <v>95287</v>
      </c>
      <c r="K48" s="141">
        <v>93501</v>
      </c>
      <c r="L48" s="141">
        <v>105752</v>
      </c>
      <c r="M48" s="141">
        <v>119047</v>
      </c>
      <c r="N48" s="164"/>
      <c r="O48" s="141">
        <v>120952</v>
      </c>
      <c r="P48" s="141">
        <v>127991</v>
      </c>
      <c r="Q48" s="141">
        <v>168134</v>
      </c>
      <c r="R48" s="141">
        <v>177010</v>
      </c>
      <c r="S48" s="164"/>
      <c r="T48" s="141">
        <v>168336</v>
      </c>
      <c r="U48" s="141">
        <v>163355</v>
      </c>
      <c r="V48" s="141">
        <v>144781</v>
      </c>
      <c r="W48" s="141">
        <v>137638</v>
      </c>
      <c r="X48" s="164"/>
      <c r="Y48" s="141">
        <v>177758</v>
      </c>
      <c r="Z48" s="141">
        <v>166520</v>
      </c>
      <c r="AA48" s="141">
        <v>212829</v>
      </c>
      <c r="AB48" s="141">
        <v>206323</v>
      </c>
      <c r="AC48" s="164"/>
      <c r="AD48" s="141">
        <v>203438</v>
      </c>
      <c r="AE48" s="141">
        <v>227950</v>
      </c>
      <c r="AF48" s="141">
        <v>236081</v>
      </c>
      <c r="AG48" s="178">
        <v>238702</v>
      </c>
    </row>
    <row r="49" spans="1:33" customFormat="1" ht="17.25" hidden="1" outlineLevel="1">
      <c r="A49" s="18" t="str">
        <f>IF(Menu!$D$7="Português/Portuguese",B49,C49)</f>
        <v>Instrumentos financeiros derivativos</v>
      </c>
      <c r="B49" s="18" t="s">
        <v>148</v>
      </c>
      <c r="C49" s="18" t="s">
        <v>61</v>
      </c>
      <c r="E49" s="88">
        <v>0</v>
      </c>
      <c r="F49" s="88">
        <v>0</v>
      </c>
      <c r="G49" s="88">
        <v>263283</v>
      </c>
      <c r="H49" s="203">
        <v>8722</v>
      </c>
      <c r="I49" s="105"/>
      <c r="J49" s="141">
        <v>0</v>
      </c>
      <c r="K49" s="141">
        <v>32155</v>
      </c>
      <c r="L49" s="141">
        <v>0</v>
      </c>
      <c r="M49" s="141">
        <v>0</v>
      </c>
      <c r="N49" s="164"/>
      <c r="O49" s="141">
        <v>0</v>
      </c>
      <c r="P49" s="141">
        <v>0</v>
      </c>
      <c r="Q49" s="141">
        <v>0</v>
      </c>
      <c r="R49" s="141">
        <v>416935</v>
      </c>
      <c r="S49" s="164"/>
      <c r="T49" s="141">
        <v>350632</v>
      </c>
      <c r="U49" s="141">
        <v>30998</v>
      </c>
      <c r="V49" s="141">
        <v>130520</v>
      </c>
      <c r="W49" s="141">
        <v>936027</v>
      </c>
      <c r="X49" s="164"/>
      <c r="Y49" s="141">
        <v>0</v>
      </c>
      <c r="Z49" s="141">
        <v>0</v>
      </c>
      <c r="AA49" s="141">
        <v>0</v>
      </c>
      <c r="AB49" s="141">
        <v>0</v>
      </c>
      <c r="AC49" s="164"/>
      <c r="AD49" s="141">
        <v>0</v>
      </c>
      <c r="AE49" s="141">
        <v>0</v>
      </c>
      <c r="AF49" s="141">
        <v>0</v>
      </c>
      <c r="AG49" s="178">
        <v>67304</v>
      </c>
    </row>
    <row r="50" spans="1:33" customFormat="1" ht="15" hidden="1" customHeight="1" outlineLevel="1" collapsed="1">
      <c r="A50" s="18" t="str">
        <f>IF(Menu!$D$7="Português/Portuguese",B50,C50)</f>
        <v>Outras obrigações</v>
      </c>
      <c r="B50" s="18" t="s">
        <v>162</v>
      </c>
      <c r="C50" s="18" t="s">
        <v>204</v>
      </c>
      <c r="E50" s="88">
        <v>534249</v>
      </c>
      <c r="F50" s="88">
        <v>641667</v>
      </c>
      <c r="G50" s="88">
        <v>595968</v>
      </c>
      <c r="H50" s="203">
        <v>584525</v>
      </c>
      <c r="I50" s="105"/>
      <c r="J50" s="141">
        <v>748598</v>
      </c>
      <c r="K50" s="141">
        <v>701937</v>
      </c>
      <c r="L50" s="141">
        <v>1218236</v>
      </c>
      <c r="M50" s="141">
        <v>997987</v>
      </c>
      <c r="N50" s="164"/>
      <c r="O50" s="141">
        <v>921725</v>
      </c>
      <c r="P50" s="141">
        <v>646275</v>
      </c>
      <c r="Q50" s="141">
        <v>761601</v>
      </c>
      <c r="R50" s="141">
        <v>1129826</v>
      </c>
      <c r="S50" s="164"/>
      <c r="T50" s="141">
        <v>1190099</v>
      </c>
      <c r="U50" s="141">
        <v>890702</v>
      </c>
      <c r="V50" s="141">
        <v>970528</v>
      </c>
      <c r="W50" s="141">
        <v>867128</v>
      </c>
      <c r="X50" s="164"/>
      <c r="Y50" s="141">
        <v>1112481</v>
      </c>
      <c r="Z50" s="141">
        <v>642973</v>
      </c>
      <c r="AA50" s="141">
        <v>817107</v>
      </c>
      <c r="AB50" s="141">
        <v>1032482</v>
      </c>
      <c r="AC50" s="164"/>
      <c r="AD50" s="141">
        <v>778989</v>
      </c>
      <c r="AE50" s="141">
        <v>900896</v>
      </c>
      <c r="AF50" s="141">
        <v>803594</v>
      </c>
      <c r="AG50" s="178">
        <v>1218441</v>
      </c>
    </row>
    <row r="51" spans="1:33" ht="15" customHeight="1">
      <c r="A51" s="18" t="str">
        <f>IF(Menu!$D$7="Português/Portuguese",B51,C51)</f>
        <v>Provisões Fiscais, Previdenciárias, Trabalhistas e Cíveis</v>
      </c>
      <c r="B51" s="18" t="s">
        <v>140</v>
      </c>
      <c r="C51" s="18" t="s">
        <v>205</v>
      </c>
      <c r="E51" s="88">
        <v>83031</v>
      </c>
      <c r="F51" s="88">
        <v>74482</v>
      </c>
      <c r="G51" s="88">
        <v>80623</v>
      </c>
      <c r="H51" s="203">
        <v>81073</v>
      </c>
      <c r="I51" s="105"/>
      <c r="J51" s="141">
        <v>87432</v>
      </c>
      <c r="K51" s="141">
        <v>88101</v>
      </c>
      <c r="L51" s="141">
        <v>82285</v>
      </c>
      <c r="M51" s="141">
        <v>66047</v>
      </c>
      <c r="N51" s="164"/>
      <c r="O51" s="141">
        <v>62048</v>
      </c>
      <c r="P51" s="141">
        <v>65126</v>
      </c>
      <c r="Q51" s="141">
        <v>58627</v>
      </c>
      <c r="R51" s="141">
        <v>73089</v>
      </c>
      <c r="S51" s="164"/>
      <c r="T51" s="141">
        <v>45790</v>
      </c>
      <c r="U51" s="141">
        <v>40425</v>
      </c>
      <c r="V51" s="141">
        <v>38926</v>
      </c>
      <c r="W51" s="141">
        <v>36000</v>
      </c>
      <c r="X51" s="164"/>
      <c r="Y51" s="141">
        <v>36997</v>
      </c>
      <c r="Z51" s="141">
        <v>40713</v>
      </c>
      <c r="AA51" s="141">
        <v>45184</v>
      </c>
      <c r="AB51" s="141">
        <v>132112</v>
      </c>
      <c r="AC51" s="155"/>
      <c r="AD51" s="141">
        <v>115778</v>
      </c>
      <c r="AE51" s="141">
        <v>115105</v>
      </c>
      <c r="AF51" s="141">
        <v>106628</v>
      </c>
      <c r="AG51" s="141">
        <v>61455</v>
      </c>
    </row>
    <row r="52" spans="1:33" ht="15" customHeight="1">
      <c r="A52" s="55" t="str">
        <f>IF(Menu!$D$7="Português/Portuguese",B52,C52)</f>
        <v>Passivo Não Circulante</v>
      </c>
      <c r="B52" s="55" t="s">
        <v>141</v>
      </c>
      <c r="C52" s="55" t="s">
        <v>206</v>
      </c>
      <c r="E52" s="90">
        <v>35345710</v>
      </c>
      <c r="F52" s="90">
        <v>37003447</v>
      </c>
      <c r="G52" s="90">
        <v>37817990</v>
      </c>
      <c r="H52" s="208">
        <v>37024948</v>
      </c>
      <c r="I52" s="105"/>
      <c r="J52" s="153">
        <v>35858067</v>
      </c>
      <c r="K52" s="153">
        <v>35380738</v>
      </c>
      <c r="L52" s="153">
        <v>30718638</v>
      </c>
      <c r="M52" s="153">
        <v>31463098</v>
      </c>
      <c r="N52" s="164"/>
      <c r="O52" s="153">
        <v>30786050</v>
      </c>
      <c r="P52" s="153">
        <v>34087866</v>
      </c>
      <c r="Q52" s="153">
        <v>37459826</v>
      </c>
      <c r="R52" s="153">
        <v>41063196</v>
      </c>
      <c r="S52" s="164"/>
      <c r="T52" s="153">
        <v>45085507</v>
      </c>
      <c r="U52" s="153">
        <v>44708983</v>
      </c>
      <c r="V52" s="153">
        <v>47624422</v>
      </c>
      <c r="W52" s="153">
        <v>46827779</v>
      </c>
      <c r="X52" s="164"/>
      <c r="Y52" s="153">
        <v>46931837</v>
      </c>
      <c r="Z52" s="153">
        <v>52147209</v>
      </c>
      <c r="AA52" s="153">
        <v>55536778</v>
      </c>
      <c r="AB52" s="153">
        <v>63331063</v>
      </c>
      <c r="AC52" s="155"/>
      <c r="AD52" s="153">
        <v>61768891</v>
      </c>
      <c r="AE52" s="153">
        <v>58479237</v>
      </c>
      <c r="AF52" s="153">
        <v>58649011</v>
      </c>
      <c r="AG52" s="153">
        <v>56764620</v>
      </c>
    </row>
    <row r="53" spans="1:33" ht="15" customHeight="1">
      <c r="A53" s="18" t="str">
        <f>IF(Menu!$D$7="Português/Portuguese",B53,C53)</f>
        <v>Empréstimos, Financiamentos e Debêntures</v>
      </c>
      <c r="B53" s="18" t="s">
        <v>163</v>
      </c>
      <c r="C53" s="18" t="s">
        <v>208</v>
      </c>
      <c r="E53" s="88">
        <v>30305393</v>
      </c>
      <c r="F53" s="88">
        <v>32143001</v>
      </c>
      <c r="G53" s="88">
        <v>32559616</v>
      </c>
      <c r="H53" s="203">
        <v>31144200</v>
      </c>
      <c r="I53" s="105"/>
      <c r="J53" s="141">
        <v>30521280</v>
      </c>
      <c r="K53" s="141">
        <v>30504498</v>
      </c>
      <c r="L53" s="141">
        <v>25744378</v>
      </c>
      <c r="M53" s="141">
        <v>27020663</v>
      </c>
      <c r="N53" s="164"/>
      <c r="O53" s="141">
        <v>26395377</v>
      </c>
      <c r="P53" s="141">
        <v>29822652</v>
      </c>
      <c r="Q53" s="141">
        <v>32198750</v>
      </c>
      <c r="R53" s="141">
        <v>35725106</v>
      </c>
      <c r="S53" s="164"/>
      <c r="T53" s="141">
        <v>37155431</v>
      </c>
      <c r="U53" s="141">
        <v>36054194</v>
      </c>
      <c r="V53" s="141">
        <v>37523200</v>
      </c>
      <c r="W53" s="141">
        <v>37245708</v>
      </c>
      <c r="X53" s="164"/>
      <c r="Y53" s="141">
        <v>37376384</v>
      </c>
      <c r="Z53" s="141">
        <v>42018440</v>
      </c>
      <c r="AA53" s="141">
        <v>42258036</v>
      </c>
      <c r="AB53" s="141">
        <v>48092942</v>
      </c>
      <c r="AC53" s="155"/>
      <c r="AD53" s="141">
        <v>47773029</v>
      </c>
      <c r="AE53" s="141">
        <v>43747995</v>
      </c>
      <c r="AF53" s="141">
        <v>43294938</v>
      </c>
      <c r="AG53" s="141">
        <v>42495988</v>
      </c>
    </row>
    <row r="54" spans="1:33" ht="15" customHeight="1" collapsed="1">
      <c r="A54" s="18" t="str">
        <f>IF(Menu!$D$7="Português/Portuguese",B54,C54)</f>
        <v>Outras obrigações</v>
      </c>
      <c r="B54" s="18" t="s">
        <v>162</v>
      </c>
      <c r="C54" s="18" t="s">
        <v>204</v>
      </c>
      <c r="E54" s="88">
        <v>2426514</v>
      </c>
      <c r="F54" s="88">
        <v>2300834</v>
      </c>
      <c r="G54" s="88">
        <v>2704234</v>
      </c>
      <c r="H54" s="203">
        <v>3145336</v>
      </c>
      <c r="I54" s="105"/>
      <c r="J54" s="141">
        <v>2621344</v>
      </c>
      <c r="K54" s="141">
        <v>2169975</v>
      </c>
      <c r="L54" s="141">
        <v>2261630</v>
      </c>
      <c r="M54" s="141">
        <v>1948164</v>
      </c>
      <c r="N54" s="164"/>
      <c r="O54" s="141">
        <v>1903302</v>
      </c>
      <c r="P54" s="141">
        <v>1930764</v>
      </c>
      <c r="Q54" s="141">
        <v>2411121</v>
      </c>
      <c r="R54" s="141">
        <v>2216418</v>
      </c>
      <c r="S54" s="164"/>
      <c r="T54" s="141">
        <v>4622647</v>
      </c>
      <c r="U54" s="141">
        <v>5134944</v>
      </c>
      <c r="V54" s="141">
        <v>6802435</v>
      </c>
      <c r="W54" s="141">
        <v>6438492</v>
      </c>
      <c r="X54" s="164"/>
      <c r="Y54" s="141">
        <v>5949735</v>
      </c>
      <c r="Z54" s="141">
        <v>6921897</v>
      </c>
      <c r="AA54" s="141">
        <v>9951183</v>
      </c>
      <c r="AB54" s="141">
        <v>11844793</v>
      </c>
      <c r="AC54" s="155"/>
      <c r="AD54" s="141">
        <v>10544927</v>
      </c>
      <c r="AE54" s="141">
        <v>11692665</v>
      </c>
      <c r="AF54" s="141">
        <v>12202503</v>
      </c>
      <c r="AG54" s="141">
        <v>11276438</v>
      </c>
    </row>
    <row r="55" spans="1:33" customFormat="1" ht="15" hidden="1" customHeight="1" outlineLevel="1">
      <c r="A55" s="18" t="str">
        <f>IF(Menu!$D$7="Português/Portuguese",B55,C55)</f>
        <v>Adiantamento de clientes</v>
      </c>
      <c r="B55" s="18" t="s">
        <v>159</v>
      </c>
      <c r="C55" s="18" t="s">
        <v>201</v>
      </c>
      <c r="E55" s="88">
        <v>1699617</v>
      </c>
      <c r="F55" s="88">
        <v>1538045</v>
      </c>
      <c r="G55" s="88">
        <v>1937420</v>
      </c>
      <c r="H55" s="203">
        <v>1725838</v>
      </c>
      <c r="I55" s="105"/>
      <c r="J55" s="141">
        <v>1514256</v>
      </c>
      <c r="K55" s="141">
        <v>1253637</v>
      </c>
      <c r="L55" s="141">
        <v>1125572</v>
      </c>
      <c r="M55" s="141">
        <v>947896</v>
      </c>
      <c r="N55" s="164"/>
      <c r="O55" s="141">
        <v>783706</v>
      </c>
      <c r="P55" s="141">
        <v>913565</v>
      </c>
      <c r="Q55" s="141">
        <v>1081494</v>
      </c>
      <c r="R55" s="141">
        <v>943919</v>
      </c>
      <c r="S55" s="164"/>
      <c r="T55" s="141">
        <v>3335052</v>
      </c>
      <c r="U55" s="141">
        <v>3833205</v>
      </c>
      <c r="V55" s="141">
        <v>5525704</v>
      </c>
      <c r="W55" s="141">
        <v>5144623</v>
      </c>
      <c r="X55" s="164"/>
      <c r="Y55" s="141">
        <v>4668253</v>
      </c>
      <c r="Z55" s="141">
        <v>5540608</v>
      </c>
      <c r="AA55" s="141">
        <v>8323265</v>
      </c>
      <c r="AB55" s="141">
        <v>10120950</v>
      </c>
      <c r="AC55" s="164"/>
      <c r="AD55" s="141">
        <v>8996471</v>
      </c>
      <c r="AE55" s="141">
        <v>9545755</v>
      </c>
      <c r="AF55" s="141">
        <v>10022848</v>
      </c>
      <c r="AG55" s="178">
        <v>9026766</v>
      </c>
    </row>
    <row r="56" spans="1:33" customFormat="1" ht="15" hidden="1" customHeight="1" outlineLevel="1">
      <c r="A56" s="18" t="str">
        <f>IF(Menu!$D$7="Português/Portuguese",B56,C56)</f>
        <v>Passivos de Arrendamento</v>
      </c>
      <c r="B56" s="18" t="s">
        <v>161</v>
      </c>
      <c r="C56" s="18" t="s">
        <v>203</v>
      </c>
      <c r="E56" s="88">
        <v>434640</v>
      </c>
      <c r="F56" s="88">
        <v>439099</v>
      </c>
      <c r="G56" s="88">
        <v>420014</v>
      </c>
      <c r="H56" s="203">
        <v>436505</v>
      </c>
      <c r="I56" s="105"/>
      <c r="J56" s="141">
        <v>445209</v>
      </c>
      <c r="K56" s="141">
        <v>436725</v>
      </c>
      <c r="L56" s="141">
        <v>496134</v>
      </c>
      <c r="M56" s="141">
        <v>492504</v>
      </c>
      <c r="N56" s="164"/>
      <c r="O56" s="141">
        <v>491713</v>
      </c>
      <c r="P56" s="141">
        <v>502232</v>
      </c>
      <c r="Q56" s="141">
        <v>525108</v>
      </c>
      <c r="R56" s="141">
        <v>516836</v>
      </c>
      <c r="S56" s="164"/>
      <c r="T56" s="141">
        <v>546245</v>
      </c>
      <c r="U56" s="141">
        <v>596036</v>
      </c>
      <c r="V56" s="141">
        <v>595795</v>
      </c>
      <c r="W56" s="141">
        <v>596123</v>
      </c>
      <c r="X56" s="164"/>
      <c r="Y56" s="141">
        <v>616014</v>
      </c>
      <c r="Z56" s="141">
        <v>608653</v>
      </c>
      <c r="AA56" s="141">
        <v>646193</v>
      </c>
      <c r="AB56" s="141">
        <v>633982</v>
      </c>
      <c r="AC56" s="164"/>
      <c r="AD56" s="141">
        <v>650370</v>
      </c>
      <c r="AE56" s="141">
        <v>845478</v>
      </c>
      <c r="AF56" s="141">
        <v>853991</v>
      </c>
      <c r="AG56" s="178">
        <v>855037</v>
      </c>
    </row>
    <row r="57" spans="1:33" customFormat="1" ht="15" hidden="1" customHeight="1" outlineLevel="1">
      <c r="A57" s="18" t="str">
        <f>IF(Menu!$D$7="Português/Portuguese",B57,C57)</f>
        <v>Instrumentos financeiros derivativos</v>
      </c>
      <c r="B57" s="18" t="s">
        <v>148</v>
      </c>
      <c r="C57" s="18" t="s">
        <v>61</v>
      </c>
      <c r="E57" s="88">
        <v>94909</v>
      </c>
      <c r="F57" s="88">
        <v>116962</v>
      </c>
      <c r="G57" s="88">
        <v>125051</v>
      </c>
      <c r="H57" s="203">
        <v>97535</v>
      </c>
      <c r="I57" s="105"/>
      <c r="J57" s="141">
        <v>119306</v>
      </c>
      <c r="K57" s="141">
        <v>73268</v>
      </c>
      <c r="L57" s="141">
        <v>99012</v>
      </c>
      <c r="M57" s="141">
        <v>101822</v>
      </c>
      <c r="N57" s="164"/>
      <c r="O57" s="141">
        <v>117174</v>
      </c>
      <c r="P57" s="141">
        <v>80615</v>
      </c>
      <c r="Q57" s="141">
        <v>90928</v>
      </c>
      <c r="R57" s="141">
        <v>69472</v>
      </c>
      <c r="S57" s="164"/>
      <c r="T57" s="141">
        <v>106092</v>
      </c>
      <c r="U57" s="141">
        <v>68399</v>
      </c>
      <c r="V57" s="141">
        <v>50520</v>
      </c>
      <c r="W57" s="141">
        <v>60468</v>
      </c>
      <c r="X57" s="164"/>
      <c r="Y57" s="141">
        <v>47844</v>
      </c>
      <c r="Z57" s="141">
        <v>0</v>
      </c>
      <c r="AA57" s="141">
        <v>80722</v>
      </c>
      <c r="AB57" s="141">
        <v>157857</v>
      </c>
      <c r="AC57" s="164"/>
      <c r="AD57" s="141">
        <v>96820</v>
      </c>
      <c r="AE57" s="141">
        <v>150834</v>
      </c>
      <c r="AF57" s="141">
        <v>125226</v>
      </c>
      <c r="AG57" s="178">
        <v>153507</v>
      </c>
    </row>
    <row r="58" spans="1:33" customFormat="1" ht="15" hidden="1" customHeight="1" outlineLevel="1">
      <c r="A58" s="18" t="str">
        <f>IF(Menu!$D$7="Português/Portuguese",B58,C58)</f>
        <v>Outras Obrigações</v>
      </c>
      <c r="B58" s="18" t="s">
        <v>139</v>
      </c>
      <c r="C58" s="18" t="s">
        <v>199</v>
      </c>
      <c r="E58" s="88">
        <v>197348</v>
      </c>
      <c r="F58" s="88">
        <v>206728</v>
      </c>
      <c r="G58" s="88">
        <v>221749</v>
      </c>
      <c r="H58" s="203">
        <v>885458</v>
      </c>
      <c r="I58" s="105"/>
      <c r="J58" s="141">
        <v>542573</v>
      </c>
      <c r="K58" s="141">
        <v>406345</v>
      </c>
      <c r="L58" s="141">
        <v>540912</v>
      </c>
      <c r="M58" s="141">
        <v>405942</v>
      </c>
      <c r="N58" s="164"/>
      <c r="O58" s="141">
        <v>510709</v>
      </c>
      <c r="P58" s="141">
        <v>434352</v>
      </c>
      <c r="Q58" s="141">
        <v>713591</v>
      </c>
      <c r="R58" s="141">
        <v>686191</v>
      </c>
      <c r="S58" s="164"/>
      <c r="T58" s="141">
        <v>635258</v>
      </c>
      <c r="U58" s="141">
        <v>637304</v>
      </c>
      <c r="V58" s="141">
        <v>630416</v>
      </c>
      <c r="W58" s="141">
        <v>637278</v>
      </c>
      <c r="X58" s="164"/>
      <c r="Y58" s="141">
        <v>617624</v>
      </c>
      <c r="Z58" s="141">
        <v>772636</v>
      </c>
      <c r="AA58" s="141">
        <v>861002</v>
      </c>
      <c r="AB58" s="141">
        <v>932004</v>
      </c>
      <c r="AC58" s="164"/>
      <c r="AD58" s="141">
        <v>801266</v>
      </c>
      <c r="AE58" s="141">
        <v>1150598</v>
      </c>
      <c r="AF58" s="141">
        <v>1200438</v>
      </c>
      <c r="AG58" s="178">
        <v>1241126</v>
      </c>
    </row>
    <row r="59" spans="1:33" ht="15" customHeight="1">
      <c r="A59" s="18" t="str">
        <f>IF(Menu!$D$7="Português/Portuguese",B59,C59)</f>
        <v>Tributos Diferidos</v>
      </c>
      <c r="B59" s="18" t="s">
        <v>17</v>
      </c>
      <c r="C59" s="18" t="s">
        <v>63</v>
      </c>
      <c r="E59" s="88">
        <v>620227</v>
      </c>
      <c r="F59" s="88">
        <v>550551</v>
      </c>
      <c r="G59" s="88">
        <v>564043</v>
      </c>
      <c r="H59" s="203">
        <v>618836</v>
      </c>
      <c r="I59" s="105"/>
      <c r="J59" s="141">
        <v>602209</v>
      </c>
      <c r="K59" s="141">
        <v>574492</v>
      </c>
      <c r="L59" s="141">
        <v>562329</v>
      </c>
      <c r="M59" s="141">
        <v>503081</v>
      </c>
      <c r="N59" s="164"/>
      <c r="O59" s="141">
        <v>467673</v>
      </c>
      <c r="P59" s="141">
        <v>301300</v>
      </c>
      <c r="Q59" s="141">
        <v>278887</v>
      </c>
      <c r="R59" s="141">
        <v>216950</v>
      </c>
      <c r="S59" s="164"/>
      <c r="T59" s="141">
        <v>284941</v>
      </c>
      <c r="U59" s="141">
        <v>564325</v>
      </c>
      <c r="V59" s="141">
        <v>433479</v>
      </c>
      <c r="W59" s="141">
        <v>304002</v>
      </c>
      <c r="X59" s="164"/>
      <c r="Y59" s="141">
        <v>710029</v>
      </c>
      <c r="Z59" s="141">
        <v>323652</v>
      </c>
      <c r="AA59" s="141">
        <v>364818</v>
      </c>
      <c r="AB59" s="141">
        <v>541329</v>
      </c>
      <c r="AC59" s="155"/>
      <c r="AD59" s="141">
        <v>512577</v>
      </c>
      <c r="AE59" s="141">
        <v>604421</v>
      </c>
      <c r="AF59" s="141">
        <v>632529</v>
      </c>
      <c r="AG59" s="141">
        <v>589451</v>
      </c>
    </row>
    <row r="60" spans="1:33" ht="15" customHeight="1" collapsed="1">
      <c r="A60" s="18" t="str">
        <f>IF(Menu!$D$7="Português/Portuguese",B60,C60)</f>
        <v>Provisões Fiscais, Previdenciárias, Trabalhistas e Cívies</v>
      </c>
      <c r="B60" s="18" t="s">
        <v>164</v>
      </c>
      <c r="C60" s="18" t="s">
        <v>209</v>
      </c>
      <c r="E60" s="88">
        <v>536751</v>
      </c>
      <c r="F60" s="88">
        <v>558464</v>
      </c>
      <c r="G60" s="88">
        <v>529176</v>
      </c>
      <c r="H60" s="203">
        <v>554315</v>
      </c>
      <c r="I60" s="105"/>
      <c r="J60" s="141">
        <v>526991</v>
      </c>
      <c r="K60" s="141">
        <v>521777</v>
      </c>
      <c r="L60" s="141">
        <v>505942</v>
      </c>
      <c r="M60" s="141">
        <v>508305</v>
      </c>
      <c r="N60" s="164"/>
      <c r="O60" s="141">
        <v>509841</v>
      </c>
      <c r="P60" s="141">
        <v>511772</v>
      </c>
      <c r="Q60" s="141">
        <v>1037622</v>
      </c>
      <c r="R60" s="141">
        <v>1411736</v>
      </c>
      <c r="S60" s="164"/>
      <c r="T60" s="141">
        <v>1504532</v>
      </c>
      <c r="U60" s="141">
        <v>1393164</v>
      </c>
      <c r="V60" s="141">
        <v>1302577</v>
      </c>
      <c r="W60" s="141">
        <v>1306870</v>
      </c>
      <c r="X60" s="164"/>
      <c r="Y60" s="141">
        <v>1320254</v>
      </c>
      <c r="Z60" s="141">
        <v>1276165</v>
      </c>
      <c r="AA60" s="141">
        <v>1336110</v>
      </c>
      <c r="AB60" s="141">
        <v>1245590</v>
      </c>
      <c r="AC60" s="155"/>
      <c r="AD60" s="141">
        <v>1272725</v>
      </c>
      <c r="AE60" s="141">
        <v>743797</v>
      </c>
      <c r="AF60" s="141">
        <v>798575</v>
      </c>
      <c r="AG60" s="141">
        <v>812721</v>
      </c>
    </row>
    <row r="61" spans="1:33" ht="15" customHeight="1" collapsed="1">
      <c r="A61" s="18" t="str">
        <f>IF(Menu!$D$7="Português/Portuguese",B61,C61)</f>
        <v>Outras Provisões</v>
      </c>
      <c r="B61" s="18" t="s">
        <v>142</v>
      </c>
      <c r="C61" s="18" t="s">
        <v>210</v>
      </c>
      <c r="E61" s="88">
        <v>1456825</v>
      </c>
      <c r="F61" s="88">
        <v>1450597</v>
      </c>
      <c r="G61" s="88">
        <v>1460921</v>
      </c>
      <c r="H61" s="203">
        <v>1562261</v>
      </c>
      <c r="I61" s="105"/>
      <c r="J61" s="141">
        <v>1586243</v>
      </c>
      <c r="K61" s="141">
        <v>1609996</v>
      </c>
      <c r="L61" s="141">
        <v>1644359</v>
      </c>
      <c r="M61" s="141">
        <v>1482885</v>
      </c>
      <c r="N61" s="164"/>
      <c r="O61" s="141">
        <v>1509857</v>
      </c>
      <c r="P61" s="141">
        <v>1521378</v>
      </c>
      <c r="Q61" s="141">
        <v>1533446</v>
      </c>
      <c r="R61" s="141">
        <v>1492986</v>
      </c>
      <c r="S61" s="164"/>
      <c r="T61" s="141">
        <v>1517956</v>
      </c>
      <c r="U61" s="141">
        <v>1545572</v>
      </c>
      <c r="V61" s="141">
        <v>1562731</v>
      </c>
      <c r="W61" s="141">
        <v>1532707</v>
      </c>
      <c r="X61" s="164"/>
      <c r="Y61" s="141">
        <v>1575435</v>
      </c>
      <c r="Z61" s="141">
        <v>1607055</v>
      </c>
      <c r="AA61" s="141">
        <v>1626632</v>
      </c>
      <c r="AB61" s="141">
        <v>1606409</v>
      </c>
      <c r="AC61" s="155"/>
      <c r="AD61" s="141">
        <v>1665633</v>
      </c>
      <c r="AE61" s="141">
        <v>1690359</v>
      </c>
      <c r="AF61" s="141">
        <v>1720466</v>
      </c>
      <c r="AG61" s="141">
        <v>1590024</v>
      </c>
    </row>
    <row r="62" spans="1:33" ht="15" hidden="1" customHeight="1" outlineLevel="1">
      <c r="A62" s="18" t="str">
        <f>IF(Menu!$D$7="Português/Portuguese",B62,C62)</f>
        <v>Provisões para Passivos Ambientais e Desativação</v>
      </c>
      <c r="B62" s="18" t="s">
        <v>165</v>
      </c>
      <c r="C62" s="18" t="s">
        <v>211</v>
      </c>
      <c r="E62" s="88">
        <v>544641</v>
      </c>
      <c r="F62" s="88">
        <v>538413</v>
      </c>
      <c r="G62" s="88">
        <v>548737</v>
      </c>
      <c r="H62" s="203">
        <v>803835</v>
      </c>
      <c r="I62" s="105"/>
      <c r="J62" s="141">
        <v>827817</v>
      </c>
      <c r="K62" s="141">
        <v>851570</v>
      </c>
      <c r="L62" s="141">
        <v>885933</v>
      </c>
      <c r="M62" s="141">
        <v>898597</v>
      </c>
      <c r="N62" s="164"/>
      <c r="O62" s="141">
        <v>925569</v>
      </c>
      <c r="P62" s="141">
        <v>937090</v>
      </c>
      <c r="Q62" s="141">
        <v>934381</v>
      </c>
      <c r="R62" s="141">
        <v>937657</v>
      </c>
      <c r="S62" s="164"/>
      <c r="T62" s="141">
        <v>962627</v>
      </c>
      <c r="U62" s="141">
        <v>990287</v>
      </c>
      <c r="V62" s="141">
        <v>1009347</v>
      </c>
      <c r="W62" s="141">
        <v>1018805</v>
      </c>
      <c r="X62" s="164"/>
      <c r="Y62" s="141">
        <v>1049374</v>
      </c>
      <c r="Z62" s="141">
        <v>1069367</v>
      </c>
      <c r="AA62" s="141">
        <v>1077316</v>
      </c>
      <c r="AB62" s="141">
        <v>1133363</v>
      </c>
      <c r="AC62" s="155"/>
      <c r="AD62" s="141">
        <v>1178090</v>
      </c>
      <c r="AE62" s="141">
        <v>1188320</v>
      </c>
      <c r="AF62" s="141">
        <v>1203930</v>
      </c>
      <c r="AG62" s="178">
        <v>1187609</v>
      </c>
    </row>
    <row r="63" spans="1:33" ht="15" hidden="1" customHeight="1" outlineLevel="1">
      <c r="A63" s="18" t="str">
        <f>IF(Menu!$D$7="Português/Portuguese",B63,C63)</f>
        <v>Plano de Pensão e Saúde</v>
      </c>
      <c r="B63" s="18" t="s">
        <v>143</v>
      </c>
      <c r="C63" s="18" t="s">
        <v>212</v>
      </c>
      <c r="E63" s="88">
        <v>912184</v>
      </c>
      <c r="F63" s="88">
        <v>912184</v>
      </c>
      <c r="G63" s="88">
        <v>912184</v>
      </c>
      <c r="H63" s="203">
        <v>758426</v>
      </c>
      <c r="I63" s="105"/>
      <c r="J63" s="141">
        <v>758426</v>
      </c>
      <c r="K63" s="141">
        <v>758426</v>
      </c>
      <c r="L63" s="141">
        <v>758426</v>
      </c>
      <c r="M63" s="141">
        <v>584288</v>
      </c>
      <c r="N63" s="164"/>
      <c r="O63" s="141">
        <v>584288</v>
      </c>
      <c r="P63" s="141">
        <v>584288</v>
      </c>
      <c r="Q63" s="141">
        <v>599065</v>
      </c>
      <c r="R63" s="141">
        <v>555329</v>
      </c>
      <c r="S63" s="164"/>
      <c r="T63" s="141">
        <v>555329</v>
      </c>
      <c r="U63" s="141">
        <v>555329</v>
      </c>
      <c r="V63" s="141">
        <v>553384</v>
      </c>
      <c r="W63" s="141">
        <v>513902</v>
      </c>
      <c r="X63" s="164"/>
      <c r="Y63" s="141">
        <v>526061</v>
      </c>
      <c r="Z63" s="141">
        <v>537688</v>
      </c>
      <c r="AA63" s="141">
        <v>549315</v>
      </c>
      <c r="AB63" s="141">
        <v>473046</v>
      </c>
      <c r="AC63" s="155"/>
      <c r="AD63" s="141">
        <v>487543</v>
      </c>
      <c r="AE63" s="141">
        <v>502039</v>
      </c>
      <c r="AF63" s="141">
        <v>516536</v>
      </c>
      <c r="AG63" s="178">
        <v>402415</v>
      </c>
    </row>
    <row r="64" spans="1:33" ht="15" hidden="1" customHeight="1" outlineLevel="1">
      <c r="A64" s="18" t="str">
        <f>IF(Menu!$D$7="Português/Portuguese",B64,C64)</f>
        <v>Provisão p/ Investimentos com Passivo a Descoberto</v>
      </c>
      <c r="B64" s="18" t="s">
        <v>166</v>
      </c>
      <c r="C64" s="18" t="s">
        <v>213</v>
      </c>
      <c r="E64" s="88">
        <v>0</v>
      </c>
      <c r="F64" s="88">
        <v>0</v>
      </c>
      <c r="G64" s="88">
        <v>0</v>
      </c>
      <c r="H64" s="203">
        <v>0</v>
      </c>
      <c r="I64" s="105"/>
      <c r="J64" s="141">
        <v>0</v>
      </c>
      <c r="K64" s="141">
        <v>0</v>
      </c>
      <c r="L64" s="141">
        <v>0</v>
      </c>
      <c r="M64" s="141">
        <v>0</v>
      </c>
      <c r="N64" s="164"/>
      <c r="O64" s="141">
        <v>0</v>
      </c>
      <c r="P64" s="141">
        <v>0</v>
      </c>
      <c r="Q64" s="141">
        <v>0</v>
      </c>
      <c r="R64" s="141">
        <v>0</v>
      </c>
      <c r="S64" s="164"/>
      <c r="T64" s="141">
        <v>0</v>
      </c>
      <c r="U64" s="141">
        <v>0</v>
      </c>
      <c r="V64" s="141">
        <v>0</v>
      </c>
      <c r="W64" s="141">
        <v>0</v>
      </c>
      <c r="X64" s="164"/>
      <c r="Y64" s="141">
        <v>0</v>
      </c>
      <c r="Z64" s="141">
        <v>0</v>
      </c>
      <c r="AA64" s="141">
        <v>1</v>
      </c>
      <c r="AB64" s="141">
        <v>0</v>
      </c>
      <c r="AC64" s="155"/>
      <c r="AD64" s="141">
        <v>0</v>
      </c>
      <c r="AE64" s="141">
        <v>0</v>
      </c>
      <c r="AF64" s="141">
        <v>0</v>
      </c>
      <c r="AG64" s="178">
        <v>0</v>
      </c>
    </row>
    <row r="65" spans="1:33" ht="15" customHeight="1">
      <c r="A65" s="55" t="str">
        <f>IF(Menu!$D$7="Português/Portuguese",B65,C65)</f>
        <v>Patrimônio Líquido</v>
      </c>
      <c r="B65" s="55" t="s">
        <v>167</v>
      </c>
      <c r="C65" s="55" t="s">
        <v>70</v>
      </c>
      <c r="E65" s="90">
        <v>5406542</v>
      </c>
      <c r="F65" s="90">
        <v>5462567</v>
      </c>
      <c r="G65" s="90">
        <v>6342851</v>
      </c>
      <c r="H65" s="208">
        <v>11251505</v>
      </c>
      <c r="I65" s="105"/>
      <c r="J65" s="153">
        <v>17275336</v>
      </c>
      <c r="K65" s="153">
        <v>25096115</v>
      </c>
      <c r="L65" s="153">
        <v>23160615</v>
      </c>
      <c r="M65" s="153">
        <v>23374389</v>
      </c>
      <c r="N65" s="164"/>
      <c r="O65" s="153">
        <v>25100864</v>
      </c>
      <c r="P65" s="153">
        <v>23857741</v>
      </c>
      <c r="Q65" s="153">
        <v>23790514</v>
      </c>
      <c r="R65" s="153">
        <v>21816044</v>
      </c>
      <c r="S65" s="164"/>
      <c r="T65" s="153">
        <v>21692851</v>
      </c>
      <c r="U65" s="153">
        <v>20619583</v>
      </c>
      <c r="V65" s="153">
        <v>20100845</v>
      </c>
      <c r="W65" s="153">
        <v>19684838</v>
      </c>
      <c r="X65" s="164"/>
      <c r="Y65" s="153">
        <v>19758908</v>
      </c>
      <c r="Z65" s="153">
        <v>16433057</v>
      </c>
      <c r="AA65" s="153">
        <v>15235015</v>
      </c>
      <c r="AB65" s="153">
        <v>15459116</v>
      </c>
      <c r="AC65" s="155"/>
      <c r="AD65" s="153">
        <v>16260062</v>
      </c>
      <c r="AE65" s="153">
        <v>16853239</v>
      </c>
      <c r="AF65" s="153">
        <v>17355367</v>
      </c>
      <c r="AG65" s="153">
        <v>15736350</v>
      </c>
    </row>
    <row r="66" spans="1:33" ht="15" customHeight="1" collapsed="1">
      <c r="A66" s="55" t="str">
        <f>IF(Menu!$D$7="Português/Portuguese",B66,C66)</f>
        <v>Capital Social Realizado</v>
      </c>
      <c r="B66" s="55" t="s">
        <v>144</v>
      </c>
      <c r="C66" s="55" t="s">
        <v>214</v>
      </c>
      <c r="E66" s="90">
        <v>4540000</v>
      </c>
      <c r="F66" s="90">
        <v>4540000</v>
      </c>
      <c r="G66" s="90">
        <v>4540000</v>
      </c>
      <c r="H66" s="208">
        <v>6040000</v>
      </c>
      <c r="I66" s="105"/>
      <c r="J66" s="153">
        <v>6040000</v>
      </c>
      <c r="K66" s="153">
        <v>6040000</v>
      </c>
      <c r="L66" s="153">
        <v>6040000</v>
      </c>
      <c r="M66" s="153">
        <v>10240000</v>
      </c>
      <c r="N66" s="164"/>
      <c r="O66" s="153">
        <v>10240000</v>
      </c>
      <c r="P66" s="153">
        <v>10240000</v>
      </c>
      <c r="Q66" s="153">
        <v>10240000</v>
      </c>
      <c r="R66" s="153">
        <v>10240000</v>
      </c>
      <c r="S66" s="164"/>
      <c r="T66" s="153">
        <v>10240000</v>
      </c>
      <c r="U66" s="153">
        <v>10240000</v>
      </c>
      <c r="V66" s="153">
        <v>10240000</v>
      </c>
      <c r="W66" s="153">
        <v>10240000</v>
      </c>
      <c r="X66" s="164"/>
      <c r="Y66" s="153">
        <v>10240000</v>
      </c>
      <c r="Z66" s="153">
        <v>10240000</v>
      </c>
      <c r="AA66" s="153">
        <v>10240000</v>
      </c>
      <c r="AB66" s="153">
        <v>10240000</v>
      </c>
      <c r="AC66" s="155"/>
      <c r="AD66" s="153">
        <v>10240000</v>
      </c>
      <c r="AE66" s="153">
        <v>10240000</v>
      </c>
      <c r="AF66" s="153">
        <v>10240000</v>
      </c>
      <c r="AG66" s="153">
        <v>10240000</v>
      </c>
    </row>
    <row r="67" spans="1:33" ht="15" customHeight="1">
      <c r="A67" s="55" t="str">
        <f>IF(Menu!$D$7="Português/Portuguese",B67,C67)</f>
        <v>Reserva de Capital</v>
      </c>
      <c r="B67" s="55" t="s">
        <v>168</v>
      </c>
      <c r="C67" s="55" t="s">
        <v>215</v>
      </c>
      <c r="E67" s="90">
        <v>32720</v>
      </c>
      <c r="F67" s="90">
        <v>32720</v>
      </c>
      <c r="G67" s="90">
        <v>32720</v>
      </c>
      <c r="H67" s="208">
        <v>32720</v>
      </c>
      <c r="I67" s="105"/>
      <c r="J67" s="153">
        <v>32720</v>
      </c>
      <c r="K67" s="153">
        <v>32720</v>
      </c>
      <c r="L67" s="153">
        <v>32720</v>
      </c>
      <c r="M67" s="153">
        <v>32720</v>
      </c>
      <c r="N67" s="164"/>
      <c r="O67" s="153">
        <v>32720</v>
      </c>
      <c r="P67" s="153">
        <v>32720</v>
      </c>
      <c r="Q67" s="153">
        <v>32720</v>
      </c>
      <c r="R67" s="153">
        <v>32720</v>
      </c>
      <c r="S67" s="164"/>
      <c r="T67" s="153">
        <v>32720</v>
      </c>
      <c r="U67" s="153">
        <v>32720</v>
      </c>
      <c r="V67" s="153">
        <v>32720</v>
      </c>
      <c r="W67" s="153">
        <v>32720</v>
      </c>
      <c r="X67" s="164"/>
      <c r="Y67" s="153">
        <v>32720</v>
      </c>
      <c r="Z67" s="153">
        <v>32720</v>
      </c>
      <c r="AA67" s="153">
        <v>32720</v>
      </c>
      <c r="AB67" s="153">
        <v>2056970</v>
      </c>
      <c r="AC67" s="155"/>
      <c r="AD67" s="153">
        <v>2056970</v>
      </c>
      <c r="AE67" s="153">
        <v>2056970</v>
      </c>
      <c r="AF67" s="153">
        <v>2056970</v>
      </c>
      <c r="AG67" s="153">
        <v>2056970</v>
      </c>
    </row>
    <row r="68" spans="1:33" ht="15" customHeight="1">
      <c r="A68" s="55" t="str">
        <f>IF(Menu!$D$7="Português/Portuguese",B68,C68)</f>
        <v>Reservas de Lucros</v>
      </c>
      <c r="B68" s="55" t="s">
        <v>145</v>
      </c>
      <c r="C68" s="55" t="s">
        <v>216</v>
      </c>
      <c r="E68" s="90">
        <v>4431200</v>
      </c>
      <c r="F68" s="90">
        <v>4431200</v>
      </c>
      <c r="G68" s="90">
        <v>4431200</v>
      </c>
      <c r="H68" s="208">
        <v>5824350</v>
      </c>
      <c r="I68" s="105"/>
      <c r="J68" s="153">
        <v>5824350</v>
      </c>
      <c r="K68" s="153">
        <v>5824350</v>
      </c>
      <c r="L68" s="153">
        <v>5824350</v>
      </c>
      <c r="M68" s="153">
        <v>10092888</v>
      </c>
      <c r="N68" s="164"/>
      <c r="O68" s="153">
        <v>9714663</v>
      </c>
      <c r="P68" s="153">
        <v>9697708</v>
      </c>
      <c r="Q68" s="153">
        <v>9697708</v>
      </c>
      <c r="R68" s="153">
        <v>8988442</v>
      </c>
      <c r="S68" s="164"/>
      <c r="T68" s="153">
        <v>8988442</v>
      </c>
      <c r="U68" s="153">
        <v>7374442</v>
      </c>
      <c r="V68" s="153">
        <v>7374442</v>
      </c>
      <c r="W68" s="153">
        <v>6071236</v>
      </c>
      <c r="X68" s="164"/>
      <c r="Y68" s="153">
        <v>6071236</v>
      </c>
      <c r="Z68" s="153">
        <v>5121236</v>
      </c>
      <c r="AA68" s="153">
        <v>5121235.8223999999</v>
      </c>
      <c r="AB68" s="153">
        <v>1799385</v>
      </c>
      <c r="AC68" s="155"/>
      <c r="AD68" s="153">
        <v>1799383.8218400001</v>
      </c>
      <c r="AE68" s="153">
        <v>1799383</v>
      </c>
      <c r="AF68" s="153">
        <v>1799383</v>
      </c>
      <c r="AG68" s="153">
        <v>0</v>
      </c>
    </row>
    <row r="69" spans="1:33" ht="15" customHeight="1">
      <c r="A69" s="55" t="str">
        <f>IF(Menu!$D$7="Português/Portuguese",B69,C69)</f>
        <v>Lucro/(Prejuizo) Acumulado</v>
      </c>
      <c r="B69" s="55" t="s">
        <v>169</v>
      </c>
      <c r="C69" s="55" t="s">
        <v>217</v>
      </c>
      <c r="E69" s="90">
        <v>-1360851</v>
      </c>
      <c r="F69" s="90">
        <v>-1015673</v>
      </c>
      <c r="G69" s="90">
        <v>65113</v>
      </c>
      <c r="H69" s="208">
        <v>0</v>
      </c>
      <c r="I69" s="105"/>
      <c r="J69" s="153">
        <v>5240015</v>
      </c>
      <c r="K69" s="153">
        <v>10205786</v>
      </c>
      <c r="L69" s="153">
        <v>9605323</v>
      </c>
      <c r="M69" s="153">
        <v>0</v>
      </c>
      <c r="N69" s="164"/>
      <c r="O69" s="153">
        <v>1206402</v>
      </c>
      <c r="P69" s="153">
        <v>1403728</v>
      </c>
      <c r="Q69" s="153">
        <v>1537119</v>
      </c>
      <c r="R69" s="153">
        <v>0</v>
      </c>
      <c r="S69" s="164"/>
      <c r="T69" s="153">
        <v>-926396</v>
      </c>
      <c r="U69" s="153">
        <v>-742793</v>
      </c>
      <c r="V69" s="153">
        <v>-897273</v>
      </c>
      <c r="W69" s="153">
        <v>0</v>
      </c>
      <c r="X69" s="164"/>
      <c r="Y69" s="153">
        <v>0</v>
      </c>
      <c r="Z69" s="153">
        <v>-1118480</v>
      </c>
      <c r="AA69" s="153">
        <v>-1958817</v>
      </c>
      <c r="AB69" s="153">
        <v>0</v>
      </c>
      <c r="AC69" s="155"/>
      <c r="AD69" s="153">
        <v>-619144.82183999999</v>
      </c>
      <c r="AE69" s="153">
        <v>-785145</v>
      </c>
      <c r="AF69" s="153">
        <v>-922224</v>
      </c>
      <c r="AG69" s="153">
        <v>-202989</v>
      </c>
    </row>
    <row r="70" spans="1:33" ht="15" customHeight="1">
      <c r="A70" s="55" t="str">
        <f>IF(Menu!$D$7="Português/Portuguese",B70,C70)</f>
        <v>Outros Resultados Abrangentes</v>
      </c>
      <c r="B70" s="55" t="s">
        <v>146</v>
      </c>
      <c r="C70" s="55" t="s">
        <v>218</v>
      </c>
      <c r="E70" s="90">
        <v>-3473059</v>
      </c>
      <c r="F70" s="90">
        <v>-3835032</v>
      </c>
      <c r="G70" s="90">
        <v>-4072306</v>
      </c>
      <c r="H70" s="208">
        <v>-1983619</v>
      </c>
      <c r="I70" s="105"/>
      <c r="J70" s="153">
        <v>-2749597</v>
      </c>
      <c r="K70" s="153">
        <v>-386163</v>
      </c>
      <c r="L70" s="153">
        <v>-1307578</v>
      </c>
      <c r="M70" s="153">
        <v>-50610</v>
      </c>
      <c r="N70" s="164"/>
      <c r="O70" s="153">
        <v>689544</v>
      </c>
      <c r="P70" s="153">
        <v>-108673</v>
      </c>
      <c r="Q70" s="153">
        <v>-395032</v>
      </c>
      <c r="R70" s="153">
        <v>228305</v>
      </c>
      <c r="S70" s="164"/>
      <c r="T70" s="153">
        <v>891085</v>
      </c>
      <c r="U70" s="153">
        <v>1577607</v>
      </c>
      <c r="V70" s="153">
        <v>1012639</v>
      </c>
      <c r="W70" s="153">
        <v>1156719</v>
      </c>
      <c r="X70" s="164"/>
      <c r="Y70" s="153">
        <v>1543190</v>
      </c>
      <c r="Z70" s="153">
        <v>-227113</v>
      </c>
      <c r="AA70" s="153">
        <v>-16799</v>
      </c>
      <c r="AB70" s="153">
        <v>-1824917</v>
      </c>
      <c r="AC70" s="155"/>
      <c r="AD70" s="153">
        <v>-393320</v>
      </c>
      <c r="AE70" s="153">
        <v>592831</v>
      </c>
      <c r="AF70" s="153">
        <v>967795</v>
      </c>
      <c r="AG70" s="153">
        <v>782078</v>
      </c>
    </row>
    <row r="71" spans="1:33" ht="15" customHeight="1">
      <c r="A71" s="55" t="str">
        <f>IF(Menu!$D$7="Português/Portuguese",B71,C71)</f>
        <v>Participação Acionistas Não Controladores</v>
      </c>
      <c r="B71" s="55" t="s">
        <v>170</v>
      </c>
      <c r="C71" s="55" t="s">
        <v>219</v>
      </c>
      <c r="E71" s="90">
        <v>1236532</v>
      </c>
      <c r="F71" s="90">
        <v>1309352</v>
      </c>
      <c r="G71" s="90">
        <v>1346124</v>
      </c>
      <c r="H71" s="208">
        <v>1338054</v>
      </c>
      <c r="I71" s="105"/>
      <c r="J71" s="153">
        <v>2887848</v>
      </c>
      <c r="K71" s="153">
        <v>3379422</v>
      </c>
      <c r="L71" s="153">
        <v>2965800</v>
      </c>
      <c r="M71" s="153">
        <v>3059391</v>
      </c>
      <c r="N71" s="164"/>
      <c r="O71" s="153">
        <v>3217535</v>
      </c>
      <c r="P71" s="153">
        <v>2592258</v>
      </c>
      <c r="Q71" s="153">
        <v>2677999</v>
      </c>
      <c r="R71" s="153">
        <v>2326577</v>
      </c>
      <c r="S71" s="164"/>
      <c r="T71" s="153">
        <v>2467000</v>
      </c>
      <c r="U71" s="153">
        <v>2137607</v>
      </c>
      <c r="V71" s="153">
        <v>2338317</v>
      </c>
      <c r="W71" s="153">
        <v>2184163</v>
      </c>
      <c r="X71" s="164"/>
      <c r="Y71" s="153">
        <v>2461463</v>
      </c>
      <c r="Z71" s="153">
        <v>2384694</v>
      </c>
      <c r="AA71" s="153">
        <v>1816676</v>
      </c>
      <c r="AB71" s="153">
        <v>3187678</v>
      </c>
      <c r="AC71" s="155"/>
      <c r="AD71" s="153">
        <v>3176173</v>
      </c>
      <c r="AE71" s="153">
        <v>2949200</v>
      </c>
      <c r="AF71" s="153">
        <v>3213443</v>
      </c>
      <c r="AG71" s="153">
        <v>2860291</v>
      </c>
    </row>
    <row r="72" spans="1:33" ht="20.100000000000001" customHeight="1">
      <c r="A72" s="56" t="str">
        <f>IF(Menu!$D$7="Português/Portuguese",B72,C72)</f>
        <v>Total do Passivo e Patrimônio Líquido</v>
      </c>
      <c r="B72" s="56" t="s">
        <v>171</v>
      </c>
      <c r="C72" s="56" t="s">
        <v>220</v>
      </c>
      <c r="D72" s="13"/>
      <c r="E72" s="50">
        <v>52723083</v>
      </c>
      <c r="F72" s="50">
        <v>54955076</v>
      </c>
      <c r="G72" s="50">
        <v>57022091</v>
      </c>
      <c r="H72" s="211">
        <v>63002149</v>
      </c>
      <c r="I72" s="13"/>
      <c r="J72" s="174">
        <v>69678932</v>
      </c>
      <c r="K72" s="174">
        <v>79440123</v>
      </c>
      <c r="L72" s="174">
        <v>76072001</v>
      </c>
      <c r="M72" s="174">
        <v>79379103</v>
      </c>
      <c r="N72" s="179"/>
      <c r="O72" s="174">
        <v>75147948</v>
      </c>
      <c r="P72" s="174">
        <v>76839104</v>
      </c>
      <c r="Q72" s="174">
        <v>82638399</v>
      </c>
      <c r="R72" s="174">
        <v>85354359</v>
      </c>
      <c r="S72" s="179"/>
      <c r="T72" s="174">
        <v>86595892</v>
      </c>
      <c r="U72" s="174">
        <v>83840516</v>
      </c>
      <c r="V72" s="174">
        <v>88409654</v>
      </c>
      <c r="W72" s="174">
        <v>91529720</v>
      </c>
      <c r="X72" s="179"/>
      <c r="Y72" s="174">
        <v>91843352</v>
      </c>
      <c r="Z72" s="174">
        <v>93423377</v>
      </c>
      <c r="AA72" s="174">
        <v>96876950.822400004</v>
      </c>
      <c r="AB72" s="174">
        <v>103906654</v>
      </c>
      <c r="AC72" s="179"/>
      <c r="AD72" s="174">
        <v>99758272</v>
      </c>
      <c r="AE72" s="174">
        <v>101070743</v>
      </c>
      <c r="AF72" s="174">
        <v>100825592</v>
      </c>
      <c r="AG72" s="174">
        <v>100575369</v>
      </c>
    </row>
    <row r="76" spans="1:33" ht="15" customHeight="1" collapsed="1"/>
    <row r="85" ht="15" customHeight="1" collapsed="1"/>
    <row r="91" ht="15" customHeight="1" collapsed="1"/>
  </sheetData>
  <dataConsolidate/>
  <phoneticPr fontId="29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ignoredErrors>
    <ignoredError sqref="H1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287AF-CAA9-4884-8448-387CB0AAD030}">
  <sheetPr codeName="Planilha1">
    <tabColor rgb="FF92D050"/>
  </sheetPr>
  <dimension ref="A1:AO70"/>
  <sheetViews>
    <sheetView showGridLines="0" zoomScaleNormal="100" workbookViewId="0">
      <pane xSplit="3" ySplit="4" topLeftCell="AG5" activePane="bottomRight" state="frozen"/>
      <selection activeCell="A4" sqref="A4:A14"/>
      <selection pane="topRight" activeCell="A4" sqref="A4:A14"/>
      <selection pane="bottomLeft" activeCell="A4" sqref="A4:A14"/>
      <selection pane="bottomRight" activeCell="AM32" sqref="AM32"/>
    </sheetView>
  </sheetViews>
  <sheetFormatPr defaultColWidth="15.7109375" defaultRowHeight="15" customHeight="1" outlineLevelCol="1"/>
  <cols>
    <col min="1" max="1" width="79.28515625" customWidth="1"/>
    <col min="2" max="3" width="79.28515625" hidden="1" customWidth="1"/>
    <col min="4" max="4" width="2.5703125" customWidth="1"/>
    <col min="5" max="8" width="15.7109375" style="12" hidden="1" customWidth="1" outlineLevel="1"/>
    <col min="9" max="9" width="15.7109375" style="12" customWidth="1" collapsed="1"/>
    <col min="10" max="10" width="2.5703125" style="102" customWidth="1"/>
    <col min="11" max="14" width="15.7109375" style="12" hidden="1" customWidth="1" outlineLevel="1"/>
    <col min="15" max="15" width="15.7109375" style="12" customWidth="1" collapsed="1"/>
    <col min="16" max="16" width="2.5703125" style="102" customWidth="1"/>
    <col min="17" max="20" width="15.7109375" style="12" hidden="1" customWidth="1" outlineLevel="1"/>
    <col min="21" max="21" width="15.7109375" style="12" customWidth="1" collapsed="1"/>
    <col min="22" max="22" width="2.5703125" style="102" customWidth="1"/>
    <col min="23" max="26" width="15.7109375" style="12" hidden="1" customWidth="1" outlineLevel="1"/>
    <col min="27" max="27" width="15.7109375" style="12" customWidth="1" collapsed="1"/>
    <col min="28" max="28" width="2.5703125" style="102" customWidth="1"/>
    <col min="29" max="32" width="15.7109375" style="12" hidden="1" customWidth="1" outlineLevel="1"/>
    <col min="33" max="33" width="15.7109375" style="12" customWidth="1" collapsed="1"/>
    <col min="34" max="34" width="2.5703125" style="102" customWidth="1"/>
    <col min="35" max="38" width="15.7109375" style="12" customWidth="1" outlineLevel="1"/>
    <col min="39" max="39" width="15.7109375" style="12" customWidth="1"/>
  </cols>
  <sheetData>
    <row r="1" spans="1:39" ht="15" customHeight="1">
      <c r="A1" s="54"/>
      <c r="B1" s="19"/>
      <c r="C1" s="19"/>
      <c r="D1" s="8"/>
      <c r="J1" s="99"/>
      <c r="P1" s="99"/>
      <c r="V1" s="99"/>
      <c r="AB1" s="99"/>
      <c r="AH1" s="99"/>
    </row>
    <row r="2" spans="1:39" s="53" customFormat="1" ht="15" customHeight="1">
      <c r="A2" s="35"/>
      <c r="B2" s="7"/>
      <c r="C2" s="7"/>
      <c r="D2" s="25"/>
      <c r="E2" s="114" t="s">
        <v>2</v>
      </c>
      <c r="F2" s="114" t="s">
        <v>3</v>
      </c>
      <c r="G2" s="114" t="s">
        <v>4</v>
      </c>
      <c r="H2" s="114" t="s">
        <v>5</v>
      </c>
      <c r="I2" s="114">
        <v>2020</v>
      </c>
      <c r="J2" s="100"/>
      <c r="K2" s="114" t="s">
        <v>6</v>
      </c>
      <c r="L2" s="114" t="s">
        <v>7</v>
      </c>
      <c r="M2" s="114" t="s">
        <v>8</v>
      </c>
      <c r="N2" s="114" t="s">
        <v>9</v>
      </c>
      <c r="O2" s="114">
        <v>2021</v>
      </c>
      <c r="P2" s="100"/>
      <c r="Q2" s="114" t="s">
        <v>18</v>
      </c>
      <c r="R2" s="114" t="s">
        <v>21</v>
      </c>
      <c r="S2" s="114" t="s">
        <v>22</v>
      </c>
      <c r="T2" s="114" t="s">
        <v>23</v>
      </c>
      <c r="U2" s="114">
        <v>2022</v>
      </c>
      <c r="V2" s="100"/>
      <c r="W2" s="114" t="s">
        <v>32</v>
      </c>
      <c r="X2" s="114" t="s">
        <v>34</v>
      </c>
      <c r="Y2" s="114" t="s">
        <v>73</v>
      </c>
      <c r="Z2" s="114" t="s">
        <v>74</v>
      </c>
      <c r="AA2" s="114">
        <v>2023</v>
      </c>
      <c r="AB2" s="100"/>
      <c r="AC2" s="114" t="s">
        <v>76</v>
      </c>
      <c r="AD2" s="114" t="s">
        <v>82</v>
      </c>
      <c r="AE2" s="114" t="s">
        <v>84</v>
      </c>
      <c r="AF2" s="114" t="s">
        <v>87</v>
      </c>
      <c r="AG2" s="114">
        <v>2024</v>
      </c>
      <c r="AH2" s="100"/>
      <c r="AI2" s="114" t="s">
        <v>89</v>
      </c>
      <c r="AJ2" s="114" t="s">
        <v>109</v>
      </c>
      <c r="AK2" s="114" t="s">
        <v>130</v>
      </c>
      <c r="AL2" s="114" t="s">
        <v>175</v>
      </c>
      <c r="AM2" s="114">
        <v>2025</v>
      </c>
    </row>
    <row r="3" spans="1:39" s="53" customFormat="1" ht="15" customHeight="1">
      <c r="A3" s="35"/>
      <c r="B3" s="7"/>
      <c r="C3" s="7"/>
      <c r="D3" s="23"/>
      <c r="E3" s="114" t="s">
        <v>41</v>
      </c>
      <c r="F3" s="114" t="s">
        <v>42</v>
      </c>
      <c r="G3" s="114" t="s">
        <v>43</v>
      </c>
      <c r="H3" s="114" t="s">
        <v>44</v>
      </c>
      <c r="I3" s="114">
        <v>2020</v>
      </c>
      <c r="J3" s="101"/>
      <c r="K3" s="114" t="s">
        <v>45</v>
      </c>
      <c r="L3" s="114" t="s">
        <v>46</v>
      </c>
      <c r="M3" s="114" t="s">
        <v>47</v>
      </c>
      <c r="N3" s="114" t="s">
        <v>48</v>
      </c>
      <c r="O3" s="114">
        <v>2021</v>
      </c>
      <c r="P3" s="101"/>
      <c r="Q3" s="114" t="s">
        <v>49</v>
      </c>
      <c r="R3" s="114" t="s">
        <v>50</v>
      </c>
      <c r="S3" s="114" t="s">
        <v>51</v>
      </c>
      <c r="T3" s="114" t="s">
        <v>52</v>
      </c>
      <c r="U3" s="114">
        <v>2022</v>
      </c>
      <c r="V3" s="101"/>
      <c r="W3" s="114" t="s">
        <v>53</v>
      </c>
      <c r="X3" s="114" t="s">
        <v>54</v>
      </c>
      <c r="Y3" s="114" t="s">
        <v>72</v>
      </c>
      <c r="Z3" s="114" t="s">
        <v>75</v>
      </c>
      <c r="AA3" s="114">
        <v>2023</v>
      </c>
      <c r="AB3" s="101"/>
      <c r="AC3" s="114" t="s">
        <v>77</v>
      </c>
      <c r="AD3" s="114" t="s">
        <v>83</v>
      </c>
      <c r="AE3" s="114" t="s">
        <v>85</v>
      </c>
      <c r="AF3" s="114" t="s">
        <v>88</v>
      </c>
      <c r="AG3" s="114">
        <v>2024</v>
      </c>
      <c r="AH3" s="101"/>
      <c r="AI3" s="114" t="s">
        <v>90</v>
      </c>
      <c r="AJ3" s="114" t="s">
        <v>110</v>
      </c>
      <c r="AK3" s="114" t="s">
        <v>129</v>
      </c>
      <c r="AL3" s="114" t="s">
        <v>706</v>
      </c>
      <c r="AM3" s="114">
        <v>2025</v>
      </c>
    </row>
    <row r="4" spans="1:39" s="26" customFormat="1" ht="15" customHeight="1" thickBot="1">
      <c r="A4" s="51" t="str">
        <f>IF(Menu!$D$7="Português/Portuguese",B4,C4)</f>
        <v>Valores em R$ ('000)</v>
      </c>
      <c r="B4" s="51" t="s">
        <v>24</v>
      </c>
      <c r="C4" s="51" t="s">
        <v>55</v>
      </c>
      <c r="D4"/>
      <c r="E4" s="115" t="str">
        <f>IF(Menu!$D$7="Português/Portuguese",E2,E3)</f>
        <v>1T20</v>
      </c>
      <c r="F4" s="115" t="str">
        <f>IF(Menu!$D$7="Português/Portuguese",F2,F3)</f>
        <v>2T20</v>
      </c>
      <c r="G4" s="115" t="str">
        <f>IF(Menu!$D$7="Português/Portuguese",G2,G3)</f>
        <v>3T20</v>
      </c>
      <c r="H4" s="115" t="str">
        <f>IF(Menu!$D$7="Português/Portuguese",H2,H3)</f>
        <v>4T20</v>
      </c>
      <c r="I4" s="116">
        <f>IF(Menu!$D$7="Português/Portuguese",I2,I3)</f>
        <v>2020</v>
      </c>
      <c r="J4" s="102"/>
      <c r="K4" s="115" t="str">
        <f>IF(Menu!$D$7="Português/Portuguese",K2,K3)</f>
        <v>1T21</v>
      </c>
      <c r="L4" s="115" t="str">
        <f>IF(Menu!$D$7="Português/Portuguese",L2,L3)</f>
        <v>2T21</v>
      </c>
      <c r="M4" s="115" t="str">
        <f>IF(Menu!$D$7="Português/Portuguese",M2,M3)</f>
        <v>3T21</v>
      </c>
      <c r="N4" s="115" t="str">
        <f>IF(Menu!$D$7="Português/Portuguese",N2,N3)</f>
        <v>4T21</v>
      </c>
      <c r="O4" s="116">
        <f>IF(Menu!$D$7="Português/Portuguese",O2,O3)</f>
        <v>2021</v>
      </c>
      <c r="P4" s="102"/>
      <c r="Q4" s="115" t="str">
        <f>IF(Menu!$D$7="Português/Portuguese",Q2,Q3)</f>
        <v>1T22</v>
      </c>
      <c r="R4" s="115" t="str">
        <f>IF(Menu!$D$7="Português/Portuguese",R2,R3)</f>
        <v>2T22</v>
      </c>
      <c r="S4" s="115" t="str">
        <f>IF(Menu!$D$7="Português/Portuguese",S2,S3)</f>
        <v>3T22</v>
      </c>
      <c r="T4" s="115" t="str">
        <f>IF(Menu!$D$7="Português/Portuguese",T2,T3)</f>
        <v>4T22</v>
      </c>
      <c r="U4" s="116">
        <f>IF(Menu!$D$7="Português/Portuguese",U2,U3)</f>
        <v>2022</v>
      </c>
      <c r="V4" s="102"/>
      <c r="W4" s="115" t="str">
        <f>IF(Menu!$D$7="Português/Portuguese",W2,W3)</f>
        <v>1T23</v>
      </c>
      <c r="X4" s="115" t="str">
        <f>IF(Menu!$D$7="Português/Portuguese",X2,X3)</f>
        <v>2T23</v>
      </c>
      <c r="Y4" s="115" t="str">
        <f>IF(Menu!$D$7="Português/Portuguese",Y2,Y3)</f>
        <v>3T23</v>
      </c>
      <c r="Z4" s="115" t="str">
        <f>IF(Menu!$D$7="Português/Portuguese",Z2,Z3)</f>
        <v>4T23</v>
      </c>
      <c r="AA4" s="116">
        <f>IF(Menu!$D$7="Português/Portuguese",AA2,AA3)</f>
        <v>2023</v>
      </c>
      <c r="AB4" s="102"/>
      <c r="AC4" s="115" t="str">
        <f>IF(Menu!$D$7="Português/Portuguese",AC2,AC3)</f>
        <v>1T24</v>
      </c>
      <c r="AD4" s="115" t="str">
        <f>IF(Menu!$D$7="Português/Portuguese",AD2,AD3)</f>
        <v>2T24</v>
      </c>
      <c r="AE4" s="115" t="str">
        <f>IF(Menu!$D$7="Português/Portuguese",AE2,AE3)</f>
        <v>3T24</v>
      </c>
      <c r="AF4" s="115" t="str">
        <f>IF(Menu!$D$7="Português/Portuguese",AF2,AF3)</f>
        <v>4T24</v>
      </c>
      <c r="AG4" s="116">
        <f>IF(Menu!$D$7="Português/Portuguese",AG2,AG3)</f>
        <v>2024</v>
      </c>
      <c r="AH4" s="102"/>
      <c r="AI4" s="115" t="str">
        <f>IF(Menu!$D$7="Português/Portuguese",AI2,AI3)</f>
        <v>1T25</v>
      </c>
      <c r="AJ4" s="115" t="str">
        <f>IF(Menu!$D$7="Português/Portuguese",AJ2,AJ3)</f>
        <v>2T25</v>
      </c>
      <c r="AK4" s="115" t="str">
        <f>IF(Menu!$D$7="Português/Portuguese",AK2,AK3)</f>
        <v>3T25</v>
      </c>
      <c r="AL4" s="115" t="str">
        <f>IF(Menu!$D$7="Português/Portuguese",AL2,AL3)</f>
        <v>4T25</v>
      </c>
      <c r="AM4" s="116">
        <f>IF(Menu!$D$7="Português/Portuguese",AM2,AM3)</f>
        <v>2025</v>
      </c>
    </row>
    <row r="5" spans="1:39" s="14" customFormat="1" ht="15" customHeight="1">
      <c r="A5" s="61" t="str">
        <f>IF(Menu!$D$7="Português/Portuguese",B5,C5)</f>
        <v xml:space="preserve">Receita Líquida de Vendas </v>
      </c>
      <c r="B5" s="10" t="s">
        <v>225</v>
      </c>
      <c r="C5" s="10" t="s">
        <v>39</v>
      </c>
      <c r="E5" s="153">
        <f>'[3]2. DRE'!AB3</f>
        <v>5334653</v>
      </c>
      <c r="F5" s="153">
        <f>'[3]2. DRE'!AC3</f>
        <v>6220683</v>
      </c>
      <c r="G5" s="153">
        <f>'[3]2. DRE'!AD3</f>
        <v>8714583</v>
      </c>
      <c r="H5" s="153">
        <f>'[3]2. DRE'!AE3</f>
        <v>9794101</v>
      </c>
      <c r="I5" s="153">
        <f t="shared" ref="I5:I11" si="0">SUM(E5:H5)</f>
        <v>30064020</v>
      </c>
      <c r="J5" s="154"/>
      <c r="K5" s="153">
        <f>'[3]2. DRE'!AF3</f>
        <v>11913328</v>
      </c>
      <c r="L5" s="153">
        <f>'[3]2. DRE'!AG3</f>
        <v>15391573</v>
      </c>
      <c r="M5" s="153">
        <f>'[3]2. DRE'!AH3</f>
        <v>10246173</v>
      </c>
      <c r="N5" s="153">
        <f>'[3]2. DRE'!AI3</f>
        <v>10360965</v>
      </c>
      <c r="O5" s="153">
        <f t="shared" ref="O5:O11" si="1">SUM(K5:N5)</f>
        <v>47912039</v>
      </c>
      <c r="P5" s="154"/>
      <c r="Q5" s="153">
        <f>'[3]2. DRE'!AJ3</f>
        <v>11769866</v>
      </c>
      <c r="R5" s="153">
        <f>'[3]2. DRE'!AK3</f>
        <v>10565922</v>
      </c>
      <c r="S5" s="153">
        <f>'[3]2. DRE'!AL3</f>
        <v>10897049</v>
      </c>
      <c r="T5" s="153">
        <f>'[3]2. DRE'!AM3</f>
        <v>11129283</v>
      </c>
      <c r="U5" s="153">
        <f>SUM(Q5:T5)</f>
        <v>44362120</v>
      </c>
      <c r="V5" s="154"/>
      <c r="W5" s="153">
        <f>'[3]2. DRE'!AN3</f>
        <v>11318691</v>
      </c>
      <c r="X5" s="153">
        <f>'[3]2. DRE'!AO3</f>
        <v>10989111</v>
      </c>
      <c r="Y5" s="153">
        <f>'[3]2. DRE'!AP3</f>
        <v>11125028</v>
      </c>
      <c r="Z5" s="153">
        <f>'[3]2. DRE'!AQ3</f>
        <v>12005121</v>
      </c>
      <c r="AA5" s="153">
        <f t="shared" ref="AA5:AA11" si="2">SUM(W5:Z5)</f>
        <v>45437951</v>
      </c>
      <c r="AB5" s="154"/>
      <c r="AC5" s="153">
        <f>'[3]2. DRE'!AR3</f>
        <v>9712992</v>
      </c>
      <c r="AD5" s="153">
        <f>'[3]2. DRE'!AS3</f>
        <v>10881740</v>
      </c>
      <c r="AE5" s="153">
        <f>'[3]2. DRE'!AT3</f>
        <v>11066589</v>
      </c>
      <c r="AF5" s="153">
        <f>'[3]2. DRE'!AU3</f>
        <v>12026140</v>
      </c>
      <c r="AG5" s="153">
        <f t="shared" ref="AG5:AG11" si="3">SUM(AC5:AF5)</f>
        <v>43687461</v>
      </c>
      <c r="AH5" s="154"/>
      <c r="AI5" s="153">
        <f>'[3]2. DRE'!AV3</f>
        <v>10907629</v>
      </c>
      <c r="AJ5" s="153">
        <f>'[3]2. DRE'!AW3</f>
        <v>10693286</v>
      </c>
      <c r="AK5" s="153">
        <f>'[3]2. DRE'!AX3</f>
        <v>11793868</v>
      </c>
      <c r="AL5" s="153">
        <f>'[1]DREconsolidado (2)'!$G$8</f>
        <v>11403163</v>
      </c>
      <c r="AM5" s="153">
        <f t="shared" ref="AM5:AM11" si="4">SUM(AI5:AL5)</f>
        <v>44797946</v>
      </c>
    </row>
    <row r="6" spans="1:39" ht="15" customHeight="1">
      <c r="A6" s="58" t="str">
        <f>IF(Menu!$D$7="Português/Portuguese",B6,C6)</f>
        <v>Mercado Interno</v>
      </c>
      <c r="B6" s="58" t="s">
        <v>111</v>
      </c>
      <c r="C6" s="58" t="s">
        <v>237</v>
      </c>
      <c r="E6" s="141">
        <v>2737946</v>
      </c>
      <c r="F6" s="141">
        <v>2358059</v>
      </c>
      <c r="G6" s="141">
        <v>3625325</v>
      </c>
      <c r="H6" s="141">
        <v>4164882</v>
      </c>
      <c r="I6" s="141">
        <f t="shared" si="0"/>
        <v>12886212</v>
      </c>
      <c r="J6" s="155"/>
      <c r="K6" s="141">
        <v>5262403</v>
      </c>
      <c r="L6" s="141">
        <v>6495191</v>
      </c>
      <c r="M6" s="141">
        <v>6019871</v>
      </c>
      <c r="N6" s="141">
        <v>5456364</v>
      </c>
      <c r="O6" s="141">
        <f t="shared" si="1"/>
        <v>23233829</v>
      </c>
      <c r="P6" s="155"/>
      <c r="Q6" s="141">
        <v>5673271</v>
      </c>
      <c r="R6" s="141">
        <v>5818583</v>
      </c>
      <c r="S6" s="141">
        <v>6548900</v>
      </c>
      <c r="T6" s="141">
        <v>5916783</v>
      </c>
      <c r="U6" s="141">
        <v>23957540</v>
      </c>
      <c r="V6" s="155"/>
      <c r="W6" s="141">
        <v>5228715</v>
      </c>
      <c r="X6" s="141">
        <v>5752225</v>
      </c>
      <c r="Y6" s="141">
        <v>5612910</v>
      </c>
      <c r="Z6" s="141">
        <v>5484690</v>
      </c>
      <c r="AA6" s="141">
        <f t="shared" si="2"/>
        <v>22078540</v>
      </c>
      <c r="AB6" s="155"/>
      <c r="AC6" s="141">
        <f>4967234-2</f>
        <v>4967232</v>
      </c>
      <c r="AD6" s="141">
        <v>5502814.5732700024</v>
      </c>
      <c r="AE6" s="141">
        <v>5924095.9187399875</v>
      </c>
      <c r="AF6" s="141">
        <v>5946155</v>
      </c>
      <c r="AG6" s="141">
        <f t="shared" si="3"/>
        <v>22340297.49200999</v>
      </c>
      <c r="AH6" s="155"/>
      <c r="AI6" s="141">
        <v>5515510</v>
      </c>
      <c r="AJ6" s="141">
        <v>5716098.5252892002</v>
      </c>
      <c r="AK6" s="141">
        <v>5614867.5329308026</v>
      </c>
      <c r="AL6" s="141">
        <f>'[1]DREconsolidado (2)'!$G$10</f>
        <v>5439723.9725800008</v>
      </c>
      <c r="AM6" s="141">
        <f t="shared" si="4"/>
        <v>22286200.030800004</v>
      </c>
    </row>
    <row r="7" spans="1:39" ht="15" customHeight="1">
      <c r="A7" s="58" t="str">
        <f>IF(Menu!$D$7="Português/Portuguese",B7,C7)</f>
        <v>Mercado Externo</v>
      </c>
      <c r="B7" s="58" t="s">
        <v>112</v>
      </c>
      <c r="C7" s="58" t="s">
        <v>238</v>
      </c>
      <c r="E7" s="141">
        <v>2596707</v>
      </c>
      <c r="F7" s="141">
        <v>3862624</v>
      </c>
      <c r="G7" s="141">
        <v>5089258</v>
      </c>
      <c r="H7" s="141">
        <v>5629219</v>
      </c>
      <c r="I7" s="141">
        <f t="shared" si="0"/>
        <v>17177808</v>
      </c>
      <c r="J7" s="155"/>
      <c r="K7" s="141">
        <v>6650925</v>
      </c>
      <c r="L7" s="141">
        <v>8896382</v>
      </c>
      <c r="M7" s="141">
        <v>4226302</v>
      </c>
      <c r="N7" s="141">
        <v>4904601</v>
      </c>
      <c r="O7" s="141">
        <f t="shared" si="1"/>
        <v>24678210</v>
      </c>
      <c r="P7" s="155"/>
      <c r="Q7" s="141">
        <v>6096595</v>
      </c>
      <c r="R7" s="141">
        <v>4747339</v>
      </c>
      <c r="S7" s="141">
        <v>4348149</v>
      </c>
      <c r="T7" s="141">
        <v>5212500</v>
      </c>
      <c r="U7" s="141">
        <v>20404580</v>
      </c>
      <c r="V7" s="155"/>
      <c r="W7" s="141">
        <v>6089975</v>
      </c>
      <c r="X7" s="141">
        <v>5236886</v>
      </c>
      <c r="Y7" s="141">
        <v>5512118</v>
      </c>
      <c r="Z7" s="141">
        <v>6520432</v>
      </c>
      <c r="AA7" s="141">
        <f t="shared" si="2"/>
        <v>23359411</v>
      </c>
      <c r="AB7" s="155"/>
      <c r="AC7" s="141">
        <v>4745760</v>
      </c>
      <c r="AD7" s="141">
        <v>5378925.5324600004</v>
      </c>
      <c r="AE7" s="141">
        <v>5142493.4268500023</v>
      </c>
      <c r="AF7" s="141">
        <v>6079985</v>
      </c>
      <c r="AG7" s="141">
        <f t="shared" si="3"/>
        <v>21347163.959310003</v>
      </c>
      <c r="AH7" s="155"/>
      <c r="AI7" s="141">
        <v>5392119</v>
      </c>
      <c r="AJ7" s="141">
        <v>4977187.0818545073</v>
      </c>
      <c r="AK7" s="141">
        <v>6179000.7646654956</v>
      </c>
      <c r="AL7" s="141">
        <f>'[1]DREconsolidado (2)'!$G$11</f>
        <v>5963439.0691499934</v>
      </c>
      <c r="AM7" s="141">
        <f t="shared" si="4"/>
        <v>22511745.915669996</v>
      </c>
    </row>
    <row r="8" spans="1:39" s="14" customFormat="1" ht="15" customHeight="1">
      <c r="A8" s="61" t="str">
        <f>IF(Menu!$D$7="Português/Portuguese",B8,C8)</f>
        <v>Custo dos Produtos Vendidos</v>
      </c>
      <c r="B8" s="10" t="s">
        <v>30</v>
      </c>
      <c r="C8" s="10" t="s">
        <v>241</v>
      </c>
      <c r="E8" s="153">
        <f>'[3]2. DRE'!AB4</f>
        <v>-4017707</v>
      </c>
      <c r="F8" s="153">
        <f>'[3]2. DRE'!AC4</f>
        <v>-4378065</v>
      </c>
      <c r="G8" s="153">
        <f>'[3]2. DRE'!AD4</f>
        <v>-5133126</v>
      </c>
      <c r="H8" s="153">
        <f>'[3]2. DRE'!AE4</f>
        <v>-5596003</v>
      </c>
      <c r="I8" s="153">
        <f t="shared" si="0"/>
        <v>-19124901</v>
      </c>
      <c r="J8" s="154"/>
      <c r="K8" s="153">
        <f>'[3]2. DRE'!AF4</f>
        <v>-6178784</v>
      </c>
      <c r="L8" s="153">
        <f>'[3]2. DRE'!AG4</f>
        <v>-7111092</v>
      </c>
      <c r="M8" s="153">
        <f>'[3]2. DRE'!AH4</f>
        <v>-5941522</v>
      </c>
      <c r="N8" s="153">
        <f>'[3]2. DRE'!AI4</f>
        <v>-6606077</v>
      </c>
      <c r="O8" s="153">
        <f t="shared" si="1"/>
        <v>-25837475</v>
      </c>
      <c r="P8" s="154"/>
      <c r="Q8" s="153">
        <f>'[3]2. DRE'!AJ4</f>
        <v>-7287285</v>
      </c>
      <c r="R8" s="153">
        <f>'[3]2. DRE'!AK4</f>
        <v>-7560441</v>
      </c>
      <c r="S8" s="153">
        <f>'[3]2. DRE'!AL4</f>
        <v>-8358934</v>
      </c>
      <c r="T8" s="153">
        <f>'[3]2. DRE'!AM4</f>
        <v>-7847356</v>
      </c>
      <c r="U8" s="153">
        <f>SUM(Q8:T8)</f>
        <v>-31054016</v>
      </c>
      <c r="V8" s="154"/>
      <c r="W8" s="153">
        <f>'[3]2. DRE'!AN4</f>
        <v>-8073476</v>
      </c>
      <c r="X8" s="153">
        <f>'[3]2. DRE'!AO4</f>
        <v>-8745660</v>
      </c>
      <c r="Y8" s="153">
        <f>'[3]2. DRE'!AP4</f>
        <v>-8319723</v>
      </c>
      <c r="Z8" s="153">
        <f>'[3]2. DRE'!AQ4</f>
        <v>-8336330</v>
      </c>
      <c r="AA8" s="153">
        <f t="shared" si="2"/>
        <v>-33475189</v>
      </c>
      <c r="AB8" s="154"/>
      <c r="AC8" s="153">
        <f>'[3]2. DRE'!AR4</f>
        <v>-7521968</v>
      </c>
      <c r="AD8" s="153">
        <f>'[3]2. DRE'!AS4</f>
        <v>-7892701</v>
      </c>
      <c r="AE8" s="153">
        <f>'[3]2. DRE'!AT4</f>
        <v>-8332916</v>
      </c>
      <c r="AF8" s="153">
        <f>'[3]2. DRE'!AU4</f>
        <v>-8243111</v>
      </c>
      <c r="AG8" s="153">
        <f t="shared" si="3"/>
        <v>-31990696</v>
      </c>
      <c r="AH8" s="154"/>
      <c r="AI8" s="153">
        <f>'[3]2. DRE'!AV4</f>
        <v>-8375386</v>
      </c>
      <c r="AJ8" s="153">
        <f>'[3]2. DRE'!AW4</f>
        <v>-7967187.4947200064</v>
      </c>
      <c r="AK8" s="153">
        <f>'[3]2. DRE'!AX4</f>
        <v>-8326617.7376099853</v>
      </c>
      <c r="AL8" s="153">
        <v>-7735030.1108800154</v>
      </c>
      <c r="AM8" s="153">
        <f t="shared" si="4"/>
        <v>-32404221.343210004</v>
      </c>
    </row>
    <row r="9" spans="1:39" ht="15" customHeight="1">
      <c r="A9" s="58" t="str">
        <f>IF(Menu!$D$7="Português/Portuguese",B9,C9)</f>
        <v>CPV, sem Depreciação e Exaustão</v>
      </c>
      <c r="B9" s="58" t="s">
        <v>221</v>
      </c>
      <c r="C9" s="58" t="s">
        <v>239</v>
      </c>
      <c r="E9" s="141">
        <v>-3614107</v>
      </c>
      <c r="F9" s="141">
        <v>-3962839</v>
      </c>
      <c r="G9" s="141">
        <v>-4685167</v>
      </c>
      <c r="H9" s="141">
        <v>-4488742</v>
      </c>
      <c r="I9" s="141">
        <f t="shared" si="0"/>
        <v>-16750855</v>
      </c>
      <c r="J9" s="155"/>
      <c r="K9" s="141">
        <v>-5733126</v>
      </c>
      <c r="L9" s="141">
        <v>-6617466</v>
      </c>
      <c r="M9" s="141">
        <v>-5417271</v>
      </c>
      <c r="N9" s="141">
        <v>-5994124</v>
      </c>
      <c r="O9" s="141">
        <f t="shared" si="1"/>
        <v>-23761987</v>
      </c>
      <c r="P9" s="155"/>
      <c r="Q9" s="141">
        <v>-6662431</v>
      </c>
      <c r="R9" s="141">
        <v>-6927822</v>
      </c>
      <c r="S9" s="141">
        <v>-7681574</v>
      </c>
      <c r="T9" s="141">
        <v>-7029632</v>
      </c>
      <c r="U9" s="141">
        <v>-28301459</v>
      </c>
      <c r="V9" s="155"/>
      <c r="W9" s="141">
        <v>-7302566</v>
      </c>
      <c r="X9" s="141">
        <v>-7969103</v>
      </c>
      <c r="Y9" s="141">
        <v>-7492629</v>
      </c>
      <c r="Z9" s="141">
        <v>-7484422</v>
      </c>
      <c r="AA9" s="141">
        <f t="shared" si="2"/>
        <v>-30248720</v>
      </c>
      <c r="AB9" s="155"/>
      <c r="AC9" s="141">
        <v>-6663896</v>
      </c>
      <c r="AD9" s="141">
        <v>-7001213.6826600004</v>
      </c>
      <c r="AE9" s="141">
        <v>-7415854</v>
      </c>
      <c r="AF9" s="141">
        <v>-7300240</v>
      </c>
      <c r="AG9" s="141">
        <f t="shared" si="3"/>
        <v>-28381203.682659999</v>
      </c>
      <c r="AH9" s="155"/>
      <c r="AI9" s="141">
        <v>-7428084</v>
      </c>
      <c r="AJ9" s="141">
        <v>-6967845.3761200067</v>
      </c>
      <c r="AK9" s="141">
        <v>-7333468.8038099864</v>
      </c>
      <c r="AL9" s="141">
        <v>-6798960.7895800145</v>
      </c>
      <c r="AM9" s="141">
        <f t="shared" si="4"/>
        <v>-28528358.969510008</v>
      </c>
    </row>
    <row r="10" spans="1:39" ht="15" customHeight="1">
      <c r="A10" s="58" t="str">
        <f>IF(Menu!$D$7="Português/Portuguese",B10,C10)</f>
        <v>Depreciação/ Exaustão alocada ao custo</v>
      </c>
      <c r="B10" s="58" t="s">
        <v>222</v>
      </c>
      <c r="C10" s="58" t="s">
        <v>240</v>
      </c>
      <c r="E10" s="141">
        <v>-403600</v>
      </c>
      <c r="F10" s="141">
        <v>-415226</v>
      </c>
      <c r="G10" s="141">
        <v>-447959</v>
      </c>
      <c r="H10" s="141">
        <v>-1107261</v>
      </c>
      <c r="I10" s="141">
        <f t="shared" si="0"/>
        <v>-2374046</v>
      </c>
      <c r="J10" s="155"/>
      <c r="K10" s="141">
        <v>-445658</v>
      </c>
      <c r="L10" s="141">
        <v>-493626</v>
      </c>
      <c r="M10" s="141">
        <v>-524251</v>
      </c>
      <c r="N10" s="141">
        <v>-611953</v>
      </c>
      <c r="O10" s="141">
        <f t="shared" si="1"/>
        <v>-2075488</v>
      </c>
      <c r="P10" s="155"/>
      <c r="Q10" s="141">
        <v>-624854</v>
      </c>
      <c r="R10" s="141">
        <v>-632619</v>
      </c>
      <c r="S10" s="141">
        <v>-677360</v>
      </c>
      <c r="T10" s="141">
        <v>-817724</v>
      </c>
      <c r="U10" s="141">
        <v>-2752557</v>
      </c>
      <c r="V10" s="155"/>
      <c r="W10" s="141">
        <v>-770910</v>
      </c>
      <c r="X10" s="141">
        <v>-776557</v>
      </c>
      <c r="Y10" s="141">
        <v>-827094</v>
      </c>
      <c r="Z10" s="141">
        <v>-851908</v>
      </c>
      <c r="AA10" s="141">
        <f t="shared" si="2"/>
        <v>-3226469</v>
      </c>
      <c r="AB10" s="155"/>
      <c r="AC10" s="141">
        <v>-858072</v>
      </c>
      <c r="AD10" s="141">
        <v>-891487.31734000007</v>
      </c>
      <c r="AE10" s="141">
        <v>-917062</v>
      </c>
      <c r="AF10" s="141">
        <v>-942871</v>
      </c>
      <c r="AG10" s="141">
        <f t="shared" si="3"/>
        <v>-3609492.3173400001</v>
      </c>
      <c r="AH10" s="155"/>
      <c r="AI10" s="141">
        <v>-947302</v>
      </c>
      <c r="AJ10" s="141">
        <v>-999342.11859999993</v>
      </c>
      <c r="AK10" s="141">
        <v>-993148.93379999918</v>
      </c>
      <c r="AL10" s="141">
        <v>-936069.32130000135</v>
      </c>
      <c r="AM10" s="141">
        <f t="shared" si="4"/>
        <v>-3875862.3737000003</v>
      </c>
    </row>
    <row r="11" spans="1:39" s="14" customFormat="1" ht="15" customHeight="1">
      <c r="A11" s="61" t="str">
        <f>IF(Menu!$D$7="Português/Portuguese",B11,C11)</f>
        <v>Lucro Bruto</v>
      </c>
      <c r="B11" s="10" t="s">
        <v>1</v>
      </c>
      <c r="C11" s="10" t="s">
        <v>100</v>
      </c>
      <c r="E11" s="153">
        <f>'[3]2. DRE'!AB5</f>
        <v>1316946</v>
      </c>
      <c r="F11" s="153">
        <f>'[3]2. DRE'!AC5</f>
        <v>1842618</v>
      </c>
      <c r="G11" s="153">
        <f>'[3]2. DRE'!AD5</f>
        <v>3581457</v>
      </c>
      <c r="H11" s="153">
        <f>'[3]2. DRE'!AE5</f>
        <v>4198098</v>
      </c>
      <c r="I11" s="153">
        <f t="shared" si="0"/>
        <v>10939119</v>
      </c>
      <c r="J11" s="154"/>
      <c r="K11" s="153">
        <f>'[3]2. DRE'!AF5</f>
        <v>5734544</v>
      </c>
      <c r="L11" s="153">
        <f>'[3]2. DRE'!AG5</f>
        <v>8280481</v>
      </c>
      <c r="M11" s="153">
        <f>'[3]2. DRE'!AH5</f>
        <v>4304651</v>
      </c>
      <c r="N11" s="153">
        <f>'[3]2. DRE'!AI5</f>
        <v>3754888</v>
      </c>
      <c r="O11" s="153">
        <f t="shared" si="1"/>
        <v>22074564</v>
      </c>
      <c r="P11" s="154"/>
      <c r="Q11" s="153">
        <f>'[3]2. DRE'!AJ5</f>
        <v>4482581</v>
      </c>
      <c r="R11" s="153">
        <f>'[3]2. DRE'!AK5</f>
        <v>3005481</v>
      </c>
      <c r="S11" s="153">
        <f>'[3]2. DRE'!AL5</f>
        <v>2538115</v>
      </c>
      <c r="T11" s="153">
        <f>'[3]2. DRE'!AM5</f>
        <v>3281927</v>
      </c>
      <c r="U11" s="153">
        <f>SUM(Q11:T11)</f>
        <v>13308104</v>
      </c>
      <c r="V11" s="154"/>
      <c r="W11" s="153">
        <f>'[3]2. DRE'!AN5</f>
        <v>3245215</v>
      </c>
      <c r="X11" s="153">
        <f>'[3]2. DRE'!AO5</f>
        <v>2243451</v>
      </c>
      <c r="Y11" s="153">
        <f>'[3]2. DRE'!AP5</f>
        <v>2805305</v>
      </c>
      <c r="Z11" s="153">
        <f>'[3]2. DRE'!AQ5</f>
        <v>3668791</v>
      </c>
      <c r="AA11" s="153">
        <f t="shared" si="2"/>
        <v>11962762</v>
      </c>
      <c r="AB11" s="154"/>
      <c r="AC11" s="153">
        <f>'[3]2. DRE'!AR5</f>
        <v>2191024</v>
      </c>
      <c r="AD11" s="153">
        <f>'[3]2. DRE'!AS5</f>
        <v>2989039</v>
      </c>
      <c r="AE11" s="153">
        <f>'[3]2. DRE'!AT5</f>
        <v>2733673</v>
      </c>
      <c r="AF11" s="153">
        <f>'[3]2. DRE'!AU5</f>
        <v>3783029</v>
      </c>
      <c r="AG11" s="153">
        <f t="shared" si="3"/>
        <v>11696765</v>
      </c>
      <c r="AH11" s="154"/>
      <c r="AI11" s="153">
        <f>'[3]2. DRE'!AV5</f>
        <v>2532243</v>
      </c>
      <c r="AJ11" s="153">
        <f>'[3]2. DRE'!AW5</f>
        <v>2726098.5052799936</v>
      </c>
      <c r="AK11" s="153">
        <f>AK5+AK8</f>
        <v>3467250.2623900147</v>
      </c>
      <c r="AL11" s="153">
        <f>AL5+AL8</f>
        <v>3668132.8891199846</v>
      </c>
      <c r="AM11" s="153">
        <f t="shared" si="4"/>
        <v>12393724.656789994</v>
      </c>
    </row>
    <row r="12" spans="1:39" s="112" customFormat="1" ht="15" customHeight="1">
      <c r="A12" s="111" t="str">
        <f>IF(Menu!$D$7="Português/Portuguese",B12,C12)</f>
        <v>Margem Bruta (%)</v>
      </c>
      <c r="B12" s="111" t="s">
        <v>91</v>
      </c>
      <c r="C12" s="111" t="s">
        <v>102</v>
      </c>
      <c r="E12" s="113">
        <f>E11/E5</f>
        <v>0.24686629102211521</v>
      </c>
      <c r="F12" s="113">
        <f t="shared" ref="F12:H12" si="5">F11/F5</f>
        <v>0.29620831024503258</v>
      </c>
      <c r="G12" s="113">
        <f t="shared" si="5"/>
        <v>0.41097284861478744</v>
      </c>
      <c r="H12" s="113">
        <f t="shared" si="5"/>
        <v>0.42863535918202189</v>
      </c>
      <c r="I12" s="113">
        <f>I11/I5</f>
        <v>0.36386082100796902</v>
      </c>
      <c r="K12" s="113">
        <f>K11/K5</f>
        <v>0.48135533580541057</v>
      </c>
      <c r="L12" s="113">
        <f t="shared" ref="L12:N12" si="6">L11/L5</f>
        <v>0.53798796263383863</v>
      </c>
      <c r="M12" s="113">
        <f t="shared" si="6"/>
        <v>0.42012281073138236</v>
      </c>
      <c r="N12" s="113">
        <f t="shared" si="6"/>
        <v>0.36240716960244534</v>
      </c>
      <c r="O12" s="113">
        <f>O11/O5</f>
        <v>0.46073104924630737</v>
      </c>
      <c r="Q12" s="113">
        <f>Q11/Q5</f>
        <v>0.38085233935543533</v>
      </c>
      <c r="R12" s="113">
        <f t="shared" ref="R12:T12" si="7">R11/R5</f>
        <v>0.28445042467661602</v>
      </c>
      <c r="S12" s="113">
        <f t="shared" si="7"/>
        <v>0.23291764586907887</v>
      </c>
      <c r="T12" s="113">
        <f t="shared" si="7"/>
        <v>0.29489114438010067</v>
      </c>
      <c r="U12" s="113">
        <f>U11/U5</f>
        <v>0.29998800778682355</v>
      </c>
      <c r="W12" s="113">
        <f>W11/W5</f>
        <v>0.28671292466593529</v>
      </c>
      <c r="X12" s="113">
        <f t="shared" ref="X12:Z12" si="8">X11/X5</f>
        <v>0.20415218301098242</v>
      </c>
      <c r="Y12" s="113">
        <f t="shared" si="8"/>
        <v>0.25216161253706509</v>
      </c>
      <c r="Z12" s="113">
        <f t="shared" si="8"/>
        <v>0.3056021676083065</v>
      </c>
      <c r="AA12" s="113">
        <f>AA11/AA5</f>
        <v>0.2632768805970146</v>
      </c>
      <c r="AC12" s="113">
        <f>AC11/AC5</f>
        <v>0.22557662973468937</v>
      </c>
      <c r="AD12" s="113">
        <f t="shared" ref="AD12:AF12" si="9">AD11/AD5</f>
        <v>0.27468392003484737</v>
      </c>
      <c r="AE12" s="113">
        <f t="shared" si="9"/>
        <v>0.24702037818518424</v>
      </c>
      <c r="AF12" s="113">
        <f t="shared" si="9"/>
        <v>0.31456718448313425</v>
      </c>
      <c r="AG12" s="113">
        <f>AG11/AG5</f>
        <v>0.26773734916753344</v>
      </c>
      <c r="AI12" s="113">
        <f>AI11/AI5</f>
        <v>0.23215338548826697</v>
      </c>
      <c r="AJ12" s="113">
        <f t="shared" ref="AJ12:AL12" si="10">AJ11/AJ5</f>
        <v>0.25493552732808172</v>
      </c>
      <c r="AK12" s="113">
        <f t="shared" si="10"/>
        <v>0.29398754186412929</v>
      </c>
      <c r="AL12" s="113">
        <f t="shared" si="10"/>
        <v>0.32167679170419511</v>
      </c>
      <c r="AM12" s="113">
        <f>AM11/AM5</f>
        <v>0.27665832395061135</v>
      </c>
    </row>
    <row r="13" spans="1:39" s="14" customFormat="1" ht="15" customHeight="1">
      <c r="A13" s="61" t="str">
        <f>IF(Menu!$D$7="Português/Portuguese",B13,C13)</f>
        <v>Despesas/Receitas Operacionais</v>
      </c>
      <c r="B13" s="10" t="s">
        <v>29</v>
      </c>
      <c r="C13" s="10" t="s">
        <v>242</v>
      </c>
      <c r="E13" s="153">
        <f>'[3]2. DRE'!AB6</f>
        <v>-1221313</v>
      </c>
      <c r="F13" s="153">
        <f>'[3]2. DRE'!AC6</f>
        <v>-1289349</v>
      </c>
      <c r="G13" s="153">
        <f>'[3]2. DRE'!AD6</f>
        <v>-1422016</v>
      </c>
      <c r="H13" s="153">
        <f>'[3]2. DRE'!AE6</f>
        <v>-1292004</v>
      </c>
      <c r="I13" s="153">
        <f t="shared" ref="I13:I18" si="11">SUM(E13:H13)</f>
        <v>-5224682</v>
      </c>
      <c r="J13" s="154"/>
      <c r="K13" s="153">
        <f>'[3]2. DRE'!AF6</f>
        <v>1442516</v>
      </c>
      <c r="L13" s="153">
        <f>'[3]2. DRE'!AG6</f>
        <v>-1171899</v>
      </c>
      <c r="M13" s="153">
        <f>'[3]2. DRE'!AH6</f>
        <v>-625288</v>
      </c>
      <c r="N13" s="153">
        <f>'[3]2. DRE'!AI6</f>
        <v>-1179931</v>
      </c>
      <c r="O13" s="153">
        <f t="shared" ref="O13:O30" si="12">SUM(K13:N13)</f>
        <v>-1534602</v>
      </c>
      <c r="P13" s="154"/>
      <c r="Q13" s="153">
        <f>'[3]2. DRE'!AJ6</f>
        <v>-927247</v>
      </c>
      <c r="R13" s="153">
        <f>'[3]2. DRE'!AK6</f>
        <v>-1234203</v>
      </c>
      <c r="S13" s="153">
        <f>'[3]2. DRE'!AL6</f>
        <v>-1411195</v>
      </c>
      <c r="T13" s="153">
        <f>'[3]2. DRE'!AM6</f>
        <v>-2086273</v>
      </c>
      <c r="U13" s="153">
        <f t="shared" ref="U13:U30" si="13">SUM(Q13:T13)</f>
        <v>-5658918</v>
      </c>
      <c r="V13" s="154"/>
      <c r="W13" s="153">
        <f>'[3]2. DRE'!AN6</f>
        <v>-2664692</v>
      </c>
      <c r="X13" s="153">
        <f>'[3]2. DRE'!AO6</f>
        <v>-1102487</v>
      </c>
      <c r="Y13" s="153">
        <f>'[3]2. DRE'!AP6</f>
        <v>-1157787</v>
      </c>
      <c r="Z13" s="153">
        <f>'[3]2. DRE'!AQ6</f>
        <v>-1851045</v>
      </c>
      <c r="AA13" s="153">
        <f t="shared" ref="AA13:AA30" si="14">SUM(W13:Z13)</f>
        <v>-6776011</v>
      </c>
      <c r="AB13" s="154"/>
      <c r="AC13" s="153">
        <f>'[3]2. DRE'!AR6</f>
        <v>-1591098</v>
      </c>
      <c r="AD13" s="153">
        <f>'[3]2. DRE'!AS6</f>
        <v>-1375530</v>
      </c>
      <c r="AE13" s="153">
        <f>'[3]2. DRE'!AT6</f>
        <v>-1952192.3144100001</v>
      </c>
      <c r="AF13" s="153">
        <f>'[3]2. DRE'!AU6</f>
        <v>-2490934.0474800002</v>
      </c>
      <c r="AG13" s="153">
        <f t="shared" ref="AG13:AG30" si="15">SUM(AC13:AF13)</f>
        <v>-7409754.3618900003</v>
      </c>
      <c r="AH13" s="154"/>
      <c r="AI13" s="153">
        <v>-1644606</v>
      </c>
      <c r="AJ13" s="153">
        <v>-1083343</v>
      </c>
      <c r="AK13" s="153">
        <v>-1743821</v>
      </c>
      <c r="AL13" s="153">
        <f>SUM(AL14:AL18)</f>
        <v>-3105280</v>
      </c>
      <c r="AM13" s="153">
        <f t="shared" ref="AM13:AM30" si="16">SUM(AI13:AL13)</f>
        <v>-7577050</v>
      </c>
    </row>
    <row r="14" spans="1:39" ht="15" customHeight="1">
      <c r="A14" s="58" t="str">
        <f>IF(Menu!$D$7="Português/Portuguese",B14,C14)</f>
        <v>Despesas com Vendas</v>
      </c>
      <c r="B14" s="58" t="s">
        <v>223</v>
      </c>
      <c r="C14" s="58" t="s">
        <v>243</v>
      </c>
      <c r="E14" s="141">
        <f>'[3]2. DRE'!AB7</f>
        <v>-390915</v>
      </c>
      <c r="F14" s="141">
        <f>'[3]2. DRE'!AC7</f>
        <v>-400463</v>
      </c>
      <c r="G14" s="141">
        <f>'[3]2. DRE'!AD7</f>
        <v>-606938</v>
      </c>
      <c r="H14" s="141">
        <f>'[3]2. DRE'!AE7</f>
        <v>-606101</v>
      </c>
      <c r="I14" s="141">
        <f t="shared" si="11"/>
        <v>-2004417</v>
      </c>
      <c r="J14" s="155"/>
      <c r="K14" s="141">
        <f>'[3]2. DRE'!AF7</f>
        <v>-422586</v>
      </c>
      <c r="L14" s="141">
        <f>'[3]2. DRE'!AG7</f>
        <v>-680194</v>
      </c>
      <c r="M14" s="141">
        <f>'[3]2. DRE'!AH7</f>
        <v>-603615</v>
      </c>
      <c r="N14" s="141">
        <f>'[3]2. DRE'!AI7</f>
        <v>-665903</v>
      </c>
      <c r="O14" s="141">
        <f t="shared" si="12"/>
        <v>-2372298</v>
      </c>
      <c r="P14" s="155"/>
      <c r="Q14" s="141">
        <f>'[3]2. DRE'!AJ7</f>
        <v>-443996</v>
      </c>
      <c r="R14" s="141">
        <f>'[3]2. DRE'!AK7</f>
        <v>-503932</v>
      </c>
      <c r="S14" s="141">
        <f>'[3]2. DRE'!AL7</f>
        <v>-647943</v>
      </c>
      <c r="T14" s="141">
        <f>'[3]2. DRE'!AM7</f>
        <v>-976120</v>
      </c>
      <c r="U14" s="141">
        <f t="shared" si="13"/>
        <v>-2571991</v>
      </c>
      <c r="V14" s="155"/>
      <c r="W14" s="141">
        <f>'[3]2. DRE'!AN7</f>
        <v>-860513</v>
      </c>
      <c r="X14" s="141">
        <f>'[3]2. DRE'!AO7</f>
        <v>-875691</v>
      </c>
      <c r="Y14" s="141">
        <f>'[3]2. DRE'!AP7</f>
        <v>-984689</v>
      </c>
      <c r="Z14" s="141">
        <f>'[3]2. DRE'!AQ7</f>
        <v>-1003945</v>
      </c>
      <c r="AA14" s="141">
        <f t="shared" si="14"/>
        <v>-3724838</v>
      </c>
      <c r="AB14" s="155"/>
      <c r="AC14" s="141">
        <f>'[3]2. DRE'!AR7</f>
        <v>-1186697</v>
      </c>
      <c r="AD14" s="141">
        <f>'[3]2. DRE'!AS7</f>
        <v>-1363352</v>
      </c>
      <c r="AE14" s="141">
        <f>'[3]2. DRE'!AT7</f>
        <v>-1492210.1835700001</v>
      </c>
      <c r="AF14" s="141">
        <f>'[3]2. DRE'!AU7</f>
        <v>-1399171.35179</v>
      </c>
      <c r="AG14" s="141">
        <f t="shared" si="15"/>
        <v>-5441430.5353600001</v>
      </c>
      <c r="AH14" s="155"/>
      <c r="AI14" s="141">
        <v>-1060232</v>
      </c>
      <c r="AJ14" s="141">
        <v>-1233009</v>
      </c>
      <c r="AK14" s="141">
        <v>-1328433</v>
      </c>
      <c r="AL14" s="141">
        <f>-1397814.59651-13659.40349</f>
        <v>-1411474</v>
      </c>
      <c r="AM14" s="141">
        <f t="shared" si="16"/>
        <v>-5033148</v>
      </c>
    </row>
    <row r="15" spans="1:39" ht="15" customHeight="1">
      <c r="A15" s="58" t="str">
        <f>IF(Menu!$D$7="Português/Portuguese",B15,C15)</f>
        <v>Despesas Gerais e Administrativas</v>
      </c>
      <c r="B15" s="58" t="s">
        <v>28</v>
      </c>
      <c r="C15" s="58" t="s">
        <v>244</v>
      </c>
      <c r="E15" s="141">
        <f>'[3]2. DRE'!AB8</f>
        <v>-119055</v>
      </c>
      <c r="F15" s="141">
        <f>'[3]2. DRE'!AC8</f>
        <v>-126446</v>
      </c>
      <c r="G15" s="141">
        <f>'[3]2. DRE'!AD8</f>
        <v>-124180</v>
      </c>
      <c r="H15" s="141">
        <f>'[3]2. DRE'!AE8</f>
        <v>-134777</v>
      </c>
      <c r="I15" s="141">
        <f t="shared" si="11"/>
        <v>-504458</v>
      </c>
      <c r="J15" s="155"/>
      <c r="K15" s="141">
        <f>'[3]2. DRE'!AF8</f>
        <v>-134463</v>
      </c>
      <c r="L15" s="141">
        <f>'[3]2. DRE'!AG8</f>
        <v>-145440</v>
      </c>
      <c r="M15" s="141">
        <f>'[3]2. DRE'!AH8</f>
        <v>-158853</v>
      </c>
      <c r="N15" s="141">
        <f>'[3]2. DRE'!AI8</f>
        <v>-148392</v>
      </c>
      <c r="O15" s="141">
        <f t="shared" si="12"/>
        <v>-587148</v>
      </c>
      <c r="P15" s="155"/>
      <c r="Q15" s="141">
        <f>'[3]2. DRE'!AJ8</f>
        <v>-143330</v>
      </c>
      <c r="R15" s="141">
        <f>'[3]2. DRE'!AK8</f>
        <v>-146922</v>
      </c>
      <c r="S15" s="141">
        <f>'[3]2. DRE'!AL8</f>
        <v>-150475</v>
      </c>
      <c r="T15" s="141">
        <f>'[3]2. DRE'!AM8</f>
        <v>-229495</v>
      </c>
      <c r="U15" s="141">
        <f t="shared" si="13"/>
        <v>-670222</v>
      </c>
      <c r="V15" s="155"/>
      <c r="W15" s="141">
        <f>'[3]2. DRE'!AN8</f>
        <v>-159881</v>
      </c>
      <c r="X15" s="141">
        <f>'[3]2. DRE'!AO8</f>
        <v>-206040</v>
      </c>
      <c r="Y15" s="141">
        <f>'[3]2. DRE'!AP8</f>
        <v>-190550</v>
      </c>
      <c r="Z15" s="141">
        <f>'[3]2. DRE'!AQ8</f>
        <v>-208674</v>
      </c>
      <c r="AA15" s="141">
        <f t="shared" si="14"/>
        <v>-765145</v>
      </c>
      <c r="AB15" s="155"/>
      <c r="AC15" s="141">
        <f>'[3]2. DRE'!AR8</f>
        <v>-201729</v>
      </c>
      <c r="AD15" s="141">
        <f>'[3]2. DRE'!AS8</f>
        <v>-224064</v>
      </c>
      <c r="AE15" s="141">
        <f>'[3]2. DRE'!AT8</f>
        <v>-216443.13084</v>
      </c>
      <c r="AF15" s="141">
        <f>'[3]2. DRE'!AU8</f>
        <v>-208639.69569000002</v>
      </c>
      <c r="AG15" s="141">
        <f t="shared" si="15"/>
        <v>-850875.82652999996</v>
      </c>
      <c r="AH15" s="155"/>
      <c r="AI15" s="141">
        <v>-217398</v>
      </c>
      <c r="AJ15" s="141">
        <v>-263525</v>
      </c>
      <c r="AK15" s="141">
        <v>-231287</v>
      </c>
      <c r="AL15" s="141">
        <f>-257829.06686-9123.93314000003</f>
        <v>-266953</v>
      </c>
      <c r="AM15" s="141">
        <f t="shared" si="16"/>
        <v>-979163</v>
      </c>
    </row>
    <row r="16" spans="1:39" s="26" customFormat="1" ht="15" customHeight="1">
      <c r="A16" s="58" t="str">
        <f>IF(Menu!$D$7="Português/Portuguese",B16,C16)</f>
        <v>Outras Receitas Operacionais</v>
      </c>
      <c r="B16" s="58" t="s">
        <v>226</v>
      </c>
      <c r="C16" s="58" t="s">
        <v>245</v>
      </c>
      <c r="D16"/>
      <c r="E16" s="141">
        <f>'[3]2. DRE'!AB9</f>
        <v>102689</v>
      </c>
      <c r="F16" s="141">
        <f>'[3]2. DRE'!AC9</f>
        <v>304268</v>
      </c>
      <c r="G16" s="141">
        <f>'[3]2. DRE'!AD9</f>
        <v>25549</v>
      </c>
      <c r="H16" s="141">
        <f>'[3]2. DRE'!AE9</f>
        <v>49988</v>
      </c>
      <c r="I16" s="141">
        <f t="shared" si="11"/>
        <v>482494</v>
      </c>
      <c r="J16" s="155"/>
      <c r="K16" s="141">
        <f>'[3]2. DRE'!AF9</f>
        <v>2560232</v>
      </c>
      <c r="L16" s="141">
        <f>'[3]2. DRE'!AG9</f>
        <v>135965</v>
      </c>
      <c r="M16" s="141">
        <f>'[3]2. DRE'!AH9</f>
        <v>8922</v>
      </c>
      <c r="N16" s="141">
        <f>'[3]2. DRE'!AI9</f>
        <v>253253</v>
      </c>
      <c r="O16" s="141">
        <f t="shared" si="12"/>
        <v>2958372</v>
      </c>
      <c r="P16" s="155"/>
      <c r="Q16" s="141">
        <f>'[3]2. DRE'!AJ9</f>
        <v>23401</v>
      </c>
      <c r="R16" s="141">
        <f>'[3]2. DRE'!AK9</f>
        <v>26215</v>
      </c>
      <c r="S16" s="141">
        <f>'[3]2. DRE'!AL9</f>
        <v>173285</v>
      </c>
      <c r="T16" s="141">
        <f>'[3]2. DRE'!AM9</f>
        <v>30332</v>
      </c>
      <c r="U16" s="141">
        <f t="shared" si="13"/>
        <v>253233</v>
      </c>
      <c r="V16" s="155"/>
      <c r="W16" s="141">
        <f>'[3]2. DRE'!AN9</f>
        <v>94729</v>
      </c>
      <c r="X16" s="141">
        <f>'[3]2. DRE'!AO9</f>
        <v>-53557</v>
      </c>
      <c r="Y16" s="141">
        <f>'[3]2. DRE'!AP9</f>
        <v>101539</v>
      </c>
      <c r="Z16" s="141">
        <f>'[3]2. DRE'!AQ9</f>
        <v>307305</v>
      </c>
      <c r="AA16" s="141">
        <f t="shared" si="14"/>
        <v>450016</v>
      </c>
      <c r="AB16" s="155"/>
      <c r="AC16" s="141">
        <f>'[3]2. DRE'!AR9</f>
        <v>96467</v>
      </c>
      <c r="AD16" s="141">
        <f>'[3]2. DRE'!AS9</f>
        <v>546371</v>
      </c>
      <c r="AE16" s="141">
        <f>'[3]2. DRE'!AT9</f>
        <v>105569</v>
      </c>
      <c r="AF16" s="141">
        <f>'[3]2. DRE'!AU9</f>
        <v>-496191</v>
      </c>
      <c r="AG16" s="141">
        <f t="shared" si="15"/>
        <v>252216</v>
      </c>
      <c r="AH16" s="155"/>
      <c r="AI16" s="141">
        <v>67015</v>
      </c>
      <c r="AJ16" s="141">
        <v>76794</v>
      </c>
      <c r="AK16" s="141">
        <v>48765</v>
      </c>
      <c r="AL16" s="141">
        <f>301454-192574</f>
        <v>108880</v>
      </c>
      <c r="AM16" s="141">
        <f t="shared" si="16"/>
        <v>301454</v>
      </c>
    </row>
    <row r="17" spans="1:41" ht="15" customHeight="1">
      <c r="A17" s="58" t="str">
        <f>IF(Menu!$D$7="Português/Portuguese",B17,C17)</f>
        <v>Outras Despesas Operacionais</v>
      </c>
      <c r="B17" s="58" t="s">
        <v>227</v>
      </c>
      <c r="C17" s="58" t="s">
        <v>246</v>
      </c>
      <c r="D17" s="14"/>
      <c r="E17" s="141">
        <f>'[3]2. DRE'!AB10</f>
        <v>-768924</v>
      </c>
      <c r="F17" s="141">
        <f>'[3]2. DRE'!AC10</f>
        <v>-1095062</v>
      </c>
      <c r="G17" s="141">
        <f>'[3]2. DRE'!AD10</f>
        <v>-742417</v>
      </c>
      <c r="H17" s="141">
        <f>'[3]2. DRE'!AE10</f>
        <v>-663653</v>
      </c>
      <c r="I17" s="141">
        <f t="shared" si="11"/>
        <v>-3270056</v>
      </c>
      <c r="J17" s="154"/>
      <c r="K17" s="141">
        <f>'[3]2. DRE'!AF10</f>
        <v>-574112</v>
      </c>
      <c r="L17" s="141">
        <f>'[3]2. DRE'!AG10</f>
        <v>-537351</v>
      </c>
      <c r="M17" s="141">
        <f>'[3]2. DRE'!AH10</f>
        <v>33269</v>
      </c>
      <c r="N17" s="141">
        <f>'[3]2. DRE'!AI10</f>
        <v>-637838</v>
      </c>
      <c r="O17" s="141">
        <f t="shared" si="12"/>
        <v>-1716032</v>
      </c>
      <c r="P17" s="154"/>
      <c r="Q17" s="141">
        <f>'[3]2. DRE'!AJ10</f>
        <v>-382581</v>
      </c>
      <c r="R17" s="141">
        <f>'[3]2. DRE'!AK10</f>
        <v>-663970</v>
      </c>
      <c r="S17" s="141">
        <f>'[3]2. DRE'!AL10</f>
        <v>-879423</v>
      </c>
      <c r="T17" s="141">
        <f>'[3]2. DRE'!AM10</f>
        <v>-981881</v>
      </c>
      <c r="U17" s="141">
        <f t="shared" si="13"/>
        <v>-2907855</v>
      </c>
      <c r="V17" s="154"/>
      <c r="W17" s="141">
        <f>'[3]2. DRE'!AN10</f>
        <v>-1760537</v>
      </c>
      <c r="X17" s="141">
        <f>'[3]2. DRE'!AO10</f>
        <v>-74501</v>
      </c>
      <c r="Y17" s="141">
        <f>'[3]2. DRE'!AP10</f>
        <v>-214858</v>
      </c>
      <c r="Z17" s="141">
        <f>'[3]2. DRE'!AQ10</f>
        <v>-1037280</v>
      </c>
      <c r="AA17" s="141">
        <f t="shared" si="14"/>
        <v>-3087176</v>
      </c>
      <c r="AB17" s="154"/>
      <c r="AC17" s="141">
        <f>'[3]2. DRE'!AR10</f>
        <v>-392459</v>
      </c>
      <c r="AD17" s="141">
        <f>'[3]2. DRE'!AS10</f>
        <v>-432764</v>
      </c>
      <c r="AE17" s="141">
        <f>'[3]2. DRE'!AT10</f>
        <v>-471813</v>
      </c>
      <c r="AF17" s="141">
        <f>'[3]2. DRE'!AU10</f>
        <v>-520675</v>
      </c>
      <c r="AG17" s="141">
        <f t="shared" si="15"/>
        <v>-1817711</v>
      </c>
      <c r="AH17" s="154"/>
      <c r="AI17" s="141">
        <v>-512425</v>
      </c>
      <c r="AJ17" s="141">
        <v>169604</v>
      </c>
      <c r="AK17" s="141">
        <v>-389493</v>
      </c>
      <c r="AL17" s="141">
        <f>-2384937+732314</f>
        <v>-1652623</v>
      </c>
      <c r="AM17" s="141">
        <f t="shared" si="16"/>
        <v>-2384937</v>
      </c>
    </row>
    <row r="18" spans="1:41" ht="15" customHeight="1">
      <c r="A18" s="58" t="str">
        <f>IF(Menu!$D$7="Português/Portuguese",B18,C18)</f>
        <v>Resultado de Equivalência Patrimonial</v>
      </c>
      <c r="B18" s="58" t="s">
        <v>10</v>
      </c>
      <c r="C18" s="58" t="s">
        <v>247</v>
      </c>
      <c r="D18" s="14"/>
      <c r="E18" s="141">
        <f>'[3]2. DRE'!AB11</f>
        <v>-45108</v>
      </c>
      <c r="F18" s="141">
        <f>'[3]2. DRE'!AC11</f>
        <v>28354</v>
      </c>
      <c r="G18" s="141">
        <f>'[3]2. DRE'!AD11</f>
        <v>25970</v>
      </c>
      <c r="H18" s="141">
        <f>'[3]2. DRE'!AE11</f>
        <v>62539</v>
      </c>
      <c r="I18" s="141">
        <f t="shared" si="11"/>
        <v>71755</v>
      </c>
      <c r="J18" s="154"/>
      <c r="K18" s="141">
        <f>'[3]2. DRE'!AF11</f>
        <v>13445</v>
      </c>
      <c r="L18" s="141">
        <f>'[3]2. DRE'!AG11</f>
        <v>55121</v>
      </c>
      <c r="M18" s="141">
        <f>'[3]2. DRE'!AH11</f>
        <v>94989</v>
      </c>
      <c r="N18" s="141">
        <f>'[3]2. DRE'!AI11</f>
        <v>18949</v>
      </c>
      <c r="O18" s="141">
        <f t="shared" si="12"/>
        <v>182504</v>
      </c>
      <c r="P18" s="154"/>
      <c r="Q18" s="141">
        <f>'[3]2. DRE'!AJ11</f>
        <v>19259</v>
      </c>
      <c r="R18" s="141">
        <f>'[3]2. DRE'!AK11</f>
        <v>54406</v>
      </c>
      <c r="S18" s="141">
        <f>'[3]2. DRE'!AL11</f>
        <v>93361</v>
      </c>
      <c r="T18" s="141">
        <f>'[3]2. DRE'!AM11</f>
        <v>70891</v>
      </c>
      <c r="U18" s="141">
        <f t="shared" si="13"/>
        <v>237917</v>
      </c>
      <c r="V18" s="154"/>
      <c r="W18" s="141">
        <f>'[3]2. DRE'!AN11</f>
        <v>21510</v>
      </c>
      <c r="X18" s="141">
        <f>'[3]2. DRE'!AO11</f>
        <v>107302</v>
      </c>
      <c r="Y18" s="141">
        <f>'[3]2. DRE'!AP11</f>
        <v>130771</v>
      </c>
      <c r="Z18" s="141">
        <f>'[3]2. DRE'!AQ11</f>
        <v>91549</v>
      </c>
      <c r="AA18" s="141">
        <f t="shared" si="14"/>
        <v>351132</v>
      </c>
      <c r="AB18" s="154"/>
      <c r="AC18" s="141">
        <f>'[3]2. DRE'!AR11</f>
        <v>93320</v>
      </c>
      <c r="AD18" s="141">
        <f>'[3]2. DRE'!AS11</f>
        <v>98279</v>
      </c>
      <c r="AE18" s="141">
        <f>'[3]2. DRE'!AT11</f>
        <v>122705</v>
      </c>
      <c r="AF18" s="141">
        <f>'[3]2. DRE'!AU11</f>
        <v>133743</v>
      </c>
      <c r="AG18" s="141">
        <f t="shared" si="15"/>
        <v>448047</v>
      </c>
      <c r="AH18" s="154"/>
      <c r="AI18" s="141">
        <v>78434</v>
      </c>
      <c r="AJ18" s="141">
        <v>166793</v>
      </c>
      <c r="AK18" s="141">
        <v>156627</v>
      </c>
      <c r="AL18" s="141">
        <f>'[1]DREconsolidado (2)'!$G$27</f>
        <v>116890</v>
      </c>
      <c r="AM18" s="141">
        <f t="shared" si="16"/>
        <v>518744</v>
      </c>
    </row>
    <row r="19" spans="1:41" s="14" customFormat="1" ht="15" customHeight="1">
      <c r="A19" s="61" t="str">
        <f>IF(Menu!$D$7="Português/Portuguese",B19,C19)</f>
        <v>Lucro Operacional Antes do Resultado Financeiro</v>
      </c>
      <c r="B19" s="10" t="s">
        <v>224</v>
      </c>
      <c r="C19" s="10" t="s">
        <v>248</v>
      </c>
      <c r="E19" s="153">
        <f>'[3]2. DRE'!AB12</f>
        <v>95663</v>
      </c>
      <c r="F19" s="153">
        <f>'[3]2. DRE'!AC12</f>
        <v>553269</v>
      </c>
      <c r="G19" s="153">
        <f>'[3]2. DRE'!AD12</f>
        <v>2159441</v>
      </c>
      <c r="H19" s="153">
        <f>'[3]2. DRE'!AE12</f>
        <v>2906094</v>
      </c>
      <c r="I19" s="153">
        <v>5714437</v>
      </c>
      <c r="J19" s="154"/>
      <c r="K19" s="153">
        <f>'[3]2. DRE'!AF12</f>
        <v>7177060</v>
      </c>
      <c r="L19" s="153">
        <f>'[3]2. DRE'!AG12</f>
        <v>7108582</v>
      </c>
      <c r="M19" s="153">
        <f>'[3]2. DRE'!AH12</f>
        <v>3679363</v>
      </c>
      <c r="N19" s="153">
        <f>'[3]2. DRE'!AI12</f>
        <v>2574957</v>
      </c>
      <c r="O19" s="153">
        <f t="shared" si="12"/>
        <v>20539962</v>
      </c>
      <c r="P19" s="154"/>
      <c r="Q19" s="153">
        <f>'[3]2. DRE'!AJ12</f>
        <v>3555334</v>
      </c>
      <c r="R19" s="153">
        <f>'[3]2. DRE'!AK12</f>
        <v>1771278</v>
      </c>
      <c r="S19" s="153">
        <f>'[3]2. DRE'!AL12</f>
        <v>1126920</v>
      </c>
      <c r="T19" s="153">
        <f>'[3]2. DRE'!AM12</f>
        <v>1187930</v>
      </c>
      <c r="U19" s="153">
        <f t="shared" si="13"/>
        <v>7641462</v>
      </c>
      <c r="V19" s="154"/>
      <c r="W19" s="153">
        <f>'[3]2. DRE'!AN12</f>
        <v>580523</v>
      </c>
      <c r="X19" s="153">
        <f>'[3]2. DRE'!AO12</f>
        <v>1140964</v>
      </c>
      <c r="Y19" s="153">
        <f>'[3]2. DRE'!AP12</f>
        <v>1647518</v>
      </c>
      <c r="Z19" s="153">
        <f>'[3]2. DRE'!AQ12</f>
        <v>1817746</v>
      </c>
      <c r="AA19" s="153">
        <f t="shared" si="14"/>
        <v>5186751</v>
      </c>
      <c r="AB19" s="154"/>
      <c r="AC19" s="153">
        <f>'[3]2. DRE'!AR12</f>
        <v>582935</v>
      </c>
      <c r="AD19" s="153">
        <f>'[3]2. DRE'!AS12</f>
        <v>1613509</v>
      </c>
      <c r="AE19" s="153">
        <f>'[3]2. DRE'!AT12</f>
        <v>781480.68558999989</v>
      </c>
      <c r="AF19" s="153">
        <f>'[3]2. DRE'!AU12</f>
        <v>1292094.9525199998</v>
      </c>
      <c r="AG19" s="153">
        <f t="shared" si="15"/>
        <v>4270019.6381099997</v>
      </c>
      <c r="AH19" s="154"/>
      <c r="AI19" s="153">
        <v>887637</v>
      </c>
      <c r="AJ19" s="153">
        <v>1642756</v>
      </c>
      <c r="AK19" s="153">
        <v>1723429</v>
      </c>
      <c r="AL19" s="153">
        <f>AL13+AL11</f>
        <v>562852.88911998458</v>
      </c>
      <c r="AM19" s="153">
        <f t="shared" si="16"/>
        <v>4816674.8891199846</v>
      </c>
      <c r="AN19" s="117"/>
      <c r="AO19" s="118"/>
    </row>
    <row r="20" spans="1:41" ht="15" customHeight="1">
      <c r="A20" s="58" t="str">
        <f>IF(Menu!$D$7="Português/Portuguese",B20,C20)</f>
        <v>Receitas Financeiras</v>
      </c>
      <c r="B20" s="58" t="s">
        <v>26</v>
      </c>
      <c r="C20" s="58" t="s">
        <v>86</v>
      </c>
      <c r="E20" s="141">
        <f>'[3]2. DRE'!AB14</f>
        <v>65131</v>
      </c>
      <c r="F20" s="141">
        <f>'[3]2. DRE'!AC14</f>
        <v>95956</v>
      </c>
      <c r="G20" s="141">
        <f>'[3]2. DRE'!AD14</f>
        <v>134489</v>
      </c>
      <c r="H20" s="141">
        <f>'[3]2. DRE'!AE14</f>
        <v>1146438</v>
      </c>
      <c r="I20" s="141">
        <f t="shared" ref="I20:I30" si="17">SUM(E20:H20)</f>
        <v>1442014</v>
      </c>
      <c r="J20" s="155"/>
      <c r="K20" s="141">
        <f>'[3]2. DRE'!AF14</f>
        <v>585585</v>
      </c>
      <c r="L20" s="141">
        <f>'[3]2. DRE'!AG14</f>
        <v>791755</v>
      </c>
      <c r="M20" s="141">
        <f>'[3]2. DRE'!AH14</f>
        <v>-297930</v>
      </c>
      <c r="N20" s="141">
        <f>'[3]2. DRE'!AI14</f>
        <v>87774</v>
      </c>
      <c r="O20" s="141">
        <f t="shared" si="12"/>
        <v>1167184</v>
      </c>
      <c r="P20" s="155"/>
      <c r="Q20" s="141">
        <f>'[3]2. DRE'!AJ14</f>
        <v>-35859</v>
      </c>
      <c r="R20" s="141">
        <f>'[3]2. DRE'!AK14</f>
        <v>-462956</v>
      </c>
      <c r="S20" s="141">
        <f>'[3]2. DRE'!AL14</f>
        <v>284757</v>
      </c>
      <c r="T20" s="141">
        <f>'[3]2. DRE'!AM14</f>
        <v>180999</v>
      </c>
      <c r="U20" s="141">
        <f t="shared" si="13"/>
        <v>-33059</v>
      </c>
      <c r="V20" s="155"/>
      <c r="W20" s="141">
        <f>'[3]2. DRE'!AN14</f>
        <v>344819</v>
      </c>
      <c r="X20" s="141">
        <f>'[3]2. DRE'!AO14</f>
        <v>249015</v>
      </c>
      <c r="Y20" s="141">
        <f>'[3]2. DRE'!AP14</f>
        <v>205490</v>
      </c>
      <c r="Z20" s="141">
        <f>'[3]2. DRE'!AQ14</f>
        <v>856423</v>
      </c>
      <c r="AA20" s="141">
        <f t="shared" si="14"/>
        <v>1655747</v>
      </c>
      <c r="AB20" s="155"/>
      <c r="AC20" s="141">
        <f>'[3]2. DRE'!AR14</f>
        <v>434359</v>
      </c>
      <c r="AD20" s="141">
        <f>'[3]2. DRE'!AS14</f>
        <v>342437</v>
      </c>
      <c r="AE20" s="141">
        <f>'[3]2. DRE'!AT14</f>
        <v>273672</v>
      </c>
      <c r="AF20" s="141">
        <f>'[3]2. DRE'!AU14</f>
        <v>405423.66490999999</v>
      </c>
      <c r="AG20" s="141">
        <f t="shared" si="15"/>
        <v>1455891.6649100001</v>
      </c>
      <c r="AH20" s="155"/>
      <c r="AI20" s="141">
        <v>555057</v>
      </c>
      <c r="AJ20" s="141">
        <v>270918</v>
      </c>
      <c r="AK20" s="141">
        <v>407396</v>
      </c>
      <c r="AL20" s="141">
        <f>283.43518653*1000</f>
        <v>283435.18653000001</v>
      </c>
      <c r="AM20" s="141">
        <f t="shared" si="16"/>
        <v>1516806.1865300001</v>
      </c>
    </row>
    <row r="21" spans="1:41" ht="15" customHeight="1">
      <c r="A21" s="58" t="str">
        <f>IF(Menu!$D$7="Português/Portuguese",B21,C21)</f>
        <v>Despesas Financeiras</v>
      </c>
      <c r="B21" s="58" t="s">
        <v>27</v>
      </c>
      <c r="C21" s="58" t="s">
        <v>81</v>
      </c>
      <c r="E21" s="141">
        <f>'[3]2. DRE'!AB15</f>
        <v>-1266269</v>
      </c>
      <c r="F21" s="141">
        <f>'[3]2. DRE'!AC15</f>
        <v>188901</v>
      </c>
      <c r="G21" s="141">
        <f>'[3]2. DRE'!AD15</f>
        <v>-290538</v>
      </c>
      <c r="H21" s="141">
        <f>'[3]2. DRE'!AE15</f>
        <v>-870419</v>
      </c>
      <c r="I21" s="141">
        <f t="shared" si="17"/>
        <v>-2238325</v>
      </c>
      <c r="J21" s="155"/>
      <c r="K21" s="141">
        <f>'[3]2. DRE'!AF15</f>
        <v>-787092</v>
      </c>
      <c r="L21" s="141">
        <f>'[3]2. DRE'!AG15</f>
        <v>-1130806</v>
      </c>
      <c r="M21" s="141">
        <f>'[3]2. DRE'!AH15</f>
        <v>-645496</v>
      </c>
      <c r="N21" s="141">
        <f>'[3]2. DRE'!AI15</f>
        <v>-547974</v>
      </c>
      <c r="O21" s="141">
        <f t="shared" si="12"/>
        <v>-3111368</v>
      </c>
      <c r="P21" s="155"/>
      <c r="Q21" s="141">
        <f>'[3]2. DRE'!AJ15</f>
        <v>-1089378</v>
      </c>
      <c r="R21" s="141">
        <f>'[3]2. DRE'!AK15</f>
        <v>-427056</v>
      </c>
      <c r="S21" s="141">
        <f>'[3]2. DRE'!AL15</f>
        <v>-603251</v>
      </c>
      <c r="T21" s="141">
        <f>'[3]2. DRE'!AM15</f>
        <v>-1362281</v>
      </c>
      <c r="U21" s="141">
        <f t="shared" si="13"/>
        <v>-3481966</v>
      </c>
      <c r="V21" s="155"/>
      <c r="W21" s="141">
        <f>'[3]2. DRE'!AN15</f>
        <v>-1534446</v>
      </c>
      <c r="X21" s="141">
        <f>'[3]2. DRE'!AO15</f>
        <v>-1434924</v>
      </c>
      <c r="Y21" s="141">
        <f>'[3]2. DRE'!AP15</f>
        <v>-1428965</v>
      </c>
      <c r="Z21" s="141">
        <f>'[3]2. DRE'!AQ15</f>
        <v>-1408794</v>
      </c>
      <c r="AA21" s="141">
        <f t="shared" si="14"/>
        <v>-5807129</v>
      </c>
      <c r="AB21" s="155"/>
      <c r="AC21" s="141">
        <f>'[3]2. DRE'!AR15</f>
        <v>-1558886</v>
      </c>
      <c r="AD21" s="141">
        <f>'[3]2. DRE'!AS15</f>
        <v>-1837828</v>
      </c>
      <c r="AE21" s="141">
        <f>'[3]2. DRE'!AT15</f>
        <v>-2205259.8485900001</v>
      </c>
      <c r="AF21" s="141">
        <f>'[3]2. DRE'!AU15</f>
        <v>-1667285.1514099999</v>
      </c>
      <c r="AG21" s="141">
        <f t="shared" si="15"/>
        <v>-7269259</v>
      </c>
      <c r="AH21" s="155"/>
      <c r="AI21" s="141">
        <v>-2405404</v>
      </c>
      <c r="AJ21" s="141">
        <v>-2171157</v>
      </c>
      <c r="AK21" s="141">
        <v>-1850229</v>
      </c>
      <c r="AL21" s="141">
        <f>-1586.18810347259*1000-20</f>
        <v>-1586208.10347259</v>
      </c>
      <c r="AM21" s="141">
        <f t="shared" si="16"/>
        <v>-8012998.1034725904</v>
      </c>
    </row>
    <row r="22" spans="1:41" ht="15" customHeight="1">
      <c r="A22" s="60" t="str">
        <f>IF(Menu!$D$7="Português/Portuguese",B22,C22)</f>
        <v>Variação Cambial Líquida de Instrumentos Financeiros</v>
      </c>
      <c r="B22" s="60" t="s">
        <v>228</v>
      </c>
      <c r="C22" s="60" t="s">
        <v>249</v>
      </c>
      <c r="E22" s="141">
        <f>'[3]2. DRE'!AB16</f>
        <v>364882</v>
      </c>
      <c r="F22" s="141">
        <f>'[3]2. DRE'!AC16</f>
        <v>343074</v>
      </c>
      <c r="G22" s="141">
        <f>'[3]2. DRE'!AD16</f>
        <v>-69751</v>
      </c>
      <c r="H22" s="141">
        <f>'[3]2. DRE'!AE16</f>
        <v>-335</v>
      </c>
      <c r="I22" s="141">
        <f t="shared" si="17"/>
        <v>637870</v>
      </c>
      <c r="J22" s="155"/>
      <c r="K22" s="141">
        <f>'[3]2. DRE'!AF16</f>
        <v>-56328</v>
      </c>
      <c r="L22" s="141">
        <f>'[3]2. DRE'!AG16</f>
        <v>-330030</v>
      </c>
      <c r="M22" s="141">
        <f>'[3]2. DRE'!AH16</f>
        <v>247882</v>
      </c>
      <c r="N22" s="141">
        <f>'[3]2. DRE'!AI16</f>
        <v>184236</v>
      </c>
      <c r="O22" s="141">
        <f t="shared" si="12"/>
        <v>45760</v>
      </c>
      <c r="P22" s="155"/>
      <c r="Q22" s="141">
        <f>'[3]2. DRE'!AJ16</f>
        <v>-121324</v>
      </c>
      <c r="R22" s="141">
        <f>'[3]2. DRE'!AK16</f>
        <v>583747</v>
      </c>
      <c r="S22" s="141">
        <f>'[3]2. DRE'!AL16</f>
        <v>479862</v>
      </c>
      <c r="T22" s="141">
        <f>'[3]2. DRE'!AM16</f>
        <v>-252100</v>
      </c>
      <c r="U22" s="141">
        <f t="shared" si="13"/>
        <v>690185</v>
      </c>
      <c r="V22" s="155"/>
      <c r="W22" s="141">
        <f>'[3]2. DRE'!AN16</f>
        <v>-247298</v>
      </c>
      <c r="X22" s="141">
        <f>'[3]2. DRE'!AO16</f>
        <v>-79960</v>
      </c>
      <c r="Y22" s="141">
        <f>'[3]2. DRE'!AP16</f>
        <v>-50092</v>
      </c>
      <c r="Z22" s="141">
        <f>'[3]2. DRE'!AQ16</f>
        <v>-77702</v>
      </c>
      <c r="AA22" s="141">
        <f t="shared" si="14"/>
        <v>-455052</v>
      </c>
      <c r="AB22" s="155"/>
      <c r="AC22" s="141">
        <f>'[3]2. DRE'!AR16</f>
        <v>-153904</v>
      </c>
      <c r="AD22" s="141">
        <f>'[3]2. DRE'!AS16</f>
        <v>-33724</v>
      </c>
      <c r="AE22" s="141">
        <f>'[3]2. DRE'!AT16</f>
        <v>-384619.84859000001</v>
      </c>
      <c r="AF22" s="141">
        <f>'[3]2. DRE'!AU16</f>
        <v>311432.84859000001</v>
      </c>
      <c r="AG22" s="141">
        <f t="shared" si="15"/>
        <v>-260815.00000000006</v>
      </c>
      <c r="AH22" s="155"/>
      <c r="AI22" s="141">
        <v>-704996</v>
      </c>
      <c r="AJ22" s="141">
        <v>-397886</v>
      </c>
      <c r="AK22" s="141">
        <v>-376403</v>
      </c>
      <c r="AL22" s="141">
        <f>-81.138671662588*1000</f>
        <v>-81138.671662587993</v>
      </c>
      <c r="AM22" s="141">
        <f t="shared" si="16"/>
        <v>-1560423.6716625879</v>
      </c>
    </row>
    <row r="23" spans="1:41" ht="15" customHeight="1">
      <c r="A23" s="60" t="str">
        <f>IF(Menu!$D$7="Português/Portuguese",B23,C23)</f>
        <v>Outras Despesas Financeiras</v>
      </c>
      <c r="B23" s="60" t="s">
        <v>250</v>
      </c>
      <c r="C23" s="60" t="s">
        <v>251</v>
      </c>
      <c r="E23" s="141">
        <f>'[3]2. DRE'!AB17</f>
        <v>-1631151</v>
      </c>
      <c r="F23" s="141">
        <f>'[3]2. DRE'!AC17</f>
        <v>-154173</v>
      </c>
      <c r="G23" s="141">
        <f>'[3]2. DRE'!AD17</f>
        <v>-220787</v>
      </c>
      <c r="H23" s="141">
        <f>'[3]2. DRE'!AE17</f>
        <v>-870084</v>
      </c>
      <c r="I23" s="141">
        <f t="shared" si="17"/>
        <v>-2876195</v>
      </c>
      <c r="J23" s="155"/>
      <c r="K23" s="141">
        <f>'[3]2. DRE'!AF17</f>
        <v>-730764</v>
      </c>
      <c r="L23" s="141">
        <f>'[3]2. DRE'!AG17</f>
        <v>-800776</v>
      </c>
      <c r="M23" s="141">
        <f>'[3]2. DRE'!AH17</f>
        <v>-893378</v>
      </c>
      <c r="N23" s="141">
        <f>'[3]2. DRE'!AI17</f>
        <v>-732210</v>
      </c>
      <c r="O23" s="141">
        <f t="shared" si="12"/>
        <v>-3157128</v>
      </c>
      <c r="P23" s="155"/>
      <c r="Q23" s="141">
        <f>'[3]2. DRE'!AJ17</f>
        <v>-968054</v>
      </c>
      <c r="R23" s="141">
        <f>'[3]2. DRE'!AK17</f>
        <v>-1010803</v>
      </c>
      <c r="S23" s="141">
        <f>'[3]2. DRE'!AL17</f>
        <v>-1083113</v>
      </c>
      <c r="T23" s="141">
        <f>'[3]2. DRE'!AM17</f>
        <v>-1110181</v>
      </c>
      <c r="U23" s="141">
        <f t="shared" si="13"/>
        <v>-4172151</v>
      </c>
      <c r="V23" s="155"/>
      <c r="W23" s="141">
        <f>'[3]2. DRE'!AN17</f>
        <v>-1287148</v>
      </c>
      <c r="X23" s="141">
        <f>'[3]2. DRE'!AO17</f>
        <v>-1354964</v>
      </c>
      <c r="Y23" s="141">
        <f>'[3]2. DRE'!AP17</f>
        <v>-1378873</v>
      </c>
      <c r="Z23" s="141">
        <f>'[3]2. DRE'!AQ17</f>
        <v>-1331092</v>
      </c>
      <c r="AA23" s="141">
        <f t="shared" si="14"/>
        <v>-5352077</v>
      </c>
      <c r="AB23" s="155"/>
      <c r="AC23" s="141">
        <f>'[3]2. DRE'!AR17</f>
        <v>-1404982</v>
      </c>
      <c r="AD23" s="141">
        <f>'[3]2. DRE'!AS17</f>
        <v>-1804104</v>
      </c>
      <c r="AE23" s="141">
        <f>'[3]2. DRE'!AT17</f>
        <v>-1820640</v>
      </c>
      <c r="AF23" s="141">
        <f>'[3]2. DRE'!AU17</f>
        <v>-1978718</v>
      </c>
      <c r="AG23" s="141">
        <f t="shared" si="15"/>
        <v>-7008444</v>
      </c>
      <c r="AH23" s="155"/>
      <c r="AI23" s="141">
        <v>-1700408</v>
      </c>
      <c r="AJ23" s="141">
        <v>-1773271</v>
      </c>
      <c r="AK23" s="141">
        <v>-1473826</v>
      </c>
      <c r="AL23" s="141">
        <f>-1505.04943181*1000-20</f>
        <v>-1505069.43181</v>
      </c>
      <c r="AM23" s="141">
        <f t="shared" si="16"/>
        <v>-6452574.43181</v>
      </c>
    </row>
    <row r="24" spans="1:41" s="14" customFormat="1" ht="15" customHeight="1">
      <c r="A24" s="61" t="str">
        <f>IF(Menu!$D$7="Português/Portuguese",B24,C24)</f>
        <v>Resultado Antes dos Tributos sobre o Lucro</v>
      </c>
      <c r="B24" s="10" t="s">
        <v>229</v>
      </c>
      <c r="C24" s="10" t="s">
        <v>252</v>
      </c>
      <c r="E24" s="153">
        <f>'[3]2. DRE'!AB18</f>
        <v>-1105505</v>
      </c>
      <c r="F24" s="153">
        <f>'[3]2. DRE'!AC18</f>
        <v>838126</v>
      </c>
      <c r="G24" s="153">
        <f>'[3]2. DRE'!AD18</f>
        <v>2003392</v>
      </c>
      <c r="H24" s="153">
        <f>'[3]2. DRE'!AE18</f>
        <v>3182113</v>
      </c>
      <c r="I24" s="153">
        <f t="shared" si="17"/>
        <v>4918126</v>
      </c>
      <c r="J24" s="154"/>
      <c r="K24" s="153">
        <f>'[3]2. DRE'!AF18</f>
        <v>6975553</v>
      </c>
      <c r="L24" s="153">
        <f>'[3]2. DRE'!AG18</f>
        <v>6769531</v>
      </c>
      <c r="M24" s="153">
        <f>'[3]2. DRE'!AH18</f>
        <v>2735937</v>
      </c>
      <c r="N24" s="153">
        <f>'[3]2. DRE'!AI18</f>
        <v>2114757</v>
      </c>
      <c r="O24" s="153">
        <f t="shared" si="12"/>
        <v>18595778</v>
      </c>
      <c r="P24" s="154"/>
      <c r="Q24" s="153">
        <f>'[3]2. DRE'!AJ18</f>
        <v>2430097</v>
      </c>
      <c r="R24" s="153">
        <f>'[3]2. DRE'!AK18</f>
        <v>881266</v>
      </c>
      <c r="S24" s="153">
        <f>'[3]2. DRE'!AL18</f>
        <v>808426</v>
      </c>
      <c r="T24" s="153">
        <f>'[3]2. DRE'!AM18</f>
        <v>6648</v>
      </c>
      <c r="U24" s="153">
        <f t="shared" si="13"/>
        <v>4126437</v>
      </c>
      <c r="V24" s="154"/>
      <c r="W24" s="153">
        <f>'[3]2. DRE'!AN18</f>
        <v>-609104</v>
      </c>
      <c r="X24" s="153">
        <f>'[3]2. DRE'!AO18</f>
        <v>-44944</v>
      </c>
      <c r="Y24" s="153">
        <f>'[3]2. DRE'!AP18</f>
        <v>424043</v>
      </c>
      <c r="Z24" s="153">
        <f>'[3]2. DRE'!AQ18</f>
        <v>1265375</v>
      </c>
      <c r="AA24" s="153">
        <f t="shared" si="14"/>
        <v>1035370</v>
      </c>
      <c r="AB24" s="154"/>
      <c r="AC24" s="153">
        <f>'[3]2. DRE'!AR18</f>
        <v>-541592</v>
      </c>
      <c r="AD24" s="153">
        <f>'[3]2. DRE'!AS18</f>
        <v>118118</v>
      </c>
      <c r="AE24" s="153">
        <f>'[3]2. DRE'!AT18</f>
        <v>-1150107.1630000002</v>
      </c>
      <c r="AF24" s="153">
        <f>'[3]2. DRE'!AU18</f>
        <v>30233.466019999934</v>
      </c>
      <c r="AG24" s="153">
        <f t="shared" si="15"/>
        <v>-1543347.6969800002</v>
      </c>
      <c r="AH24" s="154"/>
      <c r="AI24" s="153">
        <v>-962710</v>
      </c>
      <c r="AJ24" s="153">
        <v>-257483</v>
      </c>
      <c r="AK24" s="153">
        <v>280596</v>
      </c>
      <c r="AL24" s="153">
        <v>-739921</v>
      </c>
      <c r="AM24" s="153">
        <f t="shared" si="16"/>
        <v>-1679518</v>
      </c>
    </row>
    <row r="25" spans="1:41" ht="15" customHeight="1">
      <c r="A25" s="60" t="str">
        <f>IF(Menu!$D$7="Português/Portuguese",B25,C25)</f>
        <v>Imposto de Renda e Contribuição Social sobre o Lucro</v>
      </c>
      <c r="B25" s="60" t="s">
        <v>230</v>
      </c>
      <c r="C25" s="60" t="s">
        <v>68</v>
      </c>
      <c r="E25" s="141">
        <f>'[3]2. DRE'!AB19</f>
        <v>-206204</v>
      </c>
      <c r="F25" s="141">
        <f>'[3]2. DRE'!AC19</f>
        <v>-392226</v>
      </c>
      <c r="G25" s="141">
        <f>'[3]2. DRE'!AD19</f>
        <v>-741797</v>
      </c>
      <c r="H25" s="141">
        <f>'[3]2. DRE'!AE19</f>
        <v>714719</v>
      </c>
      <c r="I25" s="141">
        <f t="shared" si="17"/>
        <v>-625508</v>
      </c>
      <c r="J25" s="155"/>
      <c r="K25" s="141">
        <f>'[3]2. DRE'!AF19</f>
        <v>-1278240</v>
      </c>
      <c r="L25" s="141">
        <f>'[3]2. DRE'!AG19</f>
        <v>-1256871</v>
      </c>
      <c r="M25" s="141">
        <f>'[3]2. DRE'!AH19</f>
        <v>-1411285</v>
      </c>
      <c r="N25" s="141">
        <f>'[3]2. DRE'!AI19</f>
        <v>-1053761</v>
      </c>
      <c r="O25" s="141">
        <f t="shared" si="12"/>
        <v>-5000157</v>
      </c>
      <c r="P25" s="155"/>
      <c r="Q25" s="141">
        <f>'[3]2. DRE'!AJ19</f>
        <v>-1066154</v>
      </c>
      <c r="R25" s="141">
        <f>'[3]2. DRE'!AK19</f>
        <v>-511935</v>
      </c>
      <c r="S25" s="141">
        <f>'[3]2. DRE'!AL19</f>
        <v>-570794</v>
      </c>
      <c r="T25" s="141">
        <f>'[3]2. DRE'!AM19</f>
        <v>190144</v>
      </c>
      <c r="U25" s="141">
        <f t="shared" si="13"/>
        <v>-1958739</v>
      </c>
      <c r="V25" s="155"/>
      <c r="W25" s="141">
        <f>'[3]2. DRE'!AN19</f>
        <v>-213439</v>
      </c>
      <c r="X25" s="141">
        <f>'[3]2. DRE'!AO19</f>
        <v>328240</v>
      </c>
      <c r="Y25" s="141">
        <f>'[3]2. DRE'!AP19</f>
        <v>-333249</v>
      </c>
      <c r="Z25" s="141">
        <f>'[3]2. DRE'!AQ19</f>
        <v>-414270</v>
      </c>
      <c r="AA25" s="141">
        <f t="shared" si="14"/>
        <v>-632718</v>
      </c>
      <c r="AB25" s="155"/>
      <c r="AC25" s="141">
        <f>'[3]2. DRE'!AR19</f>
        <v>61930</v>
      </c>
      <c r="AD25" s="141">
        <f>'[3]2. DRE'!AS19</f>
        <v>-340730</v>
      </c>
      <c r="AE25" s="141">
        <f>'[3]2. DRE'!AT19</f>
        <v>399237</v>
      </c>
      <c r="AF25" s="141">
        <f>'[3]2. DRE'!AU19</f>
        <v>-115231</v>
      </c>
      <c r="AG25" s="141">
        <f t="shared" si="15"/>
        <v>5206</v>
      </c>
      <c r="AH25" s="155"/>
      <c r="AI25" s="141">
        <v>231130</v>
      </c>
      <c r="AJ25" s="141">
        <v>127114</v>
      </c>
      <c r="AK25" s="141">
        <v>-204158</v>
      </c>
      <c r="AL25" s="141">
        <v>18706</v>
      </c>
      <c r="AM25" s="141">
        <f t="shared" si="16"/>
        <v>172792</v>
      </c>
    </row>
    <row r="26" spans="1:41" ht="15" customHeight="1">
      <c r="A26" s="60" t="str">
        <f>IF(Menu!$D$7="Português/Portuguese",B26,C26)</f>
        <v>Resultado Líquido das Operações Continuadas</v>
      </c>
      <c r="B26" s="60" t="s">
        <v>231</v>
      </c>
      <c r="C26" s="60" t="s">
        <v>253</v>
      </c>
      <c r="E26" s="141">
        <f>'[3]2. DRE'!AB20</f>
        <v>-1311709</v>
      </c>
      <c r="F26" s="141">
        <f>'[3]2. DRE'!AC20</f>
        <v>445900</v>
      </c>
      <c r="G26" s="141">
        <f>'[3]2. DRE'!AD20</f>
        <v>1261595</v>
      </c>
      <c r="H26" s="141">
        <f>'[3]2. DRE'!AE20</f>
        <v>3896832</v>
      </c>
      <c r="I26" s="141">
        <f t="shared" si="17"/>
        <v>4292618</v>
      </c>
      <c r="J26" s="155"/>
      <c r="K26" s="141">
        <f>'[3]2. DRE'!AF20</f>
        <v>5697313</v>
      </c>
      <c r="L26" s="141">
        <f>'[3]2. DRE'!AG20</f>
        <v>5512660</v>
      </c>
      <c r="M26" s="141">
        <f>'[3]2. DRE'!AH20</f>
        <v>1324652</v>
      </c>
      <c r="N26" s="141">
        <f>'[3]2. DRE'!AI20</f>
        <v>1060996</v>
      </c>
      <c r="O26" s="141">
        <f t="shared" si="12"/>
        <v>13595621</v>
      </c>
      <c r="P26" s="155"/>
      <c r="Q26" s="141">
        <f>'[3]2. DRE'!AJ20</f>
        <v>1363943</v>
      </c>
      <c r="R26" s="141">
        <f>'[3]2. DRE'!AK20</f>
        <v>369331</v>
      </c>
      <c r="S26" s="141">
        <f>'[3]2. DRE'!AL20</f>
        <v>237632</v>
      </c>
      <c r="T26" s="141">
        <f>'[3]2. DRE'!AM20</f>
        <v>196792</v>
      </c>
      <c r="U26" s="141">
        <f t="shared" si="13"/>
        <v>2167698</v>
      </c>
      <c r="V26" s="155"/>
      <c r="W26" s="141">
        <f>'[3]2. DRE'!AN20</f>
        <v>-822543</v>
      </c>
      <c r="X26" s="141">
        <f>'[3]2. DRE'!AO20</f>
        <v>283296</v>
      </c>
      <c r="Y26" s="141">
        <f>'[3]2. DRE'!AP20</f>
        <v>90794</v>
      </c>
      <c r="Z26" s="141">
        <f>'[3]2. DRE'!AQ20</f>
        <v>851105</v>
      </c>
      <c r="AA26" s="141">
        <f t="shared" si="14"/>
        <v>402652</v>
      </c>
      <c r="AB26" s="155"/>
      <c r="AC26" s="141">
        <f>'[3]2. DRE'!AR20</f>
        <v>-479662</v>
      </c>
      <c r="AD26" s="141">
        <f>'[3]2. DRE'!AS20</f>
        <v>-222612</v>
      </c>
      <c r="AE26" s="141">
        <f>'[3]2. DRE'!AT20</f>
        <v>-750870.16300000018</v>
      </c>
      <c r="AF26" s="141">
        <f>'[3]2. DRE'!AU20</f>
        <v>-84997.533980000066</v>
      </c>
      <c r="AG26" s="141">
        <f t="shared" si="15"/>
        <v>-1538141.6969800002</v>
      </c>
      <c r="AH26" s="155"/>
      <c r="AI26" s="141">
        <v>-731580</v>
      </c>
      <c r="AJ26" s="141">
        <v>-130369</v>
      </c>
      <c r="AK26" s="141">
        <v>76438</v>
      </c>
      <c r="AL26" s="141">
        <f>AL28</f>
        <v>-721215</v>
      </c>
      <c r="AM26" s="141">
        <f t="shared" si="16"/>
        <v>-1506726</v>
      </c>
    </row>
    <row r="27" spans="1:41" ht="15" customHeight="1">
      <c r="A27" s="60" t="str">
        <f>IF(Menu!$D$7="Português/Portuguese",B27,C27)</f>
        <v>Resultado Líquido de Operações Descontinuadas</v>
      </c>
      <c r="B27" s="60" t="s">
        <v>232</v>
      </c>
      <c r="C27" s="60" t="s">
        <v>254</v>
      </c>
      <c r="E27" s="141">
        <f>'[3]2. DRE'!AB21</f>
        <v>0</v>
      </c>
      <c r="F27" s="141">
        <f>'[3]2. DRE'!AC21</f>
        <v>0</v>
      </c>
      <c r="G27" s="141">
        <f>'[3]2. DRE'!AD21</f>
        <v>0</v>
      </c>
      <c r="H27" s="141">
        <f>'[3]2. DRE'!AE21</f>
        <v>0</v>
      </c>
      <c r="I27" s="141">
        <f t="shared" si="17"/>
        <v>0</v>
      </c>
      <c r="J27" s="155"/>
      <c r="K27" s="141">
        <f>'[3]2. DRE'!AF21</f>
        <v>0</v>
      </c>
      <c r="L27" s="141">
        <f>'[3]2. DRE'!AG21</f>
        <v>0</v>
      </c>
      <c r="M27" s="141">
        <f>'[3]2. DRE'!AH21</f>
        <v>0</v>
      </c>
      <c r="N27" s="141">
        <f>'[3]2. DRE'!AI21</f>
        <v>0</v>
      </c>
      <c r="O27" s="141">
        <f t="shared" si="12"/>
        <v>0</v>
      </c>
      <c r="P27" s="155"/>
      <c r="Q27" s="141">
        <f>'[3]2. DRE'!AJ21</f>
        <v>0</v>
      </c>
      <c r="R27" s="141">
        <f>'[3]2. DRE'!AK21</f>
        <v>0</v>
      </c>
      <c r="S27" s="141">
        <f>'[3]2. DRE'!AL21</f>
        <v>0</v>
      </c>
      <c r="T27" s="141">
        <f>'[3]2. DRE'!AM21</f>
        <v>0</v>
      </c>
      <c r="U27" s="141">
        <f t="shared" si="13"/>
        <v>0</v>
      </c>
      <c r="V27" s="155"/>
      <c r="W27" s="141">
        <f>'[3]2. DRE'!AN21</f>
        <v>0</v>
      </c>
      <c r="X27" s="141">
        <f>'[3]2. DRE'!AO21</f>
        <v>0</v>
      </c>
      <c r="Y27" s="141">
        <f>'[3]2. DRE'!AP21</f>
        <v>0</v>
      </c>
      <c r="Z27" s="141">
        <f>'[3]2. DRE'!AQ21</f>
        <v>0</v>
      </c>
      <c r="AA27" s="141">
        <f t="shared" si="14"/>
        <v>0</v>
      </c>
      <c r="AB27" s="155"/>
      <c r="AC27" s="141">
        <f>'[3]2. DRE'!AR21</f>
        <v>0</v>
      </c>
      <c r="AD27" s="141">
        <f>'[3]2. DRE'!AS21</f>
        <v>0</v>
      </c>
      <c r="AE27" s="141">
        <f>'[3]2. DRE'!AT21</f>
        <v>0</v>
      </c>
      <c r="AF27" s="141">
        <f>'[3]2. DRE'!AU21</f>
        <v>0</v>
      </c>
      <c r="AG27" s="141">
        <f t="shared" si="15"/>
        <v>0</v>
      </c>
      <c r="AH27" s="155"/>
      <c r="AI27" s="141">
        <f>'[3]2. DRE'!AV21</f>
        <v>0</v>
      </c>
      <c r="AJ27" s="141">
        <f>'[3]2. DRE'!AW21</f>
        <v>0</v>
      </c>
      <c r="AK27" s="141">
        <f>'[3]2. DRE'!AX21</f>
        <v>0</v>
      </c>
      <c r="AL27" s="141">
        <v>0</v>
      </c>
      <c r="AM27" s="141">
        <f t="shared" si="16"/>
        <v>0</v>
      </c>
    </row>
    <row r="28" spans="1:41" s="14" customFormat="1" ht="15" customHeight="1">
      <c r="A28" s="61" t="str">
        <f>IF(Menu!$D$7="Português/Portuguese",B28,C28)</f>
        <v>Lucro/Prejuízo Consolidado do Período</v>
      </c>
      <c r="B28" s="10" t="s">
        <v>233</v>
      </c>
      <c r="C28" s="10" t="s">
        <v>255</v>
      </c>
      <c r="E28" s="153">
        <f>'[3]2. DRE'!AB22</f>
        <v>-1311709</v>
      </c>
      <c r="F28" s="153">
        <f>'[3]2. DRE'!AC22</f>
        <v>445900</v>
      </c>
      <c r="G28" s="153">
        <f>'[3]2. DRE'!AD22</f>
        <v>1261595</v>
      </c>
      <c r="H28" s="153">
        <f>'[3]2. DRE'!AE22</f>
        <v>3896832</v>
      </c>
      <c r="I28" s="153">
        <f t="shared" si="17"/>
        <v>4292618</v>
      </c>
      <c r="J28" s="154"/>
      <c r="K28" s="153">
        <f>'[3]2. DRE'!AF22</f>
        <v>5697313</v>
      </c>
      <c r="L28" s="153">
        <f>'[3]2. DRE'!AG22</f>
        <v>5512660</v>
      </c>
      <c r="M28" s="153">
        <f>'[3]2. DRE'!AH22</f>
        <v>1324652</v>
      </c>
      <c r="N28" s="153">
        <f>'[3]2. DRE'!AI22</f>
        <v>1060996</v>
      </c>
      <c r="O28" s="153">
        <f t="shared" si="12"/>
        <v>13595621</v>
      </c>
      <c r="P28" s="154"/>
      <c r="Q28" s="153">
        <f>'[3]2. DRE'!AJ22</f>
        <v>1363943</v>
      </c>
      <c r="R28" s="153">
        <f>'[3]2. DRE'!AK22</f>
        <v>369331</v>
      </c>
      <c r="S28" s="153">
        <f>'[3]2. DRE'!AL22</f>
        <v>237632</v>
      </c>
      <c r="T28" s="153">
        <f>'[3]2. DRE'!AM22</f>
        <v>196792</v>
      </c>
      <c r="U28" s="153">
        <f t="shared" si="13"/>
        <v>2167698</v>
      </c>
      <c r="V28" s="154"/>
      <c r="W28" s="153">
        <f>'[3]2. DRE'!AN22</f>
        <v>-822548</v>
      </c>
      <c r="X28" s="153">
        <f>'[3]2. DRE'!AO22</f>
        <v>283298</v>
      </c>
      <c r="Y28" s="153">
        <f>'[3]2. DRE'!AP22</f>
        <v>90794</v>
      </c>
      <c r="Z28" s="153">
        <f>'[3]2. DRE'!AQ22</f>
        <v>851105</v>
      </c>
      <c r="AA28" s="153">
        <f t="shared" si="14"/>
        <v>402649</v>
      </c>
      <c r="AB28" s="154"/>
      <c r="AC28" s="153">
        <f>'[3]2. DRE'!AR22</f>
        <v>-479662</v>
      </c>
      <c r="AD28" s="153">
        <f>'[3]2. DRE'!AS22</f>
        <v>-222612</v>
      </c>
      <c r="AE28" s="153">
        <f>'[3]2. DRE'!AT22</f>
        <v>-750870.16300000018</v>
      </c>
      <c r="AF28" s="153">
        <f>'[3]2. DRE'!AU22</f>
        <v>-84997.533980000066</v>
      </c>
      <c r="AG28" s="153">
        <f t="shared" si="15"/>
        <v>-1538141.6969800002</v>
      </c>
      <c r="AH28" s="154"/>
      <c r="AI28" s="153">
        <v>-731580</v>
      </c>
      <c r="AJ28" s="153">
        <v>-130369</v>
      </c>
      <c r="AK28" s="153">
        <v>76438</v>
      </c>
      <c r="AL28" s="153">
        <v>-721215</v>
      </c>
      <c r="AM28" s="153">
        <f t="shared" si="16"/>
        <v>-1506726</v>
      </c>
    </row>
    <row r="29" spans="1:41" ht="15" customHeight="1">
      <c r="A29" s="60" t="str">
        <f>IF(Menu!$D$7="Português/Portuguese",B29,C29)</f>
        <v>Atribuído a Sócios da Empresa Controladora</v>
      </c>
      <c r="B29" s="60" t="s">
        <v>234</v>
      </c>
      <c r="C29" s="60" t="s">
        <v>257</v>
      </c>
      <c r="E29" s="141">
        <f>'[3]2. DRE'!AB23</f>
        <v>-1360851</v>
      </c>
      <c r="F29" s="141">
        <f>'[3]2. DRE'!AC23</f>
        <v>345178</v>
      </c>
      <c r="G29" s="141">
        <f>'[3]2. DRE'!AD23</f>
        <v>1080786</v>
      </c>
      <c r="H29" s="141">
        <f>'[3]2. DRE'!AE23</f>
        <v>3729182</v>
      </c>
      <c r="I29" s="141">
        <f t="shared" si="17"/>
        <v>3794295</v>
      </c>
      <c r="J29" s="155"/>
      <c r="K29" s="141">
        <f>'[3]2. DRE'!AF23</f>
        <v>5240015</v>
      </c>
      <c r="L29" s="141">
        <f>'[3]2. DRE'!AG23</f>
        <v>4965771</v>
      </c>
      <c r="M29" s="141">
        <f>'[3]2. DRE'!AH23</f>
        <v>1149537</v>
      </c>
      <c r="N29" s="141">
        <f>'[3]2. DRE'!AI23</f>
        <v>903305</v>
      </c>
      <c r="O29" s="141">
        <f t="shared" si="12"/>
        <v>12258628</v>
      </c>
      <c r="P29" s="155"/>
      <c r="Q29" s="141">
        <f>'[3]2. DRE'!AJ23</f>
        <v>1206402</v>
      </c>
      <c r="R29" s="141">
        <f>'[3]2. DRE'!AK23</f>
        <v>197326</v>
      </c>
      <c r="S29" s="141">
        <f>'[3]2. DRE'!AL23</f>
        <v>133391</v>
      </c>
      <c r="T29" s="141">
        <f>'[3]2. DRE'!AM23</f>
        <v>16941</v>
      </c>
      <c r="U29" s="141">
        <f t="shared" si="13"/>
        <v>1554060</v>
      </c>
      <c r="V29" s="155"/>
      <c r="W29" s="141">
        <f>'[3]2. DRE'!AN23</f>
        <v>-926396</v>
      </c>
      <c r="X29" s="141">
        <f>'[3]2. DRE'!AO23</f>
        <v>183603</v>
      </c>
      <c r="Y29" s="141">
        <f>'[3]2. DRE'!AP23</f>
        <v>-154480</v>
      </c>
      <c r="Z29" s="141">
        <f>'[3]2. DRE'!AQ23</f>
        <v>579067</v>
      </c>
      <c r="AA29" s="141">
        <f t="shared" si="14"/>
        <v>-318206</v>
      </c>
      <c r="AB29" s="155"/>
      <c r="AC29" s="141">
        <f>'[3]2. DRE'!AR23</f>
        <v>-589701</v>
      </c>
      <c r="AD29" s="141">
        <f>'[3]2. DRE'!AS23</f>
        <v>-528778.70029000007</v>
      </c>
      <c r="AE29" s="141">
        <f>'[3]2. DRE'!AT23</f>
        <v>-840337</v>
      </c>
      <c r="AF29" s="141">
        <f>'[3]2. DRE'!AU23</f>
        <v>-633035.29971000005</v>
      </c>
      <c r="AG29" s="141">
        <f t="shared" si="15"/>
        <v>-2591852</v>
      </c>
      <c r="AH29" s="155"/>
      <c r="AI29" s="141">
        <v>-619146</v>
      </c>
      <c r="AJ29" s="141">
        <v>-166000</v>
      </c>
      <c r="AK29" s="141">
        <v>-137080</v>
      </c>
      <c r="AL29" s="141">
        <v>-1080141.506750036</v>
      </c>
      <c r="AM29" s="141">
        <f t="shared" si="16"/>
        <v>-2002367.506750036</v>
      </c>
    </row>
    <row r="30" spans="1:41" ht="15" customHeight="1">
      <c r="A30" s="60" t="str">
        <f>IF(Menu!$D$7="Português/Portuguese",B30,C30)</f>
        <v>Atribuído a Sócios Não Controladores</v>
      </c>
      <c r="B30" s="60" t="s">
        <v>235</v>
      </c>
      <c r="C30" s="60" t="s">
        <v>256</v>
      </c>
      <c r="E30" s="141">
        <f>'[3]2. DRE'!AB24</f>
        <v>49142</v>
      </c>
      <c r="F30" s="141">
        <f>'[3]2. DRE'!AC24</f>
        <v>100722</v>
      </c>
      <c r="G30" s="141">
        <f>'[3]2. DRE'!AD24</f>
        <v>180809</v>
      </c>
      <c r="H30" s="141">
        <f>'[3]2. DRE'!AE24</f>
        <v>167650</v>
      </c>
      <c r="I30" s="141">
        <f t="shared" si="17"/>
        <v>498323</v>
      </c>
      <c r="J30" s="155"/>
      <c r="K30" s="141">
        <f>'[3]2. DRE'!AF24</f>
        <v>457298</v>
      </c>
      <c r="L30" s="141">
        <f>'[3]2. DRE'!AG24</f>
        <v>546889</v>
      </c>
      <c r="M30" s="141">
        <f>'[3]2. DRE'!AH24</f>
        <v>175115</v>
      </c>
      <c r="N30" s="141">
        <f>'[3]2. DRE'!AI24</f>
        <v>157691</v>
      </c>
      <c r="O30" s="141">
        <f t="shared" si="12"/>
        <v>1336993</v>
      </c>
      <c r="P30" s="155"/>
      <c r="Q30" s="141">
        <f>'[3]2. DRE'!AJ24</f>
        <v>157541</v>
      </c>
      <c r="R30" s="141">
        <f>'[3]2. DRE'!AK24</f>
        <v>172005</v>
      </c>
      <c r="S30" s="141">
        <f>'[3]2. DRE'!AL24</f>
        <v>104241</v>
      </c>
      <c r="T30" s="141">
        <f>'[3]2. DRE'!AM24</f>
        <v>179851</v>
      </c>
      <c r="U30" s="141">
        <f t="shared" si="13"/>
        <v>613638</v>
      </c>
      <c r="V30" s="155"/>
      <c r="W30" s="141">
        <f>'[3]2. DRE'!AN24</f>
        <v>103848</v>
      </c>
      <c r="X30" s="141">
        <f>'[3]2. DRE'!AO24</f>
        <v>99695</v>
      </c>
      <c r="Y30" s="141">
        <f>'[3]2. DRE'!AP24</f>
        <v>245274</v>
      </c>
      <c r="Z30" s="141">
        <f>'[3]2. DRE'!AQ24</f>
        <v>272038</v>
      </c>
      <c r="AA30" s="141">
        <f t="shared" si="14"/>
        <v>720855</v>
      </c>
      <c r="AB30" s="155"/>
      <c r="AC30" s="141">
        <f>'[3]2. DRE'!AR24</f>
        <v>110039</v>
      </c>
      <c r="AD30" s="141">
        <f>'[3]2. DRE'!AS24</f>
        <v>306166.70029000001</v>
      </c>
      <c r="AE30" s="141">
        <f>'[3]2. DRE'!AT24</f>
        <v>89467</v>
      </c>
      <c r="AF30" s="141">
        <f>'[3]2. DRE'!AU24</f>
        <v>548037.29970999993</v>
      </c>
      <c r="AG30" s="141">
        <f t="shared" si="15"/>
        <v>1053710</v>
      </c>
      <c r="AH30" s="155"/>
      <c r="AI30" s="141">
        <v>-112434</v>
      </c>
      <c r="AJ30" s="141">
        <v>35631</v>
      </c>
      <c r="AK30" s="141">
        <v>213517</v>
      </c>
      <c r="AL30" s="141">
        <v>358926.45084000006</v>
      </c>
      <c r="AM30" s="141">
        <f t="shared" si="16"/>
        <v>495640.45084000006</v>
      </c>
    </row>
    <row r="31" spans="1:41" s="121" customFormat="1" ht="15" customHeight="1">
      <c r="A31" s="119" t="str">
        <f>IF(Menu!$D$7="Português/Portuguese",B31,C31)</f>
        <v>Lucro Básico por Ação ON</v>
      </c>
      <c r="B31" s="120" t="s">
        <v>236</v>
      </c>
      <c r="C31" s="120" t="s">
        <v>258</v>
      </c>
      <c r="E31" s="213"/>
      <c r="F31" s="213"/>
      <c r="G31" s="213"/>
      <c r="H31" s="213"/>
      <c r="I31" s="215">
        <v>2.74926</v>
      </c>
      <c r="J31" s="214"/>
      <c r="K31" s="213"/>
      <c r="L31" s="213"/>
      <c r="M31" s="213"/>
      <c r="N31" s="213"/>
      <c r="O31" s="215">
        <v>8.9065399999999997</v>
      </c>
      <c r="P31" s="214"/>
      <c r="Q31" s="213"/>
      <c r="R31" s="213"/>
      <c r="S31" s="213"/>
      <c r="T31" s="213"/>
      <c r="U31" s="215">
        <v>1.1710799999999999</v>
      </c>
      <c r="V31" s="214"/>
      <c r="W31" s="213"/>
      <c r="X31" s="213"/>
      <c r="Y31" s="213"/>
      <c r="Z31" s="213"/>
      <c r="AA31" s="215"/>
      <c r="AB31" s="214"/>
      <c r="AC31" s="213"/>
      <c r="AD31" s="213"/>
      <c r="AE31" s="213"/>
      <c r="AF31" s="213"/>
      <c r="AG31" s="215"/>
      <c r="AH31" s="214"/>
      <c r="AI31" s="213"/>
      <c r="AJ31" s="213"/>
      <c r="AK31" s="213"/>
      <c r="AL31" s="213"/>
      <c r="AM31" s="215"/>
    </row>
    <row r="32" spans="1:41" ht="15" customHeight="1">
      <c r="E32" s="88"/>
      <c r="F32" s="88"/>
      <c r="G32" s="88"/>
      <c r="H32" s="88"/>
      <c r="I32" s="88"/>
      <c r="K32" s="88"/>
      <c r="L32" s="88"/>
      <c r="M32" s="88"/>
      <c r="N32" s="88"/>
      <c r="O32" s="88"/>
      <c r="Q32" s="88"/>
      <c r="R32" s="88"/>
      <c r="S32" s="88"/>
      <c r="T32" s="88"/>
      <c r="U32" s="88"/>
      <c r="W32" s="88"/>
      <c r="X32" s="88"/>
      <c r="Y32" s="88"/>
      <c r="Z32" s="88"/>
      <c r="AA32" s="88"/>
      <c r="AC32" s="88"/>
      <c r="AD32" s="88"/>
      <c r="AE32" s="88"/>
      <c r="AF32" s="88"/>
      <c r="AG32" s="88"/>
      <c r="AI32" s="88"/>
      <c r="AJ32" s="88"/>
      <c r="AK32" s="88"/>
      <c r="AL32" s="88"/>
      <c r="AM32" s="88"/>
    </row>
    <row r="33" spans="1:39" ht="15" customHeight="1">
      <c r="A33" s="52"/>
      <c r="B33" s="52"/>
      <c r="C33" s="52"/>
      <c r="E33" s="88"/>
      <c r="F33" s="88"/>
      <c r="G33" s="88"/>
      <c r="H33" s="88"/>
      <c r="I33" s="88"/>
      <c r="K33" s="88"/>
      <c r="L33" s="88"/>
      <c r="M33" s="88"/>
      <c r="N33" s="88"/>
      <c r="O33" s="88"/>
      <c r="Q33" s="88"/>
      <c r="R33" s="88"/>
      <c r="S33" s="88"/>
      <c r="T33" s="88"/>
      <c r="U33" s="88"/>
      <c r="W33" s="88"/>
      <c r="X33" s="88"/>
      <c r="Y33" s="88"/>
      <c r="Z33" s="88"/>
      <c r="AA33" s="88"/>
      <c r="AC33" s="88"/>
      <c r="AD33" s="88"/>
      <c r="AE33" s="88"/>
      <c r="AF33" s="88"/>
      <c r="AG33" s="88"/>
      <c r="AI33" s="88"/>
      <c r="AJ33" s="88"/>
      <c r="AK33" s="88"/>
      <c r="AL33" s="88"/>
      <c r="AM33" s="88"/>
    </row>
    <row r="34" spans="1:39" ht="15" customHeight="1">
      <c r="D34" s="16"/>
      <c r="E34" s="88"/>
      <c r="F34" s="88"/>
      <c r="G34" s="88"/>
      <c r="H34" s="88"/>
      <c r="I34" s="88"/>
      <c r="J34" s="103"/>
      <c r="K34" s="88"/>
      <c r="L34" s="88"/>
      <c r="M34" s="88"/>
      <c r="N34" s="88"/>
      <c r="O34" s="88"/>
      <c r="P34" s="103"/>
      <c r="Q34" s="88"/>
      <c r="R34" s="88"/>
      <c r="S34" s="88"/>
      <c r="T34" s="88"/>
      <c r="U34" s="88"/>
      <c r="V34" s="103"/>
      <c r="W34" s="88"/>
      <c r="X34" s="88"/>
      <c r="Y34" s="88"/>
      <c r="Z34" s="88"/>
      <c r="AA34" s="88"/>
      <c r="AB34" s="103"/>
      <c r="AC34" s="88"/>
      <c r="AD34" s="88"/>
      <c r="AE34" s="88"/>
      <c r="AF34" s="88"/>
      <c r="AG34" s="88"/>
      <c r="AH34" s="103"/>
      <c r="AI34" s="88"/>
      <c r="AJ34" s="88"/>
      <c r="AK34" s="88"/>
      <c r="AL34" s="88"/>
      <c r="AM34" s="88"/>
    </row>
    <row r="35" spans="1:39" ht="15" customHeight="1">
      <c r="E35" s="88"/>
      <c r="F35" s="88"/>
      <c r="G35" s="88"/>
      <c r="H35" s="88"/>
      <c r="I35" s="88"/>
      <c r="K35" s="88"/>
      <c r="L35" s="88"/>
      <c r="M35" s="88"/>
      <c r="N35" s="88"/>
      <c r="O35" s="88"/>
      <c r="Q35" s="88"/>
      <c r="R35" s="88"/>
      <c r="S35" s="88"/>
      <c r="T35" s="88"/>
      <c r="U35" s="88"/>
      <c r="W35" s="88"/>
      <c r="X35" s="88"/>
      <c r="Y35" s="88"/>
      <c r="Z35" s="88"/>
      <c r="AA35" s="88"/>
      <c r="AC35" s="88"/>
      <c r="AD35" s="88"/>
      <c r="AE35" s="88"/>
      <c r="AF35" s="88"/>
      <c r="AG35" s="88"/>
      <c r="AI35" s="88"/>
      <c r="AJ35" s="88"/>
      <c r="AK35" s="88"/>
      <c r="AL35" s="88"/>
      <c r="AM35" s="88"/>
    </row>
    <row r="36" spans="1:39" ht="15" customHeight="1">
      <c r="E36" s="88"/>
      <c r="F36" s="88"/>
      <c r="G36" s="88"/>
      <c r="H36" s="88"/>
      <c r="I36" s="88"/>
      <c r="K36" s="88"/>
      <c r="L36" s="88"/>
      <c r="M36" s="88"/>
      <c r="N36" s="88"/>
      <c r="O36" s="88"/>
      <c r="Q36" s="88"/>
      <c r="R36" s="88"/>
      <c r="S36" s="88"/>
      <c r="T36" s="88"/>
      <c r="U36" s="88"/>
      <c r="W36" s="88"/>
      <c r="X36" s="88"/>
      <c r="Y36" s="88"/>
      <c r="Z36" s="88"/>
      <c r="AA36" s="88"/>
      <c r="AC36" s="88"/>
      <c r="AD36" s="88"/>
      <c r="AE36" s="88"/>
      <c r="AF36" s="88"/>
      <c r="AG36" s="88"/>
      <c r="AI36" s="88"/>
      <c r="AJ36" s="88"/>
      <c r="AK36" s="88"/>
      <c r="AL36" s="88"/>
      <c r="AM36" s="88"/>
    </row>
    <row r="37" spans="1:39" ht="15" customHeight="1">
      <c r="E37" s="88"/>
      <c r="F37" s="88"/>
      <c r="G37" s="88"/>
      <c r="H37" s="88"/>
      <c r="I37" s="88"/>
      <c r="K37" s="88"/>
      <c r="L37" s="88"/>
      <c r="M37" s="88"/>
      <c r="N37" s="88"/>
      <c r="O37" s="88"/>
      <c r="Q37" s="88"/>
      <c r="R37" s="88"/>
      <c r="S37" s="88"/>
      <c r="T37" s="88"/>
      <c r="U37" s="88"/>
      <c r="W37" s="88"/>
      <c r="X37" s="88"/>
      <c r="Y37" s="88"/>
      <c r="Z37" s="88"/>
      <c r="AA37" s="88"/>
      <c r="AC37" s="88"/>
      <c r="AD37" s="88"/>
      <c r="AE37" s="88"/>
      <c r="AF37" s="88"/>
      <c r="AG37" s="88"/>
      <c r="AI37" s="88"/>
      <c r="AJ37" s="88"/>
      <c r="AK37" s="88"/>
      <c r="AL37" s="88"/>
      <c r="AM37" s="88"/>
    </row>
    <row r="38" spans="1:39" ht="15" customHeight="1">
      <c r="E38" s="88"/>
      <c r="F38" s="88"/>
      <c r="G38" s="88"/>
      <c r="H38" s="88"/>
      <c r="I38" s="88"/>
      <c r="K38" s="88"/>
      <c r="L38" s="88"/>
      <c r="M38" s="88"/>
      <c r="N38" s="88"/>
      <c r="O38" s="88"/>
      <c r="Q38" s="88"/>
      <c r="R38" s="88"/>
      <c r="S38" s="88"/>
      <c r="T38" s="88"/>
      <c r="U38" s="88"/>
      <c r="W38" s="88"/>
      <c r="X38" s="88"/>
      <c r="Y38" s="88"/>
      <c r="Z38" s="88"/>
      <c r="AA38" s="88"/>
      <c r="AC38" s="88"/>
      <c r="AD38" s="88"/>
      <c r="AE38" s="88"/>
      <c r="AF38" s="88"/>
      <c r="AG38" s="88"/>
      <c r="AI38" s="88"/>
      <c r="AJ38" s="88"/>
      <c r="AK38" s="88"/>
      <c r="AL38" s="88"/>
      <c r="AM38" s="88"/>
    </row>
    <row r="39" spans="1:39" ht="15" customHeight="1">
      <c r="E39" s="88"/>
      <c r="F39" s="88"/>
      <c r="G39" s="88"/>
      <c r="H39" s="88"/>
      <c r="I39" s="88"/>
      <c r="K39" s="88"/>
      <c r="L39" s="88"/>
      <c r="M39" s="88"/>
      <c r="N39" s="88"/>
      <c r="O39" s="88"/>
      <c r="Q39" s="88"/>
      <c r="R39" s="88"/>
      <c r="S39" s="88"/>
      <c r="T39" s="88"/>
      <c r="U39" s="88"/>
      <c r="W39" s="88"/>
      <c r="X39" s="88"/>
      <c r="Y39" s="88"/>
      <c r="Z39" s="88"/>
      <c r="AA39" s="88"/>
      <c r="AC39" s="88"/>
      <c r="AD39" s="88"/>
      <c r="AE39" s="88"/>
      <c r="AF39" s="88"/>
      <c r="AG39" s="88"/>
      <c r="AI39" s="88"/>
      <c r="AJ39" s="88"/>
      <c r="AK39" s="88"/>
      <c r="AL39" s="88"/>
      <c r="AM39" s="88"/>
    </row>
    <row r="40" spans="1:39" ht="15" customHeight="1">
      <c r="E40" s="88"/>
      <c r="F40" s="88"/>
      <c r="G40" s="88"/>
      <c r="H40" s="88"/>
      <c r="I40" s="88"/>
      <c r="K40" s="88"/>
      <c r="L40" s="88"/>
      <c r="M40" s="88"/>
      <c r="N40" s="88"/>
      <c r="O40" s="88"/>
      <c r="Q40" s="88"/>
      <c r="R40" s="88"/>
      <c r="S40" s="88"/>
      <c r="T40" s="88"/>
      <c r="U40" s="88"/>
      <c r="W40" s="88"/>
      <c r="X40" s="88"/>
      <c r="Y40" s="88"/>
      <c r="Z40" s="88"/>
      <c r="AA40" s="88"/>
      <c r="AC40" s="88"/>
      <c r="AD40" s="88"/>
      <c r="AE40" s="88"/>
      <c r="AF40" s="88"/>
      <c r="AG40" s="88"/>
      <c r="AI40" s="88"/>
      <c r="AJ40" s="88"/>
      <c r="AK40" s="88"/>
      <c r="AL40" s="88"/>
      <c r="AM40" s="88"/>
    </row>
    <row r="41" spans="1:39" ht="15" customHeight="1">
      <c r="E41" s="88"/>
      <c r="F41" s="88"/>
      <c r="G41" s="88"/>
      <c r="H41" s="88"/>
      <c r="I41" s="88"/>
      <c r="K41" s="88"/>
      <c r="L41" s="88"/>
      <c r="M41" s="88"/>
      <c r="N41" s="88"/>
      <c r="O41" s="88"/>
      <c r="Q41" s="88"/>
      <c r="R41" s="88"/>
      <c r="S41" s="88"/>
      <c r="T41" s="88"/>
      <c r="U41" s="88"/>
      <c r="W41" s="88"/>
      <c r="X41" s="88"/>
      <c r="Y41" s="88"/>
      <c r="Z41" s="88"/>
      <c r="AA41" s="88"/>
      <c r="AC41" s="88"/>
      <c r="AD41" s="88"/>
      <c r="AE41" s="88"/>
      <c r="AF41" s="88"/>
      <c r="AG41" s="88"/>
      <c r="AI41" s="88"/>
      <c r="AJ41" s="88"/>
      <c r="AK41" s="88"/>
      <c r="AL41" s="88"/>
      <c r="AM41" s="88"/>
    </row>
    <row r="42" spans="1:39" ht="15" customHeight="1">
      <c r="E42" s="88"/>
      <c r="F42" s="88"/>
      <c r="G42" s="88"/>
      <c r="H42" s="88"/>
      <c r="I42" s="88"/>
      <c r="K42" s="88"/>
      <c r="L42" s="88"/>
      <c r="M42" s="88"/>
      <c r="N42" s="88"/>
      <c r="O42" s="88"/>
      <c r="Q42" s="88"/>
      <c r="R42" s="88"/>
      <c r="S42" s="88"/>
      <c r="T42" s="88"/>
      <c r="U42" s="88"/>
      <c r="W42" s="88"/>
      <c r="X42" s="88"/>
      <c r="Y42" s="88"/>
      <c r="Z42" s="88"/>
      <c r="AA42" s="88"/>
      <c r="AC42" s="88"/>
      <c r="AD42" s="88"/>
      <c r="AE42" s="88"/>
      <c r="AF42" s="88"/>
      <c r="AG42" s="88"/>
      <c r="AI42" s="88"/>
      <c r="AJ42" s="88"/>
      <c r="AK42" s="88"/>
      <c r="AL42" s="88"/>
      <c r="AM42" s="88"/>
    </row>
    <row r="43" spans="1:39" ht="15" customHeight="1">
      <c r="E43" s="88"/>
      <c r="F43" s="88"/>
      <c r="G43" s="88"/>
      <c r="H43" s="88"/>
      <c r="I43" s="88"/>
      <c r="K43" s="88"/>
      <c r="L43" s="88"/>
      <c r="M43" s="88"/>
      <c r="N43" s="88"/>
      <c r="O43" s="88"/>
      <c r="Q43" s="88"/>
      <c r="R43" s="88"/>
      <c r="S43" s="88"/>
      <c r="T43" s="88"/>
      <c r="U43" s="88"/>
      <c r="W43" s="88"/>
      <c r="X43" s="88"/>
      <c r="Y43" s="88"/>
      <c r="Z43" s="88"/>
      <c r="AA43" s="88"/>
      <c r="AC43" s="88"/>
      <c r="AD43" s="88"/>
      <c r="AE43" s="88"/>
      <c r="AF43" s="88"/>
      <c r="AG43" s="88"/>
      <c r="AI43" s="88"/>
      <c r="AJ43" s="88"/>
      <c r="AK43" s="88"/>
      <c r="AL43" s="88"/>
      <c r="AM43" s="88"/>
    </row>
    <row r="44" spans="1:39" ht="15" customHeight="1">
      <c r="E44" s="88"/>
      <c r="F44" s="88"/>
      <c r="G44" s="88"/>
      <c r="H44" s="88"/>
      <c r="I44" s="88"/>
      <c r="K44" s="88"/>
      <c r="L44" s="88"/>
      <c r="M44" s="88"/>
      <c r="N44" s="88"/>
      <c r="O44" s="88"/>
      <c r="Q44" s="88"/>
      <c r="R44" s="88"/>
      <c r="S44" s="88"/>
      <c r="T44" s="88"/>
      <c r="U44" s="88"/>
      <c r="W44" s="88"/>
      <c r="X44" s="88"/>
      <c r="Y44" s="88"/>
      <c r="Z44" s="88"/>
      <c r="AA44" s="88"/>
      <c r="AC44" s="88"/>
      <c r="AD44" s="88"/>
      <c r="AE44" s="88"/>
      <c r="AF44" s="88"/>
      <c r="AG44" s="88"/>
      <c r="AI44" s="88"/>
      <c r="AJ44" s="88"/>
      <c r="AK44" s="88"/>
      <c r="AL44" s="88"/>
      <c r="AM44" s="88"/>
    </row>
    <row r="45" spans="1:39" ht="15" customHeight="1">
      <c r="E45" s="88"/>
      <c r="F45" s="88"/>
      <c r="G45" s="88"/>
      <c r="H45" s="88"/>
      <c r="I45" s="88"/>
      <c r="K45" s="88"/>
      <c r="L45" s="88"/>
      <c r="M45" s="88"/>
      <c r="N45" s="88"/>
      <c r="O45" s="88"/>
      <c r="Q45" s="88"/>
      <c r="R45" s="88"/>
      <c r="S45" s="88"/>
      <c r="T45" s="88"/>
      <c r="U45" s="88"/>
      <c r="W45" s="88"/>
      <c r="X45" s="88"/>
      <c r="Y45" s="88"/>
      <c r="Z45" s="88"/>
      <c r="AA45" s="88"/>
      <c r="AC45" s="88"/>
      <c r="AD45" s="88"/>
      <c r="AE45" s="88"/>
      <c r="AF45" s="88"/>
      <c r="AG45" s="88"/>
      <c r="AI45" s="88"/>
      <c r="AJ45" s="88"/>
      <c r="AK45" s="88"/>
      <c r="AL45" s="88"/>
      <c r="AM45" s="88"/>
    </row>
    <row r="46" spans="1:39" ht="15" customHeight="1">
      <c r="E46" s="88"/>
      <c r="F46" s="88"/>
      <c r="G46" s="88"/>
      <c r="H46" s="88"/>
      <c r="I46" s="88"/>
      <c r="K46" s="88"/>
      <c r="L46" s="88"/>
      <c r="M46" s="88"/>
      <c r="N46" s="88"/>
      <c r="O46" s="88"/>
      <c r="Q46" s="88"/>
      <c r="R46" s="88"/>
      <c r="S46" s="88"/>
      <c r="T46" s="88"/>
      <c r="U46" s="88"/>
      <c r="W46" s="88"/>
      <c r="X46" s="88"/>
      <c r="Y46" s="88"/>
      <c r="Z46" s="88"/>
      <c r="AA46" s="88"/>
      <c r="AC46" s="88"/>
      <c r="AD46" s="88"/>
      <c r="AE46" s="88"/>
      <c r="AF46" s="88"/>
      <c r="AG46" s="88"/>
      <c r="AI46" s="88"/>
      <c r="AJ46" s="88"/>
      <c r="AK46" s="88"/>
      <c r="AL46" s="88"/>
      <c r="AM46" s="88"/>
    </row>
    <row r="47" spans="1:39" ht="15" customHeight="1">
      <c r="E47" s="88"/>
      <c r="F47" s="88"/>
      <c r="G47" s="88"/>
      <c r="H47" s="88"/>
      <c r="I47" s="88"/>
      <c r="K47" s="88"/>
      <c r="L47" s="88"/>
      <c r="M47" s="88"/>
      <c r="N47" s="88"/>
      <c r="O47" s="88"/>
      <c r="Q47" s="88"/>
      <c r="R47" s="88"/>
      <c r="S47" s="88"/>
      <c r="T47" s="88"/>
      <c r="U47" s="88"/>
      <c r="W47" s="88"/>
      <c r="X47" s="88"/>
      <c r="Y47" s="88"/>
      <c r="Z47" s="88"/>
      <c r="AA47" s="88"/>
      <c r="AC47" s="88"/>
      <c r="AD47" s="88"/>
      <c r="AE47" s="88"/>
      <c r="AF47" s="88"/>
      <c r="AG47" s="88"/>
      <c r="AI47" s="88"/>
      <c r="AJ47" s="88"/>
      <c r="AK47" s="88"/>
      <c r="AL47" s="88"/>
      <c r="AM47" s="88"/>
    </row>
    <row r="48" spans="1:39" ht="15" customHeight="1">
      <c r="E48" s="88"/>
      <c r="F48" s="88"/>
      <c r="G48" s="88"/>
      <c r="H48" s="88"/>
      <c r="I48" s="88"/>
      <c r="K48" s="88"/>
      <c r="L48" s="88"/>
      <c r="M48" s="88"/>
      <c r="N48" s="88"/>
      <c r="O48" s="88"/>
      <c r="Q48" s="88"/>
      <c r="R48" s="88"/>
      <c r="S48" s="88"/>
      <c r="T48" s="88"/>
      <c r="U48" s="88"/>
      <c r="W48" s="88"/>
      <c r="X48" s="88"/>
      <c r="Y48" s="88"/>
      <c r="Z48" s="88"/>
      <c r="AA48" s="88"/>
      <c r="AC48" s="88"/>
      <c r="AD48" s="88"/>
      <c r="AE48" s="88"/>
      <c r="AF48" s="88"/>
      <c r="AG48" s="88"/>
      <c r="AI48" s="88"/>
      <c r="AJ48" s="88"/>
      <c r="AK48" s="88"/>
      <c r="AL48" s="88"/>
      <c r="AM48" s="88"/>
    </row>
    <row r="49" spans="5:39" ht="15" customHeight="1">
      <c r="E49" s="88"/>
      <c r="F49" s="88"/>
      <c r="G49" s="88"/>
      <c r="H49" s="88"/>
      <c r="I49" s="88"/>
      <c r="K49" s="88"/>
      <c r="L49" s="88"/>
      <c r="M49" s="88"/>
      <c r="N49" s="88"/>
      <c r="O49" s="88"/>
      <c r="Q49" s="88"/>
      <c r="R49" s="88"/>
      <c r="S49" s="88"/>
      <c r="T49" s="88"/>
      <c r="U49" s="88"/>
      <c r="W49" s="88"/>
      <c r="X49" s="88"/>
      <c r="Y49" s="88"/>
      <c r="Z49" s="88"/>
      <c r="AA49" s="88"/>
      <c r="AC49" s="88"/>
      <c r="AD49" s="88"/>
      <c r="AE49" s="88"/>
      <c r="AF49" s="88"/>
      <c r="AG49" s="88"/>
      <c r="AI49" s="88"/>
      <c r="AJ49" s="88"/>
      <c r="AK49" s="88"/>
      <c r="AL49" s="88"/>
      <c r="AM49" s="88"/>
    </row>
    <row r="50" spans="5:39" ht="15" customHeight="1">
      <c r="E50" s="93"/>
      <c r="F50" s="93"/>
      <c r="G50" s="93"/>
      <c r="H50" s="93"/>
      <c r="I50" s="93"/>
      <c r="K50" s="93"/>
      <c r="L50" s="93"/>
      <c r="M50" s="93"/>
      <c r="N50" s="93"/>
      <c r="O50" s="93"/>
      <c r="Q50" s="93"/>
      <c r="R50" s="93"/>
      <c r="S50" s="93"/>
      <c r="T50" s="93"/>
      <c r="U50" s="93"/>
      <c r="W50" s="93"/>
      <c r="X50" s="93"/>
      <c r="Y50" s="93"/>
      <c r="Z50" s="93"/>
      <c r="AA50" s="93"/>
      <c r="AC50" s="93"/>
      <c r="AD50" s="93"/>
      <c r="AE50" s="93"/>
      <c r="AF50" s="93"/>
      <c r="AG50" s="93"/>
      <c r="AI50" s="93"/>
      <c r="AJ50" s="93"/>
      <c r="AK50" s="93"/>
      <c r="AL50" s="93"/>
      <c r="AM50" s="93"/>
    </row>
    <row r="51" spans="5:39" ht="15" customHeight="1">
      <c r="E51" s="88"/>
      <c r="F51" s="88"/>
      <c r="G51" s="88"/>
      <c r="H51" s="88"/>
      <c r="I51" s="88"/>
      <c r="K51" s="88"/>
      <c r="L51" s="88"/>
      <c r="M51" s="88"/>
      <c r="N51" s="88"/>
      <c r="O51" s="88"/>
      <c r="Q51" s="88"/>
      <c r="R51" s="88"/>
      <c r="S51" s="88"/>
      <c r="T51" s="88"/>
      <c r="U51" s="88"/>
      <c r="W51" s="88"/>
      <c r="X51" s="88"/>
      <c r="Y51" s="88"/>
      <c r="Z51" s="88"/>
      <c r="AA51" s="88"/>
      <c r="AC51" s="88"/>
      <c r="AD51" s="88"/>
      <c r="AE51" s="88"/>
      <c r="AF51" s="88"/>
      <c r="AG51" s="88"/>
      <c r="AI51" s="88"/>
      <c r="AJ51" s="88"/>
      <c r="AK51" s="88"/>
      <c r="AL51" s="88"/>
      <c r="AM51" s="88"/>
    </row>
    <row r="52" spans="5:39" ht="15" customHeight="1">
      <c r="E52" s="88"/>
      <c r="F52" s="88"/>
      <c r="G52" s="88"/>
      <c r="H52" s="88"/>
      <c r="I52" s="88"/>
      <c r="K52" s="88"/>
      <c r="L52" s="88"/>
      <c r="M52" s="88"/>
      <c r="N52" s="88"/>
      <c r="O52" s="88"/>
      <c r="Q52" s="88"/>
      <c r="R52" s="88"/>
      <c r="S52" s="88"/>
      <c r="T52" s="88"/>
      <c r="U52" s="88"/>
      <c r="W52" s="88"/>
      <c r="X52" s="88"/>
      <c r="Y52" s="88"/>
      <c r="Z52" s="88"/>
      <c r="AA52" s="88"/>
      <c r="AC52" s="88"/>
      <c r="AD52" s="88"/>
      <c r="AE52" s="88"/>
      <c r="AF52" s="88"/>
      <c r="AG52" s="88"/>
      <c r="AI52" s="88"/>
      <c r="AJ52" s="88"/>
      <c r="AK52" s="88"/>
      <c r="AL52" s="88"/>
      <c r="AM52" s="88"/>
    </row>
    <row r="53" spans="5:39" ht="15" customHeight="1">
      <c r="E53" s="88"/>
      <c r="F53" s="88"/>
      <c r="G53" s="88"/>
      <c r="H53" s="88"/>
      <c r="I53" s="88"/>
      <c r="K53" s="88"/>
      <c r="L53" s="88"/>
      <c r="M53" s="88"/>
      <c r="N53" s="88"/>
      <c r="O53" s="88"/>
      <c r="Q53" s="88"/>
      <c r="R53" s="88"/>
      <c r="S53" s="88"/>
      <c r="T53" s="88"/>
      <c r="U53" s="88"/>
      <c r="W53" s="88"/>
      <c r="X53" s="88"/>
      <c r="Y53" s="88"/>
      <c r="Z53" s="88"/>
      <c r="AA53" s="88"/>
      <c r="AC53" s="88"/>
      <c r="AD53" s="88"/>
      <c r="AE53" s="88"/>
      <c r="AF53" s="88"/>
      <c r="AG53" s="88"/>
      <c r="AI53" s="88"/>
      <c r="AJ53" s="88"/>
      <c r="AK53" s="88"/>
      <c r="AL53" s="88"/>
      <c r="AM53" s="88"/>
    </row>
    <row r="54" spans="5:39" ht="15" customHeight="1">
      <c r="E54" s="88"/>
      <c r="F54" s="88"/>
      <c r="G54" s="88"/>
      <c r="H54" s="88"/>
      <c r="I54" s="88"/>
      <c r="K54" s="88"/>
      <c r="L54" s="88"/>
      <c r="M54" s="88"/>
      <c r="N54" s="88"/>
      <c r="O54" s="88"/>
      <c r="Q54" s="88"/>
      <c r="R54" s="88"/>
      <c r="S54" s="88"/>
      <c r="T54" s="88"/>
      <c r="U54" s="88"/>
      <c r="W54" s="88"/>
      <c r="X54" s="88"/>
      <c r="Y54" s="88"/>
      <c r="Z54" s="88"/>
      <c r="AA54" s="88"/>
      <c r="AC54" s="88"/>
      <c r="AD54" s="88"/>
      <c r="AE54" s="88"/>
      <c r="AF54" s="88"/>
      <c r="AG54" s="88"/>
      <c r="AI54" s="88"/>
      <c r="AJ54" s="88"/>
      <c r="AK54" s="88"/>
      <c r="AL54" s="88"/>
      <c r="AM54" s="88"/>
    </row>
    <row r="55" spans="5:39" ht="15" customHeight="1">
      <c r="E55" s="88"/>
      <c r="F55" s="88"/>
      <c r="G55" s="88"/>
      <c r="H55" s="88"/>
      <c r="I55" s="88"/>
      <c r="K55" s="88"/>
      <c r="L55" s="88"/>
      <c r="M55" s="88"/>
      <c r="N55" s="88"/>
      <c r="O55" s="88"/>
      <c r="Q55" s="88"/>
      <c r="R55" s="88"/>
      <c r="S55" s="88"/>
      <c r="T55" s="88"/>
      <c r="U55" s="88"/>
      <c r="W55" s="88"/>
      <c r="X55" s="88"/>
      <c r="Y55" s="88"/>
      <c r="Z55" s="88"/>
      <c r="AA55" s="88"/>
      <c r="AC55" s="88"/>
      <c r="AD55" s="88"/>
      <c r="AE55" s="88"/>
      <c r="AF55" s="88"/>
      <c r="AG55" s="88"/>
      <c r="AI55" s="88"/>
      <c r="AJ55" s="88"/>
      <c r="AK55" s="88"/>
      <c r="AL55" s="88"/>
      <c r="AM55" s="88"/>
    </row>
    <row r="56" spans="5:39" ht="15" customHeight="1">
      <c r="E56" s="88"/>
      <c r="F56" s="88"/>
      <c r="G56" s="88"/>
      <c r="H56" s="88"/>
      <c r="I56" s="88"/>
      <c r="K56" s="88"/>
      <c r="L56" s="88"/>
      <c r="M56" s="88"/>
      <c r="N56" s="88"/>
      <c r="O56" s="88"/>
      <c r="Q56" s="88"/>
      <c r="R56" s="88"/>
      <c r="S56" s="88"/>
      <c r="T56" s="88"/>
      <c r="U56" s="88"/>
      <c r="W56" s="88"/>
      <c r="X56" s="88"/>
      <c r="Y56" s="88"/>
      <c r="Z56" s="88"/>
      <c r="AA56" s="88"/>
      <c r="AC56" s="88"/>
      <c r="AD56" s="88"/>
      <c r="AE56" s="88"/>
      <c r="AF56" s="88"/>
      <c r="AG56" s="88"/>
      <c r="AI56" s="88"/>
      <c r="AJ56" s="88"/>
      <c r="AK56" s="88"/>
      <c r="AL56" s="88"/>
      <c r="AM56" s="88"/>
    </row>
    <row r="57" spans="5:39" ht="15" customHeight="1">
      <c r="E57" s="88"/>
      <c r="F57" s="88"/>
      <c r="G57" s="88"/>
      <c r="H57" s="88"/>
      <c r="I57" s="88"/>
      <c r="K57" s="88"/>
      <c r="L57" s="88"/>
      <c r="M57" s="88"/>
      <c r="N57" s="88"/>
      <c r="O57" s="88"/>
      <c r="Q57" s="88"/>
      <c r="R57" s="88"/>
      <c r="S57" s="88"/>
      <c r="T57" s="88"/>
      <c r="U57" s="88"/>
      <c r="W57" s="88"/>
      <c r="X57" s="88"/>
      <c r="Y57" s="88"/>
      <c r="Z57" s="88"/>
      <c r="AA57" s="88"/>
      <c r="AC57" s="88"/>
      <c r="AD57" s="88"/>
      <c r="AE57" s="88"/>
      <c r="AF57" s="88"/>
      <c r="AG57" s="88"/>
      <c r="AI57" s="88"/>
      <c r="AJ57" s="88"/>
      <c r="AK57" s="88"/>
      <c r="AL57" s="88"/>
      <c r="AM57" s="88"/>
    </row>
    <row r="58" spans="5:39" ht="15" customHeight="1">
      <c r="E58" s="88"/>
      <c r="F58" s="88"/>
      <c r="G58" s="88"/>
      <c r="H58" s="88"/>
      <c r="I58" s="88"/>
      <c r="K58" s="88"/>
      <c r="L58" s="88"/>
      <c r="M58" s="88"/>
      <c r="N58" s="88"/>
      <c r="O58" s="88"/>
      <c r="Q58" s="88"/>
      <c r="R58" s="88"/>
      <c r="S58" s="88"/>
      <c r="T58" s="88"/>
      <c r="U58" s="88"/>
      <c r="W58" s="88"/>
      <c r="X58" s="88"/>
      <c r="Y58" s="88"/>
      <c r="Z58" s="88"/>
      <c r="AA58" s="88"/>
      <c r="AC58" s="88"/>
      <c r="AD58" s="88"/>
      <c r="AE58" s="88"/>
      <c r="AF58" s="88"/>
      <c r="AG58" s="88"/>
      <c r="AI58" s="88"/>
      <c r="AJ58" s="88"/>
      <c r="AK58" s="88"/>
      <c r="AL58" s="88"/>
      <c r="AM58" s="88"/>
    </row>
    <row r="59" spans="5:39" ht="15" customHeight="1">
      <c r="E59" s="88"/>
      <c r="F59" s="88"/>
      <c r="G59" s="88"/>
      <c r="H59" s="88"/>
      <c r="I59" s="88"/>
      <c r="K59" s="88"/>
      <c r="L59" s="88"/>
      <c r="M59" s="88"/>
      <c r="N59" s="88"/>
      <c r="O59" s="88"/>
      <c r="Q59" s="88"/>
      <c r="R59" s="88"/>
      <c r="S59" s="88"/>
      <c r="T59" s="88"/>
      <c r="U59" s="88"/>
      <c r="W59" s="88"/>
      <c r="X59" s="88"/>
      <c r="Y59" s="88"/>
      <c r="Z59" s="88"/>
      <c r="AA59" s="88"/>
      <c r="AC59" s="88"/>
      <c r="AD59" s="88"/>
      <c r="AE59" s="88"/>
      <c r="AF59" s="88"/>
      <c r="AG59" s="88"/>
      <c r="AI59" s="88"/>
      <c r="AJ59" s="88"/>
      <c r="AK59" s="88"/>
      <c r="AL59" s="88"/>
      <c r="AM59" s="88"/>
    </row>
    <row r="60" spans="5:39" ht="15" customHeight="1">
      <c r="E60" s="88"/>
      <c r="F60" s="88"/>
      <c r="G60" s="88"/>
      <c r="H60" s="88"/>
      <c r="I60" s="88"/>
      <c r="K60" s="88"/>
      <c r="L60" s="88"/>
      <c r="M60" s="88"/>
      <c r="N60" s="88"/>
      <c r="O60" s="88"/>
      <c r="Q60" s="88"/>
      <c r="R60" s="88"/>
      <c r="S60" s="88"/>
      <c r="T60" s="88"/>
      <c r="U60" s="88"/>
      <c r="W60" s="88"/>
      <c r="X60" s="88"/>
      <c r="Y60" s="88"/>
      <c r="Z60" s="88"/>
      <c r="AA60" s="88"/>
      <c r="AC60" s="88"/>
      <c r="AD60" s="88"/>
      <c r="AE60" s="88"/>
      <c r="AF60" s="88"/>
      <c r="AG60" s="88"/>
      <c r="AI60" s="88"/>
      <c r="AJ60" s="88"/>
      <c r="AK60" s="88"/>
      <c r="AL60" s="88"/>
      <c r="AM60" s="88"/>
    </row>
    <row r="61" spans="5:39" ht="15" customHeight="1">
      <c r="E61" s="88"/>
      <c r="F61" s="88"/>
      <c r="G61" s="88"/>
      <c r="H61" s="88"/>
      <c r="I61" s="88"/>
      <c r="K61" s="88"/>
      <c r="L61" s="88"/>
      <c r="M61" s="88"/>
      <c r="N61" s="88"/>
      <c r="O61" s="88"/>
      <c r="Q61" s="88"/>
      <c r="R61" s="88"/>
      <c r="S61" s="88"/>
      <c r="T61" s="88"/>
      <c r="U61" s="88"/>
      <c r="W61" s="88"/>
      <c r="X61" s="88"/>
      <c r="Y61" s="88"/>
      <c r="Z61" s="88"/>
      <c r="AA61" s="88"/>
      <c r="AC61" s="88"/>
      <c r="AD61" s="88"/>
      <c r="AE61" s="88"/>
      <c r="AF61" s="88"/>
      <c r="AG61" s="88"/>
      <c r="AI61" s="88"/>
      <c r="AJ61" s="88"/>
      <c r="AK61" s="88"/>
      <c r="AL61" s="88"/>
      <c r="AM61" s="88"/>
    </row>
    <row r="62" spans="5:39" ht="15" customHeight="1">
      <c r="E62" s="88"/>
      <c r="F62" s="88"/>
      <c r="G62" s="88"/>
      <c r="H62" s="88"/>
      <c r="I62" s="88"/>
      <c r="K62" s="88"/>
      <c r="L62" s="88"/>
      <c r="M62" s="88"/>
      <c r="N62" s="88"/>
      <c r="O62" s="88"/>
      <c r="Q62" s="88"/>
      <c r="R62" s="88"/>
      <c r="S62" s="88"/>
      <c r="T62" s="88"/>
      <c r="U62" s="88"/>
      <c r="W62" s="88"/>
      <c r="X62" s="88"/>
      <c r="Y62" s="88"/>
      <c r="Z62" s="88"/>
      <c r="AA62" s="88"/>
      <c r="AC62" s="88"/>
      <c r="AD62" s="88"/>
      <c r="AE62" s="88"/>
      <c r="AF62" s="88"/>
      <c r="AG62" s="88"/>
      <c r="AI62" s="88"/>
      <c r="AJ62" s="88"/>
      <c r="AK62" s="88"/>
      <c r="AL62" s="88"/>
      <c r="AM62" s="88"/>
    </row>
    <row r="63" spans="5:39" ht="15" customHeight="1">
      <c r="E63" s="93"/>
      <c r="F63" s="93"/>
      <c r="G63" s="93"/>
      <c r="H63" s="93"/>
      <c r="I63" s="93"/>
      <c r="K63" s="93"/>
      <c r="L63" s="93"/>
      <c r="M63" s="93"/>
      <c r="N63" s="93"/>
      <c r="O63" s="93"/>
      <c r="Q63" s="93"/>
      <c r="R63" s="93"/>
      <c r="S63" s="93"/>
      <c r="T63" s="93"/>
      <c r="U63" s="93"/>
      <c r="W63" s="93"/>
      <c r="X63" s="93"/>
      <c r="Y63" s="93"/>
      <c r="Z63" s="93"/>
      <c r="AA63" s="93"/>
      <c r="AC63" s="93"/>
      <c r="AD63" s="93"/>
      <c r="AE63" s="93"/>
      <c r="AF63" s="93"/>
      <c r="AG63" s="93"/>
      <c r="AI63" s="93"/>
      <c r="AJ63" s="93"/>
      <c r="AK63" s="93"/>
      <c r="AL63" s="93"/>
      <c r="AM63" s="93"/>
    </row>
    <row r="64" spans="5:39" ht="15" customHeight="1">
      <c r="E64" s="93"/>
      <c r="F64" s="93"/>
      <c r="G64" s="93"/>
      <c r="H64" s="93"/>
      <c r="I64" s="93"/>
      <c r="K64" s="93"/>
      <c r="L64" s="93"/>
      <c r="M64" s="93"/>
      <c r="N64" s="93"/>
      <c r="O64" s="93"/>
      <c r="Q64" s="93"/>
      <c r="R64" s="93"/>
      <c r="S64" s="93"/>
      <c r="T64" s="93"/>
      <c r="U64" s="93"/>
      <c r="W64" s="93"/>
      <c r="X64" s="93"/>
      <c r="Y64" s="93"/>
      <c r="Z64" s="93"/>
      <c r="AA64" s="93"/>
      <c r="AC64" s="93"/>
      <c r="AD64" s="93"/>
      <c r="AE64" s="93"/>
      <c r="AF64" s="93"/>
      <c r="AG64" s="93"/>
      <c r="AI64" s="93"/>
      <c r="AJ64" s="93"/>
      <c r="AK64" s="93"/>
      <c r="AL64" s="93"/>
      <c r="AM64" s="93"/>
    </row>
    <row r="65" spans="4:39" ht="15" customHeight="1">
      <c r="E65" s="93"/>
      <c r="F65" s="93"/>
      <c r="G65" s="93"/>
      <c r="H65" s="93"/>
      <c r="I65" s="93"/>
      <c r="K65" s="93"/>
      <c r="L65" s="93"/>
      <c r="M65" s="93"/>
      <c r="N65" s="93"/>
      <c r="O65" s="93"/>
      <c r="Q65" s="93"/>
      <c r="R65" s="93"/>
      <c r="S65" s="93"/>
      <c r="T65" s="93"/>
      <c r="U65" s="93"/>
      <c r="W65" s="93"/>
      <c r="X65" s="93"/>
      <c r="Y65" s="93"/>
      <c r="Z65" s="93"/>
      <c r="AA65" s="93"/>
      <c r="AC65" s="93"/>
      <c r="AD65" s="93"/>
      <c r="AE65" s="93"/>
      <c r="AF65" s="93"/>
      <c r="AG65" s="93"/>
      <c r="AI65" s="93"/>
      <c r="AJ65" s="93"/>
      <c r="AK65" s="93"/>
      <c r="AL65" s="93"/>
      <c r="AM65" s="93"/>
    </row>
    <row r="66" spans="4:39" ht="15" customHeight="1">
      <c r="E66" s="93"/>
      <c r="F66" s="93"/>
      <c r="G66" s="93"/>
      <c r="H66" s="93"/>
      <c r="I66" s="93"/>
      <c r="K66" s="93"/>
      <c r="L66" s="93"/>
      <c r="M66" s="93"/>
      <c r="N66" s="93"/>
      <c r="O66" s="93"/>
      <c r="Q66" s="93"/>
      <c r="R66" s="93"/>
      <c r="S66" s="93"/>
      <c r="T66" s="93"/>
      <c r="U66" s="93"/>
      <c r="W66" s="93"/>
      <c r="X66" s="93"/>
      <c r="Y66" s="93"/>
      <c r="Z66" s="93"/>
      <c r="AA66" s="93"/>
      <c r="AC66" s="93"/>
      <c r="AD66" s="93"/>
      <c r="AE66" s="93"/>
      <c r="AF66" s="93"/>
      <c r="AG66" s="93"/>
      <c r="AI66" s="93"/>
      <c r="AJ66" s="93"/>
      <c r="AK66" s="93"/>
      <c r="AL66" s="93"/>
      <c r="AM66" s="93"/>
    </row>
    <row r="67" spans="4:39" ht="15" customHeight="1">
      <c r="E67" s="93"/>
      <c r="F67" s="93"/>
      <c r="G67" s="93"/>
      <c r="H67" s="93"/>
      <c r="I67" s="93"/>
      <c r="K67" s="93"/>
      <c r="L67" s="93"/>
      <c r="M67" s="93"/>
      <c r="N67" s="93"/>
      <c r="O67" s="93"/>
      <c r="Q67" s="93"/>
      <c r="R67" s="93"/>
      <c r="S67" s="93"/>
      <c r="T67" s="93"/>
      <c r="U67" s="93"/>
      <c r="W67" s="93"/>
      <c r="X67" s="93"/>
      <c r="Y67" s="93"/>
      <c r="Z67" s="93"/>
      <c r="AA67" s="93"/>
      <c r="AC67" s="93"/>
      <c r="AD67" s="93"/>
      <c r="AE67" s="93"/>
      <c r="AF67" s="93"/>
      <c r="AG67" s="93"/>
      <c r="AI67" s="93"/>
      <c r="AJ67" s="93"/>
      <c r="AK67" s="93"/>
      <c r="AL67" s="93"/>
      <c r="AM67" s="93"/>
    </row>
    <row r="68" spans="4:39" ht="15" customHeight="1">
      <c r="E68" s="93"/>
      <c r="F68" s="93"/>
      <c r="G68" s="93"/>
      <c r="H68" s="93"/>
      <c r="I68" s="93"/>
      <c r="K68" s="93"/>
      <c r="L68" s="93"/>
      <c r="M68" s="93"/>
      <c r="N68" s="93"/>
      <c r="O68" s="93"/>
      <c r="Q68" s="93"/>
      <c r="R68" s="93"/>
      <c r="S68" s="93"/>
      <c r="T68" s="93"/>
      <c r="U68" s="93"/>
      <c r="W68" s="93"/>
      <c r="X68" s="93"/>
      <c r="Y68" s="93"/>
      <c r="Z68" s="93"/>
      <c r="AA68" s="93"/>
      <c r="AC68" s="93"/>
      <c r="AD68" s="93"/>
      <c r="AE68" s="93"/>
      <c r="AF68" s="93"/>
      <c r="AG68" s="93"/>
      <c r="AI68" s="93"/>
      <c r="AJ68" s="93"/>
      <c r="AK68" s="93"/>
      <c r="AL68" s="93"/>
      <c r="AM68" s="93"/>
    </row>
    <row r="69" spans="4:39" ht="15" customHeight="1">
      <c r="E69" s="93"/>
      <c r="F69" s="93"/>
      <c r="G69" s="93"/>
      <c r="H69" s="93"/>
      <c r="I69" s="93"/>
      <c r="K69" s="93"/>
      <c r="L69" s="93"/>
      <c r="M69" s="93"/>
      <c r="N69" s="93"/>
      <c r="O69" s="93"/>
      <c r="Q69" s="93"/>
      <c r="R69" s="93"/>
      <c r="S69" s="93"/>
      <c r="T69" s="93"/>
      <c r="U69" s="93"/>
      <c r="W69" s="93"/>
      <c r="X69" s="93"/>
      <c r="Y69" s="93"/>
      <c r="Z69" s="93"/>
      <c r="AA69" s="93"/>
      <c r="AC69" s="93"/>
      <c r="AD69" s="93"/>
      <c r="AE69" s="93"/>
      <c r="AF69" s="93"/>
      <c r="AG69" s="93"/>
      <c r="AI69" s="93"/>
      <c r="AJ69" s="93"/>
      <c r="AK69" s="93"/>
      <c r="AL69" s="93"/>
      <c r="AM69" s="93"/>
    </row>
    <row r="70" spans="4:39" ht="15" customHeight="1">
      <c r="D70" s="13"/>
      <c r="E70" s="92"/>
      <c r="F70" s="92"/>
      <c r="G70" s="92"/>
      <c r="H70" s="92"/>
      <c r="I70" s="92"/>
      <c r="J70" s="104"/>
      <c r="K70" s="92"/>
      <c r="L70" s="92"/>
      <c r="M70" s="92"/>
      <c r="N70" s="92"/>
      <c r="O70" s="92"/>
      <c r="P70" s="104"/>
      <c r="Q70" s="92"/>
      <c r="R70" s="92"/>
      <c r="S70" s="92"/>
      <c r="T70" s="92"/>
      <c r="U70" s="92"/>
      <c r="V70" s="104"/>
      <c r="W70" s="92"/>
      <c r="X70" s="92"/>
      <c r="Y70" s="92"/>
      <c r="Z70" s="92"/>
      <c r="AA70" s="92"/>
      <c r="AB70" s="104"/>
      <c r="AC70" s="92"/>
      <c r="AD70" s="92"/>
      <c r="AE70" s="92"/>
      <c r="AF70" s="92"/>
      <c r="AG70" s="92"/>
      <c r="AH70" s="104"/>
      <c r="AI70" s="92"/>
      <c r="AJ70" s="92"/>
      <c r="AK70" s="92"/>
      <c r="AL70" s="92"/>
      <c r="AM70" s="92"/>
    </row>
  </sheetData>
  <phoneticPr fontId="29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7431B-F2C1-44DC-956A-93A3985D06A5}">
  <sheetPr codeName="Planilha15">
    <tabColor rgb="FF92D050"/>
  </sheetPr>
  <dimension ref="A2:AG93"/>
  <sheetViews>
    <sheetView showGridLines="0" zoomScaleNormal="100" workbookViewId="0">
      <pane xSplit="4" ySplit="4" topLeftCell="AC5" activePane="bottomRight" state="frozen"/>
      <selection activeCell="A4" sqref="A4:A14"/>
      <selection pane="topRight" activeCell="A4" sqref="A4:A14"/>
      <selection pane="bottomLeft" activeCell="A4" sqref="A4:A14"/>
      <selection pane="bottomRight" activeCell="AH92" sqref="AH92"/>
    </sheetView>
  </sheetViews>
  <sheetFormatPr defaultColWidth="15.7109375" defaultRowHeight="15" customHeight="1" outlineLevelRow="1" outlineLevelCol="1"/>
  <cols>
    <col min="1" max="1" width="89.140625" style="122" customWidth="1"/>
    <col min="2" max="3" width="89.140625" style="122" hidden="1" customWidth="1"/>
    <col min="4" max="4" width="1" style="122" customWidth="1"/>
    <col min="5" max="7" width="15.7109375" style="203" hidden="1" customWidth="1" outlineLevel="1"/>
    <col min="8" max="8" width="15.7109375" style="203" customWidth="1" collapsed="1"/>
    <col min="9" max="9" width="2.5703125" style="142" customWidth="1"/>
    <col min="10" max="12" width="15.7109375" style="141" hidden="1" customWidth="1" outlineLevel="1"/>
    <col min="13" max="13" width="15.7109375" style="141" customWidth="1" collapsed="1"/>
    <col min="14" max="14" width="2.5703125" style="142" customWidth="1"/>
    <col min="15" max="17" width="15.7109375" style="141" hidden="1" customWidth="1" outlineLevel="1"/>
    <col min="18" max="18" width="15.7109375" style="141" customWidth="1" collapsed="1"/>
    <col min="19" max="19" width="2.5703125" style="142" customWidth="1"/>
    <col min="20" max="22" width="15.7109375" style="141" hidden="1" customWidth="1" outlineLevel="1"/>
    <col min="23" max="23" width="15.7109375" style="141" customWidth="1" collapsed="1"/>
    <col min="24" max="24" width="2.5703125" style="142" customWidth="1"/>
    <col min="25" max="27" width="15.7109375" style="141" hidden="1" customWidth="1" outlineLevel="1"/>
    <col min="28" max="28" width="15.7109375" style="141" customWidth="1" collapsed="1"/>
    <col min="29" max="29" width="2.5703125" style="142" customWidth="1"/>
    <col min="30" max="32" width="15.7109375" style="141" customWidth="1" outlineLevel="1"/>
    <col min="33" max="33" width="15.7109375" style="141" customWidth="1"/>
    <col min="34" max="16384" width="15.7109375" style="122"/>
  </cols>
  <sheetData>
    <row r="2" spans="1:33" ht="15" customHeight="1">
      <c r="E2" s="216" t="s">
        <v>2</v>
      </c>
      <c r="F2" s="216" t="s">
        <v>3</v>
      </c>
      <c r="G2" s="216" t="s">
        <v>4</v>
      </c>
      <c r="H2" s="216" t="s">
        <v>5</v>
      </c>
      <c r="I2" s="144"/>
      <c r="J2" s="143" t="s">
        <v>6</v>
      </c>
      <c r="K2" s="143" t="s">
        <v>7</v>
      </c>
      <c r="L2" s="143" t="s">
        <v>8</v>
      </c>
      <c r="M2" s="143" t="s">
        <v>9</v>
      </c>
      <c r="N2" s="144"/>
      <c r="O2" s="143" t="s">
        <v>18</v>
      </c>
      <c r="P2" s="143" t="s">
        <v>21</v>
      </c>
      <c r="Q2" s="143" t="s">
        <v>22</v>
      </c>
      <c r="R2" s="143" t="s">
        <v>23</v>
      </c>
      <c r="S2" s="144"/>
      <c r="T2" s="143" t="s">
        <v>32</v>
      </c>
      <c r="U2" s="143" t="s">
        <v>34</v>
      </c>
      <c r="V2" s="143" t="s">
        <v>73</v>
      </c>
      <c r="W2" s="143" t="s">
        <v>74</v>
      </c>
      <c r="X2" s="144"/>
      <c r="Y2" s="143" t="s">
        <v>76</v>
      </c>
      <c r="Z2" s="143" t="s">
        <v>82</v>
      </c>
      <c r="AA2" s="143" t="s">
        <v>84</v>
      </c>
      <c r="AB2" s="143" t="s">
        <v>87</v>
      </c>
      <c r="AC2" s="144"/>
      <c r="AD2" s="143" t="s">
        <v>89</v>
      </c>
      <c r="AE2" s="143" t="s">
        <v>109</v>
      </c>
      <c r="AF2" s="143" t="s">
        <v>130</v>
      </c>
      <c r="AG2" s="143" t="s">
        <v>175</v>
      </c>
    </row>
    <row r="3" spans="1:33" ht="15" customHeight="1">
      <c r="E3" s="216" t="s">
        <v>41</v>
      </c>
      <c r="F3" s="216" t="s">
        <v>42</v>
      </c>
      <c r="G3" s="216" t="s">
        <v>43</v>
      </c>
      <c r="H3" s="216" t="s">
        <v>44</v>
      </c>
      <c r="I3" s="144"/>
      <c r="J3" s="143" t="s">
        <v>45</v>
      </c>
      <c r="K3" s="143" t="s">
        <v>46</v>
      </c>
      <c r="L3" s="143" t="s">
        <v>47</v>
      </c>
      <c r="M3" s="143" t="s">
        <v>48</v>
      </c>
      <c r="N3" s="144"/>
      <c r="O3" s="143" t="s">
        <v>49</v>
      </c>
      <c r="P3" s="143" t="s">
        <v>50</v>
      </c>
      <c r="Q3" s="143" t="s">
        <v>51</v>
      </c>
      <c r="R3" s="143" t="s">
        <v>52</v>
      </c>
      <c r="S3" s="144"/>
      <c r="T3" s="143" t="s">
        <v>53</v>
      </c>
      <c r="U3" s="143" t="s">
        <v>54</v>
      </c>
      <c r="V3" s="143" t="s">
        <v>72</v>
      </c>
      <c r="W3" s="143" t="s">
        <v>75</v>
      </c>
      <c r="X3" s="144"/>
      <c r="Y3" s="143" t="s">
        <v>77</v>
      </c>
      <c r="Z3" s="143" t="s">
        <v>83</v>
      </c>
      <c r="AA3" s="143" t="s">
        <v>85</v>
      </c>
      <c r="AB3" s="143" t="s">
        <v>88</v>
      </c>
      <c r="AC3" s="144"/>
      <c r="AD3" s="143" t="s">
        <v>90</v>
      </c>
      <c r="AE3" s="143" t="s">
        <v>110</v>
      </c>
      <c r="AF3" s="143" t="s">
        <v>129</v>
      </c>
      <c r="AG3" s="143" t="s">
        <v>706</v>
      </c>
    </row>
    <row r="4" spans="1:33" ht="15" customHeight="1" thickBot="1">
      <c r="A4" s="11" t="str">
        <f>IF(Menu!$D$7="Português/Portuguese",B4,C4)</f>
        <v>Valores em R$ ('000)</v>
      </c>
      <c r="B4" s="11" t="s">
        <v>24</v>
      </c>
      <c r="C4" s="11" t="s">
        <v>55</v>
      </c>
      <c r="E4" s="217" t="str">
        <f>IF(Menu!$D$7="Português/Portuguese",E2,E3)</f>
        <v>1T20</v>
      </c>
      <c r="F4" s="217" t="str">
        <f>IF(Menu!$D$7="Português/Portuguese",F2,F3)</f>
        <v>2T20</v>
      </c>
      <c r="G4" s="217" t="str">
        <f>IF(Menu!$D$7="Português/Portuguese",G2,G3)</f>
        <v>3T20</v>
      </c>
      <c r="H4" s="145" t="str">
        <f>IF(Menu!$D$7="Português/Portuguese",H2,H3)</f>
        <v>4T20</v>
      </c>
      <c r="J4" s="217" t="str">
        <f>IF(Menu!$D$7="Português/Portuguese",J2,J3)</f>
        <v>1T21</v>
      </c>
      <c r="K4" s="217" t="str">
        <f>IF(Menu!$D$7="Português/Portuguese",K2,K3)</f>
        <v>2T21</v>
      </c>
      <c r="L4" s="217" t="str">
        <f>IF(Menu!$D$7="Português/Portuguese",L2,L3)</f>
        <v>3T21</v>
      </c>
      <c r="M4" s="145" t="str">
        <f>IF(Menu!$D$7="Português/Portuguese",M2,M3)</f>
        <v>4T21</v>
      </c>
      <c r="O4" s="217" t="str">
        <f>IF(Menu!$D$7="Português/Portuguese",O2,O3)</f>
        <v>1T22</v>
      </c>
      <c r="P4" s="217" t="str">
        <f>IF(Menu!$D$7="Português/Portuguese",P2,P3)</f>
        <v>2T22</v>
      </c>
      <c r="Q4" s="217" t="str">
        <f>IF(Menu!$D$7="Português/Portuguese",Q2,Q3)</f>
        <v>3T22</v>
      </c>
      <c r="R4" s="145" t="str">
        <f>IF(Menu!$D$7="Português/Portuguese",R2,R3)</f>
        <v>4T22</v>
      </c>
      <c r="T4" s="217" t="str">
        <f>IF(Menu!$D$7="Português/Portuguese",T2,T3)</f>
        <v>1T23</v>
      </c>
      <c r="U4" s="217" t="str">
        <f>IF(Menu!$D$7="Português/Portuguese",U2,U3)</f>
        <v>2T23</v>
      </c>
      <c r="V4" s="217" t="str">
        <f>IF(Menu!$D$7="Português/Portuguese",V2,V3)</f>
        <v>3T23</v>
      </c>
      <c r="W4" s="145" t="str">
        <f>IF(Menu!$D$7="Português/Portuguese",W2,W3)</f>
        <v>4T23</v>
      </c>
      <c r="Y4" s="217" t="str">
        <f>IF(Menu!$D$7="Português/Portuguese",Y2,Y3)</f>
        <v>1T24</v>
      </c>
      <c r="Z4" s="217" t="str">
        <f>IF(Menu!$D$7="Português/Portuguese",Z2,Z3)</f>
        <v>2T24</v>
      </c>
      <c r="AA4" s="217" t="str">
        <f>IF(Menu!$D$7="Português/Portuguese",AA2,AA3)</f>
        <v>3T24</v>
      </c>
      <c r="AB4" s="145" t="str">
        <f>IF(Menu!$D$7="Português/Portuguese",AB2,AB3)</f>
        <v>4T24</v>
      </c>
      <c r="AD4" s="217" t="str">
        <f>IF(Menu!$D$7="Português/Portuguese",AD2,AD3)</f>
        <v>1T25</v>
      </c>
      <c r="AE4" s="217" t="str">
        <f>IF(Menu!$D$7="Português/Portuguese",AE2,AE3)</f>
        <v>2T25</v>
      </c>
      <c r="AF4" s="217" t="str">
        <f>IF(Menu!$D$7="Português/Portuguese",AF2,AF3)</f>
        <v>3T25</v>
      </c>
      <c r="AG4" s="217" t="str">
        <f>IF(Menu!$D$7="Português/Portuguese",AG2,AG3)</f>
        <v>4T25</v>
      </c>
    </row>
    <row r="5" spans="1:33" s="123" customFormat="1" ht="15" customHeight="1">
      <c r="A5" s="57" t="str">
        <f>IF(Menu!$D$7="Português/Portuguese",B5,C5)</f>
        <v>Fluxo de Caixa líquido das Atividades Operacionais</v>
      </c>
      <c r="B5" s="57" t="s">
        <v>259</v>
      </c>
      <c r="C5" s="57" t="s">
        <v>343</v>
      </c>
      <c r="E5" s="218">
        <v>466933</v>
      </c>
      <c r="F5" s="218">
        <v>1500310</v>
      </c>
      <c r="G5" s="218">
        <v>3618761</v>
      </c>
      <c r="H5" s="218">
        <v>3990870</v>
      </c>
      <c r="I5" s="147"/>
      <c r="J5" s="146">
        <v>3455474</v>
      </c>
      <c r="K5" s="146">
        <v>4792431</v>
      </c>
      <c r="L5" s="146">
        <v>5207634</v>
      </c>
      <c r="M5" s="146">
        <v>1337724</v>
      </c>
      <c r="N5" s="147"/>
      <c r="O5" s="146">
        <v>-3859665</v>
      </c>
      <c r="P5" s="146">
        <v>2876018</v>
      </c>
      <c r="Q5" s="146">
        <v>3115193</v>
      </c>
      <c r="R5" s="146">
        <v>-88755</v>
      </c>
      <c r="S5" s="147"/>
      <c r="T5" s="146">
        <v>554104</v>
      </c>
      <c r="U5" s="146">
        <v>1114546</v>
      </c>
      <c r="V5" s="146">
        <v>3969837</v>
      </c>
      <c r="W5" s="146">
        <v>1654121</v>
      </c>
      <c r="X5" s="147"/>
      <c r="Y5" s="146">
        <v>-616088.40058971639</v>
      </c>
      <c r="Z5" s="146">
        <v>2253283.9130354817</v>
      </c>
      <c r="AA5" s="146">
        <v>3465295.7249624338</v>
      </c>
      <c r="AB5" s="146">
        <v>3548016.485061802</v>
      </c>
      <c r="AC5" s="147"/>
      <c r="AD5" s="146">
        <v>-1153595</v>
      </c>
      <c r="AE5" s="146">
        <v>-245577.33609000221</v>
      </c>
      <c r="AF5" s="146">
        <v>392504.33609000221</v>
      </c>
      <c r="AG5" s="146">
        <v>33490</v>
      </c>
    </row>
    <row r="6" spans="1:33" ht="15" customHeight="1">
      <c r="A6" s="124" t="str">
        <f>IF(Menu!$D$7="Português/Portuguese",B6,C6)</f>
        <v xml:space="preserve">Lucro líquido / (Prejuízo) do exercício atribuível aos acionistas controladores </v>
      </c>
      <c r="B6" s="124" t="s">
        <v>260</v>
      </c>
      <c r="C6" s="124" t="s">
        <v>344</v>
      </c>
      <c r="E6" s="203">
        <v>-1360851</v>
      </c>
      <c r="F6" s="203">
        <v>345178</v>
      </c>
      <c r="G6" s="203">
        <v>1080786</v>
      </c>
      <c r="H6" s="203">
        <v>3729182</v>
      </c>
      <c r="J6" s="141">
        <v>5240015</v>
      </c>
      <c r="K6" s="141">
        <v>4965771</v>
      </c>
      <c r="L6" s="141">
        <v>1149537</v>
      </c>
      <c r="M6" s="141">
        <v>903305</v>
      </c>
      <c r="O6" s="141">
        <v>1206402</v>
      </c>
      <c r="P6" s="141">
        <v>197326</v>
      </c>
      <c r="Q6" s="141">
        <v>133391</v>
      </c>
      <c r="R6" s="141">
        <v>16941</v>
      </c>
      <c r="T6" s="141">
        <v>-926396</v>
      </c>
      <c r="U6" s="141">
        <v>183603</v>
      </c>
      <c r="V6" s="141">
        <v>-154480</v>
      </c>
      <c r="W6" s="141">
        <v>579067</v>
      </c>
      <c r="Y6" s="141">
        <v>-589701</v>
      </c>
      <c r="Z6" s="141">
        <v>-528778</v>
      </c>
      <c r="AA6" s="141">
        <v>-840241</v>
      </c>
      <c r="AB6" s="141">
        <v>-633131</v>
      </c>
      <c r="AD6" s="141">
        <v>-619146</v>
      </c>
      <c r="AE6" s="141">
        <v>-165999</v>
      </c>
      <c r="AF6" s="141">
        <v>-137083</v>
      </c>
      <c r="AG6" s="141">
        <v>-1080146</v>
      </c>
    </row>
    <row r="7" spans="1:33" ht="15" customHeight="1">
      <c r="A7" s="124" t="str">
        <f>IF(Menu!$D$7="Português/Portuguese",B7,C7)</f>
        <v>Lucro líquido / (Prejuízo) do exercício atribuível aos acionistas não controladores</v>
      </c>
      <c r="B7" s="124" t="s">
        <v>261</v>
      </c>
      <c r="C7" s="124" t="s">
        <v>345</v>
      </c>
      <c r="E7" s="203">
        <v>49142</v>
      </c>
      <c r="F7" s="203">
        <v>100722</v>
      </c>
      <c r="G7" s="203">
        <v>180809</v>
      </c>
      <c r="H7" s="203">
        <v>167650</v>
      </c>
      <c r="J7" s="141">
        <v>457298</v>
      </c>
      <c r="K7" s="141">
        <v>546889</v>
      </c>
      <c r="L7" s="141">
        <v>175115</v>
      </c>
      <c r="M7" s="141">
        <v>157691</v>
      </c>
      <c r="O7" s="141">
        <v>157541</v>
      </c>
      <c r="P7" s="141">
        <v>172005</v>
      </c>
      <c r="Q7" s="141">
        <v>104241</v>
      </c>
      <c r="R7" s="141">
        <v>179851</v>
      </c>
      <c r="T7" s="141">
        <v>103848</v>
      </c>
      <c r="U7" s="141">
        <v>99695</v>
      </c>
      <c r="V7" s="141">
        <v>245274</v>
      </c>
      <c r="W7" s="141">
        <v>272038</v>
      </c>
      <c r="Y7" s="141">
        <v>110039.11327999999</v>
      </c>
      <c r="Z7" s="141">
        <v>306166.88672000001</v>
      </c>
      <c r="AA7" s="141">
        <v>89467</v>
      </c>
      <c r="AB7" s="141">
        <v>548037</v>
      </c>
      <c r="AD7" s="141">
        <v>-112434</v>
      </c>
      <c r="AE7" s="141">
        <v>35631</v>
      </c>
      <c r="AF7" s="141">
        <v>213518</v>
      </c>
      <c r="AG7" s="141">
        <v>358933</v>
      </c>
    </row>
    <row r="8" spans="1:33" ht="15" customHeight="1">
      <c r="A8" s="125" t="str">
        <f>IF(Menu!$D$7="Português/Portuguese",B8,C8)</f>
        <v>Encargos sobre empréstimos e financiamentos captados</v>
      </c>
      <c r="B8" s="125" t="s">
        <v>262</v>
      </c>
      <c r="C8" s="125" t="s">
        <v>346</v>
      </c>
      <c r="E8" s="203">
        <v>470990</v>
      </c>
      <c r="F8" s="203">
        <v>512024</v>
      </c>
      <c r="G8" s="203">
        <v>466546</v>
      </c>
      <c r="H8" s="203">
        <v>459986</v>
      </c>
      <c r="J8" s="141">
        <v>471147</v>
      </c>
      <c r="K8" s="141">
        <v>454878</v>
      </c>
      <c r="L8" s="141">
        <v>654037</v>
      </c>
      <c r="M8" s="141">
        <v>473485</v>
      </c>
      <c r="O8" s="141">
        <v>458222</v>
      </c>
      <c r="P8" s="141">
        <v>664924</v>
      </c>
      <c r="Q8" s="141">
        <v>663415</v>
      </c>
      <c r="R8" s="141">
        <v>673208</v>
      </c>
      <c r="T8" s="141">
        <v>760817</v>
      </c>
      <c r="U8" s="141">
        <v>900356</v>
      </c>
      <c r="V8" s="141">
        <v>949546</v>
      </c>
      <c r="W8" s="141">
        <v>870795</v>
      </c>
      <c r="Y8" s="141">
        <v>924496</v>
      </c>
      <c r="Z8" s="141">
        <v>1026921</v>
      </c>
      <c r="AA8" s="141">
        <v>973524</v>
      </c>
      <c r="AB8" s="141">
        <v>1098709</v>
      </c>
      <c r="AD8" s="141">
        <v>1021836</v>
      </c>
      <c r="AE8" s="141">
        <v>1002213</v>
      </c>
      <c r="AF8" s="141">
        <v>909733</v>
      </c>
      <c r="AG8" s="141">
        <v>977037</v>
      </c>
    </row>
    <row r="9" spans="1:33" ht="15" customHeight="1">
      <c r="A9" s="125" t="str">
        <f>IF(Menu!$D$7="Português/Portuguese",B9,C9)</f>
        <v>Encargos sobre empréstimos e financiamentos concedidos</v>
      </c>
      <c r="B9" s="125" t="s">
        <v>263</v>
      </c>
      <c r="C9" s="125" t="s">
        <v>347</v>
      </c>
      <c r="E9" s="203">
        <v>-11481</v>
      </c>
      <c r="F9" s="203">
        <v>-9014</v>
      </c>
      <c r="G9" s="203">
        <v>-6351</v>
      </c>
      <c r="H9" s="203">
        <v>-5838</v>
      </c>
      <c r="J9" s="141">
        <v>-6541</v>
      </c>
      <c r="K9" s="141">
        <v>-11992</v>
      </c>
      <c r="L9" s="141">
        <v>-18336</v>
      </c>
      <c r="M9" s="141">
        <v>-24763</v>
      </c>
      <c r="O9" s="141">
        <v>-32028</v>
      </c>
      <c r="P9" s="141">
        <v>-37686</v>
      </c>
      <c r="Q9" s="141">
        <v>-41507</v>
      </c>
      <c r="R9" s="141">
        <v>-41263</v>
      </c>
      <c r="T9" s="141">
        <v>-44554</v>
      </c>
      <c r="U9" s="141">
        <v>-46284</v>
      </c>
      <c r="V9" s="141">
        <v>-48123</v>
      </c>
      <c r="W9" s="141">
        <v>-43798</v>
      </c>
      <c r="Y9" s="141">
        <v>-38059.558299999997</v>
      </c>
      <c r="Z9" s="141">
        <v>-39744.441700000003</v>
      </c>
      <c r="AA9" s="141">
        <v>-41973</v>
      </c>
      <c r="AB9" s="141">
        <v>-43740</v>
      </c>
      <c r="AD9" s="141">
        <v>-95345</v>
      </c>
      <c r="AE9" s="141">
        <v>-106891</v>
      </c>
      <c r="AF9" s="141">
        <v>-99931</v>
      </c>
      <c r="AG9" s="141">
        <v>-103090</v>
      </c>
    </row>
    <row r="10" spans="1:33" ht="15" customHeight="1">
      <c r="A10" s="125" t="str">
        <f>IF(Menu!$D$7="Português/Portuguese",B10,C10)</f>
        <v>Encargos sobre passivo de arrendamento</v>
      </c>
      <c r="B10" s="125" t="s">
        <v>264</v>
      </c>
      <c r="C10" s="125" t="s">
        <v>348</v>
      </c>
      <c r="E10" s="203">
        <v>13056</v>
      </c>
      <c r="F10" s="203">
        <v>13070</v>
      </c>
      <c r="G10" s="203">
        <v>13688</v>
      </c>
      <c r="H10" s="203">
        <v>14422</v>
      </c>
      <c r="J10" s="141">
        <v>14827</v>
      </c>
      <c r="K10" s="141">
        <v>14561</v>
      </c>
      <c r="L10" s="141">
        <v>15784</v>
      </c>
      <c r="M10" s="141">
        <v>17298</v>
      </c>
      <c r="O10" s="141">
        <v>16150</v>
      </c>
      <c r="P10" s="141">
        <v>17974</v>
      </c>
      <c r="Q10" s="141">
        <v>17590</v>
      </c>
      <c r="R10" s="141">
        <v>17796</v>
      </c>
      <c r="T10" s="141">
        <v>19032</v>
      </c>
      <c r="U10" s="141">
        <v>16496</v>
      </c>
      <c r="V10" s="141">
        <v>23212</v>
      </c>
      <c r="W10" s="141">
        <v>23781</v>
      </c>
      <c r="Y10" s="141">
        <v>23871.0009415448</v>
      </c>
      <c r="Z10" s="141">
        <v>24768.9990584552</v>
      </c>
      <c r="AA10" s="141">
        <v>25236</v>
      </c>
      <c r="AB10" s="141">
        <v>26122</v>
      </c>
      <c r="AD10" s="141">
        <v>25139</v>
      </c>
      <c r="AE10" s="141">
        <v>31036</v>
      </c>
      <c r="AF10" s="141">
        <v>27962</v>
      </c>
      <c r="AG10" s="141">
        <v>31392</v>
      </c>
    </row>
    <row r="11" spans="1:33" ht="15" customHeight="1">
      <c r="A11" s="124" t="str">
        <f>IF(Menu!$D$7="Português/Portuguese",B11,C11)</f>
        <v>Depreciação, exaustão e amortização</v>
      </c>
      <c r="B11" s="124" t="s">
        <v>265</v>
      </c>
      <c r="C11" s="124" t="s">
        <v>349</v>
      </c>
      <c r="E11" s="203">
        <v>437507</v>
      </c>
      <c r="F11" s="203">
        <v>452314</v>
      </c>
      <c r="G11" s="203">
        <v>486612</v>
      </c>
      <c r="H11" s="203">
        <v>1145630</v>
      </c>
      <c r="J11" s="141">
        <v>484065</v>
      </c>
      <c r="K11" s="141">
        <v>528192</v>
      </c>
      <c r="L11" s="141">
        <v>557636</v>
      </c>
      <c r="M11" s="141">
        <v>648299</v>
      </c>
      <c r="O11" s="141">
        <v>657803</v>
      </c>
      <c r="P11" s="141">
        <v>662247</v>
      </c>
      <c r="Q11" s="141">
        <v>710340</v>
      </c>
      <c r="R11" s="141">
        <v>847266</v>
      </c>
      <c r="T11" s="141">
        <v>803002</v>
      </c>
      <c r="U11" s="141">
        <v>811861</v>
      </c>
      <c r="V11" s="141">
        <v>867014</v>
      </c>
      <c r="W11" s="141">
        <v>897264</v>
      </c>
      <c r="Y11" s="141">
        <v>895902.09499999997</v>
      </c>
      <c r="Z11" s="141">
        <v>938647.90500000003</v>
      </c>
      <c r="AA11" s="141">
        <v>963374</v>
      </c>
      <c r="AB11" s="141">
        <v>993489</v>
      </c>
      <c r="AD11" s="141">
        <v>999188</v>
      </c>
      <c r="AE11" s="141">
        <v>1046596</v>
      </c>
      <c r="AF11" s="141">
        <v>1042512</v>
      </c>
      <c r="AG11" s="141">
        <v>1062179</v>
      </c>
    </row>
    <row r="12" spans="1:33" ht="15" customHeight="1" collapsed="1">
      <c r="A12" s="124" t="str">
        <f>IF(Menu!$D$7="Português/Portuguese",B12,C12)</f>
        <v>Resultado de equivalência patrimonial</v>
      </c>
      <c r="B12" s="124" t="s">
        <v>266</v>
      </c>
      <c r="C12" s="124" t="s">
        <v>350</v>
      </c>
      <c r="E12" s="203">
        <v>45108</v>
      </c>
      <c r="F12" s="203">
        <v>-28354</v>
      </c>
      <c r="G12" s="203">
        <v>-25970</v>
      </c>
      <c r="H12" s="203">
        <v>-62539</v>
      </c>
      <c r="J12" s="141">
        <v>-13445</v>
      </c>
      <c r="K12" s="141">
        <v>-55121</v>
      </c>
      <c r="L12" s="141">
        <v>-94989</v>
      </c>
      <c r="M12" s="141">
        <v>-18949</v>
      </c>
      <c r="O12" s="141">
        <v>-19259</v>
      </c>
      <c r="P12" s="141">
        <v>-54406</v>
      </c>
      <c r="Q12" s="141">
        <v>-93361</v>
      </c>
      <c r="R12" s="141">
        <v>-70891</v>
      </c>
      <c r="T12" s="141">
        <v>-21509</v>
      </c>
      <c r="U12" s="141">
        <v>-107302</v>
      </c>
      <c r="V12" s="141">
        <v>-130771</v>
      </c>
      <c r="W12" s="141">
        <v>-91549</v>
      </c>
      <c r="Y12" s="141">
        <v>-93320</v>
      </c>
      <c r="Z12" s="141">
        <v>-98279</v>
      </c>
      <c r="AA12" s="141">
        <v>-122705</v>
      </c>
      <c r="AB12" s="141">
        <v>-133744</v>
      </c>
      <c r="AD12" s="141">
        <v>-78434</v>
      </c>
      <c r="AE12" s="141">
        <v>-166793</v>
      </c>
      <c r="AF12" s="141">
        <v>-156627</v>
      </c>
      <c r="AG12" s="141">
        <v>-116890</v>
      </c>
    </row>
    <row r="13" spans="1:33" ht="15" customHeight="1">
      <c r="A13" s="124" t="str">
        <f>IF(Menu!$D$7="Português/Portuguese",B13,C13)</f>
        <v>Tributos diferidos</v>
      </c>
      <c r="B13" s="124" t="s">
        <v>267</v>
      </c>
      <c r="C13" s="124" t="s">
        <v>351</v>
      </c>
      <c r="E13" s="203">
        <v>-11351</v>
      </c>
      <c r="F13" s="203">
        <v>-103181</v>
      </c>
      <c r="G13" s="203">
        <v>37058</v>
      </c>
      <c r="H13" s="203">
        <v>-1349222</v>
      </c>
      <c r="J13" s="141">
        <v>-80858</v>
      </c>
      <c r="K13" s="141">
        <v>-338774</v>
      </c>
      <c r="L13" s="141">
        <v>706547</v>
      </c>
      <c r="M13" s="141">
        <v>472440</v>
      </c>
      <c r="O13" s="141">
        <v>487280</v>
      </c>
      <c r="P13" s="141">
        <v>-179392</v>
      </c>
      <c r="Q13" s="141">
        <v>277035</v>
      </c>
      <c r="R13" s="141">
        <v>-164151</v>
      </c>
      <c r="T13" s="141">
        <v>-143951</v>
      </c>
      <c r="U13" s="141">
        <v>-229112</v>
      </c>
      <c r="V13" s="141">
        <v>-236597</v>
      </c>
      <c r="W13" s="141">
        <v>206116</v>
      </c>
      <c r="Y13" s="141">
        <v>-305154</v>
      </c>
      <c r="Z13" s="141">
        <v>-313762</v>
      </c>
      <c r="AA13" s="141">
        <v>-397810</v>
      </c>
      <c r="AB13" s="141">
        <v>-289202</v>
      </c>
      <c r="AD13" s="141">
        <v>-434902</v>
      </c>
      <c r="AE13" s="141">
        <v>-214288</v>
      </c>
      <c r="AF13" s="141">
        <v>-145355</v>
      </c>
      <c r="AG13" s="141">
        <v>-299718</v>
      </c>
    </row>
    <row r="14" spans="1:33" ht="15" customHeight="1">
      <c r="A14" s="125" t="str">
        <f>IF(Menu!$D$7="Português/Portuguese",B14,C14)</f>
        <v>Provisões fiscais, previdenciárias, trabalhistas, cíveis e ambientais</v>
      </c>
      <c r="B14" s="125" t="s">
        <v>268</v>
      </c>
      <c r="C14" s="125" t="s">
        <v>352</v>
      </c>
      <c r="E14" s="203">
        <v>-8685</v>
      </c>
      <c r="F14" s="203">
        <v>11595</v>
      </c>
      <c r="G14" s="203">
        <v>-25168</v>
      </c>
      <c r="H14" s="203">
        <v>26663</v>
      </c>
      <c r="J14" s="141">
        <v>-22203</v>
      </c>
      <c r="K14" s="141">
        <v>-2004</v>
      </c>
      <c r="L14" s="141">
        <v>-23272</v>
      </c>
      <c r="M14" s="141">
        <v>-13925</v>
      </c>
      <c r="O14" s="141">
        <v>2155</v>
      </c>
      <c r="P14" s="141">
        <v>4035</v>
      </c>
      <c r="Q14" s="141">
        <v>29001</v>
      </c>
      <c r="R14" s="141">
        <v>57072</v>
      </c>
      <c r="T14" s="141">
        <v>49780</v>
      </c>
      <c r="U14" s="141">
        <v>-116185</v>
      </c>
      <c r="V14" s="141">
        <v>-74542</v>
      </c>
      <c r="W14" s="141">
        <v>1076</v>
      </c>
      <c r="Y14" s="141">
        <v>14380</v>
      </c>
      <c r="Z14" s="141">
        <v>-45564.468182867306</v>
      </c>
      <c r="AA14" s="141">
        <v>63812.468182867306</v>
      </c>
      <c r="AB14" s="141">
        <v>-5130</v>
      </c>
      <c r="AD14" s="141">
        <v>15428</v>
      </c>
      <c r="AE14" s="141">
        <v>-533964</v>
      </c>
      <c r="AF14" s="141">
        <v>49147</v>
      </c>
      <c r="AG14" s="141">
        <v>-34083</v>
      </c>
    </row>
    <row r="15" spans="1:33" ht="15" customHeight="1">
      <c r="A15" s="124" t="str">
        <f>IF(Menu!$D$7="Português/Portuguese",B15,C15)</f>
        <v>Variações cambiais, monetárias e hedge fluxo de caixa</v>
      </c>
      <c r="B15" s="124" t="s">
        <v>269</v>
      </c>
      <c r="C15" s="124" t="s">
        <v>353</v>
      </c>
      <c r="E15" s="203">
        <v>522571</v>
      </c>
      <c r="F15" s="203">
        <v>866556</v>
      </c>
      <c r="G15" s="203">
        <v>601370</v>
      </c>
      <c r="H15" s="203">
        <v>19559</v>
      </c>
      <c r="J15" s="141">
        <v>716123</v>
      </c>
      <c r="K15" s="141">
        <v>-285741</v>
      </c>
      <c r="L15" s="141">
        <v>253884</v>
      </c>
      <c r="M15" s="141">
        <v>355154</v>
      </c>
      <c r="O15" s="141">
        <v>-1150473</v>
      </c>
      <c r="P15" s="141">
        <v>289188</v>
      </c>
      <c r="Q15" s="141">
        <v>277189</v>
      </c>
      <c r="R15" s="141">
        <v>478177</v>
      </c>
      <c r="T15" s="141">
        <v>908653</v>
      </c>
      <c r="U15" s="141">
        <v>-395898</v>
      </c>
      <c r="V15" s="141">
        <v>115605</v>
      </c>
      <c r="W15" s="141">
        <v>253841</v>
      </c>
      <c r="Y15" s="141">
        <v>38978</v>
      </c>
      <c r="Z15" s="141">
        <v>834541.11840257584</v>
      </c>
      <c r="AA15" s="141">
        <v>453249.85540917586</v>
      </c>
      <c r="AB15" s="141">
        <v>1602351.0261882483</v>
      </c>
      <c r="AD15" s="141">
        <v>-172559</v>
      </c>
      <c r="AE15" s="141">
        <v>-233584</v>
      </c>
      <c r="AF15" s="141">
        <v>145921</v>
      </c>
      <c r="AG15" s="141">
        <v>572833.74387090094</v>
      </c>
    </row>
    <row r="16" spans="1:33" ht="15" customHeight="1">
      <c r="A16" s="124" t="str">
        <f>IF(Menu!$D$7="Português/Portuguese",B16,C16)</f>
        <v>Baixas de imobilizado e intangível</v>
      </c>
      <c r="B16" s="124" t="s">
        <v>270</v>
      </c>
      <c r="C16" s="124" t="s">
        <v>354</v>
      </c>
      <c r="E16" s="203">
        <v>1400</v>
      </c>
      <c r="F16" s="203">
        <v>929</v>
      </c>
      <c r="G16" s="203">
        <v>2387</v>
      </c>
      <c r="H16" s="203">
        <v>8282</v>
      </c>
      <c r="J16" s="141">
        <v>1838</v>
      </c>
      <c r="K16" s="141">
        <v>1978</v>
      </c>
      <c r="L16" s="141">
        <v>730</v>
      </c>
      <c r="M16" s="141">
        <v>69714</v>
      </c>
      <c r="O16" s="141">
        <v>7963</v>
      </c>
      <c r="P16" s="141">
        <v>-1351</v>
      </c>
      <c r="Q16" s="141">
        <v>4168</v>
      </c>
      <c r="R16" s="141">
        <v>-35694</v>
      </c>
      <c r="T16" s="141">
        <v>-2176</v>
      </c>
      <c r="U16" s="141">
        <v>2901</v>
      </c>
      <c r="V16" s="141">
        <v>4314</v>
      </c>
      <c r="W16" s="141">
        <v>153101</v>
      </c>
      <c r="Y16" s="141">
        <v>-12004</v>
      </c>
      <c r="Z16" s="141">
        <v>21605</v>
      </c>
      <c r="AA16" s="141">
        <v>22733</v>
      </c>
      <c r="AB16" s="141">
        <v>29747</v>
      </c>
      <c r="AD16" s="141">
        <v>-12886</v>
      </c>
      <c r="AE16" s="141">
        <v>33315</v>
      </c>
      <c r="AF16" s="141">
        <v>16025</v>
      </c>
      <c r="AG16" s="141">
        <v>66026</v>
      </c>
    </row>
    <row r="17" spans="1:33" ht="15" customHeight="1">
      <c r="A17" s="124" t="str">
        <f>IF(Menu!$D$7="Português/Portuguese",B17,C17)</f>
        <v>Provisão passivo atuarial</v>
      </c>
      <c r="B17" s="124" t="s">
        <v>271</v>
      </c>
      <c r="C17" s="124" t="s">
        <v>355</v>
      </c>
      <c r="E17" s="203">
        <v>0</v>
      </c>
      <c r="F17" s="203">
        <v>0</v>
      </c>
      <c r="G17" s="203">
        <v>0</v>
      </c>
      <c r="H17" s="203">
        <v>-24019</v>
      </c>
      <c r="J17" s="141">
        <v>0</v>
      </c>
      <c r="K17" s="141">
        <v>0</v>
      </c>
      <c r="L17" s="141">
        <v>0</v>
      </c>
      <c r="M17" s="141">
        <v>0</v>
      </c>
      <c r="O17" s="141">
        <v>0</v>
      </c>
      <c r="P17" s="141">
        <v>0</v>
      </c>
      <c r="Q17" s="141">
        <v>0</v>
      </c>
      <c r="R17" s="141">
        <v>0</v>
      </c>
      <c r="T17" s="141">
        <v>0</v>
      </c>
      <c r="U17" s="141">
        <v>0</v>
      </c>
      <c r="V17" s="141">
        <v>0</v>
      </c>
      <c r="W17" s="141">
        <v>0</v>
      </c>
      <c r="Y17" s="141">
        <v>0</v>
      </c>
      <c r="Z17" s="141">
        <v>0</v>
      </c>
      <c r="AA17" s="141">
        <v>0</v>
      </c>
      <c r="AB17" s="141">
        <v>0</v>
      </c>
      <c r="AD17" s="141">
        <v>0</v>
      </c>
      <c r="AE17" s="141">
        <v>0</v>
      </c>
      <c r="AF17" s="141">
        <v>0</v>
      </c>
      <c r="AG17" s="141">
        <v>0</v>
      </c>
    </row>
    <row r="18" spans="1:33" ht="15" customHeight="1">
      <c r="A18" s="124" t="str">
        <f>IF(Menu!$D$7="Português/Portuguese",B18,C18)</f>
        <v>Atualização ações - VJR</v>
      </c>
      <c r="B18" s="124" t="s">
        <v>272</v>
      </c>
      <c r="C18" s="124" t="s">
        <v>356</v>
      </c>
      <c r="D18" s="126"/>
      <c r="E18" s="203">
        <v>962561</v>
      </c>
      <c r="F18" s="203">
        <v>-527197</v>
      </c>
      <c r="G18" s="203">
        <v>-535678</v>
      </c>
      <c r="H18" s="203">
        <v>-1102754</v>
      </c>
      <c r="J18" s="141">
        <v>-543498</v>
      </c>
      <c r="K18" s="141">
        <v>-272016</v>
      </c>
      <c r="L18" s="141">
        <v>629570</v>
      </c>
      <c r="M18" s="141">
        <v>197237</v>
      </c>
      <c r="O18" s="141">
        <v>209747</v>
      </c>
      <c r="P18" s="141">
        <v>823309</v>
      </c>
      <c r="Q18" s="141">
        <v>89002</v>
      </c>
      <c r="R18" s="141">
        <v>171726</v>
      </c>
      <c r="T18" s="141">
        <v>-109086</v>
      </c>
      <c r="U18" s="141">
        <v>126844</v>
      </c>
      <c r="V18" s="141">
        <v>87680</v>
      </c>
      <c r="W18" s="141">
        <v>-397784</v>
      </c>
      <c r="Y18" s="141">
        <v>-57829.552989999909</v>
      </c>
      <c r="Z18" s="141">
        <v>301323.55298999988</v>
      </c>
      <c r="AA18" s="141">
        <v>264817</v>
      </c>
      <c r="AB18" s="141">
        <v>124301</v>
      </c>
      <c r="AD18" s="141">
        <v>-50772</v>
      </c>
      <c r="AE18" s="141">
        <v>242758</v>
      </c>
      <c r="AF18" s="141">
        <v>-25819</v>
      </c>
      <c r="AG18" s="141">
        <v>-108605.35286999999</v>
      </c>
    </row>
    <row r="19" spans="1:33" ht="15" customHeight="1">
      <c r="A19" s="127" t="str">
        <f>IF(Menu!$D$7="Português/Portuguese",B19,C19)</f>
        <v>Recebíveis por indenização</v>
      </c>
      <c r="B19" s="127" t="s">
        <v>273</v>
      </c>
      <c r="C19" s="127" t="s">
        <v>357</v>
      </c>
      <c r="E19" s="203">
        <v>0</v>
      </c>
      <c r="F19" s="203">
        <v>-508326</v>
      </c>
      <c r="G19" s="203">
        <v>-4428</v>
      </c>
      <c r="H19" s="203">
        <v>-4429</v>
      </c>
      <c r="J19" s="141">
        <v>-4428</v>
      </c>
      <c r="K19" s="141">
        <v>-4429</v>
      </c>
      <c r="L19" s="141">
        <v>-4428</v>
      </c>
      <c r="M19" s="141">
        <v>-4428</v>
      </c>
      <c r="O19" s="141">
        <v>-7381</v>
      </c>
      <c r="P19" s="141">
        <v>7381</v>
      </c>
      <c r="Q19" s="141">
        <v>-422254</v>
      </c>
      <c r="R19" s="141">
        <v>0</v>
      </c>
      <c r="S19" s="148"/>
      <c r="T19" s="141">
        <v>0</v>
      </c>
      <c r="U19" s="141">
        <v>0</v>
      </c>
      <c r="V19" s="141">
        <v>0</v>
      </c>
      <c r="W19" s="141">
        <v>0</v>
      </c>
      <c r="X19" s="148"/>
      <c r="Y19" s="141">
        <v>0</v>
      </c>
      <c r="Z19" s="141">
        <v>0</v>
      </c>
      <c r="AA19" s="141">
        <v>0</v>
      </c>
      <c r="AB19" s="141">
        <v>0</v>
      </c>
      <c r="AC19" s="148"/>
      <c r="AD19" s="141">
        <v>0</v>
      </c>
      <c r="AE19" s="141">
        <v>0</v>
      </c>
      <c r="AF19" s="141">
        <v>0</v>
      </c>
      <c r="AG19" s="141">
        <v>0</v>
      </c>
    </row>
    <row r="20" spans="1:33" ht="15" customHeight="1">
      <c r="A20" s="124" t="str">
        <f>IF(Menu!$D$7="Português/Portuguese",B20,C20)</f>
        <v>Provisões passivos ambientais e desativação</v>
      </c>
      <c r="B20" s="124" t="s">
        <v>274</v>
      </c>
      <c r="C20" s="124" t="s">
        <v>358</v>
      </c>
      <c r="E20" s="203">
        <v>20640</v>
      </c>
      <c r="F20" s="203">
        <v>-6228</v>
      </c>
      <c r="G20" s="203">
        <v>10324</v>
      </c>
      <c r="H20" s="203">
        <v>-14348</v>
      </c>
      <c r="J20" s="141">
        <v>23982</v>
      </c>
      <c r="K20" s="141">
        <v>23753</v>
      </c>
      <c r="L20" s="141">
        <v>28576</v>
      </c>
      <c r="M20" s="141">
        <v>16095</v>
      </c>
      <c r="O20" s="141">
        <v>26972</v>
      </c>
      <c r="P20" s="141">
        <v>11521</v>
      </c>
      <c r="Q20" s="141">
        <v>-37078</v>
      </c>
      <c r="R20" s="141">
        <v>-8314</v>
      </c>
      <c r="T20" s="141">
        <v>24971</v>
      </c>
      <c r="U20" s="141">
        <v>27616</v>
      </c>
      <c r="V20" s="141">
        <v>19103</v>
      </c>
      <c r="W20" s="141">
        <v>9458</v>
      </c>
      <c r="Y20" s="141">
        <v>30569.417489999902</v>
      </c>
      <c r="Z20" s="141">
        <v>19987.582510000138</v>
      </c>
      <c r="AA20" s="141">
        <v>7999</v>
      </c>
      <c r="AB20" s="141">
        <v>56148</v>
      </c>
      <c r="AD20" s="141">
        <v>44720</v>
      </c>
      <c r="AE20" s="141">
        <v>10228</v>
      </c>
      <c r="AF20" s="141">
        <v>15605</v>
      </c>
      <c r="AG20" s="141">
        <v>-16304</v>
      </c>
    </row>
    <row r="21" spans="1:33" ht="15" customHeight="1">
      <c r="A21" s="124" t="str">
        <f>IF(Menu!$D$7="Português/Portuguese",B21,C21)</f>
        <v>Impairment Fair Value Transnordestina</v>
      </c>
      <c r="B21" s="124" t="s">
        <v>275</v>
      </c>
      <c r="C21" s="124" t="s">
        <v>359</v>
      </c>
      <c r="E21" s="203">
        <v>0</v>
      </c>
      <c r="F21" s="203">
        <v>0</v>
      </c>
      <c r="G21" s="203">
        <v>0</v>
      </c>
      <c r="H21" s="203">
        <v>0</v>
      </c>
      <c r="J21" s="141">
        <v>0</v>
      </c>
      <c r="K21" s="141">
        <v>0</v>
      </c>
      <c r="L21" s="141">
        <v>0</v>
      </c>
      <c r="M21" s="141">
        <v>0</v>
      </c>
      <c r="O21" s="141">
        <v>0</v>
      </c>
      <c r="P21" s="141">
        <v>0</v>
      </c>
      <c r="Q21" s="141">
        <v>0</v>
      </c>
      <c r="R21" s="141">
        <v>-387989</v>
      </c>
      <c r="T21" s="141">
        <v>0</v>
      </c>
      <c r="U21" s="141">
        <v>0</v>
      </c>
      <c r="V21" s="141">
        <v>0</v>
      </c>
      <c r="W21" s="141">
        <v>0</v>
      </c>
      <c r="Y21" s="141">
        <v>0</v>
      </c>
      <c r="Z21" s="141">
        <v>0</v>
      </c>
      <c r="AA21" s="141">
        <v>0</v>
      </c>
      <c r="AB21" s="141">
        <v>0</v>
      </c>
      <c r="AD21" s="141">
        <v>0</v>
      </c>
      <c r="AE21" s="141">
        <v>0</v>
      </c>
      <c r="AF21" s="141">
        <v>0</v>
      </c>
      <c r="AG21" s="141">
        <v>0</v>
      </c>
    </row>
    <row r="22" spans="1:33" ht="15" customHeight="1">
      <c r="A22" s="124" t="str">
        <f>IF(Menu!$D$7="Português/Portuguese",B22,C22)</f>
        <v>Ganho liquido na Venda de Ações da CSN Mineração</v>
      </c>
      <c r="B22" s="124" t="s">
        <v>276</v>
      </c>
      <c r="C22" s="124" t="s">
        <v>360</v>
      </c>
      <c r="E22" s="203">
        <v>0</v>
      </c>
      <c r="F22" s="203">
        <v>0</v>
      </c>
      <c r="G22" s="203">
        <v>0</v>
      </c>
      <c r="H22" s="203">
        <v>0</v>
      </c>
      <c r="J22" s="141">
        <v>-2472497</v>
      </c>
      <c r="K22" s="141">
        <v>0</v>
      </c>
      <c r="L22" s="141">
        <v>0</v>
      </c>
      <c r="M22" s="141">
        <v>0</v>
      </c>
      <c r="O22" s="141">
        <v>0</v>
      </c>
      <c r="P22" s="141">
        <v>0</v>
      </c>
      <c r="Q22" s="141">
        <v>0</v>
      </c>
      <c r="R22" s="141">
        <v>0</v>
      </c>
      <c r="T22" s="141">
        <v>0</v>
      </c>
      <c r="U22" s="141">
        <v>0</v>
      </c>
      <c r="V22" s="141">
        <v>0</v>
      </c>
      <c r="W22" s="141">
        <v>0</v>
      </c>
      <c r="Y22" s="141">
        <v>0</v>
      </c>
      <c r="Z22" s="141">
        <v>0</v>
      </c>
      <c r="AA22" s="141">
        <v>0</v>
      </c>
      <c r="AB22" s="141">
        <v>0</v>
      </c>
      <c r="AD22" s="141">
        <v>0</v>
      </c>
      <c r="AE22" s="141">
        <v>0</v>
      </c>
      <c r="AF22" s="141">
        <v>0</v>
      </c>
      <c r="AG22" s="141">
        <v>0</v>
      </c>
    </row>
    <row r="23" spans="1:33" ht="15" customHeight="1">
      <c r="A23" s="124" t="str">
        <f>IF(Menu!$D$7="Português/Portuguese",B23,C23)</f>
        <v>Ganho de capital decorrente de alienação de ações - Usiminas</v>
      </c>
      <c r="B23" s="124" t="s">
        <v>277</v>
      </c>
      <c r="C23" s="124" t="s">
        <v>361</v>
      </c>
      <c r="E23" s="203">
        <v>0</v>
      </c>
      <c r="F23" s="203">
        <v>0</v>
      </c>
      <c r="G23" s="203">
        <v>0</v>
      </c>
      <c r="H23" s="203">
        <v>0</v>
      </c>
      <c r="J23" s="141">
        <v>0</v>
      </c>
      <c r="K23" s="141">
        <v>-505844</v>
      </c>
      <c r="L23" s="141">
        <v>0</v>
      </c>
      <c r="M23" s="141">
        <v>0</v>
      </c>
      <c r="O23" s="141">
        <v>0</v>
      </c>
      <c r="P23" s="141">
        <v>0</v>
      </c>
      <c r="Q23" s="141">
        <v>0</v>
      </c>
      <c r="R23" s="141">
        <v>0</v>
      </c>
      <c r="T23" s="141">
        <v>0</v>
      </c>
      <c r="U23" s="141">
        <v>0</v>
      </c>
      <c r="V23" s="141">
        <v>0</v>
      </c>
      <c r="W23" s="141">
        <v>0</v>
      </c>
      <c r="Y23" s="141">
        <v>0</v>
      </c>
      <c r="Z23" s="141">
        <v>0</v>
      </c>
      <c r="AA23" s="141">
        <v>0</v>
      </c>
      <c r="AB23" s="141">
        <v>0</v>
      </c>
      <c r="AD23" s="141">
        <v>0</v>
      </c>
      <c r="AE23" s="141">
        <v>0</v>
      </c>
      <c r="AF23" s="141">
        <v>0</v>
      </c>
      <c r="AG23" s="141">
        <v>0</v>
      </c>
    </row>
    <row r="24" spans="1:33" ht="15" customHeight="1">
      <c r="A24" s="124" t="str">
        <f>IF(Menu!$D$7="Português/Portuguese",B24,C24)</f>
        <v>Dividendos de investidas</v>
      </c>
      <c r="B24" s="124" t="s">
        <v>278</v>
      </c>
      <c r="C24" s="124" t="s">
        <v>362</v>
      </c>
      <c r="E24" s="203">
        <v>0</v>
      </c>
      <c r="F24" s="203">
        <v>0</v>
      </c>
      <c r="G24" s="203">
        <v>0</v>
      </c>
      <c r="H24" s="203">
        <v>0</v>
      </c>
      <c r="J24" s="141">
        <v>0</v>
      </c>
      <c r="K24" s="141">
        <v>0</v>
      </c>
      <c r="L24" s="141">
        <v>-179215</v>
      </c>
      <c r="M24" s="141">
        <v>-17623</v>
      </c>
      <c r="O24" s="141">
        <v>0</v>
      </c>
      <c r="P24" s="141">
        <v>-103672</v>
      </c>
      <c r="Q24" s="141">
        <v>-2091</v>
      </c>
      <c r="R24" s="141">
        <v>-7934</v>
      </c>
      <c r="T24" s="141">
        <v>0</v>
      </c>
      <c r="U24" s="141">
        <v>-51140</v>
      </c>
      <c r="V24" s="141">
        <v>-41</v>
      </c>
      <c r="W24" s="141">
        <v>-1335</v>
      </c>
      <c r="Y24" s="141">
        <v>0</v>
      </c>
      <c r="Z24" s="141">
        <v>-44798</v>
      </c>
      <c r="AA24" s="141">
        <v>-265</v>
      </c>
      <c r="AB24" s="141">
        <v>204</v>
      </c>
      <c r="AD24" s="141">
        <v>0</v>
      </c>
      <c r="AE24" s="141">
        <v>0</v>
      </c>
      <c r="AF24" s="141">
        <v>-4907</v>
      </c>
      <c r="AG24" s="141">
        <v>-2756</v>
      </c>
    </row>
    <row r="25" spans="1:33" ht="15" customHeight="1">
      <c r="A25" s="124" t="str">
        <f>IF(Menu!$D$7="Português/Portuguese",B25,C25)</f>
        <v>Provisão (Reversão) para consumo e serviços</v>
      </c>
      <c r="B25" s="124" t="s">
        <v>279</v>
      </c>
      <c r="C25" s="124" t="s">
        <v>363</v>
      </c>
      <c r="E25" s="203">
        <v>37158</v>
      </c>
      <c r="F25" s="203">
        <v>-1209</v>
      </c>
      <c r="G25" s="203">
        <v>-15802</v>
      </c>
      <c r="H25" s="203">
        <v>-49204</v>
      </c>
      <c r="J25" s="141">
        <v>17039</v>
      </c>
      <c r="K25" s="141">
        <v>19815</v>
      </c>
      <c r="L25" s="141">
        <v>-35046</v>
      </c>
      <c r="M25" s="141">
        <v>39642</v>
      </c>
      <c r="O25" s="141">
        <v>-2777</v>
      </c>
      <c r="P25" s="141">
        <v>14068</v>
      </c>
      <c r="Q25" s="141">
        <v>-5261</v>
      </c>
      <c r="R25" s="141">
        <v>19243</v>
      </c>
      <c r="T25" s="141">
        <v>11804</v>
      </c>
      <c r="U25" s="141">
        <v>-63508</v>
      </c>
      <c r="V25" s="141">
        <v>63583</v>
      </c>
      <c r="W25" s="141">
        <v>-76692</v>
      </c>
      <c r="Y25" s="141">
        <v>-56843.283029999984</v>
      </c>
      <c r="Z25" s="141">
        <v>-18256.716970000016</v>
      </c>
      <c r="AA25" s="141">
        <v>-13891</v>
      </c>
      <c r="AB25" s="141">
        <v>113702</v>
      </c>
      <c r="AD25" s="141">
        <v>-34048</v>
      </c>
      <c r="AE25" s="141">
        <v>-19216</v>
      </c>
      <c r="AF25" s="141">
        <v>-3550</v>
      </c>
      <c r="AG25" s="141">
        <v>128359</v>
      </c>
    </row>
    <row r="26" spans="1:33" ht="15" customHeight="1">
      <c r="A26" s="124" t="str">
        <f>IF(Menu!$D$7="Português/Portuguese",B26,C26)</f>
        <v>Ganho líquido com alienação de participação societária</v>
      </c>
      <c r="B26" s="124" t="s">
        <v>280</v>
      </c>
      <c r="C26" s="124" t="s">
        <v>364</v>
      </c>
      <c r="E26" s="203">
        <v>0</v>
      </c>
      <c r="F26" s="203">
        <v>0</v>
      </c>
      <c r="G26" s="203">
        <v>0</v>
      </c>
      <c r="H26" s="203">
        <v>0</v>
      </c>
      <c r="J26" s="141">
        <v>0</v>
      </c>
      <c r="K26" s="141">
        <v>0</v>
      </c>
      <c r="L26" s="141">
        <v>0</v>
      </c>
      <c r="M26" s="141">
        <v>0</v>
      </c>
      <c r="O26" s="141">
        <v>0</v>
      </c>
      <c r="P26" s="141">
        <v>0</v>
      </c>
      <c r="Q26" s="141">
        <v>0</v>
      </c>
      <c r="R26" s="141">
        <v>0</v>
      </c>
      <c r="T26" s="141">
        <v>0</v>
      </c>
      <c r="U26" s="141">
        <v>0</v>
      </c>
      <c r="V26" s="141">
        <v>-92438</v>
      </c>
      <c r="W26" s="141">
        <v>0</v>
      </c>
      <c r="Y26" s="141">
        <v>0</v>
      </c>
      <c r="Z26" s="141">
        <v>0</v>
      </c>
      <c r="AA26" s="141">
        <v>0</v>
      </c>
      <c r="AB26" s="141">
        <v>-8451.2774999999965</v>
      </c>
      <c r="AD26" s="141">
        <v>0</v>
      </c>
      <c r="AE26" s="141">
        <v>0</v>
      </c>
      <c r="AF26" s="141">
        <v>0</v>
      </c>
      <c r="AG26" s="141">
        <v>0</v>
      </c>
    </row>
    <row r="27" spans="1:33" ht="15" customHeight="1">
      <c r="A27" s="125" t="str">
        <f>IF(Menu!$D$7="Português/Portuguese",B27,C27)</f>
        <v>Outras provisões</v>
      </c>
      <c r="B27" s="125" t="s">
        <v>281</v>
      </c>
      <c r="C27" s="125" t="s">
        <v>365</v>
      </c>
      <c r="E27" s="203">
        <v>-1579</v>
      </c>
      <c r="F27" s="203">
        <v>3189</v>
      </c>
      <c r="G27" s="203">
        <v>-49625</v>
      </c>
      <c r="H27" s="203">
        <v>40364</v>
      </c>
      <c r="J27" s="141">
        <v>-20825</v>
      </c>
      <c r="K27" s="141">
        <v>5371</v>
      </c>
      <c r="L27" s="141">
        <v>-19198</v>
      </c>
      <c r="M27" s="141">
        <v>16283</v>
      </c>
      <c r="O27" s="141">
        <v>-20554</v>
      </c>
      <c r="P27" s="141">
        <v>13139</v>
      </c>
      <c r="Q27" s="141">
        <v>821</v>
      </c>
      <c r="R27" s="141">
        <v>326</v>
      </c>
      <c r="T27" s="141">
        <v>9841</v>
      </c>
      <c r="U27" s="141">
        <v>31685</v>
      </c>
      <c r="V27" s="141">
        <v>24701</v>
      </c>
      <c r="W27" s="141">
        <v>40191</v>
      </c>
      <c r="Y27" s="141">
        <v>92087.473239999905</v>
      </c>
      <c r="Z27" s="141">
        <v>-52197.473239999905</v>
      </c>
      <c r="AA27" s="141">
        <v>25527</v>
      </c>
      <c r="AB27" s="141">
        <v>27151</v>
      </c>
      <c r="AD27" s="141">
        <v>17803</v>
      </c>
      <c r="AE27" s="141">
        <v>29483</v>
      </c>
      <c r="AF27" s="141">
        <v>18451</v>
      </c>
      <c r="AG27" s="141">
        <v>25194</v>
      </c>
    </row>
    <row r="28" spans="1:33" s="123" customFormat="1" ht="15" customHeight="1">
      <c r="A28" s="128" t="str">
        <f>IF(Menu!$D$7="Português/Portuguese",B28,C28)</f>
        <v>Variação dos ativos e passivos</v>
      </c>
      <c r="B28" s="128" t="s">
        <v>282</v>
      </c>
      <c r="C28" s="128" t="s">
        <v>366</v>
      </c>
      <c r="E28" s="219">
        <v>-188011</v>
      </c>
      <c r="F28" s="219">
        <v>789276</v>
      </c>
      <c r="G28" s="219">
        <v>2089056</v>
      </c>
      <c r="H28" s="219">
        <v>1604071</v>
      </c>
      <c r="I28" s="147"/>
      <c r="J28" s="149">
        <v>-91370</v>
      </c>
      <c r="K28" s="149">
        <v>253065</v>
      </c>
      <c r="L28" s="149">
        <v>1935544</v>
      </c>
      <c r="M28" s="149">
        <v>-1584834</v>
      </c>
      <c r="N28" s="147"/>
      <c r="O28" s="149">
        <v>-5341206</v>
      </c>
      <c r="P28" s="149">
        <v>894310</v>
      </c>
      <c r="Q28" s="149">
        <v>1909972</v>
      </c>
      <c r="R28" s="149">
        <v>-1487519</v>
      </c>
      <c r="S28" s="147"/>
      <c r="T28" s="149">
        <v>333244</v>
      </c>
      <c r="U28" s="149">
        <v>1165687</v>
      </c>
      <c r="V28" s="149">
        <v>2879149</v>
      </c>
      <c r="W28" s="149">
        <v>311586</v>
      </c>
      <c r="X28" s="147"/>
      <c r="Y28" s="149">
        <v>-319321.69543293118</v>
      </c>
      <c r="Z28" s="149">
        <v>555144.17694619705</v>
      </c>
      <c r="AA28" s="149">
        <v>2927650.7820831812</v>
      </c>
      <c r="AB28" s="149">
        <v>1315284.7363735538</v>
      </c>
      <c r="AC28" s="147"/>
      <c r="AD28" s="149">
        <v>-632256</v>
      </c>
      <c r="AE28" s="149">
        <v>-56842.336090002209</v>
      </c>
      <c r="AF28" s="149">
        <v>-400703.66390999779</v>
      </c>
      <c r="AG28" s="149">
        <v>-159391</v>
      </c>
    </row>
    <row r="29" spans="1:33" ht="15" hidden="1" customHeight="1" outlineLevel="1">
      <c r="A29" s="124" t="str">
        <f>IF(Menu!$D$7="Português/Portuguese",B29,C29)</f>
        <v>Contas a receber - terceiros</v>
      </c>
      <c r="B29" s="124" t="s">
        <v>283</v>
      </c>
      <c r="C29" s="124" t="s">
        <v>367</v>
      </c>
      <c r="D29" s="123"/>
      <c r="E29" s="203">
        <v>-89849</v>
      </c>
      <c r="F29" s="203">
        <v>376412</v>
      </c>
      <c r="G29" s="203">
        <v>-693056</v>
      </c>
      <c r="H29" s="203">
        <v>-188238</v>
      </c>
      <c r="J29" s="141">
        <v>-1190789</v>
      </c>
      <c r="K29" s="141">
        <v>-1292899</v>
      </c>
      <c r="L29" s="141">
        <v>3806122</v>
      </c>
      <c r="M29" s="141">
        <v>-88707</v>
      </c>
      <c r="O29" s="141">
        <v>-2599802</v>
      </c>
      <c r="P29" s="141">
        <v>1613419</v>
      </c>
      <c r="Q29" s="141">
        <v>343538</v>
      </c>
      <c r="R29" s="141">
        <v>-688281</v>
      </c>
      <c r="T29" s="141">
        <v>-392516</v>
      </c>
      <c r="U29" s="141">
        <v>925995</v>
      </c>
      <c r="V29" s="141">
        <v>-310512</v>
      </c>
      <c r="W29" s="141">
        <v>3030</v>
      </c>
      <c r="Y29" s="141">
        <v>581080.09856611106</v>
      </c>
      <c r="Z29" s="141">
        <v>9083.7221953360131</v>
      </c>
      <c r="AA29" s="141">
        <v>-3538.3377278510015</v>
      </c>
      <c r="AB29" s="141">
        <v>-517107.48303359607</v>
      </c>
      <c r="AD29" s="141">
        <v>547478</v>
      </c>
      <c r="AE29" s="141">
        <v>168180</v>
      </c>
      <c r="AF29" s="141">
        <v>-205067</v>
      </c>
      <c r="AG29" s="141">
        <v>435168</v>
      </c>
    </row>
    <row r="30" spans="1:33" ht="15" hidden="1" customHeight="1" outlineLevel="1">
      <c r="A30" s="124" t="str">
        <f>IF(Menu!$D$7="Português/Portuguese",B30,C30)</f>
        <v>Contas a receber - partes relacionadas</v>
      </c>
      <c r="B30" s="124" t="s">
        <v>284</v>
      </c>
      <c r="C30" s="124" t="s">
        <v>368</v>
      </c>
      <c r="D30" s="123"/>
      <c r="E30" s="203">
        <v>-31572</v>
      </c>
      <c r="F30" s="203">
        <v>65145</v>
      </c>
      <c r="G30" s="203">
        <v>-20182</v>
      </c>
      <c r="H30" s="203">
        <v>36021</v>
      </c>
      <c r="J30" s="141">
        <v>-165806</v>
      </c>
      <c r="K30" s="141">
        <v>109464</v>
      </c>
      <c r="L30" s="141">
        <v>-12020</v>
      </c>
      <c r="M30" s="141">
        <v>45142</v>
      </c>
      <c r="O30" s="141">
        <v>37822</v>
      </c>
      <c r="P30" s="141">
        <v>2410</v>
      </c>
      <c r="Q30" s="141">
        <v>21004</v>
      </c>
      <c r="R30" s="141">
        <v>-133423</v>
      </c>
      <c r="T30" s="141">
        <v>48827</v>
      </c>
      <c r="U30" s="141">
        <v>-4332</v>
      </c>
      <c r="V30" s="141">
        <v>7281</v>
      </c>
      <c r="W30" s="141">
        <v>-39264</v>
      </c>
      <c r="Y30" s="141">
        <v>27039.39696999998</v>
      </c>
      <c r="Z30" s="141">
        <v>-37856.381880000037</v>
      </c>
      <c r="AA30" s="141">
        <v>7905.9849100000574</v>
      </c>
      <c r="AB30" s="141">
        <v>-29819</v>
      </c>
      <c r="AD30" s="141">
        <v>-2768</v>
      </c>
      <c r="AE30" s="141">
        <v>7692</v>
      </c>
      <c r="AF30" s="141">
        <v>-412</v>
      </c>
      <c r="AG30" s="141">
        <v>-10287</v>
      </c>
    </row>
    <row r="31" spans="1:33" ht="15" hidden="1" customHeight="1" outlineLevel="1">
      <c r="A31" s="124" t="str">
        <f>IF(Menu!$D$7="Português/Portuguese",B31,C31)</f>
        <v>Estoques</v>
      </c>
      <c r="B31" s="124" t="s">
        <v>33</v>
      </c>
      <c r="C31" s="124" t="s">
        <v>369</v>
      </c>
      <c r="E31" s="203">
        <v>-13512</v>
      </c>
      <c r="F31" s="203">
        <v>-427984</v>
      </c>
      <c r="G31" s="203">
        <v>990260</v>
      </c>
      <c r="H31" s="203">
        <v>206807</v>
      </c>
      <c r="J31" s="141">
        <v>-813705</v>
      </c>
      <c r="K31" s="141">
        <v>-1571869</v>
      </c>
      <c r="L31" s="141">
        <v>-2348731</v>
      </c>
      <c r="M31" s="141">
        <v>-1617774</v>
      </c>
      <c r="O31" s="141">
        <v>234052</v>
      </c>
      <c r="P31" s="141">
        <v>-565328</v>
      </c>
      <c r="Q31" s="141">
        <v>414546</v>
      </c>
      <c r="R31" s="141">
        <v>-818261</v>
      </c>
      <c r="T31" s="141">
        <v>859920</v>
      </c>
      <c r="U31" s="141">
        <v>593203</v>
      </c>
      <c r="V31" s="141">
        <v>158181</v>
      </c>
      <c r="W31" s="141">
        <v>-308016</v>
      </c>
      <c r="Y31" s="141">
        <v>-270757.06635756936</v>
      </c>
      <c r="Z31" s="141">
        <v>-208141.17257995723</v>
      </c>
      <c r="AA31" s="141">
        <v>-725811.14998596197</v>
      </c>
      <c r="AB31" s="141">
        <v>298675.38892348856</v>
      </c>
      <c r="AD31" s="141">
        <v>-3243</v>
      </c>
      <c r="AE31" s="141">
        <v>-398168</v>
      </c>
      <c r="AF31" s="141">
        <v>-13842</v>
      </c>
      <c r="AG31" s="141">
        <v>26456</v>
      </c>
    </row>
    <row r="32" spans="1:33" ht="15" hidden="1" customHeight="1" outlineLevel="1">
      <c r="A32" s="124" t="str">
        <f>IF(Menu!$D$7="Português/Portuguese",B32,C32)</f>
        <v xml:space="preserve">Dividendos e créditos com partes relacionadas </v>
      </c>
      <c r="B32" s="124" t="s">
        <v>285</v>
      </c>
      <c r="C32" s="124" t="s">
        <v>370</v>
      </c>
      <c r="E32" s="203">
        <v>0</v>
      </c>
      <c r="F32" s="203">
        <v>0</v>
      </c>
      <c r="G32" s="203">
        <v>0</v>
      </c>
      <c r="H32" s="203">
        <v>90306</v>
      </c>
      <c r="J32" s="141">
        <v>0</v>
      </c>
      <c r="K32" s="141">
        <v>0</v>
      </c>
      <c r="L32" s="141">
        <v>0</v>
      </c>
      <c r="M32" s="141">
        <v>206475</v>
      </c>
      <c r="O32" s="141">
        <v>0</v>
      </c>
      <c r="P32" s="141">
        <v>103672</v>
      </c>
      <c r="Q32" s="141">
        <v>2086</v>
      </c>
      <c r="R32" s="141">
        <v>70689</v>
      </c>
      <c r="T32" s="141">
        <v>0</v>
      </c>
      <c r="U32" s="141">
        <v>51140</v>
      </c>
      <c r="V32" s="141">
        <v>41</v>
      </c>
      <c r="W32" s="141">
        <v>73271</v>
      </c>
      <c r="Y32" s="141">
        <v>0</v>
      </c>
      <c r="Z32" s="141">
        <v>0</v>
      </c>
      <c r="AA32" s="141">
        <v>45062.999969999997</v>
      </c>
      <c r="AB32" s="141">
        <v>-87300</v>
      </c>
      <c r="AD32" s="141">
        <v>1317</v>
      </c>
      <c r="AE32" s="141">
        <v>23789</v>
      </c>
      <c r="AF32" s="141">
        <v>2512</v>
      </c>
      <c r="AG32" s="141">
        <v>130492</v>
      </c>
    </row>
    <row r="33" spans="1:33" ht="15" hidden="1" customHeight="1" outlineLevel="1" collapsed="1">
      <c r="A33" s="125" t="str">
        <f>IF(Menu!$D$7="Português/Portuguese",B33,C33)</f>
        <v>Tributos a Compensar</v>
      </c>
      <c r="B33" s="125" t="s">
        <v>286</v>
      </c>
      <c r="C33" s="125" t="s">
        <v>371</v>
      </c>
      <c r="E33" s="203">
        <v>57227</v>
      </c>
      <c r="F33" s="203">
        <v>-31516</v>
      </c>
      <c r="G33" s="203">
        <v>529739</v>
      </c>
      <c r="H33" s="203">
        <v>310534</v>
      </c>
      <c r="J33" s="141">
        <v>398054</v>
      </c>
      <c r="K33" s="141">
        <v>492804</v>
      </c>
      <c r="L33" s="141">
        <v>-361363</v>
      </c>
      <c r="M33" s="141">
        <v>-594656</v>
      </c>
      <c r="O33" s="141">
        <v>417063</v>
      </c>
      <c r="P33" s="141">
        <v>-30300</v>
      </c>
      <c r="Q33" s="141">
        <v>-190846</v>
      </c>
      <c r="R33" s="141">
        <v>-474287</v>
      </c>
      <c r="T33" s="141">
        <v>-100479</v>
      </c>
      <c r="U33" s="141">
        <v>-130435</v>
      </c>
      <c r="V33" s="141">
        <v>-81318</v>
      </c>
      <c r="W33" s="141">
        <v>-786507</v>
      </c>
      <c r="Y33" s="141">
        <v>-281612.25754999975</v>
      </c>
      <c r="Z33" s="141">
        <v>218337.71409000008</v>
      </c>
      <c r="AA33" s="141">
        <v>98356.543459999666</v>
      </c>
      <c r="AB33" s="141">
        <v>79148</v>
      </c>
      <c r="AD33" s="141">
        <v>-76918</v>
      </c>
      <c r="AE33" s="141">
        <v>-755596</v>
      </c>
      <c r="AF33" s="141">
        <v>66275</v>
      </c>
      <c r="AG33" s="141">
        <v>-399035</v>
      </c>
    </row>
    <row r="34" spans="1:33" ht="15" hidden="1" customHeight="1" outlineLevel="1">
      <c r="A34" s="124" t="str">
        <f>IF(Menu!$D$7="Português/Portuguese",B34,C34)</f>
        <v>Depósitos Judiciais</v>
      </c>
      <c r="B34" s="124" t="s">
        <v>287</v>
      </c>
      <c r="C34" s="124" t="s">
        <v>372</v>
      </c>
      <c r="E34" s="203">
        <v>-4749</v>
      </c>
      <c r="F34" s="203">
        <v>-8753</v>
      </c>
      <c r="G34" s="203">
        <v>16121</v>
      </c>
      <c r="H34" s="203">
        <v>47409</v>
      </c>
      <c r="J34" s="141">
        <v>-13773</v>
      </c>
      <c r="K34" s="141">
        <v>-7025</v>
      </c>
      <c r="L34" s="141">
        <v>-12733</v>
      </c>
      <c r="M34" s="141">
        <v>18843</v>
      </c>
      <c r="O34" s="141">
        <v>-7049</v>
      </c>
      <c r="P34" s="141">
        <v>-10011</v>
      </c>
      <c r="Q34" s="141">
        <v>-8703</v>
      </c>
      <c r="R34" s="141">
        <v>-13514</v>
      </c>
      <c r="T34" s="141">
        <v>-3504</v>
      </c>
      <c r="U34" s="141">
        <v>-357</v>
      </c>
      <c r="V34" s="141">
        <v>30708</v>
      </c>
      <c r="W34" s="141">
        <v>14935</v>
      </c>
      <c r="Y34" s="141">
        <v>-2629.6570600000236</v>
      </c>
      <c r="Z34" s="141">
        <v>-127782.87087104774</v>
      </c>
      <c r="AA34" s="141">
        <v>-19941.472068952236</v>
      </c>
      <c r="AB34" s="141">
        <v>12973</v>
      </c>
      <c r="AD34" s="141">
        <v>10791</v>
      </c>
      <c r="AE34" s="141">
        <v>46569</v>
      </c>
      <c r="AF34" s="141">
        <v>-30149</v>
      </c>
      <c r="AG34" s="141">
        <v>2988</v>
      </c>
    </row>
    <row r="35" spans="1:33" ht="15" hidden="1" customHeight="1" outlineLevel="1">
      <c r="A35" s="124" t="str">
        <f>IF(Menu!$D$7="Português/Portuguese",B35,C35)</f>
        <v>Recebimento de Títulos RFFSA</v>
      </c>
      <c r="B35" s="124" t="s">
        <v>288</v>
      </c>
      <c r="C35" s="124" t="s">
        <v>373</v>
      </c>
      <c r="D35" s="123"/>
      <c r="E35" s="203">
        <v>0</v>
      </c>
      <c r="F35" s="203">
        <v>0</v>
      </c>
      <c r="G35" s="203">
        <v>0</v>
      </c>
      <c r="H35" s="203">
        <v>0</v>
      </c>
      <c r="I35" s="148"/>
      <c r="J35" s="141">
        <v>0</v>
      </c>
      <c r="K35" s="141">
        <v>0</v>
      </c>
      <c r="L35" s="141">
        <v>0</v>
      </c>
      <c r="M35" s="141">
        <v>0</v>
      </c>
      <c r="N35" s="148"/>
      <c r="O35" s="141">
        <v>0</v>
      </c>
      <c r="P35" s="141">
        <v>0</v>
      </c>
      <c r="Q35" s="141">
        <v>0</v>
      </c>
      <c r="R35" s="141">
        <v>0</v>
      </c>
      <c r="S35" s="148"/>
      <c r="T35" s="141">
        <v>0</v>
      </c>
      <c r="U35" s="141">
        <v>0</v>
      </c>
      <c r="V35" s="141">
        <v>0</v>
      </c>
      <c r="W35" s="141">
        <v>0</v>
      </c>
      <c r="X35" s="148"/>
      <c r="Y35" s="141">
        <v>0</v>
      </c>
      <c r="Z35" s="141">
        <v>0</v>
      </c>
      <c r="AA35" s="141">
        <v>442246</v>
      </c>
      <c r="AB35" s="141">
        <v>0</v>
      </c>
      <c r="AC35" s="148"/>
      <c r="AD35" s="141">
        <v>0</v>
      </c>
      <c r="AE35" s="141">
        <v>0</v>
      </c>
      <c r="AF35" s="141">
        <v>-506380.78818000003</v>
      </c>
      <c r="AG35" s="141">
        <v>0</v>
      </c>
    </row>
    <row r="36" spans="1:33" ht="15" hidden="1" customHeight="1" outlineLevel="1">
      <c r="A36" s="124" t="str">
        <f>IF(Menu!$D$7="Português/Portuguese",B36,C36)</f>
        <v>Recebimento do crédito de titulos RFFSA</v>
      </c>
      <c r="B36" s="124" t="s">
        <v>289</v>
      </c>
      <c r="C36" s="124" t="s">
        <v>374</v>
      </c>
      <c r="E36" s="203">
        <v>0</v>
      </c>
      <c r="F36" s="203">
        <v>0</v>
      </c>
      <c r="G36" s="203">
        <v>0</v>
      </c>
      <c r="H36" s="203">
        <v>0</v>
      </c>
      <c r="I36" s="148"/>
      <c r="J36" s="141">
        <v>0</v>
      </c>
      <c r="K36" s="141">
        <v>0</v>
      </c>
      <c r="L36" s="141">
        <v>0</v>
      </c>
      <c r="M36" s="141">
        <v>0</v>
      </c>
      <c r="N36" s="148"/>
      <c r="O36" s="141">
        <v>0</v>
      </c>
      <c r="P36" s="141">
        <v>0</v>
      </c>
      <c r="Q36" s="141">
        <v>0</v>
      </c>
      <c r="R36" s="141">
        <v>0</v>
      </c>
      <c r="S36" s="148"/>
      <c r="T36" s="141">
        <v>0</v>
      </c>
      <c r="U36" s="141">
        <v>0</v>
      </c>
      <c r="V36" s="141">
        <v>0</v>
      </c>
      <c r="W36" s="141">
        <v>0</v>
      </c>
      <c r="X36" s="148"/>
      <c r="Y36" s="141">
        <v>0</v>
      </c>
      <c r="Z36" s="141">
        <v>0</v>
      </c>
      <c r="AA36" s="141">
        <v>0</v>
      </c>
      <c r="AB36" s="141">
        <v>0</v>
      </c>
      <c r="AC36" s="148"/>
      <c r="AD36" s="141">
        <v>0</v>
      </c>
      <c r="AE36" s="141">
        <v>0</v>
      </c>
      <c r="AF36" s="141">
        <v>506380.78818000003</v>
      </c>
      <c r="AG36" s="141">
        <v>0</v>
      </c>
    </row>
    <row r="37" spans="1:33" ht="15" hidden="1" customHeight="1" outlineLevel="1">
      <c r="A37" s="124" t="str">
        <f>IF(Menu!$D$7="Português/Portuguese",B37,C37)</f>
        <v>Recebimento de empréstimo compulsório</v>
      </c>
      <c r="B37" s="124" t="s">
        <v>290</v>
      </c>
      <c r="C37" s="124" t="s">
        <v>375</v>
      </c>
      <c r="D37" s="123"/>
      <c r="E37" s="203">
        <v>0</v>
      </c>
      <c r="F37" s="203">
        <v>0</v>
      </c>
      <c r="G37" s="203">
        <v>0</v>
      </c>
      <c r="H37" s="203">
        <v>0</v>
      </c>
      <c r="I37" s="148"/>
      <c r="J37" s="141">
        <v>0</v>
      </c>
      <c r="K37" s="141">
        <v>0</v>
      </c>
      <c r="L37" s="141">
        <v>0</v>
      </c>
      <c r="M37" s="141">
        <v>0</v>
      </c>
      <c r="N37" s="148"/>
      <c r="O37" s="141">
        <v>0</v>
      </c>
      <c r="P37" s="141">
        <v>0</v>
      </c>
      <c r="Q37" s="141">
        <v>0</v>
      </c>
      <c r="R37" s="141">
        <v>0</v>
      </c>
      <c r="S37" s="148"/>
      <c r="T37" s="141">
        <v>0</v>
      </c>
      <c r="U37" s="141">
        <v>0</v>
      </c>
      <c r="V37" s="141">
        <v>0</v>
      </c>
      <c r="W37" s="141">
        <v>0</v>
      </c>
      <c r="X37" s="148"/>
      <c r="Y37" s="141">
        <v>0</v>
      </c>
      <c r="Z37" s="141">
        <v>0</v>
      </c>
      <c r="AA37" s="141">
        <v>0</v>
      </c>
      <c r="AB37" s="141">
        <v>0</v>
      </c>
      <c r="AC37" s="148"/>
      <c r="AD37" s="141">
        <v>0</v>
      </c>
      <c r="AE37" s="141">
        <v>0</v>
      </c>
      <c r="AF37" s="141">
        <v>0</v>
      </c>
      <c r="AG37" s="141">
        <v>0</v>
      </c>
    </row>
    <row r="38" spans="1:33" ht="15" hidden="1" customHeight="1" outlineLevel="1">
      <c r="A38" s="124" t="str">
        <f>IF(Menu!$D$7="Português/Portuguese",B38,C38)</f>
        <v>Dividendos recebidos partes relacionadas</v>
      </c>
      <c r="B38" s="124" t="s">
        <v>291</v>
      </c>
      <c r="C38" s="124" t="s">
        <v>376</v>
      </c>
      <c r="E38" s="203">
        <v>0</v>
      </c>
      <c r="F38" s="203">
        <v>0</v>
      </c>
      <c r="G38" s="203">
        <v>0</v>
      </c>
      <c r="H38" s="203">
        <v>0</v>
      </c>
      <c r="I38" s="148"/>
      <c r="J38" s="141">
        <v>0</v>
      </c>
      <c r="K38" s="141">
        <v>0</v>
      </c>
      <c r="L38" s="141">
        <v>0</v>
      </c>
      <c r="M38" s="141">
        <v>0</v>
      </c>
      <c r="N38" s="148"/>
      <c r="O38" s="141">
        <v>0</v>
      </c>
      <c r="P38" s="141">
        <v>0</v>
      </c>
      <c r="Q38" s="141">
        <v>0</v>
      </c>
      <c r="R38" s="141">
        <v>0</v>
      </c>
      <c r="S38" s="148"/>
      <c r="T38" s="141">
        <v>0</v>
      </c>
      <c r="U38" s="141">
        <v>0</v>
      </c>
      <c r="V38" s="141">
        <v>0</v>
      </c>
      <c r="W38" s="141">
        <v>0</v>
      </c>
      <c r="X38" s="148"/>
      <c r="Y38" s="141">
        <v>0</v>
      </c>
      <c r="Z38" s="141">
        <v>44797.780599999998</v>
      </c>
      <c r="AA38" s="141">
        <v>-44797.780599999998</v>
      </c>
      <c r="AB38" s="141">
        <v>0</v>
      </c>
      <c r="AC38" s="148"/>
      <c r="AD38" s="141">
        <v>0</v>
      </c>
      <c r="AE38" s="141">
        <v>0</v>
      </c>
      <c r="AF38" s="141">
        <v>0</v>
      </c>
      <c r="AG38" s="141">
        <v>0</v>
      </c>
    </row>
    <row r="39" spans="1:33" ht="15" hidden="1" customHeight="1" outlineLevel="1">
      <c r="A39" s="124" t="str">
        <f>IF(Menu!$D$7="Português/Portuguese",B39,C39)</f>
        <v>Fornecedores</v>
      </c>
      <c r="B39" s="124" t="s">
        <v>15</v>
      </c>
      <c r="C39" s="124" t="s">
        <v>377</v>
      </c>
      <c r="D39" s="129"/>
      <c r="E39" s="203">
        <v>341567</v>
      </c>
      <c r="F39" s="203">
        <v>473630</v>
      </c>
      <c r="G39" s="203">
        <v>437752</v>
      </c>
      <c r="H39" s="203">
        <v>850334</v>
      </c>
      <c r="J39" s="141">
        <v>996084</v>
      </c>
      <c r="K39" s="141">
        <v>788090</v>
      </c>
      <c r="L39" s="141">
        <v>-491448</v>
      </c>
      <c r="M39" s="141">
        <v>-119693</v>
      </c>
      <c r="O39" s="141">
        <v>-488796</v>
      </c>
      <c r="P39" s="141">
        <v>-127848</v>
      </c>
      <c r="Q39" s="141">
        <v>-112607</v>
      </c>
      <c r="R39" s="141">
        <v>249558</v>
      </c>
      <c r="T39" s="141">
        <v>-763035</v>
      </c>
      <c r="U39" s="141">
        <v>420997</v>
      </c>
      <c r="V39" s="141">
        <v>783190</v>
      </c>
      <c r="W39" s="141">
        <v>718477</v>
      </c>
      <c r="Y39" s="141">
        <v>-690532</v>
      </c>
      <c r="Z39" s="141">
        <v>-637156.79723836249</v>
      </c>
      <c r="AA39" s="141">
        <v>683414.46785778448</v>
      </c>
      <c r="AB39" s="141">
        <v>-206820.67061942199</v>
      </c>
      <c r="AD39" s="141">
        <v>-393885</v>
      </c>
      <c r="AE39" s="141">
        <v>147463</v>
      </c>
      <c r="AF39" s="141">
        <v>42421</v>
      </c>
      <c r="AG39" s="141">
        <v>7687</v>
      </c>
    </row>
    <row r="40" spans="1:33" ht="15" hidden="1" customHeight="1" outlineLevel="1">
      <c r="A40" s="124" t="str">
        <f>IF(Menu!$D$7="Português/Portuguese",B40,C40)</f>
        <v>Fornecedores - Risco Sacado e Forfaiting</v>
      </c>
      <c r="B40" s="124" t="s">
        <v>292</v>
      </c>
      <c r="C40" s="124" t="s">
        <v>378</v>
      </c>
      <c r="D40" s="130"/>
      <c r="E40" s="203">
        <v>-183736</v>
      </c>
      <c r="F40" s="203">
        <v>-336756</v>
      </c>
      <c r="G40" s="203">
        <v>4565</v>
      </c>
      <c r="H40" s="203">
        <v>18476</v>
      </c>
      <c r="J40" s="141">
        <v>845348</v>
      </c>
      <c r="K40" s="141">
        <v>721250</v>
      </c>
      <c r="L40" s="141">
        <v>1268935</v>
      </c>
      <c r="M40" s="141">
        <v>980573</v>
      </c>
      <c r="O40" s="141">
        <v>-433645</v>
      </c>
      <c r="P40" s="141">
        <v>164592</v>
      </c>
      <c r="Q40" s="141">
        <v>1335412</v>
      </c>
      <c r="R40" s="141">
        <v>202743</v>
      </c>
      <c r="T40" s="141">
        <v>-1666165</v>
      </c>
      <c r="U40" s="141">
        <v>-1164484</v>
      </c>
      <c r="V40" s="141">
        <v>115154</v>
      </c>
      <c r="W40" s="141">
        <v>1215860</v>
      </c>
      <c r="Y40" s="141">
        <v>339082.38337000017</v>
      </c>
      <c r="Z40" s="141">
        <v>297550.00798999867</v>
      </c>
      <c r="AA40" s="141">
        <v>-1119012.4556399991</v>
      </c>
      <c r="AB40" s="141">
        <v>-845368.93571999972</v>
      </c>
      <c r="AD40" s="141">
        <v>147404</v>
      </c>
      <c r="AE40" s="141">
        <v>-298579</v>
      </c>
      <c r="AF40" s="141">
        <v>-564160</v>
      </c>
      <c r="AG40" s="141">
        <v>720300</v>
      </c>
    </row>
    <row r="41" spans="1:33" ht="15" hidden="1" customHeight="1" outlineLevel="1" collapsed="1">
      <c r="A41" s="124" t="str">
        <f>IF(Menu!$D$7="Português/Portuguese",B41,C41)</f>
        <v>Salários e encargos sociais</v>
      </c>
      <c r="B41" s="124" t="s">
        <v>293</v>
      </c>
      <c r="C41" s="124" t="s">
        <v>379</v>
      </c>
      <c r="D41" s="130"/>
      <c r="E41" s="203">
        <v>-14420</v>
      </c>
      <c r="F41" s="203">
        <v>98850</v>
      </c>
      <c r="G41" s="203">
        <v>-7628</v>
      </c>
      <c r="H41" s="203">
        <v>-120451</v>
      </c>
      <c r="J41" s="141">
        <v>17498</v>
      </c>
      <c r="K41" s="141">
        <v>62983</v>
      </c>
      <c r="L41" s="141">
        <v>33930</v>
      </c>
      <c r="M41" s="141">
        <v>-67758</v>
      </c>
      <c r="O41" s="141">
        <v>23976</v>
      </c>
      <c r="P41" s="141">
        <v>37808</v>
      </c>
      <c r="Q41" s="141">
        <v>76754</v>
      </c>
      <c r="R41" s="141">
        <v>-106644</v>
      </c>
      <c r="T41" s="141">
        <v>151</v>
      </c>
      <c r="U41" s="141">
        <v>65401</v>
      </c>
      <c r="V41" s="141">
        <v>74111</v>
      </c>
      <c r="W41" s="141">
        <v>-91463</v>
      </c>
      <c r="Y41" s="141">
        <v>0</v>
      </c>
      <c r="Z41" s="141">
        <v>98352.857133777085</v>
      </c>
      <c r="AA41" s="141">
        <v>67624.142866222915</v>
      </c>
      <c r="AB41" s="141">
        <v>-78837</v>
      </c>
      <c r="AD41" s="141">
        <v>0</v>
      </c>
      <c r="AE41" s="141">
        <v>53247</v>
      </c>
      <c r="AF41" s="141">
        <v>45007</v>
      </c>
      <c r="AG41" s="141">
        <v>-139827</v>
      </c>
    </row>
    <row r="42" spans="1:33" ht="15" hidden="1" customHeight="1" outlineLevel="1">
      <c r="A42" s="125" t="str">
        <f>IF(Menu!$D$7="Português/Portuguese",B42,C42)</f>
        <v>Tributos</v>
      </c>
      <c r="B42" s="125" t="s">
        <v>294</v>
      </c>
      <c r="C42" s="125" t="s">
        <v>380</v>
      </c>
      <c r="E42" s="203">
        <v>-61612</v>
      </c>
      <c r="F42" s="203">
        <v>603969</v>
      </c>
      <c r="G42" s="203">
        <v>581802</v>
      </c>
      <c r="H42" s="203">
        <v>529976</v>
      </c>
      <c r="J42" s="141">
        <v>-46349</v>
      </c>
      <c r="K42" s="141">
        <v>1139259</v>
      </c>
      <c r="L42" s="141">
        <v>349776</v>
      </c>
      <c r="M42" s="141">
        <v>-221495</v>
      </c>
      <c r="O42" s="141">
        <v>-2391121</v>
      </c>
      <c r="P42" s="141">
        <v>98300</v>
      </c>
      <c r="Q42" s="141">
        <v>-37555</v>
      </c>
      <c r="R42" s="141">
        <v>-175382</v>
      </c>
      <c r="T42" s="141">
        <v>-40074</v>
      </c>
      <c r="U42" s="141">
        <v>-184283</v>
      </c>
      <c r="V42" s="141">
        <v>57440</v>
      </c>
      <c r="W42" s="141">
        <v>-47413</v>
      </c>
      <c r="Y42" s="141">
        <v>-146471.73076147292</v>
      </c>
      <c r="Z42" s="141">
        <v>116066.73997519146</v>
      </c>
      <c r="AA42" s="141">
        <v>-486343.02682140208</v>
      </c>
      <c r="AB42" s="141">
        <v>300886.01760768355</v>
      </c>
      <c r="AD42" s="141">
        <v>-98078</v>
      </c>
      <c r="AE42" s="141">
        <v>218331</v>
      </c>
      <c r="AF42" s="141">
        <v>-129387</v>
      </c>
      <c r="AG42" s="141">
        <v>-63045</v>
      </c>
    </row>
    <row r="43" spans="1:33" ht="15" hidden="1" customHeight="1" outlineLevel="1">
      <c r="A43" s="125" t="str">
        <f>IF(Menu!$D$7="Português/Portuguese",B43,C43)</f>
        <v>Contas a pagar - partes relacionadas</v>
      </c>
      <c r="B43" s="125" t="s">
        <v>295</v>
      </c>
      <c r="C43" s="125" t="s">
        <v>381</v>
      </c>
      <c r="D43" s="129"/>
      <c r="E43" s="203">
        <v>-20572</v>
      </c>
      <c r="F43" s="203">
        <v>-4328</v>
      </c>
      <c r="G43" s="203">
        <v>2686</v>
      </c>
      <c r="H43" s="203">
        <v>34233</v>
      </c>
      <c r="J43" s="141">
        <v>-10141</v>
      </c>
      <c r="K43" s="141">
        <v>-11012</v>
      </c>
      <c r="L43" s="141">
        <v>-23672</v>
      </c>
      <c r="M43" s="141">
        <v>15916</v>
      </c>
      <c r="O43" s="141">
        <v>-2871</v>
      </c>
      <c r="P43" s="141">
        <v>54930</v>
      </c>
      <c r="Q43" s="141">
        <v>-85669</v>
      </c>
      <c r="R43" s="141">
        <v>54725</v>
      </c>
      <c r="T43" s="141">
        <v>-21485</v>
      </c>
      <c r="U43" s="141">
        <v>-56691</v>
      </c>
      <c r="V43" s="141">
        <v>8128</v>
      </c>
      <c r="W43" s="141">
        <v>-611</v>
      </c>
      <c r="Y43" s="141">
        <v>-21858.764979999971</v>
      </c>
      <c r="Z43" s="141">
        <v>-3958.3924700000316</v>
      </c>
      <c r="AA43" s="141">
        <v>3751.1574500000024</v>
      </c>
      <c r="AB43" s="141">
        <v>-2165</v>
      </c>
      <c r="AD43" s="141">
        <v>-23179</v>
      </c>
      <c r="AE43" s="141">
        <v>16528</v>
      </c>
      <c r="AF43" s="141">
        <v>14274</v>
      </c>
      <c r="AG43" s="141">
        <v>-801</v>
      </c>
    </row>
    <row r="44" spans="1:33" ht="15" hidden="1" customHeight="1" outlineLevel="1">
      <c r="A44" s="125" t="str">
        <f>IF(Menu!$D$7="Português/Portuguese",B44,C44)</f>
        <v>Adiantamento de clientes de contratos de minérios e energia</v>
      </c>
      <c r="B44" s="125" t="s">
        <v>296</v>
      </c>
      <c r="C44" s="125" t="s">
        <v>382</v>
      </c>
      <c r="E44" s="203">
        <v>-130568</v>
      </c>
      <c r="F44" s="203">
        <v>-223172</v>
      </c>
      <c r="G44" s="203">
        <v>464222</v>
      </c>
      <c r="H44" s="203">
        <v>-120493</v>
      </c>
      <c r="J44" s="141">
        <v>-149884</v>
      </c>
      <c r="K44" s="141">
        <v>-194691</v>
      </c>
      <c r="L44" s="141">
        <v>-136856</v>
      </c>
      <c r="M44" s="141">
        <v>-215706</v>
      </c>
      <c r="O44" s="141">
        <v>-144851</v>
      </c>
      <c r="P44" s="141">
        <v>-248154</v>
      </c>
      <c r="Q44" s="141">
        <v>-288368</v>
      </c>
      <c r="R44" s="141">
        <v>-181997</v>
      </c>
      <c r="T44" s="141">
        <v>2392433</v>
      </c>
      <c r="U44" s="141">
        <v>793807</v>
      </c>
      <c r="V44" s="141">
        <v>1043889</v>
      </c>
      <c r="W44" s="141">
        <v>-287257</v>
      </c>
      <c r="Y44" s="141">
        <v>-346635.09763000038</v>
      </c>
      <c r="Z44" s="141">
        <v>1207836.4042800004</v>
      </c>
      <c r="AA44" s="141">
        <v>3584201.0962599991</v>
      </c>
      <c r="AB44" s="141">
        <v>2522105.5970900012</v>
      </c>
      <c r="AD44" s="141">
        <v>-737841</v>
      </c>
      <c r="AE44" s="141">
        <v>434045</v>
      </c>
      <c r="AF44" s="141">
        <v>601753</v>
      </c>
      <c r="AG44" s="141">
        <v>-808293</v>
      </c>
    </row>
    <row r="45" spans="1:33" ht="15" hidden="1" customHeight="1" outlineLevel="1">
      <c r="A45" s="125" t="str">
        <f>IF(Menu!$D$7="Português/Portuguese",B45,C45)</f>
        <v>Adiantamento de clientes - Glencore</v>
      </c>
      <c r="B45" s="125" t="s">
        <v>297</v>
      </c>
      <c r="C45" s="125" t="s">
        <v>383</v>
      </c>
      <c r="D45" s="123"/>
      <c r="E45" s="203">
        <v>0</v>
      </c>
      <c r="F45" s="203">
        <v>0</v>
      </c>
      <c r="G45" s="203">
        <v>0</v>
      </c>
      <c r="H45" s="203">
        <v>0</v>
      </c>
      <c r="I45" s="148"/>
      <c r="J45" s="141">
        <v>0</v>
      </c>
      <c r="K45" s="141">
        <v>0</v>
      </c>
      <c r="L45" s="141">
        <v>0</v>
      </c>
      <c r="M45" s="141">
        <v>0</v>
      </c>
      <c r="O45" s="141">
        <v>0</v>
      </c>
      <c r="P45" s="141">
        <v>0</v>
      </c>
      <c r="Q45" s="141">
        <v>0</v>
      </c>
      <c r="R45" s="141">
        <v>0</v>
      </c>
      <c r="S45" s="148"/>
      <c r="T45" s="141">
        <v>0</v>
      </c>
      <c r="U45" s="141">
        <v>0</v>
      </c>
      <c r="V45" s="141">
        <v>0</v>
      </c>
      <c r="W45" s="141">
        <v>0</v>
      </c>
      <c r="X45" s="148"/>
      <c r="Y45" s="141">
        <v>0</v>
      </c>
      <c r="Z45" s="141">
        <v>0</v>
      </c>
      <c r="AA45" s="141">
        <v>0</v>
      </c>
      <c r="AB45" s="141">
        <v>0</v>
      </c>
      <c r="AC45" s="148"/>
      <c r="AD45" s="141">
        <v>0</v>
      </c>
      <c r="AE45" s="141">
        <v>0</v>
      </c>
      <c r="AF45" s="141">
        <v>0</v>
      </c>
      <c r="AG45" s="141">
        <v>0</v>
      </c>
    </row>
    <row r="46" spans="1:33" ht="15" hidden="1" customHeight="1" outlineLevel="1">
      <c r="A46" s="125" t="str">
        <f>IF(Menu!$D$7="Português/Portuguese",B46,C46)</f>
        <v>Adiantamento de clientes contratos de energia</v>
      </c>
      <c r="B46" s="125" t="s">
        <v>298</v>
      </c>
      <c r="C46" s="125" t="s">
        <v>384</v>
      </c>
      <c r="E46" s="203">
        <v>0</v>
      </c>
      <c r="F46" s="203">
        <v>0</v>
      </c>
      <c r="G46" s="203">
        <v>0</v>
      </c>
      <c r="H46" s="203">
        <v>0</v>
      </c>
      <c r="I46" s="148"/>
      <c r="J46" s="141">
        <v>0</v>
      </c>
      <c r="K46" s="141">
        <v>0</v>
      </c>
      <c r="L46" s="141">
        <v>0</v>
      </c>
      <c r="M46" s="141">
        <v>0</v>
      </c>
      <c r="O46" s="141">
        <v>0</v>
      </c>
      <c r="P46" s="141">
        <v>0</v>
      </c>
      <c r="Q46" s="141">
        <v>701157</v>
      </c>
      <c r="R46" s="141">
        <v>-58917</v>
      </c>
      <c r="T46" s="141">
        <v>0</v>
      </c>
      <c r="U46" s="141">
        <v>0</v>
      </c>
      <c r="V46" s="141">
        <v>901489</v>
      </c>
      <c r="W46" s="141">
        <v>0</v>
      </c>
      <c r="X46" s="148"/>
      <c r="Y46" s="141">
        <v>0</v>
      </c>
      <c r="Z46" s="141">
        <v>0</v>
      </c>
      <c r="AA46" s="141">
        <v>0</v>
      </c>
      <c r="AB46" s="141">
        <v>0</v>
      </c>
      <c r="AC46" s="148"/>
      <c r="AD46" s="141">
        <v>0</v>
      </c>
      <c r="AE46" s="141">
        <v>0</v>
      </c>
      <c r="AF46" s="141">
        <v>0</v>
      </c>
      <c r="AG46" s="141">
        <v>0</v>
      </c>
    </row>
    <row r="47" spans="1:33" ht="15" hidden="1" customHeight="1" outlineLevel="1">
      <c r="A47" s="125" t="str">
        <f>IF(Menu!$D$7="Português/Portuguese",B47,C47)</f>
        <v xml:space="preserve">Outros </v>
      </c>
      <c r="B47" s="125" t="s">
        <v>299</v>
      </c>
      <c r="C47" s="125" t="s">
        <v>385</v>
      </c>
      <c r="E47" s="203">
        <v>-36215</v>
      </c>
      <c r="F47" s="203">
        <v>203779</v>
      </c>
      <c r="G47" s="203">
        <v>-217225</v>
      </c>
      <c r="H47" s="203">
        <v>-90843</v>
      </c>
      <c r="J47" s="141">
        <v>42093</v>
      </c>
      <c r="K47" s="141">
        <v>16711</v>
      </c>
      <c r="L47" s="141">
        <v>-136396</v>
      </c>
      <c r="M47" s="141">
        <v>74006</v>
      </c>
      <c r="O47" s="141">
        <v>14016</v>
      </c>
      <c r="P47" s="141">
        <v>-199180</v>
      </c>
      <c r="Q47" s="141">
        <v>-260777</v>
      </c>
      <c r="R47" s="141">
        <v>585472</v>
      </c>
      <c r="T47" s="141">
        <v>19171</v>
      </c>
      <c r="U47" s="141">
        <v>-144274</v>
      </c>
      <c r="V47" s="141">
        <v>91367</v>
      </c>
      <c r="W47" s="141">
        <v>-153456</v>
      </c>
      <c r="Y47" s="141">
        <v>493973</v>
      </c>
      <c r="Z47" s="141">
        <v>-421985.43427873915</v>
      </c>
      <c r="AA47" s="141">
        <v>394532.61215334164</v>
      </c>
      <c r="AB47" s="141">
        <v>-131085.177874602</v>
      </c>
      <c r="AD47" s="141">
        <v>-3334</v>
      </c>
      <c r="AE47" s="141">
        <v>279656.66390999779</v>
      </c>
      <c r="AF47" s="141">
        <v>-229928.66390999779</v>
      </c>
      <c r="AG47" s="141">
        <v>-61194</v>
      </c>
    </row>
    <row r="48" spans="1:33" s="123" customFormat="1" ht="15" customHeight="1" collapsed="1">
      <c r="A48" s="128" t="str">
        <f>IF(Menu!$D$7="Português/Portuguese",B48,C48)</f>
        <v>Outros pagamentos e recebimentos</v>
      </c>
      <c r="B48" s="128" t="s">
        <v>300</v>
      </c>
      <c r="C48" s="128" t="s">
        <v>386</v>
      </c>
      <c r="D48" s="129"/>
      <c r="E48" s="220">
        <v>-511242</v>
      </c>
      <c r="F48" s="220">
        <v>-411034</v>
      </c>
      <c r="G48" s="220">
        <v>-686853</v>
      </c>
      <c r="H48" s="220">
        <v>-612586</v>
      </c>
      <c r="I48" s="147"/>
      <c r="J48" s="150">
        <v>-715195</v>
      </c>
      <c r="K48" s="150">
        <v>-545921</v>
      </c>
      <c r="L48" s="150">
        <v>-524842</v>
      </c>
      <c r="M48" s="150">
        <v>-364397</v>
      </c>
      <c r="N48" s="147"/>
      <c r="O48" s="150">
        <v>-516222</v>
      </c>
      <c r="P48" s="150">
        <v>-518902</v>
      </c>
      <c r="Q48" s="150">
        <v>-499420</v>
      </c>
      <c r="R48" s="150">
        <v>-346606</v>
      </c>
      <c r="S48" s="147"/>
      <c r="T48" s="150">
        <v>-1223216</v>
      </c>
      <c r="U48" s="150">
        <v>-1242769</v>
      </c>
      <c r="V48" s="150">
        <v>-572352</v>
      </c>
      <c r="W48" s="150">
        <v>-1353035</v>
      </c>
      <c r="X48" s="147"/>
      <c r="Y48" s="150">
        <v>-1274178.41078833</v>
      </c>
      <c r="Z48" s="150">
        <v>-634442.20849887945</v>
      </c>
      <c r="AA48" s="150">
        <v>-935209.38071279065</v>
      </c>
      <c r="AB48" s="150">
        <v>-1273831</v>
      </c>
      <c r="AC48" s="147"/>
      <c r="AD48" s="150">
        <v>-1034927</v>
      </c>
      <c r="AE48" s="150">
        <v>-1179260</v>
      </c>
      <c r="AF48" s="150">
        <v>-1072394</v>
      </c>
      <c r="AG48" s="150">
        <v>-1267480</v>
      </c>
    </row>
    <row r="49" spans="1:33" ht="15" hidden="1" customHeight="1" outlineLevel="1">
      <c r="A49" s="125" t="str">
        <f>IF(Menu!$D$7="Português/Portuguese",B49,C49)</f>
        <v>Juros Pagos</v>
      </c>
      <c r="B49" s="125" t="s">
        <v>301</v>
      </c>
      <c r="C49" s="125" t="s">
        <v>387</v>
      </c>
      <c r="E49" s="203">
        <v>-511242</v>
      </c>
      <c r="F49" s="203">
        <v>-411034</v>
      </c>
      <c r="G49" s="203">
        <v>-655039</v>
      </c>
      <c r="H49" s="203">
        <v>-344815</v>
      </c>
      <c r="J49" s="141">
        <v>-639045</v>
      </c>
      <c r="K49" s="141">
        <v>-369677</v>
      </c>
      <c r="L49" s="141">
        <v>-694249</v>
      </c>
      <c r="M49" s="141">
        <v>-434811</v>
      </c>
      <c r="O49" s="141">
        <v>-516222</v>
      </c>
      <c r="P49" s="141">
        <v>-541188</v>
      </c>
      <c r="Q49" s="141">
        <v>-573729</v>
      </c>
      <c r="R49" s="141">
        <v>-314447</v>
      </c>
      <c r="T49" s="141">
        <v>-614997</v>
      </c>
      <c r="U49" s="141">
        <v>-1057089</v>
      </c>
      <c r="V49" s="141">
        <v>-704281</v>
      </c>
      <c r="W49" s="141">
        <v>-1052354</v>
      </c>
      <c r="Y49" s="141">
        <v>-767807.39502833004</v>
      </c>
      <c r="Z49" s="141">
        <v>-1196574.5733588794</v>
      </c>
      <c r="AA49" s="141">
        <v>-829830.03161279066</v>
      </c>
      <c r="AB49" s="141">
        <v>-1258014</v>
      </c>
      <c r="AD49" s="141">
        <v>-962355</v>
      </c>
      <c r="AE49" s="141">
        <v>-1206125</v>
      </c>
      <c r="AF49" s="141">
        <v>-887917</v>
      </c>
      <c r="AG49" s="141">
        <v>-1211529</v>
      </c>
    </row>
    <row r="50" spans="1:33" ht="15" hidden="1" customHeight="1" outlineLevel="1">
      <c r="A50" s="131" t="str">
        <f>IF(Menu!$D$7="Português/Portuguese",B50,C50)</f>
        <v>Recebimentos/pagamentos de operações com derivativos</v>
      </c>
      <c r="B50" s="131" t="s">
        <v>302</v>
      </c>
      <c r="C50" s="131" t="s">
        <v>388</v>
      </c>
      <c r="D50" s="130"/>
      <c r="E50" s="203">
        <v>0</v>
      </c>
      <c r="F50" s="203">
        <v>0</v>
      </c>
      <c r="G50" s="203">
        <v>-31814</v>
      </c>
      <c r="H50" s="203">
        <v>-267771</v>
      </c>
      <c r="J50" s="141">
        <v>-76150</v>
      </c>
      <c r="K50" s="141">
        <v>-176244</v>
      </c>
      <c r="L50" s="141">
        <v>169407</v>
      </c>
      <c r="M50" s="141">
        <v>70414</v>
      </c>
      <c r="O50" s="141">
        <v>0</v>
      </c>
      <c r="P50" s="141">
        <v>22286</v>
      </c>
      <c r="Q50" s="141">
        <v>74309</v>
      </c>
      <c r="R50" s="141">
        <v>-32159</v>
      </c>
      <c r="T50" s="141">
        <v>-608219</v>
      </c>
      <c r="U50" s="141">
        <v>-185680</v>
      </c>
      <c r="V50" s="141">
        <v>131929</v>
      </c>
      <c r="W50" s="141">
        <v>-300681</v>
      </c>
      <c r="Y50" s="141">
        <v>-506371.01575999998</v>
      </c>
      <c r="Z50" s="141">
        <v>562132.36485999997</v>
      </c>
      <c r="AA50" s="141">
        <v>-105379.34909999999</v>
      </c>
      <c r="AB50" s="141">
        <v>-15817</v>
      </c>
      <c r="AD50" s="141">
        <v>-72572</v>
      </c>
      <c r="AE50" s="141">
        <v>26865</v>
      </c>
      <c r="AF50" s="141">
        <v>-184477</v>
      </c>
      <c r="AG50" s="141">
        <v>-55951</v>
      </c>
    </row>
    <row r="51" spans="1:33" ht="15" hidden="1" customHeight="1" outlineLevel="1">
      <c r="A51" s="125" t="str">
        <f>IF(Menu!$D$7="Português/Portuguese",B51,C51)</f>
        <v>Juros recebidos</v>
      </c>
      <c r="B51" s="125" t="s">
        <v>303</v>
      </c>
      <c r="C51" s="125" t="s">
        <v>389</v>
      </c>
      <c r="D51" s="130"/>
      <c r="E51" s="203">
        <v>0</v>
      </c>
      <c r="F51" s="203">
        <v>0</v>
      </c>
      <c r="G51" s="203">
        <v>0</v>
      </c>
      <c r="H51" s="203">
        <v>0</v>
      </c>
      <c r="I51" s="148"/>
      <c r="J51" s="141">
        <v>0</v>
      </c>
      <c r="K51" s="141">
        <v>0</v>
      </c>
      <c r="L51" s="141">
        <v>0</v>
      </c>
      <c r="M51" s="141">
        <v>0</v>
      </c>
      <c r="N51" s="148"/>
      <c r="O51" s="141">
        <v>0</v>
      </c>
      <c r="P51" s="141">
        <v>0</v>
      </c>
      <c r="Q51" s="141">
        <v>0</v>
      </c>
      <c r="R51" s="141">
        <v>0</v>
      </c>
      <c r="S51" s="148"/>
      <c r="T51" s="141">
        <v>0</v>
      </c>
      <c r="U51" s="141">
        <v>0</v>
      </c>
      <c r="V51" s="141">
        <v>0</v>
      </c>
      <c r="W51" s="141">
        <v>0</v>
      </c>
      <c r="X51" s="148"/>
      <c r="Y51" s="141">
        <v>0</v>
      </c>
      <c r="Z51" s="141">
        <v>0</v>
      </c>
      <c r="AA51" s="141">
        <v>0</v>
      </c>
      <c r="AB51" s="141">
        <v>0</v>
      </c>
      <c r="AC51" s="148"/>
      <c r="AD51" s="141">
        <v>0</v>
      </c>
      <c r="AE51" s="141">
        <v>0</v>
      </c>
      <c r="AF51" s="141">
        <v>0</v>
      </c>
      <c r="AG51" s="141">
        <v>0</v>
      </c>
    </row>
    <row r="52" spans="1:33" ht="15" customHeight="1" collapsed="1">
      <c r="A52" s="57" t="str">
        <f>IF(Menu!$D$7="Português/Portuguese",B52,C52)</f>
        <v>Fluxo de Caixa das Atividades de Investimentos</v>
      </c>
      <c r="B52" s="57" t="s">
        <v>304</v>
      </c>
      <c r="C52" s="57" t="s">
        <v>390</v>
      </c>
      <c r="D52" s="130"/>
      <c r="E52" s="221">
        <v>-404851</v>
      </c>
      <c r="F52" s="221">
        <v>-419613</v>
      </c>
      <c r="G52" s="221">
        <v>-523756</v>
      </c>
      <c r="H52" s="221">
        <v>-515435</v>
      </c>
      <c r="J52" s="151">
        <v>2737117</v>
      </c>
      <c r="K52" s="151">
        <v>529101</v>
      </c>
      <c r="L52" s="151">
        <v>-2047529</v>
      </c>
      <c r="M52" s="151">
        <v>-770761</v>
      </c>
      <c r="O52" s="151">
        <v>-928345</v>
      </c>
      <c r="P52" s="151">
        <v>-1467632</v>
      </c>
      <c r="Q52" s="151">
        <v>-5173049</v>
      </c>
      <c r="R52" s="151">
        <v>-3885506</v>
      </c>
      <c r="T52" s="151">
        <v>-838393</v>
      </c>
      <c r="U52" s="151">
        <v>-792700</v>
      </c>
      <c r="V52" s="151">
        <v>-1189819</v>
      </c>
      <c r="W52" s="151">
        <v>-1768214</v>
      </c>
      <c r="Y52" s="151">
        <v>-834502.375011403</v>
      </c>
      <c r="Z52" s="151">
        <v>-1271676.8981485968</v>
      </c>
      <c r="AA52" s="151">
        <v>-1329695.0974200002</v>
      </c>
      <c r="AB52" s="151">
        <v>2316139.3705799999</v>
      </c>
      <c r="AD52" s="151">
        <v>-1182781</v>
      </c>
      <c r="AE52" s="151">
        <v>-1561952</v>
      </c>
      <c r="AF52" s="151">
        <v>-1870732</v>
      </c>
      <c r="AG52" s="151">
        <v>-1507904.211200905</v>
      </c>
    </row>
    <row r="53" spans="1:33" ht="15" customHeight="1">
      <c r="A53" s="132" t="str">
        <f>IF(Menu!$D$7="Português/Portuguese",B53,C53)</f>
        <v>Investimentos/AFAC</v>
      </c>
      <c r="B53" s="132" t="s">
        <v>305</v>
      </c>
      <c r="C53" s="132" t="s">
        <v>391</v>
      </c>
      <c r="E53" s="203">
        <v>0</v>
      </c>
      <c r="F53" s="203">
        <v>-36538</v>
      </c>
      <c r="G53" s="203">
        <v>-33148</v>
      </c>
      <c r="H53" s="203">
        <v>-62511</v>
      </c>
      <c r="J53" s="141">
        <v>0</v>
      </c>
      <c r="K53" s="141">
        <v>-62520</v>
      </c>
      <c r="L53" s="141">
        <v>-88474</v>
      </c>
      <c r="M53" s="141">
        <v>-145363</v>
      </c>
      <c r="O53" s="141">
        <v>-129499</v>
      </c>
      <c r="P53" s="141">
        <v>-142740</v>
      </c>
      <c r="Q53" s="141">
        <v>-157773</v>
      </c>
      <c r="R53" s="141">
        <v>-232749</v>
      </c>
      <c r="T53" s="141">
        <v>0</v>
      </c>
      <c r="U53" s="141">
        <v>-141369</v>
      </c>
      <c r="V53" s="141">
        <v>-109952</v>
      </c>
      <c r="W53" s="141">
        <v>-87247</v>
      </c>
      <c r="Y53" s="141">
        <v>-32000</v>
      </c>
      <c r="Z53" s="141">
        <v>0</v>
      </c>
      <c r="AA53" s="141">
        <v>0</v>
      </c>
      <c r="AB53" s="141">
        <v>0</v>
      </c>
      <c r="AC53" s="148"/>
      <c r="AD53" s="141">
        <v>-23600.388630000001</v>
      </c>
      <c r="AE53" s="141">
        <v>0</v>
      </c>
      <c r="AF53" s="141">
        <v>0</v>
      </c>
      <c r="AG53" s="141">
        <v>0</v>
      </c>
    </row>
    <row r="54" spans="1:33" ht="15" customHeight="1">
      <c r="A54" s="132" t="str">
        <f>IF(Menu!$D$7="Português/Portuguese",B54,C54)</f>
        <v>Caixa pago pela aquisição da Gramperfil</v>
      </c>
      <c r="B54" s="132" t="s">
        <v>306</v>
      </c>
      <c r="C54" s="132" t="s">
        <v>392</v>
      </c>
      <c r="D54" s="129"/>
      <c r="E54" s="203">
        <v>0</v>
      </c>
      <c r="F54" s="203">
        <v>0</v>
      </c>
      <c r="G54" s="203">
        <v>0</v>
      </c>
      <c r="H54" s="203">
        <v>0</v>
      </c>
      <c r="I54" s="148"/>
      <c r="J54" s="141">
        <v>0</v>
      </c>
      <c r="K54" s="141">
        <v>0</v>
      </c>
      <c r="L54" s="141">
        <v>0</v>
      </c>
      <c r="M54" s="141">
        <v>0</v>
      </c>
      <c r="N54" s="148"/>
      <c r="O54" s="141">
        <v>0</v>
      </c>
      <c r="P54" s="141">
        <v>0</v>
      </c>
      <c r="Q54" s="141">
        <v>0</v>
      </c>
      <c r="R54" s="141">
        <v>0</v>
      </c>
      <c r="S54" s="148"/>
      <c r="T54" s="141">
        <v>0</v>
      </c>
      <c r="U54" s="141">
        <v>0</v>
      </c>
      <c r="V54" s="141">
        <v>0</v>
      </c>
      <c r="W54" s="141">
        <v>0</v>
      </c>
      <c r="X54" s="148"/>
      <c r="Y54" s="141">
        <v>0</v>
      </c>
      <c r="Z54" s="141">
        <v>0</v>
      </c>
      <c r="AA54" s="141">
        <v>0</v>
      </c>
      <c r="AB54" s="141">
        <v>0</v>
      </c>
      <c r="AC54" s="148"/>
      <c r="AD54" s="141">
        <v>-35947.611369999999</v>
      </c>
      <c r="AE54" s="141">
        <v>0</v>
      </c>
      <c r="AF54" s="141">
        <v>0</v>
      </c>
      <c r="AG54" s="141">
        <v>0</v>
      </c>
    </row>
    <row r="55" spans="1:33" ht="15" customHeight="1">
      <c r="A55" s="132" t="str">
        <f>IF(Menu!$D$7="Português/Portuguese",B55,C55)</f>
        <v>Aquisição Grupo Estrela</v>
      </c>
      <c r="B55" s="132" t="s">
        <v>307</v>
      </c>
      <c r="C55" s="132" t="s">
        <v>393</v>
      </c>
      <c r="E55" s="203">
        <v>0</v>
      </c>
      <c r="F55" s="203">
        <v>0</v>
      </c>
      <c r="G55" s="203">
        <v>0</v>
      </c>
      <c r="H55" s="203">
        <v>0</v>
      </c>
      <c r="I55" s="148"/>
      <c r="J55" s="141">
        <v>0</v>
      </c>
      <c r="K55" s="141">
        <v>0</v>
      </c>
      <c r="L55" s="141">
        <v>0</v>
      </c>
      <c r="M55" s="141">
        <v>0</v>
      </c>
      <c r="N55" s="148"/>
      <c r="O55" s="141">
        <v>0</v>
      </c>
      <c r="P55" s="141">
        <v>0</v>
      </c>
      <c r="Q55" s="141">
        <v>0</v>
      </c>
      <c r="R55" s="141">
        <v>0</v>
      </c>
      <c r="S55" s="148"/>
      <c r="T55" s="141">
        <v>0</v>
      </c>
      <c r="U55" s="141">
        <v>0</v>
      </c>
      <c r="V55" s="141">
        <v>0</v>
      </c>
      <c r="W55" s="141">
        <v>0</v>
      </c>
      <c r="X55" s="148"/>
      <c r="Y55" s="141">
        <v>0</v>
      </c>
      <c r="Z55" s="141">
        <v>0</v>
      </c>
      <c r="AA55" s="141">
        <v>0</v>
      </c>
      <c r="AB55" s="141">
        <v>0</v>
      </c>
      <c r="AC55" s="148"/>
      <c r="AD55" s="141">
        <v>0</v>
      </c>
      <c r="AE55" s="141">
        <v>-212954</v>
      </c>
      <c r="AF55" s="141">
        <v>0</v>
      </c>
      <c r="AG55" s="141">
        <v>0</v>
      </c>
    </row>
    <row r="56" spans="1:33" ht="15" customHeight="1">
      <c r="A56" s="132" t="str">
        <f>IF(Menu!$D$7="Português/Portuguese",B56,C56)</f>
        <v>Aquisição Ativo Imobilizado, propriedade para investimento e intangível</v>
      </c>
      <c r="B56" s="132" t="s">
        <v>308</v>
      </c>
      <c r="C56" s="132" t="s">
        <v>394</v>
      </c>
      <c r="D56" s="130"/>
      <c r="E56" s="203">
        <v>-353698</v>
      </c>
      <c r="F56" s="203">
        <v>-366866</v>
      </c>
      <c r="G56" s="203">
        <v>-397590</v>
      </c>
      <c r="H56" s="203">
        <v>-565685</v>
      </c>
      <c r="J56" s="141">
        <v>-373094</v>
      </c>
      <c r="K56" s="141">
        <v>-734219</v>
      </c>
      <c r="L56" s="141">
        <v>-792519</v>
      </c>
      <c r="M56" s="141">
        <v>-964875</v>
      </c>
      <c r="O56" s="141">
        <v>-700988</v>
      </c>
      <c r="P56" s="141">
        <v>-838418</v>
      </c>
      <c r="Q56" s="141">
        <v>-817978</v>
      </c>
      <c r="R56" s="141">
        <v>-994826</v>
      </c>
      <c r="T56" s="141">
        <v>-735829</v>
      </c>
      <c r="U56" s="141">
        <v>-919134</v>
      </c>
      <c r="V56" s="141">
        <v>-1191019</v>
      </c>
      <c r="W56" s="141">
        <v>-1562137</v>
      </c>
      <c r="Y56" s="141">
        <v>-784081.30592140299</v>
      </c>
      <c r="Z56" s="141">
        <v>-1342965.5297085966</v>
      </c>
      <c r="AA56" s="141">
        <v>-1308725.1643700004</v>
      </c>
      <c r="AB56" s="141">
        <v>-2058563</v>
      </c>
      <c r="AD56" s="141">
        <v>-1126705</v>
      </c>
      <c r="AE56" s="141">
        <v>-1331265</v>
      </c>
      <c r="AF56" s="141">
        <v>-1435145</v>
      </c>
      <c r="AG56" s="141">
        <v>-2042782</v>
      </c>
    </row>
    <row r="57" spans="1:33" ht="15" customHeight="1">
      <c r="A57" s="132" t="str">
        <f>IF(Menu!$D$7="Português/Portuguese",B57,C57)</f>
        <v>Empréstimos concedidos - partes relacionadas</v>
      </c>
      <c r="B57" s="132" t="s">
        <v>309</v>
      </c>
      <c r="C57" s="132" t="s">
        <v>395</v>
      </c>
      <c r="E57" s="203">
        <v>-82089</v>
      </c>
      <c r="F57" s="203">
        <v>-19542</v>
      </c>
      <c r="G57" s="203">
        <v>0</v>
      </c>
      <c r="H57" s="203">
        <v>0</v>
      </c>
      <c r="J57" s="141">
        <v>-70394</v>
      </c>
      <c r="K57" s="141">
        <v>-35085</v>
      </c>
      <c r="L57" s="141">
        <v>-10521</v>
      </c>
      <c r="M57" s="141">
        <v>-7656</v>
      </c>
      <c r="O57" s="141">
        <v>-108705</v>
      </c>
      <c r="P57" s="141">
        <v>-3988</v>
      </c>
      <c r="Q57" s="141">
        <v>-3719</v>
      </c>
      <c r="R57" s="141">
        <v>-3124</v>
      </c>
      <c r="T57" s="141">
        <v>-84286</v>
      </c>
      <c r="U57" s="141">
        <v>-17626</v>
      </c>
      <c r="V57" s="141">
        <v>0</v>
      </c>
      <c r="W57" s="141">
        <v>0</v>
      </c>
      <c r="Y57" s="141">
        <v>-23698</v>
      </c>
      <c r="Z57" s="141">
        <v>-24658.31798</v>
      </c>
      <c r="AA57" s="141">
        <v>-23174.68202</v>
      </c>
      <c r="AB57" s="141">
        <v>-24420</v>
      </c>
      <c r="AD57" s="141">
        <v>-20212</v>
      </c>
      <c r="AE57" s="141">
        <v>-18803</v>
      </c>
      <c r="AF57" s="141">
        <v>-18896</v>
      </c>
      <c r="AG57" s="141">
        <v>-13583</v>
      </c>
    </row>
    <row r="58" spans="1:33" ht="15" customHeight="1">
      <c r="A58" s="132" t="str">
        <f>IF(Menu!$D$7="Português/Portuguese",B58,C58)</f>
        <v>Recebimento de empréstimos - partes relacionadas</v>
      </c>
      <c r="B58" s="132" t="s">
        <v>310</v>
      </c>
      <c r="C58" s="132" t="s">
        <v>396</v>
      </c>
      <c r="E58" s="203">
        <v>3022</v>
      </c>
      <c r="F58" s="203">
        <v>9531</v>
      </c>
      <c r="G58" s="203">
        <v>2031</v>
      </c>
      <c r="H58" s="203">
        <v>0</v>
      </c>
      <c r="J58" s="141">
        <v>0</v>
      </c>
      <c r="K58" s="141">
        <v>0</v>
      </c>
      <c r="L58" s="141">
        <v>0</v>
      </c>
      <c r="M58" s="141">
        <v>0</v>
      </c>
      <c r="N58" s="148"/>
      <c r="O58" s="141">
        <v>0</v>
      </c>
      <c r="P58" s="141">
        <v>0</v>
      </c>
      <c r="Q58" s="141">
        <v>0</v>
      </c>
      <c r="R58" s="141">
        <v>0</v>
      </c>
      <c r="T58" s="141">
        <v>2098</v>
      </c>
      <c r="U58" s="141">
        <v>2060</v>
      </c>
      <c r="V58" s="141">
        <v>2002</v>
      </c>
      <c r="W58" s="141">
        <v>1872</v>
      </c>
      <c r="Y58" s="141">
        <v>7777</v>
      </c>
      <c r="Z58" s="141">
        <v>-3459.5027000000009</v>
      </c>
      <c r="AA58" s="141">
        <v>4450.5027000000009</v>
      </c>
      <c r="AB58" s="141">
        <v>3662</v>
      </c>
      <c r="AD58" s="141">
        <v>1651</v>
      </c>
      <c r="AE58" s="141">
        <v>1628</v>
      </c>
      <c r="AF58" s="141">
        <v>2845</v>
      </c>
      <c r="AG58" s="141">
        <v>1526</v>
      </c>
    </row>
    <row r="59" spans="1:33" ht="15" customHeight="1">
      <c r="A59" s="132" t="str">
        <f>IF(Menu!$D$7="Português/Portuguese",B59,C59)</f>
        <v>Aplicação financeira, líquida de resgate</v>
      </c>
      <c r="B59" s="132" t="s">
        <v>311</v>
      </c>
      <c r="C59" s="132" t="s">
        <v>397</v>
      </c>
      <c r="E59" s="203">
        <v>27914</v>
      </c>
      <c r="F59" s="203">
        <v>-6198</v>
      </c>
      <c r="G59" s="203">
        <v>-95049</v>
      </c>
      <c r="H59" s="203">
        <v>112761</v>
      </c>
      <c r="J59" s="141">
        <v>15993</v>
      </c>
      <c r="K59" s="141">
        <v>1360925</v>
      </c>
      <c r="L59" s="141">
        <v>-219281</v>
      </c>
      <c r="M59" s="141">
        <v>347133</v>
      </c>
      <c r="O59" s="141">
        <v>10847</v>
      </c>
      <c r="P59" s="141">
        <v>-22819</v>
      </c>
      <c r="Q59" s="141">
        <v>80330</v>
      </c>
      <c r="R59" s="141">
        <v>-46790</v>
      </c>
      <c r="T59" s="141">
        <v>-20376</v>
      </c>
      <c r="U59" s="141">
        <v>283369</v>
      </c>
      <c r="V59" s="141">
        <v>-5613</v>
      </c>
      <c r="W59" s="141">
        <v>-120702</v>
      </c>
      <c r="Y59" s="141">
        <v>-2500.0690900000191</v>
      </c>
      <c r="Z59" s="141">
        <v>99406.452239999984</v>
      </c>
      <c r="AA59" s="141">
        <v>-2245.7537299999531</v>
      </c>
      <c r="AB59" s="141">
        <v>-24325.629420000012</v>
      </c>
      <c r="AD59" s="141">
        <v>8772</v>
      </c>
      <c r="AE59" s="141">
        <v>-558</v>
      </c>
      <c r="AF59" s="141">
        <v>-462599</v>
      </c>
      <c r="AG59" s="141">
        <v>623198</v>
      </c>
    </row>
    <row r="60" spans="1:33" ht="15" customHeight="1">
      <c r="A60" s="132" t="str">
        <f>IF(Menu!$D$7="Português/Portuguese",B60,C60)</f>
        <v>Caixa recebido pela venda de Ações CSN Mineração</v>
      </c>
      <c r="B60" s="132" t="s">
        <v>312</v>
      </c>
      <c r="C60" s="132" t="s">
        <v>398</v>
      </c>
      <c r="E60" s="203">
        <v>0</v>
      </c>
      <c r="F60" s="203">
        <v>0</v>
      </c>
      <c r="G60" s="203">
        <v>0</v>
      </c>
      <c r="H60" s="203">
        <v>0</v>
      </c>
      <c r="I60" s="148"/>
      <c r="J60" s="141">
        <v>3164612</v>
      </c>
      <c r="K60" s="141">
        <v>0</v>
      </c>
      <c r="L60" s="141">
        <v>0</v>
      </c>
      <c r="M60" s="141">
        <v>0</v>
      </c>
      <c r="O60" s="141">
        <v>0</v>
      </c>
      <c r="P60" s="141">
        <v>0</v>
      </c>
      <c r="Q60" s="141">
        <v>0</v>
      </c>
      <c r="R60" s="141">
        <v>0</v>
      </c>
      <c r="T60" s="141">
        <v>0</v>
      </c>
      <c r="U60" s="141">
        <v>0</v>
      </c>
      <c r="V60" s="141">
        <v>0</v>
      </c>
      <c r="W60" s="141">
        <v>0</v>
      </c>
      <c r="X60" s="148"/>
      <c r="Y60" s="141">
        <v>0</v>
      </c>
      <c r="Z60" s="141">
        <v>0</v>
      </c>
      <c r="AA60" s="141">
        <v>0</v>
      </c>
      <c r="AB60" s="141">
        <v>0</v>
      </c>
      <c r="AD60" s="141">
        <v>0</v>
      </c>
      <c r="AE60" s="141">
        <v>0</v>
      </c>
      <c r="AF60" s="141">
        <v>0</v>
      </c>
      <c r="AG60" s="141">
        <v>0</v>
      </c>
    </row>
    <row r="61" spans="1:33" ht="15" customHeight="1">
      <c r="A61" s="132" t="str">
        <f>IF(Menu!$D$7="Português/Portuguese",B61,C61)</f>
        <v>Aquisição da Topázio Energética, Santa Ana e Brasil Central</v>
      </c>
      <c r="B61" s="132" t="s">
        <v>313</v>
      </c>
      <c r="C61" s="132" t="s">
        <v>399</v>
      </c>
      <c r="E61" s="203">
        <v>0</v>
      </c>
      <c r="F61" s="203">
        <v>0</v>
      </c>
      <c r="G61" s="203">
        <v>0</v>
      </c>
      <c r="H61" s="203">
        <v>0</v>
      </c>
      <c r="I61" s="148"/>
      <c r="J61" s="141">
        <v>0</v>
      </c>
      <c r="K61" s="141">
        <v>0</v>
      </c>
      <c r="L61" s="141">
        <v>0</v>
      </c>
      <c r="M61" s="141">
        <v>0</v>
      </c>
      <c r="O61" s="141">
        <v>0</v>
      </c>
      <c r="P61" s="141">
        <v>-466153</v>
      </c>
      <c r="Q61" s="141">
        <v>0</v>
      </c>
      <c r="R61" s="141">
        <v>0</v>
      </c>
      <c r="T61" s="141">
        <v>0</v>
      </c>
      <c r="U61" s="141">
        <v>0</v>
      </c>
      <c r="V61" s="141">
        <v>0</v>
      </c>
      <c r="W61" s="141">
        <v>0</v>
      </c>
      <c r="X61" s="148"/>
      <c r="Y61" s="141">
        <v>0</v>
      </c>
      <c r="Z61" s="141">
        <v>0</v>
      </c>
      <c r="AA61" s="141">
        <v>0</v>
      </c>
      <c r="AB61" s="141">
        <v>0</v>
      </c>
      <c r="AD61" s="141">
        <v>0</v>
      </c>
      <c r="AE61" s="141">
        <v>0</v>
      </c>
      <c r="AF61" s="141">
        <v>0</v>
      </c>
      <c r="AG61" s="141">
        <v>0</v>
      </c>
    </row>
    <row r="62" spans="1:33" ht="15" customHeight="1">
      <c r="A62" s="225" t="str">
        <f>IF(Menu!$D$7="Português/Portuguese",B62,C62)</f>
        <v>Caixa recebido da aquição de investimentos -Topázio e Santa Ana</v>
      </c>
      <c r="B62" s="225" t="s">
        <v>314</v>
      </c>
      <c r="C62" s="225" t="s">
        <v>400</v>
      </c>
      <c r="D62" s="130"/>
      <c r="E62" s="203">
        <v>0</v>
      </c>
      <c r="F62" s="203">
        <v>0</v>
      </c>
      <c r="G62" s="203">
        <v>0</v>
      </c>
      <c r="H62" s="203">
        <v>0</v>
      </c>
      <c r="I62" s="148"/>
      <c r="J62" s="141">
        <v>0</v>
      </c>
      <c r="K62" s="141">
        <v>0</v>
      </c>
      <c r="L62" s="141">
        <v>0</v>
      </c>
      <c r="M62" s="141">
        <v>0</v>
      </c>
      <c r="O62" s="141">
        <v>0</v>
      </c>
      <c r="P62" s="141">
        <v>6486</v>
      </c>
      <c r="Q62" s="141">
        <v>0</v>
      </c>
      <c r="R62" s="141">
        <v>-1391</v>
      </c>
      <c r="T62" s="141">
        <v>0</v>
      </c>
      <c r="U62" s="141">
        <v>0</v>
      </c>
      <c r="V62" s="141">
        <v>0</v>
      </c>
      <c r="W62" s="141">
        <v>0</v>
      </c>
      <c r="X62" s="148"/>
      <c r="Y62" s="141">
        <v>0</v>
      </c>
      <c r="Z62" s="141">
        <v>0</v>
      </c>
      <c r="AA62" s="141">
        <v>0</v>
      </c>
      <c r="AB62" s="141">
        <v>0</v>
      </c>
      <c r="AD62" s="141">
        <v>0</v>
      </c>
      <c r="AE62" s="141">
        <v>0</v>
      </c>
      <c r="AF62" s="141">
        <v>0</v>
      </c>
      <c r="AG62" s="141">
        <v>0</v>
      </c>
    </row>
    <row r="63" spans="1:33" ht="15" customHeight="1">
      <c r="A63" s="225" t="str">
        <f>IF(Menu!$D$7="Português/Portuguese",B63,C63)</f>
        <v>Recebimento de alienação de participação societária</v>
      </c>
      <c r="B63" s="225" t="s">
        <v>315</v>
      </c>
      <c r="C63" s="225" t="s">
        <v>401</v>
      </c>
      <c r="E63" s="203">
        <v>0</v>
      </c>
      <c r="F63" s="203">
        <v>0</v>
      </c>
      <c r="G63" s="203">
        <v>0</v>
      </c>
      <c r="H63" s="203">
        <v>0</v>
      </c>
      <c r="I63" s="148"/>
      <c r="J63" s="141">
        <v>0</v>
      </c>
      <c r="K63" s="141">
        <v>0</v>
      </c>
      <c r="L63" s="141">
        <v>0</v>
      </c>
      <c r="M63" s="141">
        <v>0</v>
      </c>
      <c r="O63" s="141">
        <v>0</v>
      </c>
      <c r="P63" s="141">
        <v>0</v>
      </c>
      <c r="Q63" s="141">
        <v>0</v>
      </c>
      <c r="R63" s="141">
        <v>0</v>
      </c>
      <c r="T63" s="141">
        <v>0</v>
      </c>
      <c r="U63" s="141">
        <v>0</v>
      </c>
      <c r="V63" s="141">
        <v>114763</v>
      </c>
      <c r="W63" s="141">
        <v>0</v>
      </c>
      <c r="X63" s="148"/>
      <c r="Y63" s="141">
        <v>0</v>
      </c>
      <c r="Z63" s="141">
        <v>0</v>
      </c>
      <c r="AA63" s="141">
        <v>0</v>
      </c>
      <c r="AB63" s="141">
        <v>4419786</v>
      </c>
      <c r="AD63" s="141">
        <v>0</v>
      </c>
      <c r="AE63" s="141">
        <v>0</v>
      </c>
      <c r="AF63" s="141">
        <v>43063</v>
      </c>
      <c r="AG63" s="141">
        <v>0</v>
      </c>
    </row>
    <row r="64" spans="1:33" ht="15" customHeight="1">
      <c r="A64" s="132" t="str">
        <f>IF(Menu!$D$7="Português/Portuguese",B64,C64)</f>
        <v>Aquisição da CSN Cimentos Brasil</v>
      </c>
      <c r="B64" s="132" t="s">
        <v>316</v>
      </c>
      <c r="C64" s="132" t="s">
        <v>402</v>
      </c>
      <c r="E64" s="203">
        <v>0</v>
      </c>
      <c r="F64" s="203">
        <v>0</v>
      </c>
      <c r="G64" s="203">
        <v>0</v>
      </c>
      <c r="H64" s="203">
        <v>0</v>
      </c>
      <c r="I64" s="148"/>
      <c r="J64" s="141">
        <v>0</v>
      </c>
      <c r="K64" s="141">
        <v>0</v>
      </c>
      <c r="L64" s="141">
        <v>0</v>
      </c>
      <c r="M64" s="141">
        <v>0</v>
      </c>
      <c r="O64" s="141">
        <v>0</v>
      </c>
      <c r="P64" s="141">
        <v>0</v>
      </c>
      <c r="Q64" s="141">
        <v>-4770354</v>
      </c>
      <c r="R64" s="141">
        <v>0</v>
      </c>
      <c r="T64" s="141">
        <v>0</v>
      </c>
      <c r="U64" s="141">
        <v>0</v>
      </c>
      <c r="V64" s="141">
        <v>0</v>
      </c>
      <c r="W64" s="141">
        <v>0</v>
      </c>
      <c r="X64" s="148"/>
      <c r="Y64" s="141">
        <v>0</v>
      </c>
      <c r="Z64" s="141">
        <v>0</v>
      </c>
      <c r="AA64" s="141">
        <v>0</v>
      </c>
      <c r="AB64" s="141">
        <v>0</v>
      </c>
      <c r="AD64" s="141">
        <v>0</v>
      </c>
      <c r="AE64" s="141">
        <v>0</v>
      </c>
      <c r="AF64" s="141">
        <v>0</v>
      </c>
      <c r="AG64" s="141">
        <v>0</v>
      </c>
    </row>
    <row r="65" spans="1:33" ht="15" customHeight="1">
      <c r="A65" s="225" t="str">
        <f>IF(Menu!$D$7="Português/Portuguese",B65,C65)</f>
        <v>Caixa recebido da aquição de investimentos da CSN Cimentos Brasil</v>
      </c>
      <c r="B65" s="225" t="s">
        <v>317</v>
      </c>
      <c r="C65" s="225" t="s">
        <v>403</v>
      </c>
      <c r="D65" s="123"/>
      <c r="E65" s="203">
        <v>0</v>
      </c>
      <c r="F65" s="203">
        <v>0</v>
      </c>
      <c r="G65" s="203">
        <v>0</v>
      </c>
      <c r="H65" s="203">
        <v>0</v>
      </c>
      <c r="I65" s="148"/>
      <c r="J65" s="141">
        <v>0</v>
      </c>
      <c r="K65" s="141">
        <v>0</v>
      </c>
      <c r="L65" s="141">
        <v>0</v>
      </c>
      <c r="M65" s="141">
        <v>0</v>
      </c>
      <c r="O65" s="141">
        <v>0</v>
      </c>
      <c r="P65" s="141">
        <v>0</v>
      </c>
      <c r="Q65" s="141">
        <v>496445</v>
      </c>
      <c r="R65" s="141">
        <v>0</v>
      </c>
      <c r="T65" s="141">
        <v>0</v>
      </c>
      <c r="U65" s="141">
        <v>0</v>
      </c>
      <c r="V65" s="141">
        <v>0</v>
      </c>
      <c r="W65" s="141">
        <v>0</v>
      </c>
      <c r="X65" s="148"/>
      <c r="Y65" s="141">
        <v>0</v>
      </c>
      <c r="Z65" s="141">
        <v>0</v>
      </c>
      <c r="AA65" s="141">
        <v>0</v>
      </c>
      <c r="AB65" s="141">
        <v>0</v>
      </c>
      <c r="AD65" s="141">
        <v>0</v>
      </c>
      <c r="AE65" s="141">
        <v>0</v>
      </c>
      <c r="AF65" s="141">
        <v>0</v>
      </c>
      <c r="AG65" s="141">
        <v>0</v>
      </c>
    </row>
    <row r="66" spans="1:33" ht="15" customHeight="1">
      <c r="A66" s="225" t="str">
        <f>IF(Menu!$D$7="Português/Portuguese",B66,C66)</f>
        <v>Aquisição da CEEE-G</v>
      </c>
      <c r="B66" s="225" t="s">
        <v>318</v>
      </c>
      <c r="C66" s="225" t="s">
        <v>404</v>
      </c>
      <c r="D66" s="123"/>
      <c r="E66" s="203">
        <v>0</v>
      </c>
      <c r="F66" s="203">
        <v>0</v>
      </c>
      <c r="G66" s="203">
        <v>0</v>
      </c>
      <c r="H66" s="203">
        <v>0</v>
      </c>
      <c r="I66" s="148"/>
      <c r="J66" s="141">
        <v>0</v>
      </c>
      <c r="K66" s="141">
        <v>0</v>
      </c>
      <c r="L66" s="141">
        <v>0</v>
      </c>
      <c r="M66" s="141">
        <v>0</v>
      </c>
      <c r="O66" s="141">
        <v>0</v>
      </c>
      <c r="P66" s="141">
        <v>0</v>
      </c>
      <c r="Q66" s="141">
        <v>0</v>
      </c>
      <c r="R66" s="141">
        <v>-928000</v>
      </c>
      <c r="T66" s="141">
        <v>0</v>
      </c>
      <c r="U66" s="141">
        <v>0</v>
      </c>
      <c r="V66" s="141">
        <v>0</v>
      </c>
      <c r="W66" s="141">
        <v>0</v>
      </c>
      <c r="X66" s="148"/>
      <c r="Y66" s="141">
        <v>0</v>
      </c>
      <c r="Z66" s="141">
        <v>0</v>
      </c>
      <c r="AA66" s="141">
        <v>0</v>
      </c>
      <c r="AB66" s="141">
        <v>0</v>
      </c>
      <c r="AD66" s="141">
        <v>0</v>
      </c>
      <c r="AE66" s="141">
        <v>0</v>
      </c>
      <c r="AF66" s="141">
        <v>0</v>
      </c>
      <c r="AG66" s="141">
        <v>0</v>
      </c>
    </row>
    <row r="67" spans="1:33" ht="15" customHeight="1" collapsed="1">
      <c r="A67" s="225" t="str">
        <f>IF(Menu!$D$7="Português/Portuguese",B67,C67)</f>
        <v>Caixa recebido da aquição de investimentos - CEEE-G</v>
      </c>
      <c r="B67" s="225" t="s">
        <v>319</v>
      </c>
      <c r="C67" s="225" t="s">
        <v>405</v>
      </c>
      <c r="D67" s="123"/>
      <c r="E67" s="203">
        <v>0</v>
      </c>
      <c r="F67" s="203">
        <v>0</v>
      </c>
      <c r="G67" s="203">
        <v>0</v>
      </c>
      <c r="H67" s="203">
        <v>0</v>
      </c>
      <c r="I67" s="148"/>
      <c r="J67" s="141">
        <v>0</v>
      </c>
      <c r="K67" s="141">
        <v>0</v>
      </c>
      <c r="L67" s="141">
        <v>0</v>
      </c>
      <c r="M67" s="141">
        <v>0</v>
      </c>
      <c r="O67" s="141">
        <v>0</v>
      </c>
      <c r="P67" s="141">
        <v>0</v>
      </c>
      <c r="Q67" s="141">
        <v>0</v>
      </c>
      <c r="R67" s="141">
        <v>661864</v>
      </c>
      <c r="T67" s="141">
        <v>0</v>
      </c>
      <c r="U67" s="141">
        <v>0</v>
      </c>
      <c r="V67" s="141">
        <v>0</v>
      </c>
      <c r="W67" s="141">
        <v>0</v>
      </c>
      <c r="X67" s="148"/>
      <c r="Y67" s="141">
        <v>0</v>
      </c>
      <c r="Z67" s="141">
        <v>0</v>
      </c>
      <c r="AA67" s="141">
        <v>0</v>
      </c>
      <c r="AB67" s="141">
        <v>0</v>
      </c>
      <c r="AD67" s="141">
        <v>0</v>
      </c>
      <c r="AE67" s="141">
        <v>0</v>
      </c>
      <c r="AF67" s="141">
        <v>0</v>
      </c>
      <c r="AG67" s="141">
        <v>0</v>
      </c>
    </row>
    <row r="68" spans="1:33" ht="15" customHeight="1">
      <c r="A68" s="225" t="str">
        <f>IF(Menu!$D$7="Português/Portuguese",B68,C68)</f>
        <v>Aquisição da Companhia Energética Chapecó</v>
      </c>
      <c r="B68" s="225" t="s">
        <v>320</v>
      </c>
      <c r="C68" s="225" t="s">
        <v>406</v>
      </c>
      <c r="D68" s="123"/>
      <c r="E68" s="203">
        <v>0</v>
      </c>
      <c r="F68" s="203">
        <v>0</v>
      </c>
      <c r="G68" s="203">
        <v>0</v>
      </c>
      <c r="H68" s="203">
        <v>0</v>
      </c>
      <c r="I68" s="148"/>
      <c r="J68" s="141">
        <v>0</v>
      </c>
      <c r="K68" s="141">
        <v>0</v>
      </c>
      <c r="L68" s="141">
        <v>0</v>
      </c>
      <c r="M68" s="141">
        <v>0</v>
      </c>
      <c r="O68" s="141">
        <v>0</v>
      </c>
      <c r="P68" s="141">
        <v>0</v>
      </c>
      <c r="Q68" s="141">
        <v>0</v>
      </c>
      <c r="R68" s="141">
        <v>-358634</v>
      </c>
      <c r="T68" s="141">
        <v>0</v>
      </c>
      <c r="U68" s="141">
        <v>0</v>
      </c>
      <c r="V68" s="141">
        <v>0</v>
      </c>
      <c r="W68" s="141">
        <v>0</v>
      </c>
      <c r="X68" s="148"/>
      <c r="Y68" s="141">
        <v>0</v>
      </c>
      <c r="Z68" s="141">
        <v>0</v>
      </c>
      <c r="AA68" s="141">
        <v>0</v>
      </c>
      <c r="AB68" s="141">
        <v>0</v>
      </c>
      <c r="AD68" s="141">
        <v>0</v>
      </c>
      <c r="AE68" s="141">
        <v>0</v>
      </c>
      <c r="AF68" s="141">
        <v>0</v>
      </c>
      <c r="AG68" s="141">
        <v>0</v>
      </c>
    </row>
    <row r="69" spans="1:33" ht="15" customHeight="1">
      <c r="A69" s="225" t="str">
        <f>IF(Menu!$D$7="Português/Portuguese",B69,C69)</f>
        <v>Caixa recebido da aquição de investimentos - Chapecó</v>
      </c>
      <c r="B69" s="225" t="s">
        <v>321</v>
      </c>
      <c r="C69" s="225" t="s">
        <v>407</v>
      </c>
      <c r="D69" s="123"/>
      <c r="E69" s="203">
        <v>0</v>
      </c>
      <c r="F69" s="203">
        <v>0</v>
      </c>
      <c r="G69" s="203">
        <v>0</v>
      </c>
      <c r="H69" s="203">
        <v>0</v>
      </c>
      <c r="I69" s="148"/>
      <c r="J69" s="141">
        <v>0</v>
      </c>
      <c r="K69" s="141">
        <v>0</v>
      </c>
      <c r="L69" s="141">
        <v>0</v>
      </c>
      <c r="M69" s="141">
        <v>0</v>
      </c>
      <c r="O69" s="141">
        <v>0</v>
      </c>
      <c r="P69" s="141">
        <v>0</v>
      </c>
      <c r="Q69" s="141">
        <v>0</v>
      </c>
      <c r="R69" s="141">
        <v>41693</v>
      </c>
      <c r="T69" s="141">
        <v>0</v>
      </c>
      <c r="U69" s="141">
        <v>0</v>
      </c>
      <c r="V69" s="141">
        <v>0</v>
      </c>
      <c r="W69" s="141">
        <v>0</v>
      </c>
      <c r="X69" s="148"/>
      <c r="Y69" s="141">
        <v>0</v>
      </c>
      <c r="Z69" s="141">
        <v>0</v>
      </c>
      <c r="AA69" s="141">
        <v>0</v>
      </c>
      <c r="AB69" s="141">
        <v>0</v>
      </c>
      <c r="AD69" s="141">
        <v>0</v>
      </c>
      <c r="AE69" s="141">
        <v>0</v>
      </c>
      <c r="AF69" s="141">
        <v>0</v>
      </c>
      <c r="AG69" s="141">
        <v>0</v>
      </c>
    </row>
    <row r="70" spans="1:33" ht="15" customHeight="1">
      <c r="A70" s="225" t="str">
        <f>IF(Menu!$D$7="Português/Portuguese",B70,C70)</f>
        <v>Caixa recebido decorrente da aquisição de investimentos Metalgráfica</v>
      </c>
      <c r="B70" s="225" t="s">
        <v>322</v>
      </c>
      <c r="C70" s="225" t="s">
        <v>408</v>
      </c>
      <c r="D70" s="123"/>
      <c r="E70" s="203">
        <v>0</v>
      </c>
      <c r="F70" s="203">
        <v>0</v>
      </c>
      <c r="G70" s="203">
        <v>0</v>
      </c>
      <c r="H70" s="203">
        <v>0</v>
      </c>
      <c r="I70" s="148"/>
      <c r="J70" s="141">
        <v>0</v>
      </c>
      <c r="K70" s="141">
        <v>0</v>
      </c>
      <c r="L70" s="141">
        <v>0</v>
      </c>
      <c r="M70" s="141">
        <v>0</v>
      </c>
      <c r="O70" s="141">
        <v>0</v>
      </c>
      <c r="P70" s="141">
        <v>0</v>
      </c>
      <c r="Q70" s="141">
        <v>0</v>
      </c>
      <c r="R70" s="141">
        <v>569</v>
      </c>
      <c r="T70" s="141">
        <v>0</v>
      </c>
      <c r="U70" s="141">
        <v>0</v>
      </c>
      <c r="V70" s="141">
        <v>0</v>
      </c>
      <c r="W70" s="141">
        <v>0</v>
      </c>
      <c r="X70" s="148"/>
      <c r="Y70" s="141">
        <v>0</v>
      </c>
      <c r="Z70" s="141">
        <v>0</v>
      </c>
      <c r="AA70" s="141">
        <v>0</v>
      </c>
      <c r="AB70" s="141">
        <v>0</v>
      </c>
      <c r="AD70" s="141">
        <v>0</v>
      </c>
      <c r="AE70" s="141">
        <v>0</v>
      </c>
      <c r="AF70" s="141">
        <v>0</v>
      </c>
      <c r="AG70" s="141">
        <v>0</v>
      </c>
    </row>
    <row r="71" spans="1:33" ht="15" customHeight="1">
      <c r="A71" s="225" t="str">
        <f>IF(Menu!$D$7="Português/Portuguese",B71,C71)</f>
        <v>Aquisição de direitos de concessão</v>
      </c>
      <c r="B71" s="225" t="s">
        <v>323</v>
      </c>
      <c r="C71" s="225" t="s">
        <v>409</v>
      </c>
      <c r="E71" s="203">
        <v>0</v>
      </c>
      <c r="F71" s="203">
        <v>0</v>
      </c>
      <c r="G71" s="203">
        <v>0</v>
      </c>
      <c r="H71" s="203">
        <v>0</v>
      </c>
      <c r="I71" s="148"/>
      <c r="J71" s="141">
        <v>0</v>
      </c>
      <c r="K71" s="141">
        <v>0</v>
      </c>
      <c r="L71" s="141">
        <v>0</v>
      </c>
      <c r="M71" s="141">
        <v>0</v>
      </c>
      <c r="O71" s="141">
        <v>0</v>
      </c>
      <c r="P71" s="141">
        <v>0</v>
      </c>
      <c r="Q71" s="141">
        <v>0</v>
      </c>
      <c r="R71" s="141">
        <v>-2024118</v>
      </c>
      <c r="T71" s="141">
        <v>0</v>
      </c>
      <c r="U71" s="141">
        <v>0</v>
      </c>
      <c r="V71" s="141">
        <v>0</v>
      </c>
      <c r="W71" s="141">
        <v>0</v>
      </c>
      <c r="X71" s="148"/>
      <c r="Y71" s="141">
        <v>0</v>
      </c>
      <c r="Z71" s="141">
        <v>0</v>
      </c>
      <c r="AA71" s="141">
        <v>0</v>
      </c>
      <c r="AB71" s="141">
        <v>0</v>
      </c>
      <c r="AD71" s="141">
        <v>0</v>
      </c>
      <c r="AE71" s="141">
        <v>0</v>
      </c>
      <c r="AF71" s="141">
        <v>0</v>
      </c>
      <c r="AG71" s="141">
        <v>0</v>
      </c>
    </row>
    <row r="72" spans="1:33" ht="15" customHeight="1">
      <c r="A72" s="132" t="str">
        <f>IF(Menu!$D$7="Português/Portuguese",B72,C72)</f>
        <v xml:space="preserve">Caixa na consolidação da Elizabeth </v>
      </c>
      <c r="B72" s="132" t="s">
        <v>324</v>
      </c>
      <c r="C72" s="132" t="s">
        <v>410</v>
      </c>
      <c r="E72" s="203">
        <v>0</v>
      </c>
      <c r="F72" s="203">
        <v>0</v>
      </c>
      <c r="G72" s="203">
        <v>0</v>
      </c>
      <c r="H72" s="203">
        <v>0</v>
      </c>
      <c r="I72" s="148"/>
      <c r="J72" s="141">
        <v>0</v>
      </c>
      <c r="K72" s="141">
        <v>0</v>
      </c>
      <c r="L72" s="141">
        <v>54768</v>
      </c>
      <c r="M72" s="141">
        <v>0</v>
      </c>
      <c r="O72" s="141">
        <v>0</v>
      </c>
      <c r="P72" s="141">
        <v>0</v>
      </c>
      <c r="Q72" s="141">
        <v>0</v>
      </c>
      <c r="R72" s="141">
        <v>0</v>
      </c>
      <c r="T72" s="141">
        <v>0</v>
      </c>
      <c r="U72" s="141">
        <v>0</v>
      </c>
      <c r="V72" s="141">
        <v>0</v>
      </c>
      <c r="W72" s="141">
        <v>0</v>
      </c>
      <c r="X72" s="148"/>
      <c r="Y72" s="141">
        <v>0</v>
      </c>
      <c r="Z72" s="141">
        <v>0</v>
      </c>
      <c r="AA72" s="141">
        <v>0</v>
      </c>
      <c r="AB72" s="141">
        <v>0</v>
      </c>
      <c r="AD72" s="141">
        <v>0</v>
      </c>
      <c r="AE72" s="141">
        <v>0</v>
      </c>
      <c r="AF72" s="141">
        <v>0</v>
      </c>
      <c r="AG72" s="141">
        <v>0</v>
      </c>
    </row>
    <row r="73" spans="1:33" ht="15" customHeight="1">
      <c r="A73" s="132" t="str">
        <f>IF(Menu!$D$7="Português/Portuguese",B73,C73)</f>
        <v>Depósito em garantia para aquisição da LafargeHolcim</v>
      </c>
      <c r="B73" s="132" t="s">
        <v>325</v>
      </c>
      <c r="C73" s="132" t="s">
        <v>411</v>
      </c>
      <c r="E73" s="203">
        <v>0</v>
      </c>
      <c r="F73" s="203">
        <v>0</v>
      </c>
      <c r="G73" s="203">
        <v>0</v>
      </c>
      <c r="H73" s="203">
        <v>0</v>
      </c>
      <c r="I73" s="148"/>
      <c r="J73" s="141">
        <v>0</v>
      </c>
      <c r="K73" s="141">
        <v>0</v>
      </c>
      <c r="L73" s="141">
        <v>-263750</v>
      </c>
      <c r="M73" s="141">
        <v>0</v>
      </c>
      <c r="O73" s="141">
        <v>0</v>
      </c>
      <c r="P73" s="141">
        <v>0</v>
      </c>
      <c r="Q73" s="141">
        <v>0</v>
      </c>
      <c r="R73" s="141">
        <v>0</v>
      </c>
      <c r="T73" s="141">
        <v>0</v>
      </c>
      <c r="U73" s="141">
        <v>0</v>
      </c>
      <c r="V73" s="141">
        <v>0</v>
      </c>
      <c r="W73" s="141">
        <v>0</v>
      </c>
      <c r="X73" s="148"/>
      <c r="Y73" s="141">
        <v>0</v>
      </c>
      <c r="Z73" s="141">
        <v>0</v>
      </c>
      <c r="AA73" s="141">
        <v>0</v>
      </c>
      <c r="AB73" s="141">
        <v>0</v>
      </c>
      <c r="AD73" s="141">
        <v>0</v>
      </c>
      <c r="AE73" s="141">
        <v>0</v>
      </c>
      <c r="AF73" s="141">
        <v>0</v>
      </c>
      <c r="AG73" s="141">
        <v>0</v>
      </c>
    </row>
    <row r="74" spans="1:33" ht="15" customHeight="1" collapsed="1">
      <c r="A74" s="132" t="str">
        <f>IF(Menu!$D$7="Português/Portuguese",B74,C74)</f>
        <v>Caixa pago na aquisição de investimento - Cimentos Elizabeth</v>
      </c>
      <c r="B74" s="132" t="s">
        <v>326</v>
      </c>
      <c r="C74" s="132" t="s">
        <v>412</v>
      </c>
      <c r="E74" s="203">
        <v>0</v>
      </c>
      <c r="F74" s="203">
        <v>0</v>
      </c>
      <c r="G74" s="203">
        <v>0</v>
      </c>
      <c r="H74" s="203">
        <v>0</v>
      </c>
      <c r="I74" s="148"/>
      <c r="J74" s="141">
        <v>0</v>
      </c>
      <c r="K74" s="141">
        <v>0</v>
      </c>
      <c r="L74" s="141">
        <v>-727752</v>
      </c>
      <c r="M74" s="141">
        <v>0</v>
      </c>
      <c r="O74" s="141">
        <v>0</v>
      </c>
      <c r="P74" s="141">
        <v>0</v>
      </c>
      <c r="Q74" s="141">
        <v>0</v>
      </c>
      <c r="R74" s="141">
        <v>0</v>
      </c>
      <c r="T74" s="141">
        <v>0</v>
      </c>
      <c r="U74" s="141">
        <v>0</v>
      </c>
      <c r="V74" s="141">
        <v>0</v>
      </c>
      <c r="W74" s="141">
        <v>0</v>
      </c>
      <c r="X74" s="148"/>
      <c r="Y74" s="141">
        <v>0</v>
      </c>
      <c r="Z74" s="141">
        <v>0</v>
      </c>
      <c r="AA74" s="141">
        <v>0</v>
      </c>
      <c r="AB74" s="141">
        <v>0</v>
      </c>
      <c r="AD74" s="141">
        <v>0</v>
      </c>
      <c r="AE74" s="141">
        <v>0</v>
      </c>
      <c r="AF74" s="141">
        <v>0</v>
      </c>
      <c r="AG74" s="141">
        <v>0</v>
      </c>
    </row>
    <row r="75" spans="1:33" ht="15" customHeight="1">
      <c r="A75" s="132" t="str">
        <f>IF(Menu!$D$7="Português/Portuguese",B75,C75)</f>
        <v>Aquisição da Gramperfil</v>
      </c>
      <c r="B75" s="132" t="s">
        <v>327</v>
      </c>
      <c r="C75" s="132" t="s">
        <v>413</v>
      </c>
      <c r="E75" s="203">
        <v>0</v>
      </c>
      <c r="F75" s="203">
        <v>0</v>
      </c>
      <c r="G75" s="203">
        <v>0</v>
      </c>
      <c r="H75" s="203">
        <v>0</v>
      </c>
      <c r="I75" s="148"/>
      <c r="J75" s="141">
        <v>0</v>
      </c>
      <c r="K75" s="141">
        <v>0</v>
      </c>
      <c r="L75" s="141">
        <v>0</v>
      </c>
      <c r="M75" s="141">
        <v>0</v>
      </c>
      <c r="O75" s="141">
        <v>0</v>
      </c>
      <c r="P75" s="141">
        <v>0</v>
      </c>
      <c r="Q75" s="141">
        <v>0</v>
      </c>
      <c r="R75" s="141">
        <v>0</v>
      </c>
      <c r="T75" s="141">
        <v>0</v>
      </c>
      <c r="U75" s="141">
        <v>0</v>
      </c>
      <c r="V75" s="141">
        <v>0</v>
      </c>
      <c r="W75" s="141">
        <v>0</v>
      </c>
      <c r="X75" s="148"/>
      <c r="Y75" s="141">
        <v>0</v>
      </c>
      <c r="Z75" s="141">
        <v>0</v>
      </c>
      <c r="AA75" s="141">
        <v>0</v>
      </c>
      <c r="AB75" s="141">
        <v>0</v>
      </c>
      <c r="AD75" s="141">
        <v>13261</v>
      </c>
      <c r="AE75" s="141">
        <v>0</v>
      </c>
      <c r="AF75" s="141">
        <v>0</v>
      </c>
      <c r="AG75" s="141">
        <v>0</v>
      </c>
    </row>
    <row r="76" spans="1:33" ht="15" customHeight="1">
      <c r="A76" s="132" t="str">
        <f>IF(Menu!$D$7="Português/Portuguese",B76,C76)</f>
        <v>Caixa recebido na aquisição da Galvacolor</v>
      </c>
      <c r="B76" s="132" t="s">
        <v>658</v>
      </c>
      <c r="C76" s="132" t="s">
        <v>661</v>
      </c>
      <c r="E76" s="203">
        <v>0</v>
      </c>
      <c r="F76" s="203">
        <v>0</v>
      </c>
      <c r="G76" s="203">
        <v>0</v>
      </c>
      <c r="H76" s="203">
        <v>0</v>
      </c>
      <c r="J76" s="141">
        <v>0</v>
      </c>
      <c r="K76" s="141">
        <v>0</v>
      </c>
      <c r="L76" s="141">
        <v>0</v>
      </c>
      <c r="M76" s="141">
        <v>0</v>
      </c>
      <c r="O76" s="141">
        <v>0</v>
      </c>
      <c r="P76" s="141">
        <v>0</v>
      </c>
      <c r="Q76" s="141">
        <v>0</v>
      </c>
      <c r="R76" s="141">
        <v>0</v>
      </c>
      <c r="T76" s="141">
        <v>0</v>
      </c>
      <c r="U76" s="141">
        <v>0</v>
      </c>
      <c r="V76" s="141">
        <v>0</v>
      </c>
      <c r="W76" s="141">
        <v>0</v>
      </c>
      <c r="X76" s="148"/>
      <c r="Y76" s="141">
        <v>0</v>
      </c>
      <c r="Z76" s="141">
        <v>0</v>
      </c>
      <c r="AA76" s="141">
        <v>0</v>
      </c>
      <c r="AB76" s="141">
        <v>0</v>
      </c>
      <c r="AD76" s="141">
        <v>0</v>
      </c>
      <c r="AE76" s="141">
        <v>0</v>
      </c>
      <c r="AF76" s="141">
        <v>0</v>
      </c>
      <c r="AG76" s="141">
        <v>4914.0383290949994</v>
      </c>
    </row>
    <row r="77" spans="1:33" ht="15" customHeight="1">
      <c r="A77" s="132" t="str">
        <f>IF(Menu!$D$7="Português/Portuguese",B77,C77)</f>
        <v>Aquisição de investimentos Galvacolor</v>
      </c>
      <c r="B77" s="132" t="s">
        <v>659</v>
      </c>
      <c r="C77" s="132" t="s">
        <v>662</v>
      </c>
      <c r="E77" s="203">
        <v>0</v>
      </c>
      <c r="F77" s="203">
        <v>0</v>
      </c>
      <c r="G77" s="203">
        <v>0</v>
      </c>
      <c r="H77" s="203">
        <v>0</v>
      </c>
      <c r="J77" s="141">
        <v>0</v>
      </c>
      <c r="K77" s="141">
        <v>0</v>
      </c>
      <c r="L77" s="141">
        <v>0</v>
      </c>
      <c r="M77" s="141">
        <v>0</v>
      </c>
      <c r="O77" s="141">
        <v>0</v>
      </c>
      <c r="P77" s="141">
        <v>0</v>
      </c>
      <c r="Q77" s="141">
        <v>0</v>
      </c>
      <c r="R77" s="141">
        <v>0</v>
      </c>
      <c r="T77" s="141">
        <v>0</v>
      </c>
      <c r="U77" s="141">
        <v>0</v>
      </c>
      <c r="V77" s="141">
        <v>0</v>
      </c>
      <c r="W77" s="141">
        <v>0</v>
      </c>
      <c r="X77" s="148"/>
      <c r="Y77" s="141">
        <v>0</v>
      </c>
      <c r="Z77" s="141">
        <v>0</v>
      </c>
      <c r="AA77" s="141">
        <v>0</v>
      </c>
      <c r="AB77" s="141">
        <v>0</v>
      </c>
      <c r="AD77" s="141">
        <v>0</v>
      </c>
      <c r="AE77" s="141">
        <v>0</v>
      </c>
      <c r="AF77" s="141">
        <v>0</v>
      </c>
      <c r="AG77" s="141">
        <v>-58728.959590000006</v>
      </c>
    </row>
    <row r="78" spans="1:33" ht="15" customHeight="1">
      <c r="A78" s="132" t="str">
        <f>IF(Menu!$D$7="Português/Portuguese",B78,C78)</f>
        <v>Aquisição de investimentos Global Dot</v>
      </c>
      <c r="B78" s="132" t="s">
        <v>660</v>
      </c>
      <c r="C78" s="132" t="s">
        <v>663</v>
      </c>
      <c r="E78" s="203">
        <v>0</v>
      </c>
      <c r="F78" s="203">
        <v>0</v>
      </c>
      <c r="G78" s="203">
        <v>0</v>
      </c>
      <c r="H78" s="203">
        <v>0</v>
      </c>
      <c r="J78" s="141">
        <v>0</v>
      </c>
      <c r="K78" s="141">
        <v>0</v>
      </c>
      <c r="L78" s="141">
        <v>0</v>
      </c>
      <c r="M78" s="141">
        <v>0</v>
      </c>
      <c r="O78" s="141">
        <v>0</v>
      </c>
      <c r="P78" s="141">
        <v>0</v>
      </c>
      <c r="Q78" s="141">
        <v>0</v>
      </c>
      <c r="R78" s="141">
        <v>0</v>
      </c>
      <c r="T78" s="141">
        <v>0</v>
      </c>
      <c r="U78" s="141">
        <v>0</v>
      </c>
      <c r="V78" s="141">
        <v>0</v>
      </c>
      <c r="W78" s="141">
        <v>0</v>
      </c>
      <c r="X78" s="148"/>
      <c r="Y78" s="141">
        <v>0</v>
      </c>
      <c r="Z78" s="141">
        <v>0</v>
      </c>
      <c r="AA78" s="141">
        <v>0</v>
      </c>
      <c r="AB78" s="141">
        <v>0</v>
      </c>
      <c r="AD78" s="141">
        <v>0</v>
      </c>
      <c r="AE78" s="141">
        <v>0</v>
      </c>
      <c r="AF78" s="141">
        <v>0</v>
      </c>
      <c r="AG78" s="141">
        <v>-22448.289940000006</v>
      </c>
    </row>
    <row r="79" spans="1:33" ht="15" customHeight="1">
      <c r="A79" s="57" t="str">
        <f>IF(Menu!$D$7="Português/Portuguese",B79,C79)</f>
        <v>Fluxo de Caixa das Atividades de Financiamento</v>
      </c>
      <c r="B79" s="57" t="s">
        <v>328</v>
      </c>
      <c r="C79" s="57" t="s">
        <v>414</v>
      </c>
      <c r="E79" s="221">
        <v>2157127</v>
      </c>
      <c r="F79" s="221">
        <v>-136022</v>
      </c>
      <c r="G79" s="221">
        <v>-1578915</v>
      </c>
      <c r="H79" s="221">
        <v>742882</v>
      </c>
      <c r="J79" s="151">
        <v>-2212281</v>
      </c>
      <c r="K79" s="151">
        <v>2496871</v>
      </c>
      <c r="L79" s="151">
        <v>-9640730</v>
      </c>
      <c r="M79" s="151">
        <v>826281</v>
      </c>
      <c r="O79" s="151">
        <v>1397090</v>
      </c>
      <c r="P79" s="151">
        <v>239565</v>
      </c>
      <c r="Q79" s="151">
        <v>1442403</v>
      </c>
      <c r="R79" s="151">
        <v>1667968</v>
      </c>
      <c r="T79" s="151">
        <v>1961456</v>
      </c>
      <c r="U79" s="151">
        <v>-2055926</v>
      </c>
      <c r="V79" s="151">
        <v>553048</v>
      </c>
      <c r="W79" s="151">
        <v>865005</v>
      </c>
      <c r="Y79" s="151">
        <v>271603.27363056538</v>
      </c>
      <c r="Z79" s="151">
        <v>-210489.51721718232</v>
      </c>
      <c r="AA79" s="151">
        <v>787017.66657661705</v>
      </c>
      <c r="AB79" s="151">
        <v>-951963.42298999999</v>
      </c>
      <c r="AD79" s="151">
        <v>-1214013</v>
      </c>
      <c r="AE79" s="151">
        <v>357897</v>
      </c>
      <c r="AF79" s="151">
        <v>-323223</v>
      </c>
      <c r="AG79" s="151">
        <v>-596912.31622000004</v>
      </c>
    </row>
    <row r="80" spans="1:33" ht="15" customHeight="1">
      <c r="A80" s="124" t="str">
        <f>IF(Menu!$D$7="Português/Portuguese",B80,C80)</f>
        <v>Captações empréstimos e financiamentos</v>
      </c>
      <c r="B80" s="124" t="s">
        <v>329</v>
      </c>
      <c r="C80" s="124" t="s">
        <v>419</v>
      </c>
      <c r="E80" s="203">
        <v>4553970</v>
      </c>
      <c r="F80" s="203">
        <v>510718</v>
      </c>
      <c r="G80" s="203">
        <v>943860</v>
      </c>
      <c r="H80" s="203">
        <v>2077354</v>
      </c>
      <c r="J80" s="141">
        <v>310141</v>
      </c>
      <c r="K80" s="141">
        <v>6585061</v>
      </c>
      <c r="L80" s="141">
        <v>1412321</v>
      </c>
      <c r="M80" s="141">
        <v>4538021</v>
      </c>
      <c r="O80" s="141">
        <v>5647241</v>
      </c>
      <c r="P80" s="141">
        <v>3898559</v>
      </c>
      <c r="Q80" s="141">
        <v>3825815</v>
      </c>
      <c r="R80" s="141">
        <v>6816279</v>
      </c>
      <c r="T80" s="141">
        <v>3907413</v>
      </c>
      <c r="U80" s="141">
        <v>3363284</v>
      </c>
      <c r="V80" s="141">
        <v>2641489</v>
      </c>
      <c r="W80" s="141">
        <v>5726438</v>
      </c>
      <c r="Y80" s="141">
        <v>2159900.6554700001</v>
      </c>
      <c r="Z80" s="141">
        <v>3221182.2906199996</v>
      </c>
      <c r="AA80" s="141">
        <v>2522382.0539100002</v>
      </c>
      <c r="AB80" s="141">
        <v>2244961</v>
      </c>
      <c r="AD80" s="141">
        <v>4954349</v>
      </c>
      <c r="AE80" s="141">
        <v>1502935</v>
      </c>
      <c r="AF80" s="141">
        <v>3615622</v>
      </c>
      <c r="AG80" s="141">
        <v>1048802</v>
      </c>
    </row>
    <row r="81" spans="1:33" ht="15" customHeight="1">
      <c r="A81" s="124" t="str">
        <f>IF(Menu!$D$7="Português/Portuguese",B81,C81)</f>
        <v>Amortização empréstimos - principal</v>
      </c>
      <c r="B81" s="124" t="s">
        <v>330</v>
      </c>
      <c r="C81" s="124" t="s">
        <v>420</v>
      </c>
      <c r="E81" s="203">
        <v>-2363666</v>
      </c>
      <c r="F81" s="203">
        <v>-610101</v>
      </c>
      <c r="G81" s="203">
        <v>-2346349</v>
      </c>
      <c r="H81" s="203">
        <v>-1128542</v>
      </c>
      <c r="J81" s="141">
        <v>-3653158</v>
      </c>
      <c r="K81" s="141">
        <v>-3044588</v>
      </c>
      <c r="L81" s="141">
        <v>-8636662</v>
      </c>
      <c r="M81" s="141">
        <v>-2304770</v>
      </c>
      <c r="O81" s="141">
        <v>-3685038</v>
      </c>
      <c r="P81" s="141">
        <v>-2249197</v>
      </c>
      <c r="Q81" s="141">
        <v>-2276991</v>
      </c>
      <c r="R81" s="141">
        <v>-2571632</v>
      </c>
      <c r="T81" s="141">
        <v>-1891962</v>
      </c>
      <c r="U81" s="141">
        <v>-2543905</v>
      </c>
      <c r="V81" s="141">
        <v>-1965541</v>
      </c>
      <c r="W81" s="141">
        <v>-3490936</v>
      </c>
      <c r="Y81" s="141">
        <v>-1803177.4935689101</v>
      </c>
      <c r="Z81" s="141">
        <v>-2074548.8225477177</v>
      </c>
      <c r="AA81" s="141">
        <v>-1303719.6838833722</v>
      </c>
      <c r="AB81" s="141">
        <v>-1745937</v>
      </c>
      <c r="AD81" s="141">
        <v>-6030948</v>
      </c>
      <c r="AE81" s="141">
        <v>-2046707</v>
      </c>
      <c r="AF81" s="141">
        <v>-2349398</v>
      </c>
      <c r="AG81" s="141">
        <v>-1290719</v>
      </c>
    </row>
    <row r="82" spans="1:33" ht="15" customHeight="1">
      <c r="A82" s="125" t="str">
        <f>IF(Menu!$D$7="Português/Portuguese",B82,C82)</f>
        <v>Custo de Captação de empréstimos</v>
      </c>
      <c r="B82" s="125" t="s">
        <v>331</v>
      </c>
      <c r="C82" s="125" t="s">
        <v>421</v>
      </c>
      <c r="E82" s="203">
        <v>-9131</v>
      </c>
      <c r="F82" s="203">
        <v>-10041</v>
      </c>
      <c r="G82" s="203">
        <v>-16751</v>
      </c>
      <c r="H82" s="203">
        <v>-3251</v>
      </c>
      <c r="J82" s="141">
        <v>-11423</v>
      </c>
      <c r="K82" s="141">
        <v>-117557</v>
      </c>
      <c r="L82" s="141">
        <v>-30815</v>
      </c>
      <c r="M82" s="141">
        <v>-3057</v>
      </c>
      <c r="O82" s="141">
        <v>-58421</v>
      </c>
      <c r="P82" s="141">
        <v>-173768</v>
      </c>
      <c r="Q82" s="141">
        <v>-65624</v>
      </c>
      <c r="R82" s="141">
        <v>-36896</v>
      </c>
      <c r="T82" s="141">
        <v>-5119</v>
      </c>
      <c r="U82" s="141">
        <v>-101956</v>
      </c>
      <c r="V82" s="141">
        <v>-61633</v>
      </c>
      <c r="W82" s="141">
        <v>-33209</v>
      </c>
      <c r="Y82" s="141">
        <v>-17973.268109989102</v>
      </c>
      <c r="Z82" s="141">
        <v>-45847.251010000007</v>
      </c>
      <c r="AA82" s="141">
        <v>-26108.480880010888</v>
      </c>
      <c r="AB82" s="141">
        <v>-55258</v>
      </c>
      <c r="AD82" s="141">
        <v>-56154</v>
      </c>
      <c r="AE82" s="141">
        <v>-28374</v>
      </c>
      <c r="AF82" s="141">
        <v>-28747</v>
      </c>
      <c r="AG82" s="141">
        <v>-213</v>
      </c>
    </row>
    <row r="83" spans="1:33" ht="15" customHeight="1">
      <c r="A83" s="125" t="str">
        <f>IF(Menu!$D$7="Português/Portuguese",B83,C83)</f>
        <v>Amortização de arrendamento</v>
      </c>
      <c r="B83" s="125" t="s">
        <v>332</v>
      </c>
      <c r="C83" s="125" t="s">
        <v>422</v>
      </c>
      <c r="E83" s="203">
        <v>-23910</v>
      </c>
      <c r="F83" s="203">
        <v>-26564</v>
      </c>
      <c r="G83" s="203">
        <v>-24924</v>
      </c>
      <c r="H83" s="203">
        <v>-28250</v>
      </c>
      <c r="J83" s="141">
        <v>-29486</v>
      </c>
      <c r="K83" s="141">
        <v>-25486</v>
      </c>
      <c r="L83" s="141">
        <v>-26724</v>
      </c>
      <c r="M83" s="141">
        <v>-32607</v>
      </c>
      <c r="O83" s="141">
        <v>-32729</v>
      </c>
      <c r="P83" s="141">
        <v>-33408</v>
      </c>
      <c r="Q83" s="141">
        <v>-40797</v>
      </c>
      <c r="R83" s="141">
        <v>-49061</v>
      </c>
      <c r="T83" s="141">
        <v>-48876</v>
      </c>
      <c r="U83" s="141">
        <v>-53247</v>
      </c>
      <c r="V83" s="141">
        <v>-61265</v>
      </c>
      <c r="W83" s="141">
        <v>-76521</v>
      </c>
      <c r="Y83" s="141">
        <v>-67068.344430535595</v>
      </c>
      <c r="Z83" s="141">
        <v>-78422.655569464405</v>
      </c>
      <c r="AA83" s="141">
        <v>-78468</v>
      </c>
      <c r="AB83" s="141">
        <v>-84242</v>
      </c>
      <c r="AD83" s="141">
        <v>-81260</v>
      </c>
      <c r="AE83" s="141">
        <v>-95807</v>
      </c>
      <c r="AF83" s="141">
        <v>-92919</v>
      </c>
      <c r="AG83" s="141">
        <v>-101481</v>
      </c>
    </row>
    <row r="84" spans="1:33" ht="15" customHeight="1">
      <c r="A84" s="125" t="str">
        <f>IF(Menu!$D$7="Português/Portuguese",B84,C84)</f>
        <v>Pré pagamento de minério de ferro</v>
      </c>
      <c r="B84" s="125" t="s">
        <v>333</v>
      </c>
      <c r="C84" s="125" t="s">
        <v>423</v>
      </c>
      <c r="E84" s="203">
        <v>0</v>
      </c>
      <c r="F84" s="203">
        <v>0</v>
      </c>
      <c r="G84" s="203">
        <v>0</v>
      </c>
      <c r="H84" s="203">
        <v>0</v>
      </c>
      <c r="I84" s="148"/>
      <c r="J84" s="141">
        <v>0</v>
      </c>
      <c r="K84" s="141">
        <v>0</v>
      </c>
      <c r="L84" s="141">
        <v>0</v>
      </c>
      <c r="M84" s="141">
        <v>0</v>
      </c>
      <c r="N84" s="148"/>
      <c r="O84" s="141">
        <v>0</v>
      </c>
      <c r="P84" s="141">
        <v>0</v>
      </c>
      <c r="Q84" s="141">
        <v>0</v>
      </c>
      <c r="R84" s="141">
        <v>0</v>
      </c>
      <c r="S84" s="148"/>
      <c r="T84" s="141">
        <v>0</v>
      </c>
      <c r="U84" s="141">
        <v>0</v>
      </c>
      <c r="V84" s="141">
        <v>0</v>
      </c>
      <c r="W84" s="141">
        <v>0</v>
      </c>
      <c r="X84" s="148"/>
      <c r="Y84" s="141">
        <v>0</v>
      </c>
      <c r="Z84" s="141">
        <v>0</v>
      </c>
      <c r="AA84" s="141">
        <v>0</v>
      </c>
      <c r="AB84" s="141">
        <v>0</v>
      </c>
      <c r="AC84" s="148"/>
      <c r="AD84" s="141">
        <v>0</v>
      </c>
      <c r="AE84" s="141">
        <v>42611</v>
      </c>
      <c r="AF84" s="141">
        <v>24106</v>
      </c>
      <c r="AG84" s="141">
        <v>-0.3162200000078883</v>
      </c>
    </row>
    <row r="85" spans="1:33" ht="15" customHeight="1">
      <c r="A85" s="125" t="str">
        <f>IF(Menu!$D$7="Português/Portuguese",B85,C85)</f>
        <v>Amortização de pré pagamento de minério de ferro</v>
      </c>
      <c r="B85" s="125" t="s">
        <v>334</v>
      </c>
      <c r="C85" s="125" t="s">
        <v>424</v>
      </c>
      <c r="E85" s="203">
        <v>0</v>
      </c>
      <c r="F85" s="203">
        <v>0</v>
      </c>
      <c r="G85" s="203">
        <v>0</v>
      </c>
      <c r="H85" s="203">
        <v>0</v>
      </c>
      <c r="I85" s="148"/>
      <c r="J85" s="141">
        <v>0</v>
      </c>
      <c r="K85" s="141">
        <v>0</v>
      </c>
      <c r="L85" s="141">
        <v>0</v>
      </c>
      <c r="M85" s="141">
        <v>0</v>
      </c>
      <c r="N85" s="148"/>
      <c r="O85" s="141">
        <v>0</v>
      </c>
      <c r="P85" s="141">
        <v>0</v>
      </c>
      <c r="Q85" s="141">
        <v>0</v>
      </c>
      <c r="R85" s="141">
        <v>0</v>
      </c>
      <c r="S85" s="148"/>
      <c r="T85" s="141">
        <v>0</v>
      </c>
      <c r="U85" s="141">
        <v>0</v>
      </c>
      <c r="V85" s="141">
        <v>0</v>
      </c>
      <c r="W85" s="141">
        <v>0</v>
      </c>
      <c r="X85" s="148"/>
      <c r="Y85" s="141">
        <v>0</v>
      </c>
      <c r="Z85" s="141">
        <v>0</v>
      </c>
      <c r="AA85" s="141">
        <v>0</v>
      </c>
      <c r="AB85" s="141">
        <v>0</v>
      </c>
      <c r="AC85" s="148"/>
      <c r="AD85" s="141">
        <v>0</v>
      </c>
      <c r="AE85" s="141">
        <v>0</v>
      </c>
      <c r="AF85" s="141">
        <v>-66717</v>
      </c>
      <c r="AG85" s="141">
        <v>0</v>
      </c>
    </row>
    <row r="86" spans="1:33" ht="15" customHeight="1">
      <c r="A86" s="124" t="str">
        <f>IF(Menu!$D$7="Português/Portuguese",B86,C86)</f>
        <v>Dividendos e juros sobre capital próprio pagos</v>
      </c>
      <c r="B86" s="124" t="s">
        <v>335</v>
      </c>
      <c r="C86" s="124" t="s">
        <v>425</v>
      </c>
      <c r="E86" s="203">
        <v>-136</v>
      </c>
      <c r="F86" s="203">
        <v>-34</v>
      </c>
      <c r="G86" s="203">
        <v>-134751</v>
      </c>
      <c r="H86" s="203">
        <v>-174429</v>
      </c>
      <c r="J86" s="141">
        <v>-176217</v>
      </c>
      <c r="K86" s="141">
        <v>-900559</v>
      </c>
      <c r="L86" s="141">
        <v>-2213711</v>
      </c>
      <c r="M86" s="141">
        <v>-57</v>
      </c>
      <c r="O86" s="141">
        <v>-82443</v>
      </c>
      <c r="P86" s="141">
        <v>-1183573</v>
      </c>
      <c r="Q86" s="141">
        <v>0</v>
      </c>
      <c r="R86" s="141">
        <v>-2490722</v>
      </c>
      <c r="T86" s="141">
        <v>0</v>
      </c>
      <c r="U86" s="141">
        <v>-2720102</v>
      </c>
      <c r="V86" s="141">
        <v>-2</v>
      </c>
      <c r="W86" s="141">
        <v>-1260767</v>
      </c>
      <c r="Y86" s="141">
        <v>-78.275729999999996</v>
      </c>
      <c r="Z86" s="141">
        <v>-1232853.0787099998</v>
      </c>
      <c r="AA86" s="141">
        <v>0.35443999990820885</v>
      </c>
      <c r="AB86" s="141">
        <v>-1302394</v>
      </c>
      <c r="AD86" s="141">
        <v>0</v>
      </c>
      <c r="AE86" s="141">
        <v>0</v>
      </c>
      <c r="AF86" s="141">
        <v>-441931</v>
      </c>
      <c r="AG86" s="141">
        <v>-253301</v>
      </c>
    </row>
    <row r="87" spans="1:33" ht="15" customHeight="1">
      <c r="A87" s="124" t="str">
        <f>IF(Menu!$D$7="Português/Portuguese",B87,C87)</f>
        <v>Dividendos e juros sobre capital próprio antecipados</v>
      </c>
      <c r="B87" s="124" t="s">
        <v>336</v>
      </c>
      <c r="C87" s="124" t="s">
        <v>426</v>
      </c>
      <c r="E87" s="203">
        <v>0</v>
      </c>
      <c r="F87" s="203">
        <v>0</v>
      </c>
      <c r="G87" s="203">
        <v>0</v>
      </c>
      <c r="H87" s="203">
        <v>0</v>
      </c>
      <c r="J87" s="141">
        <v>0</v>
      </c>
      <c r="K87" s="141">
        <v>0</v>
      </c>
      <c r="L87" s="141">
        <v>0</v>
      </c>
      <c r="M87" s="141">
        <v>0</v>
      </c>
      <c r="N87" s="148"/>
      <c r="O87" s="141">
        <v>0</v>
      </c>
      <c r="P87" s="141">
        <v>0</v>
      </c>
      <c r="Q87" s="141">
        <v>0</v>
      </c>
      <c r="R87" s="141">
        <v>0</v>
      </c>
      <c r="S87" s="148"/>
      <c r="T87" s="141">
        <v>0</v>
      </c>
      <c r="U87" s="141">
        <v>0</v>
      </c>
      <c r="V87" s="141">
        <v>0</v>
      </c>
      <c r="W87" s="141">
        <v>0</v>
      </c>
      <c r="X87" s="148"/>
      <c r="Y87" s="141">
        <v>0</v>
      </c>
      <c r="Z87" s="141">
        <v>0</v>
      </c>
      <c r="AA87" s="141">
        <v>0</v>
      </c>
      <c r="AB87" s="141">
        <v>0</v>
      </c>
      <c r="AD87" s="141">
        <v>0</v>
      </c>
      <c r="AE87" s="141">
        <v>983239</v>
      </c>
      <c r="AF87" s="141">
        <v>-983239</v>
      </c>
      <c r="AG87" s="141">
        <v>0</v>
      </c>
    </row>
    <row r="88" spans="1:33" ht="15" customHeight="1">
      <c r="A88" s="124" t="str">
        <f>IF(Menu!$D$7="Português/Portuguese",B88,C88)</f>
        <v>Caixa recebido pela emissão de novas ações CSN Mineração</v>
      </c>
      <c r="B88" s="124" t="s">
        <v>338</v>
      </c>
      <c r="C88" s="124" t="s">
        <v>428</v>
      </c>
      <c r="E88" s="203">
        <v>0</v>
      </c>
      <c r="F88" s="203">
        <v>0</v>
      </c>
      <c r="G88" s="203">
        <v>0</v>
      </c>
      <c r="H88" s="203">
        <v>0</v>
      </c>
      <c r="J88" s="141">
        <v>1347862</v>
      </c>
      <c r="K88" s="141">
        <v>0</v>
      </c>
      <c r="L88" s="141">
        <v>0</v>
      </c>
      <c r="M88" s="141">
        <v>0</v>
      </c>
      <c r="N88" s="148"/>
      <c r="O88" s="141">
        <v>0</v>
      </c>
      <c r="P88" s="141">
        <v>0</v>
      </c>
      <c r="Q88" s="141">
        <v>0</v>
      </c>
      <c r="R88" s="141">
        <v>0</v>
      </c>
      <c r="S88" s="148"/>
      <c r="T88" s="141">
        <v>0</v>
      </c>
      <c r="U88" s="141">
        <v>0</v>
      </c>
      <c r="V88" s="141">
        <v>0</v>
      </c>
      <c r="W88" s="141">
        <v>0</v>
      </c>
      <c r="X88" s="148"/>
      <c r="Y88" s="141">
        <v>0</v>
      </c>
      <c r="Z88" s="141">
        <v>0</v>
      </c>
      <c r="AA88" s="141">
        <v>0</v>
      </c>
      <c r="AB88" s="141">
        <v>0</v>
      </c>
      <c r="AD88" s="141">
        <v>0</v>
      </c>
      <c r="AE88" s="141">
        <v>0</v>
      </c>
      <c r="AF88" s="141">
        <v>0</v>
      </c>
      <c r="AG88" s="141">
        <v>0</v>
      </c>
    </row>
    <row r="89" spans="1:33" ht="15" customHeight="1">
      <c r="A89" s="124" t="str">
        <f>IF(Menu!$D$7="Português/Portuguese",B89,C89)</f>
        <v>Recompra de ações em tesouraria</v>
      </c>
      <c r="B89" s="124" t="s">
        <v>337</v>
      </c>
      <c r="C89" s="124" t="s">
        <v>427</v>
      </c>
      <c r="E89" s="203">
        <v>0</v>
      </c>
      <c r="F89" s="203">
        <v>0</v>
      </c>
      <c r="G89" s="203">
        <v>0</v>
      </c>
      <c r="H89" s="203">
        <v>0</v>
      </c>
      <c r="J89" s="141">
        <v>0</v>
      </c>
      <c r="K89" s="141">
        <v>0</v>
      </c>
      <c r="L89" s="141">
        <v>-145139</v>
      </c>
      <c r="M89" s="141">
        <v>-1371249</v>
      </c>
      <c r="O89" s="141">
        <v>-391520</v>
      </c>
      <c r="P89" s="141">
        <v>-19048</v>
      </c>
      <c r="Q89" s="141">
        <v>0</v>
      </c>
      <c r="R89" s="141">
        <v>0</v>
      </c>
      <c r="S89" s="148"/>
      <c r="T89" s="141">
        <v>0</v>
      </c>
      <c r="U89" s="141">
        <v>0</v>
      </c>
      <c r="V89" s="141">
        <v>0</v>
      </c>
      <c r="W89" s="141">
        <v>0</v>
      </c>
      <c r="Y89" s="141">
        <v>0</v>
      </c>
      <c r="Z89" s="141">
        <v>0</v>
      </c>
      <c r="AA89" s="141">
        <v>-327068.57701000001</v>
      </c>
      <c r="AB89" s="141">
        <v>-9093.4229899999918</v>
      </c>
      <c r="AD89" s="141">
        <v>0</v>
      </c>
      <c r="AE89" s="141">
        <v>0</v>
      </c>
      <c r="AF89" s="141">
        <v>0</v>
      </c>
      <c r="AG89" s="141">
        <v>0</v>
      </c>
    </row>
    <row r="90" spans="1:33" ht="15" customHeight="1">
      <c r="A90" s="133" t="str">
        <f>IF(Menu!$D$7="Português/Portuguese",B90,C90)</f>
        <v>Variação Cambial sobre caixa e equivalentes de Caixa</v>
      </c>
      <c r="B90" s="133" t="s">
        <v>339</v>
      </c>
      <c r="C90" s="133" t="s">
        <v>415</v>
      </c>
      <c r="E90" s="219">
        <v>-27026</v>
      </c>
      <c r="F90" s="219">
        <v>-12261</v>
      </c>
      <c r="G90" s="219">
        <v>-5214</v>
      </c>
      <c r="H90" s="219">
        <v>1841</v>
      </c>
      <c r="J90" s="149">
        <v>-16658</v>
      </c>
      <c r="K90" s="149">
        <v>30112</v>
      </c>
      <c r="L90" s="149">
        <v>-21023</v>
      </c>
      <c r="M90" s="149">
        <v>-1869</v>
      </c>
      <c r="O90" s="149">
        <v>45143</v>
      </c>
      <c r="P90" s="149">
        <v>-24961</v>
      </c>
      <c r="Q90" s="149">
        <v>11132</v>
      </c>
      <c r="R90" s="149">
        <v>-21725</v>
      </c>
      <c r="T90" s="149">
        <v>4494</v>
      </c>
      <c r="U90" s="149">
        <v>36486</v>
      </c>
      <c r="V90" s="149">
        <v>-5869</v>
      </c>
      <c r="W90" s="149">
        <v>-7314</v>
      </c>
      <c r="Y90" s="149">
        <v>-8865</v>
      </c>
      <c r="Z90" s="149">
        <v>-84104.995729148548</v>
      </c>
      <c r="AA90" s="149">
        <v>-15587.004270851452</v>
      </c>
      <c r="AB90" s="149">
        <v>-54402</v>
      </c>
      <c r="AD90" s="149">
        <v>27598</v>
      </c>
      <c r="AE90" s="149">
        <v>-32565</v>
      </c>
      <c r="AF90" s="149">
        <v>22342</v>
      </c>
      <c r="AG90" s="149">
        <v>-33751</v>
      </c>
    </row>
    <row r="91" spans="1:33" ht="15" customHeight="1">
      <c r="A91" s="57" t="str">
        <f>IF(Menu!$D$7="Português/Portuguese",B91,C91)</f>
        <v>Aumento (Redução) do Caixa e Equivalentes de Caixa</v>
      </c>
      <c r="B91" s="57" t="s">
        <v>340</v>
      </c>
      <c r="C91" s="57" t="s">
        <v>416</v>
      </c>
      <c r="E91" s="221">
        <v>2192183</v>
      </c>
      <c r="F91" s="221">
        <v>932414</v>
      </c>
      <c r="G91" s="221">
        <v>1510876</v>
      </c>
      <c r="H91" s="221">
        <v>4220158</v>
      </c>
      <c r="J91" s="151">
        <v>3963652</v>
      </c>
      <c r="K91" s="151">
        <v>7848515</v>
      </c>
      <c r="L91" s="151">
        <v>-6501648</v>
      </c>
      <c r="M91" s="151">
        <v>1391375</v>
      </c>
      <c r="O91" s="151">
        <v>-3345777</v>
      </c>
      <c r="P91" s="151">
        <v>1622990</v>
      </c>
      <c r="Q91" s="151">
        <v>-604321</v>
      </c>
      <c r="R91" s="151">
        <v>-2328018</v>
      </c>
      <c r="T91" s="151">
        <v>1681661</v>
      </c>
      <c r="U91" s="151">
        <v>-1697594</v>
      </c>
      <c r="V91" s="151">
        <v>3327197</v>
      </c>
      <c r="W91" s="151">
        <v>743598</v>
      </c>
      <c r="Y91" s="151">
        <v>-1187852.5019705545</v>
      </c>
      <c r="Z91" s="151">
        <v>687011.50197055424</v>
      </c>
      <c r="AA91" s="151">
        <v>2907030</v>
      </c>
      <c r="AB91" s="151">
        <v>4857789</v>
      </c>
      <c r="AD91" s="151">
        <v>-3522791</v>
      </c>
      <c r="AE91" s="151">
        <v>-1482197</v>
      </c>
      <c r="AF91" s="151">
        <v>-1779109</v>
      </c>
      <c r="AG91" s="151">
        <v>-2105077</v>
      </c>
    </row>
    <row r="92" spans="1:33" ht="15" customHeight="1">
      <c r="A92" s="133" t="str">
        <f>IF(Menu!$D$7="Português/Portuguese",B92,C92)</f>
        <v>Caixa e equivalentes de caixa no início do período</v>
      </c>
      <c r="B92" s="133" t="s">
        <v>341</v>
      </c>
      <c r="C92" s="133" t="s">
        <v>417</v>
      </c>
      <c r="E92" s="222">
        <v>1088955</v>
      </c>
      <c r="F92" s="222">
        <v>3281138</v>
      </c>
      <c r="G92" s="222">
        <v>4213552</v>
      </c>
      <c r="H92" s="222">
        <v>5724428</v>
      </c>
      <c r="J92" s="152">
        <v>9944586</v>
      </c>
      <c r="K92" s="152">
        <v>13908238</v>
      </c>
      <c r="L92" s="152">
        <v>21756753</v>
      </c>
      <c r="M92" s="152">
        <v>15255105</v>
      </c>
      <c r="O92" s="152">
        <v>16646480</v>
      </c>
      <c r="P92" s="152">
        <v>13300704</v>
      </c>
      <c r="Q92" s="152">
        <v>14923694</v>
      </c>
      <c r="R92" s="152">
        <v>14319373</v>
      </c>
      <c r="T92" s="152">
        <v>11991356</v>
      </c>
      <c r="U92" s="152">
        <v>13673017</v>
      </c>
      <c r="V92" s="152">
        <v>11975423</v>
      </c>
      <c r="W92" s="152">
        <v>15302620</v>
      </c>
      <c r="Y92" s="152">
        <v>16046218</v>
      </c>
      <c r="Z92" s="152">
        <v>14858365</v>
      </c>
      <c r="AA92" s="152">
        <v>15545377</v>
      </c>
      <c r="AB92" s="152">
        <v>18452408</v>
      </c>
      <c r="AD92" s="152">
        <v>23310197</v>
      </c>
      <c r="AE92" s="152">
        <v>19787406</v>
      </c>
      <c r="AF92" s="152">
        <v>18305208</v>
      </c>
      <c r="AG92" s="152">
        <v>16526099</v>
      </c>
    </row>
    <row r="93" spans="1:33" ht="15" customHeight="1">
      <c r="A93" s="133" t="str">
        <f>IF(Menu!$D$7="Português/Portuguese",B93,C93)</f>
        <v>Caixa e equivalentes de caixa no fim do período</v>
      </c>
      <c r="B93" s="133" t="s">
        <v>342</v>
      </c>
      <c r="C93" s="133" t="s">
        <v>418</v>
      </c>
      <c r="E93" s="222">
        <v>3281138</v>
      </c>
      <c r="F93" s="222">
        <v>4213552</v>
      </c>
      <c r="G93" s="222">
        <v>5724428</v>
      </c>
      <c r="H93" s="222">
        <v>9944586</v>
      </c>
      <c r="J93" s="152">
        <v>13908238</v>
      </c>
      <c r="K93" s="152">
        <v>21756753</v>
      </c>
      <c r="L93" s="152">
        <v>15255105</v>
      </c>
      <c r="M93" s="152">
        <v>16646480</v>
      </c>
      <c r="O93" s="152">
        <v>13300704</v>
      </c>
      <c r="P93" s="152">
        <v>14923694</v>
      </c>
      <c r="Q93" s="152">
        <v>14319373</v>
      </c>
      <c r="R93" s="152">
        <v>11991356</v>
      </c>
      <c r="T93" s="152">
        <v>13673017</v>
      </c>
      <c r="U93" s="152">
        <v>11975423</v>
      </c>
      <c r="V93" s="152">
        <v>15302620</v>
      </c>
      <c r="W93" s="152">
        <v>16046218</v>
      </c>
      <c r="Y93" s="152">
        <v>14858365.468282808</v>
      </c>
      <c r="Z93" s="152">
        <v>15545377</v>
      </c>
      <c r="AA93" s="152">
        <v>18452408</v>
      </c>
      <c r="AB93" s="152">
        <v>23310197</v>
      </c>
      <c r="AD93" s="152">
        <v>19787406</v>
      </c>
      <c r="AE93" s="152">
        <v>18305208</v>
      </c>
      <c r="AF93" s="152">
        <v>16526099</v>
      </c>
      <c r="AG93" s="152">
        <v>14421022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EF8F1-D5BF-4230-8363-3AD78FFC6F05}">
  <sheetPr>
    <tabColor rgb="FF92D050"/>
  </sheetPr>
  <dimension ref="A1:AM52"/>
  <sheetViews>
    <sheetView showGridLines="0" zoomScale="75" zoomScaleNormal="75" workbookViewId="0">
      <pane xSplit="4" ySplit="4" topLeftCell="E5" activePane="bottomRight" state="frozen"/>
      <selection activeCell="A4" sqref="A4:A14"/>
      <selection pane="topRight" activeCell="A4" sqref="A4:A14"/>
      <selection pane="bottomLeft" activeCell="A4" sqref="A4:A14"/>
      <selection pane="bottomRight" activeCell="AN19" sqref="AN19"/>
    </sheetView>
  </sheetViews>
  <sheetFormatPr defaultColWidth="15.7109375" defaultRowHeight="17.25" outlineLevelCol="1"/>
  <cols>
    <col min="1" max="1" width="79.5703125" style="67" customWidth="1"/>
    <col min="2" max="3" width="79.5703125" style="67" hidden="1" customWidth="1"/>
    <col min="4" max="4" width="1.28515625" customWidth="1"/>
    <col min="5" max="8" width="15.7109375" style="242" hidden="1" customWidth="1" outlineLevel="1"/>
    <col min="9" max="9" width="16.7109375" style="242" bestFit="1" customWidth="1" collapsed="1"/>
    <col min="10" max="10" width="2.5703125" style="156" customWidth="1"/>
    <col min="11" max="14" width="15.7109375" style="242" hidden="1" customWidth="1" outlineLevel="1"/>
    <col min="15" max="15" width="16.7109375" style="242" bestFit="1" customWidth="1" collapsed="1"/>
    <col min="16" max="16" width="2.5703125" style="156" customWidth="1"/>
    <col min="17" max="20" width="15.7109375" style="242" hidden="1" customWidth="1" outlineLevel="1"/>
    <col min="21" max="21" width="16.7109375" style="242" bestFit="1" customWidth="1" collapsed="1"/>
    <col min="22" max="22" width="2.5703125" style="156" customWidth="1"/>
    <col min="23" max="26" width="15.7109375" style="242" hidden="1" customWidth="1" outlineLevel="1"/>
    <col min="27" max="27" width="16.7109375" style="242" bestFit="1" customWidth="1" collapsed="1"/>
    <col min="28" max="28" width="2.5703125" style="156" customWidth="1"/>
    <col min="29" max="32" width="15.7109375" style="242" hidden="1" customWidth="1" outlineLevel="1"/>
    <col min="33" max="33" width="16.7109375" style="242" bestFit="1" customWidth="1" collapsed="1"/>
    <col min="34" max="34" width="2.5703125" style="156" customWidth="1"/>
    <col min="35" max="38" width="15.7109375" style="242" customWidth="1" outlineLevel="1"/>
    <col min="39" max="39" width="16.7109375" style="242" bestFit="1" customWidth="1"/>
  </cols>
  <sheetData>
    <row r="1" spans="1:39" ht="18" customHeight="1">
      <c r="A1" s="63"/>
      <c r="B1" s="63"/>
      <c r="C1" s="63"/>
      <c r="E1" s="239"/>
      <c r="F1" s="239"/>
      <c r="G1" s="239"/>
      <c r="H1" s="239"/>
      <c r="I1" s="239"/>
      <c r="J1" s="158"/>
      <c r="K1" s="239"/>
      <c r="L1" s="239"/>
      <c r="M1" s="239"/>
      <c r="N1" s="239"/>
      <c r="O1" s="239"/>
      <c r="P1" s="158"/>
      <c r="Q1" s="239"/>
      <c r="R1" s="239"/>
      <c r="S1" s="239"/>
      <c r="T1" s="239"/>
      <c r="U1" s="239"/>
      <c r="V1" s="158"/>
      <c r="W1" s="239"/>
      <c r="X1" s="239"/>
      <c r="Y1" s="239"/>
      <c r="Z1" s="239"/>
      <c r="AA1" s="239"/>
      <c r="AB1" s="158"/>
      <c r="AC1" s="239"/>
      <c r="AD1" s="239"/>
      <c r="AE1" s="239"/>
      <c r="AF1" s="239"/>
      <c r="AG1" s="239"/>
      <c r="AH1" s="158"/>
      <c r="AI1" s="239"/>
      <c r="AJ1" s="239"/>
      <c r="AK1" s="239"/>
      <c r="AL1" s="239"/>
      <c r="AM1" s="239"/>
    </row>
    <row r="2" spans="1:39" s="34" customFormat="1" ht="18" customHeight="1">
      <c r="A2" s="33"/>
      <c r="B2" s="33"/>
      <c r="C2" s="33"/>
      <c r="D2" s="33"/>
      <c r="E2" s="143" t="s">
        <v>2</v>
      </c>
      <c r="F2" s="143" t="s">
        <v>3</v>
      </c>
      <c r="G2" s="143" t="s">
        <v>4</v>
      </c>
      <c r="H2" s="143" t="s">
        <v>5</v>
      </c>
      <c r="I2" s="143">
        <v>2020</v>
      </c>
      <c r="J2" s="160"/>
      <c r="K2" s="143" t="s">
        <v>6</v>
      </c>
      <c r="L2" s="143" t="s">
        <v>7</v>
      </c>
      <c r="M2" s="143" t="s">
        <v>8</v>
      </c>
      <c r="N2" s="143" t="s">
        <v>9</v>
      </c>
      <c r="O2" s="143">
        <v>2021</v>
      </c>
      <c r="P2" s="160"/>
      <c r="Q2" s="143" t="s">
        <v>18</v>
      </c>
      <c r="R2" s="143" t="s">
        <v>21</v>
      </c>
      <c r="S2" s="143" t="s">
        <v>22</v>
      </c>
      <c r="T2" s="143" t="s">
        <v>23</v>
      </c>
      <c r="U2" s="143">
        <v>2022</v>
      </c>
      <c r="V2" s="160"/>
      <c r="W2" s="143" t="s">
        <v>32</v>
      </c>
      <c r="X2" s="143" t="s">
        <v>34</v>
      </c>
      <c r="Y2" s="143" t="s">
        <v>73</v>
      </c>
      <c r="Z2" s="143" t="s">
        <v>74</v>
      </c>
      <c r="AA2" s="143">
        <v>2023</v>
      </c>
      <c r="AB2" s="160"/>
      <c r="AC2" s="143" t="s">
        <v>76</v>
      </c>
      <c r="AD2" s="143" t="s">
        <v>82</v>
      </c>
      <c r="AE2" s="143" t="s">
        <v>84</v>
      </c>
      <c r="AF2" s="143" t="s">
        <v>87</v>
      </c>
      <c r="AG2" s="143">
        <v>2024</v>
      </c>
      <c r="AH2" s="160"/>
      <c r="AI2" s="143" t="s">
        <v>89</v>
      </c>
      <c r="AJ2" s="143" t="s">
        <v>109</v>
      </c>
      <c r="AK2" s="143" t="s">
        <v>130</v>
      </c>
      <c r="AL2" s="143" t="s">
        <v>175</v>
      </c>
      <c r="AM2" s="143">
        <v>2025</v>
      </c>
    </row>
    <row r="3" spans="1:39" s="34" customFormat="1" ht="18" customHeight="1">
      <c r="A3" s="33"/>
      <c r="B3" s="33"/>
      <c r="C3" s="33"/>
      <c r="D3" s="33"/>
      <c r="E3" s="143" t="s">
        <v>41</v>
      </c>
      <c r="F3" s="143" t="s">
        <v>42</v>
      </c>
      <c r="G3" s="143" t="s">
        <v>43</v>
      </c>
      <c r="H3" s="143" t="s">
        <v>44</v>
      </c>
      <c r="I3" s="143">
        <v>2020</v>
      </c>
      <c r="J3" s="162"/>
      <c r="K3" s="143" t="s">
        <v>45</v>
      </c>
      <c r="L3" s="143" t="s">
        <v>46</v>
      </c>
      <c r="M3" s="143" t="s">
        <v>47</v>
      </c>
      <c r="N3" s="143" t="s">
        <v>48</v>
      </c>
      <c r="O3" s="143">
        <v>2021</v>
      </c>
      <c r="P3" s="162"/>
      <c r="Q3" s="143" t="s">
        <v>49</v>
      </c>
      <c r="R3" s="143" t="s">
        <v>50</v>
      </c>
      <c r="S3" s="143" t="s">
        <v>51</v>
      </c>
      <c r="T3" s="143" t="s">
        <v>52</v>
      </c>
      <c r="U3" s="143">
        <v>2022</v>
      </c>
      <c r="V3" s="162"/>
      <c r="W3" s="143" t="s">
        <v>53</v>
      </c>
      <c r="X3" s="143" t="s">
        <v>54</v>
      </c>
      <c r="Y3" s="143" t="s">
        <v>72</v>
      </c>
      <c r="Z3" s="143" t="s">
        <v>75</v>
      </c>
      <c r="AA3" s="143">
        <v>2023</v>
      </c>
      <c r="AB3" s="162"/>
      <c r="AC3" s="143" t="s">
        <v>77</v>
      </c>
      <c r="AD3" s="143" t="s">
        <v>83</v>
      </c>
      <c r="AE3" s="143" t="s">
        <v>85</v>
      </c>
      <c r="AF3" s="143" t="s">
        <v>88</v>
      </c>
      <c r="AG3" s="143">
        <v>2024</v>
      </c>
      <c r="AH3" s="162"/>
      <c r="AI3" s="143" t="s">
        <v>90</v>
      </c>
      <c r="AJ3" s="143" t="s">
        <v>110</v>
      </c>
      <c r="AK3" s="143" t="s">
        <v>129</v>
      </c>
      <c r="AL3" s="143" t="s">
        <v>706</v>
      </c>
      <c r="AM3" s="143">
        <v>2025</v>
      </c>
    </row>
    <row r="4" spans="1:39" s="234" customFormat="1" ht="20.100000000000001" customHeight="1" thickBot="1">
      <c r="A4" s="231" t="str">
        <f>IF(Menu!$D$7="Português/Portuguese",B4,C4)</f>
        <v>Valores em R$ ('000)</v>
      </c>
      <c r="B4" s="231" t="s">
        <v>24</v>
      </c>
      <c r="C4" s="231" t="s">
        <v>55</v>
      </c>
      <c r="D4" s="232"/>
      <c r="E4" s="198" t="str">
        <f>IF(Menu!$D$7="Português/Portuguese",E2,E3)</f>
        <v>1T20</v>
      </c>
      <c r="F4" s="198" t="str">
        <f>IF(Menu!$D$7="Português/Portuguese",F2,F3)</f>
        <v>2T20</v>
      </c>
      <c r="G4" s="198" t="str">
        <f>IF(Menu!$D$7="Português/Portuguese",G2,G3)</f>
        <v>3T20</v>
      </c>
      <c r="H4" s="198" t="str">
        <f>IF(Menu!$D$7="Português/Portuguese",H2,H3)</f>
        <v>4T20</v>
      </c>
      <c r="I4" s="91">
        <f>IF(Menu!$D$7="Português/Portuguese",I2,I3)</f>
        <v>2020</v>
      </c>
      <c r="J4" s="233"/>
      <c r="K4" s="198" t="str">
        <f>IF(Menu!$D$7="Português/Portuguese",K2,K3)</f>
        <v>1T21</v>
      </c>
      <c r="L4" s="198" t="str">
        <f>IF(Menu!$D$7="Português/Portuguese",L2,L3)</f>
        <v>2T21</v>
      </c>
      <c r="M4" s="198" t="str">
        <f>IF(Menu!$D$7="Português/Portuguese",M2,M3)</f>
        <v>3T21</v>
      </c>
      <c r="N4" s="198" t="str">
        <f>IF(Menu!$D$7="Português/Portuguese",N2,N3)</f>
        <v>4T21</v>
      </c>
      <c r="O4" s="91">
        <f>IF(Menu!$D$7="Português/Portuguese",O2,O3)</f>
        <v>2021</v>
      </c>
      <c r="P4" s="233"/>
      <c r="Q4" s="198" t="str">
        <f>IF(Menu!$D$7="Português/Portuguese",Q2,Q3)</f>
        <v>1T22</v>
      </c>
      <c r="R4" s="198" t="str">
        <f>IF(Menu!$D$7="Português/Portuguese",R2,R3)</f>
        <v>2T22</v>
      </c>
      <c r="S4" s="198" t="str">
        <f>IF(Menu!$D$7="Português/Portuguese",S2,S3)</f>
        <v>3T22</v>
      </c>
      <c r="T4" s="198" t="str">
        <f>IF(Menu!$D$7="Português/Portuguese",T2,T3)</f>
        <v>4T22</v>
      </c>
      <c r="U4" s="91">
        <f>IF(Menu!$D$7="Português/Portuguese",U2,U3)</f>
        <v>2022</v>
      </c>
      <c r="V4" s="233"/>
      <c r="W4" s="198" t="str">
        <f>IF(Menu!$D$7="Português/Portuguese",W2,W3)</f>
        <v>1T23</v>
      </c>
      <c r="X4" s="198" t="str">
        <f>IF(Menu!$D$7="Português/Portuguese",X2,X3)</f>
        <v>2T23</v>
      </c>
      <c r="Y4" s="198" t="str">
        <f>IF(Menu!$D$7="Português/Portuguese",Y2,Y3)</f>
        <v>3T23</v>
      </c>
      <c r="Z4" s="198" t="str">
        <f>IF(Menu!$D$7="Português/Portuguese",Z2,Z3)</f>
        <v>4T23</v>
      </c>
      <c r="AA4" s="91">
        <f>IF(Menu!$D$7="Português/Portuguese",AA2,AA3)</f>
        <v>2023</v>
      </c>
      <c r="AB4" s="233"/>
      <c r="AC4" s="198" t="str">
        <f>IF(Menu!$D$7="Português/Portuguese",AC2,AC3)</f>
        <v>1T24</v>
      </c>
      <c r="AD4" s="198" t="str">
        <f>IF(Menu!$D$7="Português/Portuguese",AD2,AD3)</f>
        <v>2T24</v>
      </c>
      <c r="AE4" s="198" t="str">
        <f>IF(Menu!$D$7="Português/Portuguese",AE2,AE3)</f>
        <v>3T24</v>
      </c>
      <c r="AF4" s="198" t="str">
        <f>IF(Menu!$D$7="Português/Portuguese",AF2,AF3)</f>
        <v>4T24</v>
      </c>
      <c r="AG4" s="91">
        <f>IF(Menu!$D$7="Português/Portuguese",AG2,AG3)</f>
        <v>2024</v>
      </c>
      <c r="AH4" s="233"/>
      <c r="AI4" s="198" t="str">
        <f>IF(Menu!$D$7="Português/Portuguese",AI2,AI3)</f>
        <v>1T25</v>
      </c>
      <c r="AJ4" s="198" t="str">
        <f>IF(Menu!$D$7="Português/Portuguese",AJ2,AJ3)</f>
        <v>2T25</v>
      </c>
      <c r="AK4" s="198" t="str">
        <f>IF(Menu!$D$7="Português/Portuguese",AK2,AK3)</f>
        <v>3T25</v>
      </c>
      <c r="AL4" s="198" t="str">
        <f>IF(Menu!$D$7="Português/Portuguese",AL2,AL3)</f>
        <v>4T25</v>
      </c>
      <c r="AM4" s="91">
        <f>IF(Menu!$D$7="Português/Portuguese",AM2,AM3)</f>
        <v>2025</v>
      </c>
    </row>
    <row r="5" spans="1:39" s="23" customFormat="1" ht="18">
      <c r="A5" s="79" t="str">
        <f>IF(Menu!$D$7="Português/Portuguese",B5,C5)</f>
        <v>Investimentos</v>
      </c>
      <c r="B5" s="79" t="s">
        <v>12</v>
      </c>
      <c r="C5" s="79" t="s">
        <v>190</v>
      </c>
      <c r="E5" s="227"/>
      <c r="F5" s="227"/>
      <c r="G5" s="227"/>
      <c r="H5" s="227"/>
      <c r="I5" s="227"/>
      <c r="J5" s="162"/>
      <c r="K5" s="227"/>
      <c r="L5" s="227"/>
      <c r="M5" s="227"/>
      <c r="N5" s="227"/>
      <c r="O5" s="227"/>
      <c r="P5" s="162"/>
      <c r="Q5" s="227"/>
      <c r="R5" s="227"/>
      <c r="S5" s="227"/>
      <c r="T5" s="227"/>
      <c r="U5" s="227"/>
      <c r="V5" s="162"/>
      <c r="W5" s="227"/>
      <c r="X5" s="227"/>
      <c r="Y5" s="227"/>
      <c r="Z5" s="227"/>
      <c r="AA5" s="227"/>
      <c r="AB5" s="162"/>
      <c r="AC5" s="227"/>
      <c r="AD5" s="227"/>
      <c r="AE5" s="227"/>
      <c r="AF5" s="227"/>
      <c r="AG5" s="227"/>
      <c r="AH5" s="162"/>
      <c r="AI5" s="227"/>
      <c r="AJ5" s="227"/>
      <c r="AK5" s="227"/>
      <c r="AL5" s="227"/>
      <c r="AM5" s="227"/>
    </row>
    <row r="6" spans="1:39" s="4" customFormat="1">
      <c r="A6" s="82" t="str">
        <f>IF(Menu!$D$7="Português/Portuguese",B6,C6)</f>
        <v>Siderurgia</v>
      </c>
      <c r="B6" s="82" t="s">
        <v>441</v>
      </c>
      <c r="C6" s="82" t="s">
        <v>442</v>
      </c>
      <c r="E6" s="240">
        <v>170</v>
      </c>
      <c r="F6" s="240">
        <v>174</v>
      </c>
      <c r="G6" s="240">
        <v>196</v>
      </c>
      <c r="H6" s="240">
        <v>288.30570031679582</v>
      </c>
      <c r="I6" s="240">
        <v>848</v>
      </c>
      <c r="J6" s="183"/>
      <c r="K6" s="240">
        <v>197</v>
      </c>
      <c r="L6" s="240">
        <v>229</v>
      </c>
      <c r="M6" s="240">
        <v>341</v>
      </c>
      <c r="N6" s="240">
        <v>423</v>
      </c>
      <c r="O6" s="240">
        <f>SUM(K6:N6)</f>
        <v>1190</v>
      </c>
      <c r="P6" s="183"/>
      <c r="Q6" s="240">
        <v>323</v>
      </c>
      <c r="R6" s="240">
        <v>348</v>
      </c>
      <c r="S6" s="240">
        <v>356</v>
      </c>
      <c r="T6" s="240">
        <v>396</v>
      </c>
      <c r="U6" s="240">
        <f>SUM(Q6:T6)</f>
        <v>1423</v>
      </c>
      <c r="V6" s="183"/>
      <c r="W6" s="240">
        <v>342</v>
      </c>
      <c r="X6" s="240">
        <v>481</v>
      </c>
      <c r="Y6" s="240">
        <v>457</v>
      </c>
      <c r="Z6" s="240">
        <v>669</v>
      </c>
      <c r="AA6" s="240">
        <v>1954</v>
      </c>
      <c r="AB6" s="183"/>
      <c r="AC6" s="240">
        <v>416</v>
      </c>
      <c r="AD6" s="240">
        <v>734</v>
      </c>
      <c r="AE6" s="240">
        <v>631.13595389438228</v>
      </c>
      <c r="AF6" s="240">
        <v>1045</v>
      </c>
      <c r="AG6" s="240">
        <f>SUM(AC6:AF6)</f>
        <v>2826.1359538943825</v>
      </c>
      <c r="AH6" s="183"/>
      <c r="AI6" s="240">
        <v>573.20032106586223</v>
      </c>
      <c r="AJ6" s="240">
        <v>535</v>
      </c>
      <c r="AK6" s="240">
        <v>592</v>
      </c>
      <c r="AL6" s="240">
        <v>727</v>
      </c>
      <c r="AM6" s="240">
        <f>SUM(AI6:AL6)</f>
        <v>2427.2003210658622</v>
      </c>
    </row>
    <row r="7" spans="1:39" s="4" customFormat="1">
      <c r="A7" s="82" t="str">
        <f>IF(Menu!$D$7="Português/Portuguese",B7,C7)</f>
        <v>Mineração</v>
      </c>
      <c r="B7" s="82" t="s">
        <v>443</v>
      </c>
      <c r="C7" s="82" t="s">
        <v>444</v>
      </c>
      <c r="E7" s="240">
        <v>132</v>
      </c>
      <c r="F7" s="240">
        <v>171</v>
      </c>
      <c r="G7" s="240">
        <v>219</v>
      </c>
      <c r="H7" s="240">
        <v>189.11482540000009</v>
      </c>
      <c r="I7" s="240">
        <v>710</v>
      </c>
      <c r="J7" s="183"/>
      <c r="K7" s="240">
        <v>175</v>
      </c>
      <c r="L7" s="240">
        <v>494</v>
      </c>
      <c r="M7" s="240">
        <v>358</v>
      </c>
      <c r="N7" s="240">
        <v>409</v>
      </c>
      <c r="O7" s="240">
        <f>SUM(K7:N7)</f>
        <v>1436</v>
      </c>
      <c r="P7" s="183"/>
      <c r="Q7" s="240">
        <v>302</v>
      </c>
      <c r="R7" s="240">
        <v>409</v>
      </c>
      <c r="S7" s="240">
        <v>324</v>
      </c>
      <c r="T7" s="240">
        <v>240</v>
      </c>
      <c r="U7" s="240">
        <f>SUM(Q7:T7)</f>
        <v>1275</v>
      </c>
      <c r="V7" s="183"/>
      <c r="W7" s="240">
        <v>252</v>
      </c>
      <c r="X7" s="240">
        <v>352</v>
      </c>
      <c r="Y7" s="240">
        <v>430</v>
      </c>
      <c r="Z7" s="240">
        <v>515</v>
      </c>
      <c r="AA7" s="240">
        <f>SUM(W7:Z7)</f>
        <v>1549</v>
      </c>
      <c r="AB7" s="183"/>
      <c r="AC7" s="240">
        <v>273</v>
      </c>
      <c r="AD7" s="240">
        <v>419</v>
      </c>
      <c r="AE7" s="240">
        <v>488.20978346000015</v>
      </c>
      <c r="AF7" s="240">
        <v>672</v>
      </c>
      <c r="AG7" s="240">
        <f>SUM(AC7:AF7)</f>
        <v>1852.2097834600002</v>
      </c>
      <c r="AH7" s="183"/>
      <c r="AI7" s="240">
        <v>380.55659698999995</v>
      </c>
      <c r="AJ7" s="240">
        <v>507</v>
      </c>
      <c r="AK7" s="240">
        <v>609</v>
      </c>
      <c r="AL7" s="240">
        <v>900</v>
      </c>
      <c r="AM7" s="240">
        <f>SUM(AI7:AL7)</f>
        <v>2396.5565969899999</v>
      </c>
    </row>
    <row r="8" spans="1:39" s="4" customFormat="1">
      <c r="A8" s="81" t="str">
        <f>IF(Menu!$D$7="Português/Portuguese",B8,C8)</f>
        <v>Outros</v>
      </c>
      <c r="B8" s="81" t="s">
        <v>134</v>
      </c>
      <c r="C8" s="81" t="s">
        <v>459</v>
      </c>
      <c r="E8" s="240">
        <v>51</v>
      </c>
      <c r="F8" s="240">
        <v>22</v>
      </c>
      <c r="G8" s="240">
        <v>44</v>
      </c>
      <c r="H8" s="240">
        <v>42.074735256624948</v>
      </c>
      <c r="I8" s="240">
        <v>140</v>
      </c>
      <c r="J8" s="183"/>
      <c r="K8" s="240">
        <v>38</v>
      </c>
      <c r="L8" s="240">
        <v>36</v>
      </c>
      <c r="M8" s="240">
        <v>101</v>
      </c>
      <c r="N8" s="240">
        <v>133</v>
      </c>
      <c r="O8" s="240">
        <f>SUM(K8:N8)</f>
        <v>308</v>
      </c>
      <c r="P8" s="183"/>
      <c r="Q8" s="240">
        <v>76</v>
      </c>
      <c r="R8" s="240">
        <v>81</v>
      </c>
      <c r="S8" s="240">
        <v>159</v>
      </c>
      <c r="T8" s="240">
        <v>400</v>
      </c>
      <c r="U8" s="240">
        <f>SUM(Q8:T8)</f>
        <v>716</v>
      </c>
      <c r="V8" s="183"/>
      <c r="W8" s="240">
        <v>152</v>
      </c>
      <c r="X8" s="240">
        <v>158</v>
      </c>
      <c r="Y8" s="240">
        <v>304</v>
      </c>
      <c r="Z8" s="240">
        <v>411</v>
      </c>
      <c r="AA8" s="240">
        <v>1020</v>
      </c>
      <c r="AB8" s="183"/>
      <c r="AC8" s="240">
        <v>113</v>
      </c>
      <c r="AD8" s="240">
        <v>203</v>
      </c>
      <c r="AE8" s="240">
        <v>190</v>
      </c>
      <c r="AF8" s="240">
        <v>341</v>
      </c>
      <c r="AG8" s="240">
        <f>SUM(AC8:AF8)</f>
        <v>847</v>
      </c>
      <c r="AH8" s="183"/>
      <c r="AI8" s="240">
        <v>173</v>
      </c>
      <c r="AJ8" s="240">
        <v>289.26500000000283</v>
      </c>
      <c r="AK8" s="240">
        <v>234</v>
      </c>
      <c r="AL8" s="240">
        <v>416</v>
      </c>
      <c r="AM8" s="240">
        <f>SUM(AI8:AL8)</f>
        <v>1112.2650000000028</v>
      </c>
    </row>
    <row r="9" spans="1:39" s="236" customFormat="1">
      <c r="A9" s="235" t="str">
        <f>IF(Menu!$D$7="Português/Portuguese",B9,C9)</f>
        <v>Total IFRS</v>
      </c>
      <c r="B9" s="235" t="s">
        <v>460</v>
      </c>
      <c r="C9" s="235" t="s">
        <v>460</v>
      </c>
      <c r="E9" s="241">
        <v>353</v>
      </c>
      <c r="F9" s="241">
        <v>367</v>
      </c>
      <c r="G9" s="241">
        <v>459</v>
      </c>
      <c r="H9" s="241">
        <v>519.49526097342084</v>
      </c>
      <c r="I9" s="241">
        <f>SUM(E9:H9)</f>
        <v>1698.495260973421</v>
      </c>
      <c r="J9" s="237"/>
      <c r="K9" s="241">
        <v>410</v>
      </c>
      <c r="L9" s="241">
        <v>759</v>
      </c>
      <c r="M9" s="241">
        <v>800</v>
      </c>
      <c r="N9" s="241">
        <v>965</v>
      </c>
      <c r="O9" s="241">
        <f>SUM(K9:N9)</f>
        <v>2934</v>
      </c>
      <c r="P9" s="187"/>
      <c r="Q9" s="241">
        <v>701</v>
      </c>
      <c r="R9" s="241">
        <v>838</v>
      </c>
      <c r="S9" s="241">
        <v>839</v>
      </c>
      <c r="T9" s="241">
        <v>1036</v>
      </c>
      <c r="U9" s="241">
        <f>SUM(Q9:T9)</f>
        <v>3414</v>
      </c>
      <c r="V9" s="184"/>
      <c r="W9" s="241">
        <v>746</v>
      </c>
      <c r="X9" s="241">
        <v>991</v>
      </c>
      <c r="Y9" s="241">
        <v>1191</v>
      </c>
      <c r="Z9" s="241">
        <v>1595</v>
      </c>
      <c r="AA9" s="241">
        <f>SUM(W9:Z9)</f>
        <v>4523</v>
      </c>
      <c r="AB9" s="184"/>
      <c r="AC9" s="241">
        <v>802</v>
      </c>
      <c r="AD9" s="241">
        <v>1356</v>
      </c>
      <c r="AE9" s="241">
        <v>1309.3457373543824</v>
      </c>
      <c r="AF9" s="241">
        <v>2058</v>
      </c>
      <c r="AG9" s="241">
        <f>SUM(AC9:AF9)</f>
        <v>5525.3457373543824</v>
      </c>
      <c r="AH9" s="184"/>
      <c r="AI9" s="241">
        <v>1126.7569180558621</v>
      </c>
      <c r="AJ9" s="241">
        <v>1331.2650000000028</v>
      </c>
      <c r="AK9" s="241">
        <v>1435</v>
      </c>
      <c r="AL9" s="241">
        <v>2043</v>
      </c>
      <c r="AM9" s="241">
        <f>SUM(AI9:AL9)</f>
        <v>5936.0219180558652</v>
      </c>
    </row>
    <row r="10" spans="1:39">
      <c r="P10" s="183"/>
    </row>
    <row r="11" spans="1:39" s="23" customFormat="1" ht="18">
      <c r="A11" s="79" t="str">
        <f>IF(Menu!$D$7="Português/Portuguese",B11,C11)</f>
        <v>Reconciliação EBITDA Ajustado</v>
      </c>
      <c r="B11" s="79" t="s">
        <v>470</v>
      </c>
      <c r="C11" s="79" t="s">
        <v>473</v>
      </c>
      <c r="E11" s="227"/>
      <c r="F11" s="227"/>
      <c r="G11" s="227"/>
      <c r="H11" s="227"/>
      <c r="I11" s="227"/>
      <c r="J11" s="162"/>
      <c r="K11" s="227"/>
      <c r="L11" s="227"/>
      <c r="M11" s="227"/>
      <c r="N11" s="227"/>
      <c r="O11" s="227"/>
      <c r="P11" s="162"/>
      <c r="Q11" s="227"/>
      <c r="R11" s="227"/>
      <c r="S11" s="227"/>
      <c r="T11" s="227"/>
      <c r="U11" s="227"/>
      <c r="V11" s="162"/>
      <c r="W11" s="227"/>
      <c r="X11" s="227"/>
      <c r="Y11" s="227"/>
      <c r="Z11" s="227"/>
      <c r="AA11" s="227"/>
      <c r="AB11" s="162"/>
      <c r="AC11" s="227"/>
      <c r="AD11" s="227"/>
      <c r="AE11" s="227"/>
      <c r="AF11" s="227"/>
      <c r="AG11" s="227"/>
      <c r="AH11" s="162"/>
      <c r="AI11" s="227"/>
      <c r="AJ11" s="227"/>
      <c r="AK11" s="227"/>
      <c r="AL11" s="227"/>
      <c r="AM11" s="227"/>
    </row>
    <row r="12" spans="1:39" s="83" customFormat="1" ht="18">
      <c r="A12" s="80" t="str">
        <f>IF(Menu!$D$7="Português/Portuguese",B12,C12)</f>
        <v>Lucro Líquido /(Prejuízo) do período</v>
      </c>
      <c r="B12" s="80" t="s">
        <v>461</v>
      </c>
      <c r="C12" s="80" t="s">
        <v>471</v>
      </c>
      <c r="E12" s="241">
        <v>-1312</v>
      </c>
      <c r="F12" s="241">
        <v>446</v>
      </c>
      <c r="G12" s="241">
        <v>1262</v>
      </c>
      <c r="H12" s="241">
        <v>3896.8317879899669</v>
      </c>
      <c r="I12" s="241">
        <f t="shared" ref="I12:I22" si="0">SUM(E12:H12)</f>
        <v>4292.8317879899669</v>
      </c>
      <c r="J12" s="228"/>
      <c r="K12" s="241">
        <v>5697.3122253600004</v>
      </c>
      <c r="L12" s="241">
        <v>5513</v>
      </c>
      <c r="M12" s="241">
        <v>1325</v>
      </c>
      <c r="N12" s="241">
        <v>1061</v>
      </c>
      <c r="O12" s="241">
        <f t="shared" ref="O12:O22" si="1">SUM(K12:N12)</f>
        <v>13596.312225360001</v>
      </c>
      <c r="P12" s="183"/>
      <c r="Q12" s="241">
        <v>1364</v>
      </c>
      <c r="R12" s="241">
        <v>369</v>
      </c>
      <c r="S12" s="241">
        <v>238</v>
      </c>
      <c r="T12" s="241">
        <v>197</v>
      </c>
      <c r="U12" s="241">
        <f t="shared" ref="U12:U22" si="2">SUM(Q12:T12)</f>
        <v>2168</v>
      </c>
      <c r="V12" s="229"/>
      <c r="W12" s="241">
        <v>-823</v>
      </c>
      <c r="X12" s="241">
        <v>283</v>
      </c>
      <c r="Y12" s="241">
        <v>91</v>
      </c>
      <c r="Z12" s="241">
        <v>851</v>
      </c>
      <c r="AA12" s="241">
        <f t="shared" ref="AA12:AA22" si="3">SUM(W12:Z12)</f>
        <v>402</v>
      </c>
      <c r="AB12" s="229"/>
      <c r="AC12" s="241">
        <v>-480</v>
      </c>
      <c r="AD12" s="241">
        <v>-223</v>
      </c>
      <c r="AE12" s="241">
        <v>-751</v>
      </c>
      <c r="AF12" s="241">
        <v>-85</v>
      </c>
      <c r="AG12" s="241">
        <f t="shared" ref="AG12:AG22" si="4">SUM(AC12:AF12)</f>
        <v>-1539</v>
      </c>
      <c r="AH12" s="229"/>
      <c r="AI12" s="241">
        <v>-732</v>
      </c>
      <c r="AJ12" s="241">
        <v>-130</v>
      </c>
      <c r="AK12" s="241">
        <v>76</v>
      </c>
      <c r="AL12" s="241">
        <v>-709</v>
      </c>
      <c r="AM12" s="241">
        <f t="shared" ref="AM12:AM21" si="5">SUM(AI12:AL12)</f>
        <v>-1495</v>
      </c>
    </row>
    <row r="13" spans="1:39">
      <c r="A13" s="82" t="str">
        <f>IF(Menu!$D$7="Português/Portuguese",B13,C13)</f>
        <v xml:space="preserve">(-) Resultado das Operações Descontinuadas </v>
      </c>
      <c r="B13" s="82" t="s">
        <v>462</v>
      </c>
      <c r="C13" s="82" t="s">
        <v>472</v>
      </c>
      <c r="E13" s="242">
        <v>0</v>
      </c>
      <c r="F13" s="242">
        <v>0</v>
      </c>
      <c r="G13" s="242">
        <v>0</v>
      </c>
      <c r="H13" s="242">
        <v>0</v>
      </c>
      <c r="I13" s="242">
        <f t="shared" si="0"/>
        <v>0</v>
      </c>
      <c r="K13" s="242">
        <v>0</v>
      </c>
      <c r="L13" s="242">
        <v>0</v>
      </c>
      <c r="M13" s="242">
        <v>0</v>
      </c>
      <c r="N13" s="242">
        <v>0</v>
      </c>
      <c r="O13" s="242">
        <f t="shared" si="1"/>
        <v>0</v>
      </c>
      <c r="Q13" s="242">
        <v>0</v>
      </c>
      <c r="R13" s="242">
        <v>0</v>
      </c>
      <c r="S13" s="242">
        <v>0</v>
      </c>
      <c r="T13" s="242">
        <v>0</v>
      </c>
      <c r="U13" s="242">
        <f t="shared" si="2"/>
        <v>0</v>
      </c>
      <c r="W13" s="242">
        <v>0</v>
      </c>
      <c r="X13" s="242">
        <v>0</v>
      </c>
      <c r="Y13" s="242">
        <v>0</v>
      </c>
      <c r="Z13" s="242">
        <v>0</v>
      </c>
      <c r="AA13" s="242">
        <f t="shared" si="3"/>
        <v>0</v>
      </c>
      <c r="AC13" s="242">
        <v>0</v>
      </c>
      <c r="AD13" s="242">
        <v>0</v>
      </c>
      <c r="AE13" s="242">
        <v>0</v>
      </c>
      <c r="AF13" s="242">
        <v>0</v>
      </c>
      <c r="AG13" s="242">
        <f t="shared" si="4"/>
        <v>0</v>
      </c>
      <c r="AI13" s="242">
        <v>0</v>
      </c>
      <c r="AJ13" s="242">
        <v>0</v>
      </c>
      <c r="AK13" s="242">
        <v>0</v>
      </c>
      <c r="AL13" s="242">
        <v>0</v>
      </c>
      <c r="AM13" s="242">
        <f t="shared" si="5"/>
        <v>0</v>
      </c>
    </row>
    <row r="14" spans="1:39">
      <c r="A14" s="81" t="str">
        <f>IF(Menu!$D$7="Português/Portuguese",B14,C14)</f>
        <v xml:space="preserve">(-) Depreciação </v>
      </c>
      <c r="B14" s="81" t="s">
        <v>463</v>
      </c>
      <c r="C14" s="81" t="s">
        <v>474</v>
      </c>
      <c r="E14" s="242">
        <v>415</v>
      </c>
      <c r="F14" s="242">
        <v>428</v>
      </c>
      <c r="G14" s="242">
        <v>461</v>
      </c>
      <c r="H14" s="242">
        <v>1118.0699604400008</v>
      </c>
      <c r="I14" s="242">
        <f t="shared" si="0"/>
        <v>2422.0699604400006</v>
      </c>
      <c r="K14" s="242">
        <v>455.67277293000001</v>
      </c>
      <c r="L14" s="242">
        <v>502</v>
      </c>
      <c r="M14" s="242">
        <v>533.34619268000006</v>
      </c>
      <c r="N14" s="242">
        <v>623</v>
      </c>
      <c r="O14" s="242">
        <f t="shared" si="1"/>
        <v>2114.0189656100001</v>
      </c>
      <c r="Q14" s="242">
        <v>635</v>
      </c>
      <c r="R14" s="242">
        <v>643</v>
      </c>
      <c r="S14" s="242">
        <v>689</v>
      </c>
      <c r="T14" s="242">
        <v>826</v>
      </c>
      <c r="U14" s="242">
        <f t="shared" si="2"/>
        <v>2793</v>
      </c>
      <c r="W14" s="242">
        <v>781</v>
      </c>
      <c r="X14" s="242">
        <v>778</v>
      </c>
      <c r="Y14" s="242">
        <v>843</v>
      </c>
      <c r="Z14" s="242">
        <v>879</v>
      </c>
      <c r="AA14" s="242">
        <f t="shared" si="3"/>
        <v>3281</v>
      </c>
      <c r="AC14" s="242">
        <v>875</v>
      </c>
      <c r="AD14" s="242">
        <v>914</v>
      </c>
      <c r="AE14" s="242">
        <v>939.02714553000169</v>
      </c>
      <c r="AF14" s="242">
        <v>962.50007173999893</v>
      </c>
      <c r="AG14" s="242">
        <f t="shared" si="4"/>
        <v>3690.5272172700006</v>
      </c>
      <c r="AI14" s="242">
        <v>972.0084011199998</v>
      </c>
      <c r="AJ14" s="242">
        <v>1025.3318318799998</v>
      </c>
      <c r="AK14" s="242">
        <v>1019.7681105199996</v>
      </c>
      <c r="AL14" s="242">
        <v>958.85265793000065</v>
      </c>
      <c r="AM14" s="242">
        <f t="shared" si="5"/>
        <v>3975.9610014499995</v>
      </c>
    </row>
    <row r="15" spans="1:39">
      <c r="A15" s="82" t="str">
        <f>IF(Menu!$D$7="Português/Portuguese",B15,C15)</f>
        <v xml:space="preserve">(+) IR e CSLL </v>
      </c>
      <c r="B15" s="82" t="s">
        <v>464</v>
      </c>
      <c r="C15" s="82" t="s">
        <v>475</v>
      </c>
      <c r="E15" s="242">
        <v>206</v>
      </c>
      <c r="F15" s="242">
        <v>392</v>
      </c>
      <c r="G15" s="242">
        <v>742</v>
      </c>
      <c r="H15" s="242">
        <v>-714.71849257997224</v>
      </c>
      <c r="I15" s="242">
        <f t="shared" si="0"/>
        <v>625.28150742002776</v>
      </c>
      <c r="K15" s="242">
        <v>1278.2409903499999</v>
      </c>
      <c r="L15" s="242">
        <v>1257</v>
      </c>
      <c r="M15" s="242">
        <v>1411</v>
      </c>
      <c r="N15" s="242">
        <v>1054</v>
      </c>
      <c r="O15" s="242">
        <f t="shared" si="1"/>
        <v>5000.2409903500002</v>
      </c>
      <c r="Q15" s="242">
        <v>1066</v>
      </c>
      <c r="R15" s="242">
        <v>512</v>
      </c>
      <c r="S15" s="242">
        <v>571</v>
      </c>
      <c r="T15" s="242">
        <v>-190</v>
      </c>
      <c r="U15" s="242">
        <f t="shared" si="2"/>
        <v>1959</v>
      </c>
      <c r="W15" s="242">
        <v>213</v>
      </c>
      <c r="X15" s="242">
        <v>-328</v>
      </c>
      <c r="Y15" s="242">
        <v>333</v>
      </c>
      <c r="Z15" s="242">
        <v>414</v>
      </c>
      <c r="AA15" s="242">
        <f t="shared" si="3"/>
        <v>632</v>
      </c>
      <c r="AC15" s="242">
        <v>-62</v>
      </c>
      <c r="AD15" s="242">
        <v>341</v>
      </c>
      <c r="AE15" s="242">
        <v>-399</v>
      </c>
      <c r="AF15" s="242">
        <v>115</v>
      </c>
      <c r="AG15" s="242">
        <f t="shared" si="4"/>
        <v>-5</v>
      </c>
      <c r="AI15" s="242">
        <v>-231</v>
      </c>
      <c r="AJ15" s="242">
        <v>-127</v>
      </c>
      <c r="AK15" s="242">
        <v>204</v>
      </c>
      <c r="AL15" s="242">
        <v>-11</v>
      </c>
      <c r="AM15" s="242">
        <f t="shared" si="5"/>
        <v>-165</v>
      </c>
    </row>
    <row r="16" spans="1:39">
      <c r="A16" s="82" t="str">
        <f>IF(Menu!$D$7="Português/Portuguese",B16,C16)</f>
        <v>(+) Resultado financeiro líquido</v>
      </c>
      <c r="B16" s="82" t="s">
        <v>465</v>
      </c>
      <c r="C16" s="82" t="s">
        <v>476</v>
      </c>
      <c r="E16" s="242">
        <v>1201</v>
      </c>
      <c r="F16" s="242">
        <v>-285</v>
      </c>
      <c r="G16" s="242">
        <v>156</v>
      </c>
      <c r="H16" s="242">
        <v>-276.01811494000458</v>
      </c>
      <c r="I16" s="242">
        <f t="shared" si="0"/>
        <v>795.98188505999542</v>
      </c>
      <c r="K16" s="242">
        <v>201.50814917000051</v>
      </c>
      <c r="L16" s="242">
        <v>339</v>
      </c>
      <c r="M16" s="242">
        <v>943</v>
      </c>
      <c r="N16" s="242">
        <v>460</v>
      </c>
      <c r="O16" s="242">
        <f t="shared" si="1"/>
        <v>1943.5081491700005</v>
      </c>
      <c r="Q16" s="242">
        <v>1125</v>
      </c>
      <c r="R16" s="242">
        <v>890</v>
      </c>
      <c r="S16" s="242">
        <v>318</v>
      </c>
      <c r="T16" s="242">
        <v>1181</v>
      </c>
      <c r="U16" s="242">
        <f t="shared" si="2"/>
        <v>3514</v>
      </c>
      <c r="W16" s="242">
        <v>1190</v>
      </c>
      <c r="X16" s="242">
        <v>1186</v>
      </c>
      <c r="Y16" s="242">
        <v>1223</v>
      </c>
      <c r="Z16" s="242">
        <v>552</v>
      </c>
      <c r="AA16" s="242">
        <f t="shared" si="3"/>
        <v>4151</v>
      </c>
      <c r="AC16" s="242">
        <v>1125</v>
      </c>
      <c r="AD16" s="242">
        <v>1495</v>
      </c>
      <c r="AE16" s="242">
        <v>1932</v>
      </c>
      <c r="AF16" s="242">
        <v>1262</v>
      </c>
      <c r="AG16" s="242">
        <f t="shared" si="4"/>
        <v>5814</v>
      </c>
      <c r="AI16" s="242">
        <v>1850</v>
      </c>
      <c r="AJ16" s="242">
        <v>1900</v>
      </c>
      <c r="AK16" s="242">
        <v>1443</v>
      </c>
      <c r="AL16" s="242">
        <v>1303</v>
      </c>
      <c r="AM16" s="242">
        <f t="shared" si="5"/>
        <v>6496</v>
      </c>
    </row>
    <row r="17" spans="1:39" s="83" customFormat="1" ht="18">
      <c r="A17" s="80" t="str">
        <f>IF(Menu!$D$7="Português/Portuguese",B17,C17)</f>
        <v>EBITDA (ICVM 156/22)</v>
      </c>
      <c r="B17" s="80" t="s">
        <v>477</v>
      </c>
      <c r="C17" s="80" t="s">
        <v>477</v>
      </c>
      <c r="E17" s="241">
        <v>511</v>
      </c>
      <c r="F17" s="241">
        <v>981</v>
      </c>
      <c r="G17" s="241">
        <v>2620</v>
      </c>
      <c r="H17" s="241">
        <v>4024.1651409099909</v>
      </c>
      <c r="I17" s="241">
        <f t="shared" si="0"/>
        <v>8136.1651409099904</v>
      </c>
      <c r="J17" s="228"/>
      <c r="K17" s="241">
        <v>7632.7341378100009</v>
      </c>
      <c r="L17" s="241">
        <v>7611</v>
      </c>
      <c r="M17" s="241">
        <v>4212</v>
      </c>
      <c r="N17" s="241">
        <v>3198</v>
      </c>
      <c r="O17" s="241">
        <f t="shared" si="1"/>
        <v>22653.734137810003</v>
      </c>
      <c r="P17" s="183"/>
      <c r="Q17" s="241">
        <v>4190</v>
      </c>
      <c r="R17" s="241">
        <v>2414</v>
      </c>
      <c r="S17" s="241">
        <v>1816</v>
      </c>
      <c r="T17" s="241">
        <v>2014</v>
      </c>
      <c r="U17" s="241">
        <f t="shared" si="2"/>
        <v>10434</v>
      </c>
      <c r="V17" s="229"/>
      <c r="W17" s="241">
        <v>1361</v>
      </c>
      <c r="X17" s="241">
        <v>1929</v>
      </c>
      <c r="Y17" s="241">
        <v>2490</v>
      </c>
      <c r="Z17" s="241">
        <v>2696</v>
      </c>
      <c r="AA17" s="241">
        <f t="shared" si="3"/>
        <v>8476</v>
      </c>
      <c r="AB17" s="229"/>
      <c r="AC17" s="241">
        <v>1458</v>
      </c>
      <c r="AD17" s="241">
        <v>2527</v>
      </c>
      <c r="AE17" s="241">
        <v>1721.0271455300017</v>
      </c>
      <c r="AF17" s="241">
        <v>2254.5000717399989</v>
      </c>
      <c r="AG17" s="241">
        <f t="shared" si="4"/>
        <v>7960.5272172700006</v>
      </c>
      <c r="AH17" s="229"/>
      <c r="AI17" s="241">
        <v>1859.0084011199997</v>
      </c>
      <c r="AJ17" s="241">
        <v>2668.3318318799998</v>
      </c>
      <c r="AK17" s="241">
        <v>2742.7681105199995</v>
      </c>
      <c r="AL17" s="241">
        <v>1541.8526579300005</v>
      </c>
      <c r="AM17" s="241">
        <f t="shared" si="5"/>
        <v>8811.9610014499995</v>
      </c>
    </row>
    <row r="18" spans="1:39">
      <c r="A18" s="82" t="str">
        <f>IF(Menu!$D$7="Português/Portuguese",B18,C18)</f>
        <v>(+) Outras Receitas/Despesas Operacionais</v>
      </c>
      <c r="B18" s="82" t="s">
        <v>466</v>
      </c>
      <c r="C18" s="82" t="s">
        <v>478</v>
      </c>
      <c r="E18" s="242">
        <v>666</v>
      </c>
      <c r="F18" s="242">
        <v>791</v>
      </c>
      <c r="G18" s="242">
        <v>717</v>
      </c>
      <c r="H18" s="242">
        <v>613.66549871000052</v>
      </c>
      <c r="I18" s="242">
        <f t="shared" si="0"/>
        <v>2787.6654987100005</v>
      </c>
      <c r="K18" s="242">
        <v>-1986</v>
      </c>
      <c r="L18" s="242">
        <v>402</v>
      </c>
      <c r="M18" s="242">
        <v>-42</v>
      </c>
      <c r="N18" s="242">
        <v>385</v>
      </c>
      <c r="O18" s="242">
        <f t="shared" si="1"/>
        <v>-1241</v>
      </c>
      <c r="Q18" s="242">
        <v>359</v>
      </c>
      <c r="R18" s="242">
        <v>638</v>
      </c>
      <c r="S18" s="242">
        <v>707</v>
      </c>
      <c r="T18" s="242">
        <v>952</v>
      </c>
      <c r="U18" s="242">
        <f t="shared" si="2"/>
        <v>2656</v>
      </c>
      <c r="W18" s="242">
        <v>1665</v>
      </c>
      <c r="X18" s="242">
        <v>128</v>
      </c>
      <c r="Y18" s="242">
        <v>113</v>
      </c>
      <c r="Z18" s="242">
        <v>729.88215800000012</v>
      </c>
      <c r="AA18" s="242">
        <f t="shared" si="3"/>
        <v>2635.8821580000003</v>
      </c>
      <c r="AC18" s="242">
        <v>295.77795299999997</v>
      </c>
      <c r="AD18" s="242">
        <v>-114</v>
      </c>
      <c r="AE18" s="242">
        <v>366</v>
      </c>
      <c r="AF18" s="242">
        <v>1017</v>
      </c>
      <c r="AG18" s="242">
        <f t="shared" si="4"/>
        <v>1564.777953</v>
      </c>
      <c r="AI18" s="242">
        <v>445</v>
      </c>
      <c r="AJ18" s="242">
        <v>-246</v>
      </c>
      <c r="AK18" s="242">
        <v>340.51007207999999</v>
      </c>
      <c r="AL18" s="242">
        <v>1542.2337440399999</v>
      </c>
      <c r="AM18" s="242">
        <f t="shared" si="5"/>
        <v>2081.7438161199998</v>
      </c>
    </row>
    <row r="19" spans="1:39">
      <c r="A19" s="82" t="str">
        <f>IF(Menu!$D$7="Português/Portuguese",B19,C19)</f>
        <v>(+) Resultado de equivalência patrimonial</v>
      </c>
      <c r="B19" s="82" t="s">
        <v>467</v>
      </c>
      <c r="C19" s="82" t="s">
        <v>479</v>
      </c>
      <c r="E19" s="242">
        <v>45</v>
      </c>
      <c r="F19" s="242">
        <v>-28</v>
      </c>
      <c r="G19" s="242">
        <v>-26</v>
      </c>
      <c r="H19" s="242">
        <v>-62.538891069999934</v>
      </c>
      <c r="I19" s="242">
        <f t="shared" si="0"/>
        <v>-71.538891069999934</v>
      </c>
      <c r="K19" s="242">
        <v>-13.444713040000002</v>
      </c>
      <c r="L19" s="242">
        <v>-55</v>
      </c>
      <c r="M19" s="242">
        <v>-94.988625289999959</v>
      </c>
      <c r="N19" s="242">
        <v>-19</v>
      </c>
      <c r="O19" s="242">
        <f t="shared" si="1"/>
        <v>-182.43333832999997</v>
      </c>
      <c r="Q19" s="242">
        <v>-19</v>
      </c>
      <c r="R19" s="242">
        <v>-54</v>
      </c>
      <c r="S19" s="242">
        <v>-94</v>
      </c>
      <c r="T19" s="242">
        <v>-71</v>
      </c>
      <c r="U19" s="242">
        <f t="shared" si="2"/>
        <v>-238</v>
      </c>
      <c r="W19" s="242">
        <v>-22</v>
      </c>
      <c r="X19" s="242">
        <v>-107</v>
      </c>
      <c r="Y19" s="242">
        <v>-131</v>
      </c>
      <c r="Z19" s="242">
        <v>-92</v>
      </c>
      <c r="AA19" s="242">
        <f t="shared" si="3"/>
        <v>-352</v>
      </c>
      <c r="AC19" s="242">
        <v>-93</v>
      </c>
      <c r="AD19" s="242">
        <v>-98</v>
      </c>
      <c r="AE19" s="242">
        <v>-123</v>
      </c>
      <c r="AF19" s="242">
        <v>-134</v>
      </c>
      <c r="AG19" s="242">
        <f t="shared" si="4"/>
        <v>-448</v>
      </c>
      <c r="AI19" s="242">
        <v>-78</v>
      </c>
      <c r="AJ19" s="242">
        <v>-167</v>
      </c>
      <c r="AK19" s="242">
        <v>-157</v>
      </c>
      <c r="AL19" s="242">
        <v>-117</v>
      </c>
      <c r="AM19" s="242">
        <f t="shared" si="5"/>
        <v>-519</v>
      </c>
    </row>
    <row r="20" spans="1:39">
      <c r="A20" s="82" t="str">
        <f>IF(Menu!$D$7="Português/Portuguese",B20,C20)</f>
        <v>(-) EBITDA proporcional das controladas em conjunto</v>
      </c>
      <c r="B20" s="82" t="s">
        <v>468</v>
      </c>
      <c r="C20" s="82" t="s">
        <v>480</v>
      </c>
      <c r="E20" s="242">
        <v>109</v>
      </c>
      <c r="F20" s="242">
        <v>182</v>
      </c>
      <c r="G20" s="242">
        <v>195</v>
      </c>
      <c r="H20" s="242">
        <v>162.48151124000606</v>
      </c>
      <c r="I20" s="242">
        <f t="shared" si="0"/>
        <v>648.48151124000606</v>
      </c>
      <c r="K20" s="242">
        <v>172.88976115999401</v>
      </c>
      <c r="L20" s="242">
        <v>216</v>
      </c>
      <c r="M20" s="242">
        <v>220.07587536998835</v>
      </c>
      <c r="N20" s="242">
        <v>163</v>
      </c>
      <c r="O20" s="242">
        <f t="shared" si="1"/>
        <v>771.96563652998236</v>
      </c>
      <c r="Q20" s="242">
        <v>188</v>
      </c>
      <c r="R20" s="242">
        <v>264</v>
      </c>
      <c r="S20" s="242">
        <v>285</v>
      </c>
      <c r="T20" s="242">
        <v>228</v>
      </c>
      <c r="U20" s="242">
        <f t="shared" si="2"/>
        <v>965</v>
      </c>
      <c r="W20" s="242">
        <v>199</v>
      </c>
      <c r="X20" s="242">
        <v>313</v>
      </c>
      <c r="Y20" s="242">
        <v>343</v>
      </c>
      <c r="Z20" s="242">
        <v>292</v>
      </c>
      <c r="AA20" s="242">
        <f t="shared" si="3"/>
        <v>1147</v>
      </c>
      <c r="AC20" s="242">
        <v>305</v>
      </c>
      <c r="AD20" s="242">
        <v>330</v>
      </c>
      <c r="AE20" s="242">
        <v>320</v>
      </c>
      <c r="AF20" s="242">
        <v>197</v>
      </c>
      <c r="AG20" s="242">
        <f t="shared" si="4"/>
        <v>1152</v>
      </c>
      <c r="AI20" s="242">
        <v>283</v>
      </c>
      <c r="AJ20" s="242">
        <v>367</v>
      </c>
      <c r="AK20" s="242">
        <v>374</v>
      </c>
      <c r="AL20" s="242">
        <v>343</v>
      </c>
      <c r="AM20" s="242">
        <f t="shared" si="5"/>
        <v>1367</v>
      </c>
    </row>
    <row r="21" spans="1:39">
      <c r="A21" s="82" t="str">
        <f>IF(Menu!$D$7="Português/Portuguese",B21,C21)</f>
        <v>(-) Custo Residual Venda Ativos</v>
      </c>
      <c r="B21" s="82" t="s">
        <v>469</v>
      </c>
      <c r="C21" s="82" t="s">
        <v>481</v>
      </c>
      <c r="E21" s="242">
        <v>0</v>
      </c>
      <c r="F21" s="242">
        <v>0</v>
      </c>
      <c r="G21" s="242">
        <v>0</v>
      </c>
      <c r="H21" s="242">
        <v>0</v>
      </c>
      <c r="I21" s="242">
        <f t="shared" si="0"/>
        <v>0</v>
      </c>
      <c r="K21" s="242">
        <v>0</v>
      </c>
      <c r="L21" s="242">
        <v>0</v>
      </c>
      <c r="M21" s="242">
        <v>0</v>
      </c>
      <c r="N21" s="242">
        <v>0</v>
      </c>
      <c r="O21" s="242">
        <f t="shared" si="1"/>
        <v>0</v>
      </c>
      <c r="Q21" s="242">
        <v>0</v>
      </c>
      <c r="R21" s="242">
        <v>0</v>
      </c>
      <c r="S21" s="242">
        <v>0</v>
      </c>
      <c r="T21" s="242">
        <v>0</v>
      </c>
      <c r="U21" s="242">
        <f t="shared" si="2"/>
        <v>0</v>
      </c>
      <c r="W21" s="242">
        <v>0</v>
      </c>
      <c r="X21" s="242">
        <v>0</v>
      </c>
      <c r="Y21" s="242">
        <v>0</v>
      </c>
      <c r="Z21" s="242">
        <v>0</v>
      </c>
      <c r="AA21" s="242">
        <f t="shared" si="3"/>
        <v>0</v>
      </c>
      <c r="AC21" s="242">
        <v>0</v>
      </c>
      <c r="AD21" s="242">
        <v>0</v>
      </c>
      <c r="AE21" s="242">
        <v>0</v>
      </c>
      <c r="AF21" s="242">
        <v>0</v>
      </c>
      <c r="AG21" s="242">
        <f t="shared" si="4"/>
        <v>0</v>
      </c>
      <c r="AI21" s="242">
        <v>0</v>
      </c>
      <c r="AJ21" s="242">
        <v>21</v>
      </c>
      <c r="AK21" s="242">
        <v>19.154816109999999</v>
      </c>
      <c r="AL21" s="242">
        <v>32</v>
      </c>
      <c r="AM21" s="242">
        <f t="shared" si="5"/>
        <v>72.154816109999999</v>
      </c>
    </row>
    <row r="22" spans="1:39" s="83" customFormat="1" ht="18">
      <c r="A22" s="80" t="str">
        <f>IF(Menu!$D$7="Português/Portuguese",B22,C22)</f>
        <v>EBITDA Ajustado</v>
      </c>
      <c r="B22" s="80" t="s">
        <v>92</v>
      </c>
      <c r="C22" s="80" t="s">
        <v>101</v>
      </c>
      <c r="E22" s="241">
        <v>1331</v>
      </c>
      <c r="F22" s="241">
        <v>1925</v>
      </c>
      <c r="G22" s="241">
        <v>3506</v>
      </c>
      <c r="H22" s="241">
        <v>4737.7732597899976</v>
      </c>
      <c r="I22" s="241">
        <f t="shared" si="0"/>
        <v>11499.773259789998</v>
      </c>
      <c r="J22" s="228"/>
      <c r="K22" s="241">
        <v>5806.1791859299947</v>
      </c>
      <c r="L22" s="241">
        <v>8174</v>
      </c>
      <c r="M22" s="241">
        <v>4296.4334427599888</v>
      </c>
      <c r="N22" s="241">
        <v>3727</v>
      </c>
      <c r="O22" s="241">
        <f t="shared" si="1"/>
        <v>22003.612628689985</v>
      </c>
      <c r="P22" s="183"/>
      <c r="Q22" s="241">
        <v>4718</v>
      </c>
      <c r="R22" s="241">
        <v>3262</v>
      </c>
      <c r="S22" s="241">
        <v>2714</v>
      </c>
      <c r="T22" s="241">
        <v>3123</v>
      </c>
      <c r="U22" s="241">
        <f t="shared" si="2"/>
        <v>13817</v>
      </c>
      <c r="V22" s="229"/>
      <c r="W22" s="241">
        <v>3203</v>
      </c>
      <c r="X22" s="241">
        <v>2263</v>
      </c>
      <c r="Y22" s="241">
        <v>2815</v>
      </c>
      <c r="Z22" s="241">
        <v>3625.8821580000003</v>
      </c>
      <c r="AA22" s="241">
        <f t="shared" si="3"/>
        <v>11906.882158</v>
      </c>
      <c r="AB22" s="229"/>
      <c r="AC22" s="241">
        <v>1965.777953</v>
      </c>
      <c r="AD22" s="241">
        <v>2645</v>
      </c>
      <c r="AE22" s="241">
        <v>2284.0271455300017</v>
      </c>
      <c r="AF22" s="241">
        <v>3334.5000717399989</v>
      </c>
      <c r="AG22" s="241">
        <f t="shared" si="4"/>
        <v>10229.30517027</v>
      </c>
      <c r="AH22" s="229"/>
      <c r="AI22" s="241">
        <v>2509.0084011199997</v>
      </c>
      <c r="AJ22" s="241">
        <v>2643.3318318799998</v>
      </c>
      <c r="AK22" s="241">
        <v>3319.4329987099995</v>
      </c>
      <c r="AL22" s="241">
        <v>3342</v>
      </c>
      <c r="AM22" s="241">
        <f>SUM(AI22:AL22)</f>
        <v>11813.773231709998</v>
      </c>
    </row>
    <row r="24" spans="1:39" s="23" customFormat="1" ht="18">
      <c r="A24" s="79" t="str">
        <f>IF(Menu!$D$7="Português/Portuguese",B24,C24)</f>
        <v>Equivalência Patrimonial</v>
      </c>
      <c r="B24" s="79" t="s">
        <v>486</v>
      </c>
      <c r="C24" s="79" t="s">
        <v>487</v>
      </c>
      <c r="E24" s="227"/>
      <c r="F24" s="227"/>
      <c r="G24" s="227"/>
      <c r="H24" s="227"/>
      <c r="I24" s="227"/>
      <c r="J24" s="162"/>
      <c r="K24" s="227"/>
      <c r="L24" s="227"/>
      <c r="M24" s="227"/>
      <c r="N24" s="227"/>
      <c r="O24" s="227"/>
      <c r="P24" s="162"/>
      <c r="Q24" s="227"/>
      <c r="R24" s="227"/>
      <c r="S24" s="227"/>
      <c r="T24" s="227"/>
      <c r="U24" s="227"/>
      <c r="V24" s="162"/>
      <c r="W24" s="227"/>
      <c r="X24" s="227"/>
      <c r="Y24" s="227"/>
      <c r="Z24" s="227"/>
      <c r="AA24" s="227"/>
      <c r="AB24" s="162"/>
      <c r="AC24" s="227"/>
      <c r="AD24" s="227"/>
      <c r="AE24" s="227"/>
      <c r="AF24" s="227"/>
      <c r="AG24" s="227"/>
      <c r="AH24" s="162"/>
      <c r="AI24" s="227"/>
      <c r="AJ24" s="227"/>
      <c r="AK24" s="227"/>
      <c r="AL24" s="227"/>
      <c r="AM24" s="227"/>
    </row>
    <row r="25" spans="1:39">
      <c r="A25" s="85" t="str">
        <f>IF(Menu!$D$7="Português/Portuguese",B25,C25)</f>
        <v>MRS Logística S.A.</v>
      </c>
      <c r="B25" s="85" t="s">
        <v>503</v>
      </c>
      <c r="C25" s="85" t="s">
        <v>503</v>
      </c>
      <c r="E25" s="242">
        <v>-34</v>
      </c>
      <c r="F25" s="242">
        <v>55</v>
      </c>
      <c r="G25" s="242">
        <f>55-1</f>
        <v>54</v>
      </c>
      <c r="H25" s="242">
        <v>84.549881909999968</v>
      </c>
      <c r="I25" s="242">
        <f t="shared" ref="I25:I31" si="6">SUM(E25:H25)</f>
        <v>159.54988190999995</v>
      </c>
      <c r="K25" s="242">
        <v>28.135986360000004</v>
      </c>
      <c r="L25" s="242">
        <v>75</v>
      </c>
      <c r="M25" s="242">
        <v>132</v>
      </c>
      <c r="N25" s="242">
        <v>25</v>
      </c>
      <c r="O25" s="242">
        <f t="shared" ref="O25:O32" si="7">SUM(K25:N25)</f>
        <v>260.13598636</v>
      </c>
      <c r="Q25" s="242">
        <v>37</v>
      </c>
      <c r="R25" s="242">
        <v>77</v>
      </c>
      <c r="S25" s="242">
        <v>119</v>
      </c>
      <c r="T25" s="242">
        <v>92</v>
      </c>
      <c r="U25" s="242">
        <f t="shared" ref="U25:U32" si="8">SUM(Q25:T25)</f>
        <v>325</v>
      </c>
      <c r="W25" s="242">
        <v>54</v>
      </c>
      <c r="X25" s="242">
        <v>125</v>
      </c>
      <c r="Y25" s="242">
        <v>159</v>
      </c>
      <c r="Z25" s="242">
        <v>111</v>
      </c>
      <c r="AA25" s="242">
        <f t="shared" ref="AA25:AA32" si="9">SUM(W25:Z25)</f>
        <v>449</v>
      </c>
      <c r="AC25" s="242">
        <v>116</v>
      </c>
      <c r="AD25" s="242">
        <v>133.51900000000001</v>
      </c>
      <c r="AE25" s="242">
        <v>136.15699999999998</v>
      </c>
      <c r="AF25" s="242">
        <v>143.53500000000003</v>
      </c>
      <c r="AG25" s="242">
        <f t="shared" ref="AG25:AG32" si="10">SUM(AC25:AF25)</f>
        <v>529.21100000000001</v>
      </c>
      <c r="AI25" s="242">
        <v>105.997</v>
      </c>
      <c r="AJ25" s="242">
        <v>180.80099999999999</v>
      </c>
      <c r="AK25" s="242">
        <v>172.715</v>
      </c>
      <c r="AL25" s="242">
        <v>123.51400000000002</v>
      </c>
      <c r="AM25" s="242">
        <f t="shared" ref="AM25:AM31" si="11">SUM(AI25:AL25)</f>
        <v>583.02700000000004</v>
      </c>
    </row>
    <row r="26" spans="1:39">
      <c r="A26" s="85" t="str">
        <f>IF(Menu!$D$7="Português/Portuguese",B26,C26)</f>
        <v>TLSA</v>
      </c>
      <c r="B26" s="85" t="s">
        <v>482</v>
      </c>
      <c r="C26" s="85" t="s">
        <v>482</v>
      </c>
      <c r="E26" s="242">
        <v>-6</v>
      </c>
      <c r="F26" s="242">
        <v>-12</v>
      </c>
      <c r="G26" s="242">
        <v>-6</v>
      </c>
      <c r="H26" s="242">
        <v>-4.68814668</v>
      </c>
      <c r="I26" s="242">
        <f t="shared" si="6"/>
        <v>-28.688146679999999</v>
      </c>
      <c r="K26" s="242">
        <v>-4.68814668</v>
      </c>
      <c r="L26" s="242">
        <v>-15</v>
      </c>
      <c r="M26" s="242">
        <v>-20</v>
      </c>
      <c r="N26" s="242">
        <v>-7</v>
      </c>
      <c r="O26" s="242">
        <f t="shared" si="7"/>
        <v>-46.688146680000003</v>
      </c>
      <c r="Q26" s="242">
        <v>-7</v>
      </c>
      <c r="R26" s="242">
        <v>-9</v>
      </c>
      <c r="S26" s="242">
        <v>-7</v>
      </c>
      <c r="T26" s="242">
        <v>-6</v>
      </c>
      <c r="U26" s="242">
        <f t="shared" si="8"/>
        <v>-29</v>
      </c>
      <c r="W26" s="242">
        <v>-4</v>
      </c>
      <c r="X26" s="242">
        <v>-7</v>
      </c>
      <c r="Y26" s="242">
        <v>-7</v>
      </c>
      <c r="Z26" s="242">
        <v>-6</v>
      </c>
      <c r="AA26" s="242">
        <f t="shared" si="9"/>
        <v>-24</v>
      </c>
      <c r="AC26" s="242">
        <v>-7</v>
      </c>
      <c r="AD26" s="242">
        <v>-6</v>
      </c>
      <c r="AE26" s="242">
        <v>-3.3850000000000016</v>
      </c>
      <c r="AF26" s="242">
        <v>-7.2139999999999986</v>
      </c>
      <c r="AG26" s="242">
        <f t="shared" si="10"/>
        <v>-23.599</v>
      </c>
      <c r="AI26" s="242">
        <v>-7.3330000000000002</v>
      </c>
      <c r="AJ26" s="242">
        <v>-7.8450000000000006</v>
      </c>
      <c r="AK26" s="242">
        <v>-0.66</v>
      </c>
      <c r="AL26" s="242">
        <v>-2.2910000000000004</v>
      </c>
      <c r="AM26" s="242">
        <f t="shared" si="11"/>
        <v>-18.129000000000001</v>
      </c>
    </row>
    <row r="27" spans="1:39">
      <c r="A27" s="85" t="str">
        <f>IF(Menu!$D$7="Português/Portuguese",B27,C27)</f>
        <v>Panatlantica</v>
      </c>
      <c r="B27" s="85" t="s">
        <v>483</v>
      </c>
      <c r="C27" s="85" t="s">
        <v>488</v>
      </c>
      <c r="E27" s="242">
        <v>0</v>
      </c>
      <c r="F27" s="242">
        <v>0</v>
      </c>
      <c r="G27" s="242">
        <v>0</v>
      </c>
      <c r="H27" s="242">
        <v>0</v>
      </c>
      <c r="I27" s="242">
        <f t="shared" si="6"/>
        <v>0</v>
      </c>
      <c r="K27" s="242">
        <v>0</v>
      </c>
      <c r="L27" s="242">
        <v>0</v>
      </c>
      <c r="M27" s="242">
        <v>0</v>
      </c>
      <c r="N27" s="242">
        <v>0</v>
      </c>
      <c r="O27" s="242">
        <f t="shared" si="7"/>
        <v>0</v>
      </c>
      <c r="Q27" s="242">
        <v>0</v>
      </c>
      <c r="R27" s="242">
        <v>0</v>
      </c>
      <c r="S27" s="242">
        <v>0</v>
      </c>
      <c r="T27" s="242">
        <v>0</v>
      </c>
      <c r="U27" s="242">
        <f t="shared" si="8"/>
        <v>0</v>
      </c>
      <c r="W27" s="242">
        <v>0</v>
      </c>
      <c r="X27" s="242">
        <v>0</v>
      </c>
      <c r="Y27" s="242">
        <v>0</v>
      </c>
      <c r="Z27" s="242">
        <v>0</v>
      </c>
      <c r="AA27" s="242">
        <f t="shared" si="9"/>
        <v>0</v>
      </c>
      <c r="AC27" s="242">
        <v>1</v>
      </c>
      <c r="AD27" s="242">
        <v>8.9770000000000003</v>
      </c>
      <c r="AE27" s="242">
        <v>-3.1470000000000002</v>
      </c>
      <c r="AF27" s="242">
        <v>12.403</v>
      </c>
      <c r="AG27" s="242">
        <f t="shared" si="10"/>
        <v>19.233000000000001</v>
      </c>
      <c r="AI27" s="242">
        <v>4.2869999999999999</v>
      </c>
      <c r="AJ27" s="242">
        <v>5.1190000000000007</v>
      </c>
      <c r="AK27" s="242">
        <v>2.3460000000000001</v>
      </c>
      <c r="AL27" s="242">
        <v>1.516</v>
      </c>
      <c r="AM27" s="242">
        <f t="shared" si="11"/>
        <v>13.268000000000001</v>
      </c>
    </row>
    <row r="28" spans="1:39">
      <c r="A28" s="260" t="str">
        <f>IF(Menu!$D$7="Português/Portuguese",B28,C28)</f>
        <v>Arvedi Metalfer BR</v>
      </c>
      <c r="B28" s="260" t="s">
        <v>484</v>
      </c>
      <c r="C28" s="260" t="s">
        <v>484</v>
      </c>
      <c r="E28" s="240">
        <v>-1</v>
      </c>
      <c r="F28" s="240">
        <f>-5+1</f>
        <v>-4</v>
      </c>
      <c r="G28" s="240">
        <v>-1</v>
      </c>
      <c r="H28" s="240">
        <v>-0.80909398000000055</v>
      </c>
      <c r="I28" s="240">
        <f t="shared" si="6"/>
        <v>-6.8090939800000001</v>
      </c>
      <c r="K28" s="240">
        <v>0</v>
      </c>
      <c r="L28" s="240">
        <v>2</v>
      </c>
      <c r="M28" s="240">
        <v>2</v>
      </c>
      <c r="N28" s="240">
        <v>0</v>
      </c>
      <c r="O28" s="240">
        <f t="shared" si="7"/>
        <v>4</v>
      </c>
      <c r="Q28" s="240">
        <v>0</v>
      </c>
      <c r="R28" s="240">
        <v>3</v>
      </c>
      <c r="S28" s="240">
        <v>0</v>
      </c>
      <c r="T28" s="240">
        <v>2</v>
      </c>
      <c r="U28" s="240">
        <f t="shared" si="8"/>
        <v>5</v>
      </c>
      <c r="W28" s="240">
        <v>0</v>
      </c>
      <c r="X28" s="240">
        <v>1</v>
      </c>
      <c r="Y28" s="240">
        <v>0</v>
      </c>
      <c r="Z28" s="240">
        <v>0</v>
      </c>
      <c r="AA28" s="240">
        <f t="shared" si="9"/>
        <v>1</v>
      </c>
      <c r="AC28" s="240">
        <v>0</v>
      </c>
      <c r="AD28" s="240">
        <v>0</v>
      </c>
      <c r="AE28" s="240">
        <v>-0.30199999999999999</v>
      </c>
      <c r="AF28" s="240">
        <v>7.099999999999998E-2</v>
      </c>
      <c r="AG28" s="240">
        <f t="shared" si="10"/>
        <v>-0.23100000000000001</v>
      </c>
      <c r="AI28" s="240">
        <v>0.45800000000000002</v>
      </c>
      <c r="AJ28" s="240">
        <v>0</v>
      </c>
      <c r="AK28" s="240">
        <v>0</v>
      </c>
      <c r="AL28" s="240">
        <v>-1.05</v>
      </c>
      <c r="AM28" s="240">
        <f t="shared" si="11"/>
        <v>-0.59200000000000008</v>
      </c>
    </row>
    <row r="29" spans="1:39">
      <c r="A29" s="85" t="str">
        <f>IF(Menu!$D$7="Português/Portuguese",B29,C29)</f>
        <v>Eliminações</v>
      </c>
      <c r="B29" s="85" t="s">
        <v>485</v>
      </c>
      <c r="C29" s="85" t="s">
        <v>489</v>
      </c>
      <c r="E29" s="240">
        <v>-4</v>
      </c>
      <c r="F29" s="242">
        <v>-10</v>
      </c>
      <c r="G29" s="242">
        <v>-22</v>
      </c>
      <c r="H29" s="242">
        <v>-16</v>
      </c>
      <c r="I29" s="242">
        <v>-52</v>
      </c>
      <c r="K29" s="240">
        <v>-10</v>
      </c>
      <c r="L29" s="242">
        <v>-7</v>
      </c>
      <c r="M29" s="242">
        <v>-19</v>
      </c>
      <c r="N29" s="242">
        <f>1-1</f>
        <v>0</v>
      </c>
      <c r="O29" s="242">
        <f t="shared" si="7"/>
        <v>-36</v>
      </c>
      <c r="Q29" s="240">
        <v>-11</v>
      </c>
      <c r="R29" s="242">
        <v>-17</v>
      </c>
      <c r="S29" s="242">
        <v>-17</v>
      </c>
      <c r="T29" s="242">
        <v>-17</v>
      </c>
      <c r="U29" s="242">
        <f t="shared" si="8"/>
        <v>-62</v>
      </c>
      <c r="W29" s="240">
        <v>-14</v>
      </c>
      <c r="X29" s="242">
        <v>-22</v>
      </c>
      <c r="Y29" s="242">
        <v>-31</v>
      </c>
      <c r="Z29" s="242">
        <v>-24</v>
      </c>
      <c r="AA29" s="242">
        <f t="shared" si="9"/>
        <v>-91</v>
      </c>
      <c r="AC29" s="240">
        <v>-25</v>
      </c>
      <c r="AD29" s="242">
        <v>-36</v>
      </c>
      <c r="AE29" s="242">
        <v>-23.370322759999993</v>
      </c>
      <c r="AF29" s="242">
        <v>-36.469412270000021</v>
      </c>
      <c r="AG29" s="242">
        <f t="shared" si="10"/>
        <v>-120.83973503000001</v>
      </c>
      <c r="AI29" s="240">
        <v>-30.900569000000008</v>
      </c>
      <c r="AJ29" s="242">
        <v>-35</v>
      </c>
      <c r="AK29" s="242">
        <v>-30</v>
      </c>
      <c r="AL29" s="242">
        <v>-17.099430999999992</v>
      </c>
      <c r="AM29" s="242">
        <f t="shared" si="11"/>
        <v>-113</v>
      </c>
    </row>
    <row r="30" spans="1:39">
      <c r="A30" s="85" t="str">
        <f>IF(Menu!$D$7="Português/Portuguese",B30,C30)</f>
        <v>Equibras S.A. (Equimaq S.A.)</v>
      </c>
      <c r="B30" s="85" t="s">
        <v>687</v>
      </c>
      <c r="C30" s="85" t="s">
        <v>687</v>
      </c>
      <c r="E30" s="242">
        <v>0</v>
      </c>
      <c r="F30" s="242">
        <v>0</v>
      </c>
      <c r="G30" s="242">
        <v>0</v>
      </c>
      <c r="H30" s="242">
        <v>0</v>
      </c>
      <c r="I30" s="242">
        <f t="shared" si="6"/>
        <v>0</v>
      </c>
      <c r="K30" s="242">
        <v>0</v>
      </c>
      <c r="L30" s="242">
        <v>0</v>
      </c>
      <c r="M30" s="242">
        <v>0</v>
      </c>
      <c r="N30" s="242">
        <v>-1</v>
      </c>
      <c r="O30" s="242">
        <f t="shared" si="7"/>
        <v>-1</v>
      </c>
      <c r="Q30" s="242">
        <v>0</v>
      </c>
      <c r="R30" s="242">
        <v>0</v>
      </c>
      <c r="S30" s="242">
        <v>1</v>
      </c>
      <c r="T30" s="242">
        <v>1</v>
      </c>
      <c r="U30" s="242">
        <f t="shared" si="8"/>
        <v>2</v>
      </c>
      <c r="W30" s="242">
        <v>0</v>
      </c>
      <c r="X30" s="242">
        <v>2</v>
      </c>
      <c r="Y30" s="242">
        <v>2</v>
      </c>
      <c r="Z30" s="242">
        <v>1</v>
      </c>
      <c r="AA30" s="242">
        <f t="shared" si="9"/>
        <v>5</v>
      </c>
      <c r="AC30" s="242">
        <v>1</v>
      </c>
      <c r="AD30" s="242">
        <v>2</v>
      </c>
      <c r="AE30" s="242">
        <v>2.9669999999999996</v>
      </c>
      <c r="AF30" s="242">
        <v>3.6920000000000002</v>
      </c>
      <c r="AG30" s="242">
        <f t="shared" si="10"/>
        <v>9.6589999999999989</v>
      </c>
      <c r="AI30" s="242">
        <v>2.544</v>
      </c>
      <c r="AJ30" s="242">
        <v>1.2679999999999998</v>
      </c>
      <c r="AK30" s="242">
        <v>2.4489999999999998</v>
      </c>
      <c r="AL30" s="242">
        <v>3.2469999999999994</v>
      </c>
      <c r="AM30" s="242">
        <f t="shared" si="11"/>
        <v>9.5079999999999991</v>
      </c>
    </row>
    <row r="31" spans="1:39">
      <c r="A31" s="85" t="str">
        <f>IF(Menu!$D$7="Português/Portuguese",B31,C31)</f>
        <v>Outros</v>
      </c>
      <c r="B31" s="85" t="s">
        <v>134</v>
      </c>
      <c r="C31" s="85" t="s">
        <v>173</v>
      </c>
      <c r="E31" s="242">
        <v>0</v>
      </c>
      <c r="F31" s="242">
        <v>0</v>
      </c>
      <c r="G31" s="242">
        <v>0</v>
      </c>
      <c r="H31" s="242">
        <v>0</v>
      </c>
      <c r="I31" s="242">
        <f t="shared" si="6"/>
        <v>0</v>
      </c>
      <c r="K31" s="242">
        <v>0</v>
      </c>
      <c r="L31" s="242">
        <v>0</v>
      </c>
      <c r="M31" s="242">
        <v>0</v>
      </c>
      <c r="N31" s="242">
        <v>0</v>
      </c>
      <c r="O31" s="242">
        <f t="shared" si="7"/>
        <v>0</v>
      </c>
      <c r="Q31" s="242">
        <v>0</v>
      </c>
      <c r="R31" s="242">
        <v>0</v>
      </c>
      <c r="S31" s="242">
        <v>-2</v>
      </c>
      <c r="T31" s="242">
        <v>-1</v>
      </c>
      <c r="U31" s="242">
        <f t="shared" si="8"/>
        <v>-3</v>
      </c>
      <c r="W31" s="242">
        <v>-14</v>
      </c>
      <c r="X31" s="242">
        <v>8</v>
      </c>
      <c r="Y31" s="242">
        <v>8</v>
      </c>
      <c r="Z31" s="242">
        <v>10</v>
      </c>
      <c r="AA31" s="242">
        <f t="shared" si="9"/>
        <v>12</v>
      </c>
      <c r="AC31" s="242">
        <v>7</v>
      </c>
      <c r="AD31" s="242">
        <v>-4</v>
      </c>
      <c r="AE31" s="242">
        <v>14.110322759999974</v>
      </c>
      <c r="AF31" s="242">
        <v>17.98241226999999</v>
      </c>
      <c r="AG31" s="242">
        <f t="shared" si="10"/>
        <v>35.092735029999965</v>
      </c>
      <c r="AI31" s="242">
        <v>3.3811727699999992</v>
      </c>
      <c r="AJ31" s="242">
        <v>22.450396230000031</v>
      </c>
      <c r="AK31" s="242">
        <v>9.840884339999878</v>
      </c>
      <c r="AL31" s="242">
        <v>9.0535466600000802</v>
      </c>
      <c r="AM31" s="242">
        <f t="shared" si="11"/>
        <v>44.725999999999985</v>
      </c>
    </row>
    <row r="32" spans="1:39" s="83" customFormat="1" ht="18">
      <c r="A32" s="80" t="str">
        <f>IF(Menu!$D$7="Português/Portuguese",B32,C32)</f>
        <v>Resultado de Equivalência Patrimonial</v>
      </c>
      <c r="B32" s="80" t="s">
        <v>10</v>
      </c>
      <c r="C32" s="80" t="s">
        <v>247</v>
      </c>
      <c r="E32" s="241">
        <v>-45</v>
      </c>
      <c r="F32" s="241">
        <v>28</v>
      </c>
      <c r="G32" s="241">
        <v>26</v>
      </c>
      <c r="H32" s="241">
        <v>62.55388106999996</v>
      </c>
      <c r="I32" s="241">
        <f>SUM(I25:I31)</f>
        <v>72.052641249999965</v>
      </c>
      <c r="J32" s="228"/>
      <c r="K32" s="241">
        <v>13</v>
      </c>
      <c r="L32" s="241">
        <v>55</v>
      </c>
      <c r="M32" s="241">
        <v>95</v>
      </c>
      <c r="N32" s="241">
        <v>19</v>
      </c>
      <c r="O32" s="241">
        <f t="shared" si="7"/>
        <v>182</v>
      </c>
      <c r="P32" s="183"/>
      <c r="Q32" s="241">
        <v>19</v>
      </c>
      <c r="R32" s="241">
        <v>54</v>
      </c>
      <c r="S32" s="241">
        <v>94</v>
      </c>
      <c r="T32" s="241">
        <v>71</v>
      </c>
      <c r="U32" s="241">
        <f t="shared" si="8"/>
        <v>238</v>
      </c>
      <c r="V32" s="229"/>
      <c r="W32" s="241">
        <v>22</v>
      </c>
      <c r="X32" s="241">
        <v>107</v>
      </c>
      <c r="Y32" s="241">
        <v>131</v>
      </c>
      <c r="Z32" s="241">
        <v>92</v>
      </c>
      <c r="AA32" s="241">
        <f t="shared" si="9"/>
        <v>352</v>
      </c>
      <c r="AB32" s="229"/>
      <c r="AC32" s="241">
        <v>93</v>
      </c>
      <c r="AD32" s="241">
        <v>98</v>
      </c>
      <c r="AE32" s="241">
        <v>123.02999999999999</v>
      </c>
      <c r="AF32" s="241">
        <v>134</v>
      </c>
      <c r="AG32" s="241">
        <f t="shared" si="10"/>
        <v>448.03</v>
      </c>
      <c r="AH32" s="229"/>
      <c r="AI32" s="241">
        <v>78.433603769999991</v>
      </c>
      <c r="AJ32" s="241">
        <v>166.79339623000001</v>
      </c>
      <c r="AK32" s="241">
        <v>156.69088433999991</v>
      </c>
      <c r="AL32" s="241">
        <v>116.89011566000012</v>
      </c>
      <c r="AM32" s="241">
        <f>SUM(AI32:AL32)</f>
        <v>518.80799999999999</v>
      </c>
    </row>
    <row r="34" spans="1:39" s="23" customFormat="1" ht="18">
      <c r="A34" s="79" t="str">
        <f>IF(Menu!$D$7="Português/Portuguese",B34,C34)</f>
        <v>Resultado Financeiro</v>
      </c>
      <c r="B34" s="79" t="s">
        <v>497</v>
      </c>
      <c r="C34" s="79" t="s">
        <v>498</v>
      </c>
      <c r="E34" s="227"/>
      <c r="F34" s="227"/>
      <c r="G34" s="227"/>
      <c r="H34" s="227"/>
      <c r="I34" s="227"/>
      <c r="J34" s="162"/>
      <c r="K34" s="227"/>
      <c r="L34" s="227"/>
      <c r="M34" s="227"/>
      <c r="N34" s="227"/>
      <c r="O34" s="227"/>
      <c r="P34" s="162"/>
      <c r="Q34" s="227"/>
      <c r="R34" s="227"/>
      <c r="S34" s="227"/>
      <c r="T34" s="227"/>
      <c r="U34" s="227"/>
      <c r="V34" s="162"/>
      <c r="W34" s="227"/>
      <c r="X34" s="227"/>
      <c r="Y34" s="227"/>
      <c r="Z34" s="227"/>
      <c r="AA34" s="227"/>
      <c r="AB34" s="162"/>
      <c r="AC34" s="227"/>
      <c r="AD34" s="227"/>
      <c r="AE34" s="227"/>
      <c r="AF34" s="227"/>
      <c r="AG34" s="227"/>
      <c r="AH34" s="162"/>
      <c r="AI34" s="227"/>
      <c r="AJ34" s="227"/>
      <c r="AK34" s="227"/>
      <c r="AL34" s="227"/>
      <c r="AM34" s="227"/>
    </row>
    <row r="35" spans="1:39" s="83" customFormat="1" ht="18">
      <c r="A35" s="80" t="str">
        <f>IF(Menu!$D$7="Português/Portuguese",B35,C35)</f>
        <v>Resultado Financeiro - IFRS</v>
      </c>
      <c r="B35" s="80" t="s">
        <v>490</v>
      </c>
      <c r="C35" s="80" t="s">
        <v>494</v>
      </c>
      <c r="E35" s="241">
        <v>-1201</v>
      </c>
      <c r="F35" s="241">
        <v>285</v>
      </c>
      <c r="G35" s="241">
        <v>-156</v>
      </c>
      <c r="H35" s="241">
        <v>276</v>
      </c>
      <c r="I35" s="241">
        <f>SUM(E35:H35)</f>
        <v>-796</v>
      </c>
      <c r="J35" s="228"/>
      <c r="K35" s="241">
        <v>-201</v>
      </c>
      <c r="L35" s="241">
        <v>-340</v>
      </c>
      <c r="M35" s="241">
        <v>-943</v>
      </c>
      <c r="N35" s="241">
        <v>-460</v>
      </c>
      <c r="O35" s="241">
        <f t="shared" ref="O35:O41" si="12">SUM(K35:N35)</f>
        <v>-1944</v>
      </c>
      <c r="P35" s="183"/>
      <c r="Q35" s="241">
        <v>-1125</v>
      </c>
      <c r="R35" s="241">
        <v>-890</v>
      </c>
      <c r="S35" s="241">
        <v>-318</v>
      </c>
      <c r="T35" s="241">
        <v>-1181</v>
      </c>
      <c r="U35" s="241">
        <f>SUM(Q35:T35)</f>
        <v>-3514</v>
      </c>
      <c r="V35" s="229"/>
      <c r="W35" s="241">
        <v>-1190</v>
      </c>
      <c r="X35" s="241">
        <v>-1186</v>
      </c>
      <c r="Y35" s="241">
        <v>-1223</v>
      </c>
      <c r="Z35" s="241">
        <v>-552</v>
      </c>
      <c r="AA35" s="241">
        <f>SUM(W35:Z35)</f>
        <v>-4151</v>
      </c>
      <c r="AB35" s="229"/>
      <c r="AC35" s="241">
        <v>-1125</v>
      </c>
      <c r="AD35" s="241">
        <v>-1495.3910000000001</v>
      </c>
      <c r="AE35" s="241">
        <v>-1931.5903760099995</v>
      </c>
      <c r="AF35" s="241">
        <v>-1261.8654864999999</v>
      </c>
      <c r="AG35" s="241">
        <f t="shared" ref="AG35:AG41" si="13">SUM(AC35:AF35)</f>
        <v>-5813.8468625099995</v>
      </c>
      <c r="AH35" s="229"/>
      <c r="AI35" s="241">
        <v>-1850.348</v>
      </c>
      <c r="AJ35" s="241">
        <v>-1900.2409999999995</v>
      </c>
      <c r="AK35" s="241">
        <v>-1442.8519854896222</v>
      </c>
      <c r="AL35" s="241">
        <v>-1302.7529169425875</v>
      </c>
      <c r="AM35" s="241">
        <f>SUM(AI35:AL35)</f>
        <v>-6496.1939024322091</v>
      </c>
    </row>
    <row r="36" spans="1:39">
      <c r="A36" s="85" t="str">
        <f>IF(Menu!$D$7="Português/Portuguese",B36,C36)</f>
        <v>Receitas Financeiras</v>
      </c>
      <c r="B36" s="85" t="s">
        <v>26</v>
      </c>
      <c r="C36" s="85" t="s">
        <v>495</v>
      </c>
      <c r="E36" s="242">
        <v>65</v>
      </c>
      <c r="F36" s="242">
        <v>457</v>
      </c>
      <c r="G36" s="242">
        <v>574</v>
      </c>
      <c r="H36" s="242">
        <v>1146</v>
      </c>
      <c r="I36" s="240">
        <v>1803</v>
      </c>
      <c r="K36" s="242">
        <v>586</v>
      </c>
      <c r="L36" s="242">
        <v>791</v>
      </c>
      <c r="M36" s="242">
        <v>-298</v>
      </c>
      <c r="N36" s="242">
        <v>88</v>
      </c>
      <c r="O36" s="240">
        <f t="shared" si="12"/>
        <v>1167</v>
      </c>
      <c r="Q36" s="242">
        <v>186</v>
      </c>
      <c r="R36" s="242">
        <v>346</v>
      </c>
      <c r="S36" s="242">
        <v>330</v>
      </c>
      <c r="T36" s="242">
        <v>285</v>
      </c>
      <c r="U36" s="240">
        <f>SUM(Q36:T36)</f>
        <v>1147</v>
      </c>
      <c r="W36" s="242">
        <v>345</v>
      </c>
      <c r="X36" s="242">
        <v>493</v>
      </c>
      <c r="Y36" s="242">
        <v>205</v>
      </c>
      <c r="Z36" s="242">
        <v>856</v>
      </c>
      <c r="AA36" s="240">
        <v>1656</v>
      </c>
      <c r="AC36" s="242">
        <v>434</v>
      </c>
      <c r="AD36" s="242">
        <f>342.437-58</f>
        <v>284.43700000000001</v>
      </c>
      <c r="AE36" s="242">
        <v>273.67247258000003</v>
      </c>
      <c r="AF36" s="242">
        <v>405.42366490999973</v>
      </c>
      <c r="AG36" s="240">
        <f t="shared" si="13"/>
        <v>1397.5331374899997</v>
      </c>
      <c r="AI36" s="242">
        <v>555.05600000000004</v>
      </c>
      <c r="AJ36" s="242">
        <v>270.91800000000001</v>
      </c>
      <c r="AK36" s="242">
        <v>407.39681346999998</v>
      </c>
      <c r="AL36" s="242">
        <v>283.43518653000012</v>
      </c>
      <c r="AM36" s="242">
        <f t="shared" ref="AM36:AM41" si="14">SUM(AI36:AL36)</f>
        <v>1516.806</v>
      </c>
    </row>
    <row r="37" spans="1:39">
      <c r="A37" s="85" t="str">
        <f>IF(Menu!$D$7="Português/Portuguese",B37,C37)</f>
        <v>Despesas Financeiras</v>
      </c>
      <c r="B37" s="85" t="s">
        <v>27</v>
      </c>
      <c r="C37" s="85" t="s">
        <v>81</v>
      </c>
      <c r="E37" s="242">
        <v>-1266</v>
      </c>
      <c r="F37" s="242">
        <v>-172</v>
      </c>
      <c r="G37" s="242">
        <v>-730</v>
      </c>
      <c r="H37" s="242">
        <v>-870</v>
      </c>
      <c r="I37" s="240">
        <v>-2599</v>
      </c>
      <c r="K37" s="242">
        <v>-787</v>
      </c>
      <c r="L37" s="242">
        <v>-1131</v>
      </c>
      <c r="M37" s="242">
        <v>-645</v>
      </c>
      <c r="N37" s="242">
        <v>-548</v>
      </c>
      <c r="O37" s="240">
        <f t="shared" si="12"/>
        <v>-3111</v>
      </c>
      <c r="Q37" s="242">
        <v>-1311</v>
      </c>
      <c r="R37" s="242">
        <v>-1236</v>
      </c>
      <c r="S37" s="242">
        <v>-648</v>
      </c>
      <c r="T37" s="242">
        <v>-1466</v>
      </c>
      <c r="U37" s="240">
        <f>SUM(Q37:T37)</f>
        <v>-4661</v>
      </c>
      <c r="W37" s="242">
        <v>-1535</v>
      </c>
      <c r="X37" s="242">
        <v>-1679</v>
      </c>
      <c r="Y37" s="242">
        <v>-1428</v>
      </c>
      <c r="Z37" s="242">
        <v>-1408</v>
      </c>
      <c r="AA37" s="240">
        <v>-5807</v>
      </c>
      <c r="AC37" s="242">
        <v>-1559</v>
      </c>
      <c r="AD37" s="242">
        <f>-1837+58</f>
        <v>-1779</v>
      </c>
      <c r="AE37" s="242">
        <v>-2205.2628485899995</v>
      </c>
      <c r="AF37" s="242">
        <v>-1667.2891514099997</v>
      </c>
      <c r="AG37" s="240">
        <f t="shared" si="13"/>
        <v>-7210.5519999999997</v>
      </c>
      <c r="AI37" s="242">
        <v>-2405.404</v>
      </c>
      <c r="AJ37" s="242">
        <v>-2171.1589999999997</v>
      </c>
      <c r="AK37" s="242">
        <v>-1850.248798959622</v>
      </c>
      <c r="AL37" s="242">
        <v>-1586.1881034725875</v>
      </c>
      <c r="AM37" s="242">
        <f t="shared" si="14"/>
        <v>-8012.9999024322096</v>
      </c>
    </row>
    <row r="38" spans="1:39">
      <c r="A38" s="85" t="str">
        <f>IF(Menu!$D$7="Português/Portuguese",B38,C38)</f>
        <v>Despesas Financeiras (ex-variação cambial)</v>
      </c>
      <c r="B38" s="85" t="s">
        <v>491</v>
      </c>
      <c r="C38" s="85" t="s">
        <v>496</v>
      </c>
      <c r="E38" s="242">
        <v>-1631</v>
      </c>
      <c r="F38" s="242">
        <v>-154</v>
      </c>
      <c r="G38" s="242">
        <v>-660</v>
      </c>
      <c r="H38" s="242">
        <v>-870</v>
      </c>
      <c r="I38" s="240">
        <v>-2876</v>
      </c>
      <c r="K38" s="242">
        <v>-731</v>
      </c>
      <c r="L38" s="242">
        <v>-801</v>
      </c>
      <c r="M38" s="242">
        <v>-877</v>
      </c>
      <c r="N38" s="242">
        <v>-732</v>
      </c>
      <c r="O38" s="240">
        <f t="shared" si="12"/>
        <v>-3141</v>
      </c>
      <c r="Q38" s="242">
        <v>1190</v>
      </c>
      <c r="R38" s="242">
        <v>-1819</v>
      </c>
      <c r="S38" s="242">
        <v>-1128</v>
      </c>
      <c r="T38" s="242">
        <v>-1214</v>
      </c>
      <c r="U38" s="240">
        <v>-5351</v>
      </c>
      <c r="W38" s="242">
        <v>-1287</v>
      </c>
      <c r="X38" s="242">
        <v>-1435</v>
      </c>
      <c r="Y38" s="242">
        <v>-1379</v>
      </c>
      <c r="Z38" s="242">
        <v>-1331</v>
      </c>
      <c r="AA38" s="240">
        <v>-5352</v>
      </c>
      <c r="AC38" s="242">
        <v>-1419</v>
      </c>
      <c r="AD38" s="242">
        <f>-1803+58</f>
        <v>-1745</v>
      </c>
      <c r="AE38" s="242">
        <v>-1820.6420000000001</v>
      </c>
      <c r="AF38" s="242">
        <v>-1978.7219999999998</v>
      </c>
      <c r="AG38" s="240">
        <f t="shared" si="13"/>
        <v>-6963.3639999999996</v>
      </c>
      <c r="AI38" s="242">
        <v>-1700.4079999999999</v>
      </c>
      <c r="AJ38" s="242">
        <v>-1773.2729999999999</v>
      </c>
      <c r="AK38" s="242">
        <v>-1473.84456819</v>
      </c>
      <c r="AL38" s="242">
        <v>-1505.0494318099995</v>
      </c>
      <c r="AM38" s="242">
        <f t="shared" si="14"/>
        <v>-6452.5749999999989</v>
      </c>
    </row>
    <row r="39" spans="1:39" s="83" customFormat="1" ht="18">
      <c r="A39" s="84" t="str">
        <f>IF(Menu!$D$7="Português/Portuguese",B39,C39)</f>
        <v>Resultado com Variação Cambial</v>
      </c>
      <c r="B39" s="84" t="s">
        <v>502</v>
      </c>
      <c r="C39" s="84" t="s">
        <v>499</v>
      </c>
      <c r="E39" s="241">
        <v>365</v>
      </c>
      <c r="F39" s="241">
        <v>-18</v>
      </c>
      <c r="G39" s="241">
        <v>-70</v>
      </c>
      <c r="H39" s="241">
        <v>0</v>
      </c>
      <c r="I39" s="241">
        <f>SUM(E39:H39)</f>
        <v>277</v>
      </c>
      <c r="J39" s="228"/>
      <c r="K39" s="241">
        <v>-56</v>
      </c>
      <c r="L39" s="241">
        <v>-330</v>
      </c>
      <c r="M39" s="241">
        <v>232</v>
      </c>
      <c r="N39" s="241">
        <v>184</v>
      </c>
      <c r="O39" s="241">
        <f t="shared" si="12"/>
        <v>30</v>
      </c>
      <c r="P39" s="183"/>
      <c r="Q39" s="241">
        <v>-121</v>
      </c>
      <c r="R39" s="241">
        <v>583</v>
      </c>
      <c r="S39" s="241">
        <v>480</v>
      </c>
      <c r="T39" s="241">
        <v>-252</v>
      </c>
      <c r="U39" s="241">
        <f>SUM(Q39:T39)</f>
        <v>690</v>
      </c>
      <c r="V39" s="229"/>
      <c r="W39" s="241">
        <v>-248</v>
      </c>
      <c r="X39" s="241">
        <v>-244</v>
      </c>
      <c r="Y39" s="241">
        <v>-49</v>
      </c>
      <c r="Z39" s="241">
        <v>-77</v>
      </c>
      <c r="AA39" s="241">
        <v>-455</v>
      </c>
      <c r="AB39" s="229"/>
      <c r="AC39" s="241">
        <v>-140</v>
      </c>
      <c r="AD39" s="241">
        <v>-34</v>
      </c>
      <c r="AE39" s="241">
        <v>-384.62084858999958</v>
      </c>
      <c r="AF39" s="241">
        <v>311.43284858999999</v>
      </c>
      <c r="AG39" s="241">
        <f t="shared" si="13"/>
        <v>-247.18799999999959</v>
      </c>
      <c r="AH39" s="229"/>
      <c r="AI39" s="241">
        <v>-704.99599999999998</v>
      </c>
      <c r="AJ39" s="241">
        <v>-397.88599999999997</v>
      </c>
      <c r="AK39" s="241">
        <v>-376.40423076962202</v>
      </c>
      <c r="AL39" s="241">
        <v>-81.138671662588024</v>
      </c>
      <c r="AM39" s="241">
        <f t="shared" si="14"/>
        <v>-1560.42490243221</v>
      </c>
    </row>
    <row r="40" spans="1:39">
      <c r="A40" s="85" t="str">
        <f>IF(Menu!$D$7="Português/Portuguese",B40,C40)</f>
        <v>Variações Monetárias e Cambiais</v>
      </c>
      <c r="B40" s="85" t="s">
        <v>492</v>
      </c>
      <c r="C40" s="85" t="s">
        <v>500</v>
      </c>
      <c r="E40" s="242">
        <v>-4928</v>
      </c>
      <c r="F40" s="242">
        <v>8</v>
      </c>
      <c r="G40" s="242">
        <v>-708</v>
      </c>
      <c r="H40" s="242">
        <v>-20</v>
      </c>
      <c r="I40" s="240">
        <v>393</v>
      </c>
      <c r="K40" s="242">
        <v>-53</v>
      </c>
      <c r="L40" s="242">
        <v>-402</v>
      </c>
      <c r="M40" s="242">
        <v>284</v>
      </c>
      <c r="N40" s="242">
        <v>202</v>
      </c>
      <c r="O40" s="240">
        <f t="shared" si="12"/>
        <v>31</v>
      </c>
      <c r="Q40" s="242">
        <v>-100</v>
      </c>
      <c r="R40" s="242">
        <v>580</v>
      </c>
      <c r="S40" s="242">
        <v>468</v>
      </c>
      <c r="T40" s="242">
        <v>-115</v>
      </c>
      <c r="U40" s="240">
        <f>SUM(Q40:T40)</f>
        <v>833</v>
      </c>
      <c r="W40" s="242">
        <v>-270</v>
      </c>
      <c r="X40" s="242">
        <v>-241</v>
      </c>
      <c r="Y40" s="242">
        <v>88</v>
      </c>
      <c r="Z40" s="242">
        <v>-59</v>
      </c>
      <c r="AA40" s="240">
        <v>-119</v>
      </c>
      <c r="AC40" s="242">
        <v>-26</v>
      </c>
      <c r="AD40" s="242">
        <v>24</v>
      </c>
      <c r="AE40" s="242">
        <v>-132.97409607465059</v>
      </c>
      <c r="AF40" s="242">
        <v>638.30786188465095</v>
      </c>
      <c r="AG40" s="240">
        <f t="shared" si="13"/>
        <v>503.33376581000039</v>
      </c>
      <c r="AI40" s="242">
        <v>-671.56083975000001</v>
      </c>
      <c r="AJ40" s="242">
        <v>-459.51499999999999</v>
      </c>
      <c r="AK40" s="242">
        <v>-131.353230769622</v>
      </c>
      <c r="AL40" s="242">
        <v>-78.147831912588003</v>
      </c>
      <c r="AM40" s="242">
        <f t="shared" si="14"/>
        <v>-1340.5769024322099</v>
      </c>
    </row>
    <row r="41" spans="1:39">
      <c r="A41" s="85" t="str">
        <f>IF(Menu!$D$7="Português/Portuguese",B41,C41)</f>
        <v>Resultado com Derivativos</v>
      </c>
      <c r="B41" s="85" t="s">
        <v>493</v>
      </c>
      <c r="C41" s="85" t="s">
        <v>501</v>
      </c>
      <c r="E41" s="242">
        <v>-96</v>
      </c>
      <c r="F41" s="242">
        <v>-26</v>
      </c>
      <c r="G41" s="242">
        <v>-14</v>
      </c>
      <c r="H41" s="242">
        <v>20</v>
      </c>
      <c r="I41" s="240">
        <f>SUM(E41:H41)</f>
        <v>-116</v>
      </c>
      <c r="K41" s="242">
        <v>-3</v>
      </c>
      <c r="L41" s="242">
        <v>72</v>
      </c>
      <c r="M41" s="242">
        <v>-51.954999999999998</v>
      </c>
      <c r="N41" s="242">
        <v>-18</v>
      </c>
      <c r="O41" s="240">
        <f t="shared" si="12"/>
        <v>-0.95499999999999829</v>
      </c>
      <c r="Q41" s="242">
        <v>-21</v>
      </c>
      <c r="R41" s="242">
        <v>3</v>
      </c>
      <c r="S41" s="242">
        <v>12</v>
      </c>
      <c r="T41" s="242">
        <v>-137</v>
      </c>
      <c r="U41" s="240">
        <f>SUM(Q41:T41)</f>
        <v>-143</v>
      </c>
      <c r="W41" s="242">
        <v>22</v>
      </c>
      <c r="X41" s="242">
        <v>-3</v>
      </c>
      <c r="Y41" s="242">
        <v>-137</v>
      </c>
      <c r="Z41" s="242">
        <v>-18</v>
      </c>
      <c r="AA41" s="240">
        <v>-336</v>
      </c>
      <c r="AC41" s="242">
        <v>-114</v>
      </c>
      <c r="AD41" s="242">
        <v>-58</v>
      </c>
      <c r="AE41" s="242">
        <v>-251.64675251534902</v>
      </c>
      <c r="AF41" s="242">
        <v>-326.87501329465096</v>
      </c>
      <c r="AG41" s="240">
        <f t="shared" si="13"/>
        <v>-750.52176581000003</v>
      </c>
      <c r="AI41" s="242">
        <v>-33.435160250000003</v>
      </c>
      <c r="AJ41" s="242">
        <v>61.628999999999998</v>
      </c>
      <c r="AK41" s="242">
        <v>-245.05099999999999</v>
      </c>
      <c r="AL41" s="242">
        <v>-2.9908397500000206</v>
      </c>
      <c r="AM41" s="242">
        <f t="shared" si="14"/>
        <v>-219.84800000000001</v>
      </c>
    </row>
    <row r="42" spans="1:39">
      <c r="C42"/>
    </row>
    <row r="43" spans="1:39" s="23" customFormat="1" ht="18">
      <c r="A43" s="79" t="str">
        <f>IF(Menu!$D$7="Português/Portuguese",B43,C43)</f>
        <v>Exposição cambial líquida (US$ ´000)</v>
      </c>
      <c r="B43" s="79" t="s">
        <v>504</v>
      </c>
      <c r="C43" s="79" t="s">
        <v>508</v>
      </c>
      <c r="E43" s="227"/>
      <c r="F43" s="227"/>
      <c r="G43" s="227"/>
      <c r="H43" s="227"/>
      <c r="I43" s="227"/>
      <c r="J43" s="162"/>
      <c r="K43" s="227"/>
      <c r="L43" s="227"/>
      <c r="M43" s="227"/>
      <c r="N43" s="227"/>
      <c r="O43" s="227"/>
      <c r="P43" s="162"/>
      <c r="Q43" s="227"/>
      <c r="R43" s="227"/>
      <c r="S43" s="227"/>
      <c r="T43" s="227"/>
      <c r="U43" s="227"/>
      <c r="V43" s="162"/>
      <c r="W43" s="227"/>
      <c r="X43" s="227"/>
      <c r="Y43" s="227"/>
      <c r="Z43" s="227"/>
      <c r="AA43" s="227"/>
      <c r="AB43" s="162"/>
      <c r="AC43" s="227"/>
      <c r="AD43" s="227"/>
      <c r="AE43" s="227"/>
      <c r="AF43" s="227"/>
      <c r="AG43" s="227"/>
      <c r="AH43" s="162"/>
      <c r="AI43" s="227"/>
      <c r="AJ43" s="227"/>
      <c r="AK43" s="227"/>
      <c r="AL43" s="227"/>
      <c r="AM43" s="227"/>
    </row>
    <row r="44" spans="1:39">
      <c r="A44" s="9" t="str">
        <f>IF(Menu!$D$7="Português/Portuguese",B44,C44)</f>
        <v>Caixa</v>
      </c>
      <c r="B44" s="9" t="s">
        <v>505</v>
      </c>
      <c r="C44" s="9" t="s">
        <v>509</v>
      </c>
      <c r="E44" s="242">
        <v>293</v>
      </c>
      <c r="F44" s="242">
        <v>412</v>
      </c>
      <c r="G44" s="242">
        <v>428</v>
      </c>
      <c r="H44" s="242">
        <v>665</v>
      </c>
      <c r="I44" s="242">
        <v>665</v>
      </c>
      <c r="K44" s="242">
        <v>1047</v>
      </c>
      <c r="L44" s="242">
        <v>2683</v>
      </c>
      <c r="M44" s="242">
        <v>1884</v>
      </c>
      <c r="N44" s="242">
        <v>1656</v>
      </c>
      <c r="O44" s="242">
        <v>1656</v>
      </c>
      <c r="Q44" s="242">
        <v>1598</v>
      </c>
      <c r="R44" s="242">
        <v>1369</v>
      </c>
      <c r="S44" s="242">
        <v>1354</v>
      </c>
      <c r="T44" s="242">
        <v>1191</v>
      </c>
      <c r="U44" s="242">
        <v>1191</v>
      </c>
      <c r="W44" s="242">
        <v>1473</v>
      </c>
      <c r="X44" s="242">
        <v>1602</v>
      </c>
      <c r="Y44" s="242">
        <v>1902</v>
      </c>
      <c r="Z44" s="242">
        <v>2229</v>
      </c>
      <c r="AA44" s="242">
        <v>2229</v>
      </c>
      <c r="AC44" s="242">
        <v>1641</v>
      </c>
      <c r="AD44" s="242">
        <v>1579.595</v>
      </c>
      <c r="AE44" s="242">
        <v>2374.3739999999998</v>
      </c>
      <c r="AF44" s="242">
        <v>1951.0250000000001</v>
      </c>
      <c r="AG44" s="242">
        <v>1951.0250000000001</v>
      </c>
      <c r="AI44" s="242">
        <v>2328.8290000000002</v>
      </c>
      <c r="AJ44" s="242">
        <v>2091.69</v>
      </c>
      <c r="AK44" s="242">
        <v>2019.617</v>
      </c>
      <c r="AL44" s="242">
        <v>895.33699999999999</v>
      </c>
      <c r="AM44" s="242">
        <f t="shared" ref="AM44:AM52" si="15">AL44</f>
        <v>895.33699999999999</v>
      </c>
    </row>
    <row r="45" spans="1:39">
      <c r="A45" s="67" t="str">
        <f>IF(Menu!$D$7="Português/Portuguese",B45,C45)</f>
        <v>Contas a Receber</v>
      </c>
      <c r="B45" s="67" t="s">
        <v>506</v>
      </c>
      <c r="C45" s="67" t="s">
        <v>510</v>
      </c>
      <c r="E45" s="242">
        <v>323</v>
      </c>
      <c r="F45" s="242">
        <v>240</v>
      </c>
      <c r="G45" s="242">
        <v>276</v>
      </c>
      <c r="H45" s="242">
        <v>387</v>
      </c>
      <c r="I45" s="242">
        <v>387</v>
      </c>
      <c r="K45" s="242">
        <v>415</v>
      </c>
      <c r="L45" s="242">
        <v>644</v>
      </c>
      <c r="M45" s="242">
        <v>172</v>
      </c>
      <c r="N45" s="242">
        <v>15</v>
      </c>
      <c r="O45" s="242">
        <v>15</v>
      </c>
      <c r="Q45" s="242">
        <v>514</v>
      </c>
      <c r="R45" s="242">
        <v>162</v>
      </c>
      <c r="S45" s="242">
        <v>156</v>
      </c>
      <c r="T45" s="242">
        <v>316</v>
      </c>
      <c r="U45" s="242">
        <v>316</v>
      </c>
      <c r="W45" s="242">
        <v>371</v>
      </c>
      <c r="X45" s="242">
        <v>214</v>
      </c>
      <c r="Y45" s="242">
        <v>295</v>
      </c>
      <c r="Z45" s="242">
        <v>292</v>
      </c>
      <c r="AA45" s="242">
        <v>292</v>
      </c>
      <c r="AC45" s="242">
        <v>58</v>
      </c>
      <c r="AD45" s="242">
        <v>65</v>
      </c>
      <c r="AE45" s="242">
        <v>66.927999999999997</v>
      </c>
      <c r="AF45" s="242">
        <v>58.295999999999999</v>
      </c>
      <c r="AG45" s="242">
        <v>58.295999999999999</v>
      </c>
      <c r="AI45" s="242">
        <v>68.911000000000001</v>
      </c>
      <c r="AJ45" s="242">
        <v>135.828</v>
      </c>
      <c r="AK45" s="242">
        <v>235.38300000000001</v>
      </c>
      <c r="AL45" s="242">
        <v>212.37200000000001</v>
      </c>
      <c r="AM45" s="242">
        <f t="shared" si="15"/>
        <v>212.37200000000001</v>
      </c>
    </row>
    <row r="46" spans="1:39">
      <c r="A46" s="67" t="str">
        <f>IF(Menu!$D$7="Português/Portuguese",B46,C46)</f>
        <v>Aplicação financeira</v>
      </c>
      <c r="B46" s="67" t="s">
        <v>507</v>
      </c>
      <c r="C46" s="67" t="s">
        <v>511</v>
      </c>
      <c r="E46" s="242">
        <v>3</v>
      </c>
      <c r="F46" s="242">
        <v>24</v>
      </c>
      <c r="G46" s="242">
        <v>23</v>
      </c>
      <c r="H46" s="242">
        <v>24</v>
      </c>
      <c r="I46" s="242">
        <v>24</v>
      </c>
      <c r="K46" s="242">
        <v>23</v>
      </c>
      <c r="L46" s="242">
        <v>24</v>
      </c>
      <c r="M46" s="242">
        <v>36</v>
      </c>
      <c r="N46" s="242">
        <v>24</v>
      </c>
      <c r="O46" s="242">
        <v>24</v>
      </c>
      <c r="Q46" s="242">
        <v>26</v>
      </c>
      <c r="R46" s="242">
        <v>25</v>
      </c>
      <c r="S46" s="242">
        <v>25</v>
      </c>
      <c r="T46" s="242">
        <v>27</v>
      </c>
      <c r="U46" s="242">
        <v>27</v>
      </c>
      <c r="W46" s="242">
        <v>28</v>
      </c>
      <c r="X46" s="242">
        <v>16</v>
      </c>
      <c r="Y46" s="242">
        <v>15</v>
      </c>
      <c r="Z46" s="242">
        <v>16</v>
      </c>
      <c r="AA46" s="242">
        <v>16</v>
      </c>
      <c r="AC46" s="242">
        <v>15</v>
      </c>
      <c r="AD46" s="242">
        <v>14</v>
      </c>
      <c r="AE46" s="242">
        <v>13.86</v>
      </c>
      <c r="AF46" s="242">
        <v>270.03800000000001</v>
      </c>
      <c r="AG46" s="242">
        <v>270.03800000000001</v>
      </c>
      <c r="AI46" s="242">
        <v>13.15</v>
      </c>
      <c r="AJ46" s="242">
        <v>427.34800000000001</v>
      </c>
      <c r="AK46" s="242">
        <v>404.27699999999999</v>
      </c>
      <c r="AL46" s="242">
        <v>388.70499999999998</v>
      </c>
      <c r="AM46" s="242">
        <f t="shared" si="15"/>
        <v>388.70499999999998</v>
      </c>
    </row>
    <row r="47" spans="1:39">
      <c r="A47" s="67" t="str">
        <f>IF(Menu!$D$7="Português/Portuguese",B47,C47)</f>
        <v>Empréstimos e Financiamentos</v>
      </c>
      <c r="B47" s="67" t="s">
        <v>16</v>
      </c>
      <c r="C47" s="67" t="s">
        <v>67</v>
      </c>
      <c r="E47" s="242">
        <v>-4730</v>
      </c>
      <c r="F47" s="242">
        <v>-4753</v>
      </c>
      <c r="G47" s="242">
        <v>-4464</v>
      </c>
      <c r="H47" s="242">
        <v>-4812</v>
      </c>
      <c r="I47" s="242">
        <v>-4812</v>
      </c>
      <c r="K47" s="242">
        <v>-4408</v>
      </c>
      <c r="L47" s="242">
        <v>-5247</v>
      </c>
      <c r="M47" s="242">
        <v>-3724</v>
      </c>
      <c r="N47" s="242">
        <v>-3866</v>
      </c>
      <c r="O47" s="242">
        <v>-3866</v>
      </c>
      <c r="Q47" s="242">
        <v>-4118</v>
      </c>
      <c r="R47" s="242">
        <v>-4586</v>
      </c>
      <c r="S47" s="242">
        <v>-4499</v>
      </c>
      <c r="T47" s="242">
        <v>-4594</v>
      </c>
      <c r="U47" s="242">
        <v>-4594</v>
      </c>
      <c r="W47" s="242">
        <v>-4740</v>
      </c>
      <c r="X47" s="242">
        <v>-4976</v>
      </c>
      <c r="Y47" s="242">
        <v>-5356</v>
      </c>
      <c r="Z47" s="242">
        <v>-5616</v>
      </c>
      <c r="AA47" s="242">
        <v>-5616</v>
      </c>
      <c r="AC47" s="242">
        <v>-5898</v>
      </c>
      <c r="AD47" s="242">
        <v>-5922</v>
      </c>
      <c r="AE47" s="242">
        <v>-5924.183</v>
      </c>
      <c r="AF47" s="242">
        <v>-5983.4920000000002</v>
      </c>
      <c r="AG47" s="242">
        <v>-5983.4920000000002</v>
      </c>
      <c r="AI47" s="242">
        <v>-6024.125</v>
      </c>
      <c r="AJ47" s="242">
        <v>-5872.1229999999996</v>
      </c>
      <c r="AK47" s="242">
        <v>-6067.3389999999999</v>
      </c>
      <c r="AL47" s="242">
        <v>-6002.2079999999996</v>
      </c>
      <c r="AM47" s="242">
        <f t="shared" si="15"/>
        <v>-6002.2079999999996</v>
      </c>
    </row>
    <row r="48" spans="1:39">
      <c r="A48" s="67" t="str">
        <f>IF(Menu!$D$7="Português/Portuguese",B48,C48)</f>
        <v>Fornecedores</v>
      </c>
      <c r="B48" s="67" t="s">
        <v>15</v>
      </c>
      <c r="C48" s="67" t="s">
        <v>66</v>
      </c>
      <c r="E48" s="242">
        <v>-87</v>
      </c>
      <c r="F48" s="242">
        <v>-142</v>
      </c>
      <c r="G48" s="242">
        <v>-143</v>
      </c>
      <c r="H48" s="242">
        <v>-140</v>
      </c>
      <c r="I48" s="242">
        <v>-140</v>
      </c>
      <c r="K48" s="242">
        <v>-282</v>
      </c>
      <c r="L48" s="242">
        <v>-387</v>
      </c>
      <c r="M48" s="242">
        <v>-449</v>
      </c>
      <c r="N48" s="242">
        <v>-614</v>
      </c>
      <c r="O48" s="242">
        <v>-614</v>
      </c>
      <c r="Q48" s="242">
        <v>-543</v>
      </c>
      <c r="R48" s="242">
        <v>-489</v>
      </c>
      <c r="S48" s="242">
        <v>-514</v>
      </c>
      <c r="T48" s="242">
        <v>-366</v>
      </c>
      <c r="U48" s="242">
        <v>-366</v>
      </c>
      <c r="W48" s="242">
        <v>-349</v>
      </c>
      <c r="X48" s="242">
        <v>-339</v>
      </c>
      <c r="Y48" s="242">
        <v>-343</v>
      </c>
      <c r="Z48" s="242">
        <v>-525</v>
      </c>
      <c r="AA48" s="242">
        <v>-525</v>
      </c>
      <c r="AC48" s="242">
        <v>-496</v>
      </c>
      <c r="AD48" s="242">
        <v>-432.03899999999999</v>
      </c>
      <c r="AE48" s="242">
        <v>-439.14800000000002</v>
      </c>
      <c r="AF48" s="242">
        <v>-284.84300000000002</v>
      </c>
      <c r="AG48" s="242">
        <v>-284.84300000000002</v>
      </c>
      <c r="AI48" s="242">
        <v>-303.15300000000002</v>
      </c>
      <c r="AJ48" s="242">
        <v>-383.14</v>
      </c>
      <c r="AK48" s="242">
        <v>-280.71699999999998</v>
      </c>
      <c r="AL48" s="242">
        <v>-248.79</v>
      </c>
      <c r="AM48" s="242">
        <f t="shared" si="15"/>
        <v>-248.79</v>
      </c>
    </row>
    <row r="49" spans="1:39">
      <c r="A49" s="67" t="str">
        <f>IF(Menu!$D$7="Português/Portuguese",B49,C49)</f>
        <v>Outros</v>
      </c>
      <c r="B49" s="67" t="s">
        <v>134</v>
      </c>
      <c r="C49" s="67" t="s">
        <v>173</v>
      </c>
      <c r="E49" s="242">
        <v>-3</v>
      </c>
      <c r="F49" s="242">
        <v>-3</v>
      </c>
      <c r="G49" s="242">
        <v>2</v>
      </c>
      <c r="H49" s="242">
        <v>0</v>
      </c>
      <c r="I49" s="242">
        <v>0</v>
      </c>
      <c r="K49" s="242">
        <v>4</v>
      </c>
      <c r="L49" s="242">
        <v>4</v>
      </c>
      <c r="M49" s="242">
        <v>43</v>
      </c>
      <c r="N49" s="242">
        <v>48</v>
      </c>
      <c r="O49" s="242">
        <v>48</v>
      </c>
      <c r="Q49" s="242">
        <v>49</v>
      </c>
      <c r="R49" s="242">
        <v>41</v>
      </c>
      <c r="S49" s="242">
        <v>-88</v>
      </c>
      <c r="T49" s="242">
        <v>-23</v>
      </c>
      <c r="U49" s="242">
        <v>-23</v>
      </c>
      <c r="W49" s="242">
        <v>-19</v>
      </c>
      <c r="X49" s="242">
        <v>-19</v>
      </c>
      <c r="Y49" s="242">
        <v>-50</v>
      </c>
      <c r="Z49" s="242">
        <v>-42</v>
      </c>
      <c r="AA49" s="242">
        <v>-42</v>
      </c>
      <c r="AC49" s="242">
        <v>-37</v>
      </c>
      <c r="AD49" s="242">
        <v>-55</v>
      </c>
      <c r="AE49" s="242">
        <v>-55</v>
      </c>
      <c r="AF49" s="242">
        <v>-37.185000000000002</v>
      </c>
      <c r="AG49" s="242">
        <v>-37.185000000000002</v>
      </c>
      <c r="AI49" s="242">
        <v>-39.811999999999998</v>
      </c>
      <c r="AJ49" s="242">
        <v>-49.494999999999997</v>
      </c>
      <c r="AK49" s="242">
        <v>-13.212999999999999</v>
      </c>
      <c r="AL49" s="242">
        <v>-14.528</v>
      </c>
      <c r="AM49" s="242">
        <f t="shared" si="15"/>
        <v>-14.528</v>
      </c>
    </row>
    <row r="50" spans="1:39" s="83" customFormat="1" ht="18">
      <c r="A50" s="80" t="str">
        <f>IF(Menu!$D$7="Português/Portuguese",B50,C50)</f>
        <v>Exposição Cambial Natural (Ativo - Passivo)</v>
      </c>
      <c r="B50" s="80" t="s">
        <v>512</v>
      </c>
      <c r="C50" s="80" t="s">
        <v>515</v>
      </c>
      <c r="E50" s="241">
        <v>-4200</v>
      </c>
      <c r="F50" s="241">
        <v>-4222</v>
      </c>
      <c r="G50" s="241">
        <v>-3925</v>
      </c>
      <c r="H50" s="241">
        <v>-3876</v>
      </c>
      <c r="I50" s="241">
        <v>-3876</v>
      </c>
      <c r="J50" s="228"/>
      <c r="K50" s="241">
        <v>-3201</v>
      </c>
      <c r="L50" s="241">
        <v>-2279</v>
      </c>
      <c r="M50" s="241">
        <v>-2038</v>
      </c>
      <c r="N50" s="241">
        <v>-2737</v>
      </c>
      <c r="O50" s="241">
        <v>-2737</v>
      </c>
      <c r="P50" s="183"/>
      <c r="Q50" s="241">
        <v>-2474</v>
      </c>
      <c r="R50" s="241">
        <v>-3478</v>
      </c>
      <c r="S50" s="241">
        <v>-3566</v>
      </c>
      <c r="T50" s="241">
        <v>-3449</v>
      </c>
      <c r="U50" s="241">
        <v>-3449</v>
      </c>
      <c r="V50" s="229"/>
      <c r="W50" s="241">
        <v>-3236</v>
      </c>
      <c r="X50" s="241">
        <v>-3502</v>
      </c>
      <c r="Y50" s="241">
        <v>-3537</v>
      </c>
      <c r="Z50" s="241">
        <v>-3646</v>
      </c>
      <c r="AA50" s="241">
        <v>-3646</v>
      </c>
      <c r="AB50" s="229"/>
      <c r="AC50" s="241">
        <v>-4717</v>
      </c>
      <c r="AD50" s="241">
        <v>-4750.4439999999995</v>
      </c>
      <c r="AE50" s="241">
        <v>-3963.1690000000003</v>
      </c>
      <c r="AF50" s="241">
        <v>-4026.1610000000001</v>
      </c>
      <c r="AG50" s="241">
        <v>-4026.1610000000001</v>
      </c>
      <c r="AH50" s="229"/>
      <c r="AI50" s="241">
        <v>-3956.2</v>
      </c>
      <c r="AJ50" s="241">
        <v>-3649.8919999999998</v>
      </c>
      <c r="AK50" s="241">
        <v>-3701.9920000000002</v>
      </c>
      <c r="AL50" s="241">
        <v>-4769.1120000000001</v>
      </c>
      <c r="AM50" s="241">
        <f t="shared" si="15"/>
        <v>-4769.1120000000001</v>
      </c>
    </row>
    <row r="51" spans="1:39">
      <c r="A51" s="67" t="str">
        <f>IF(Menu!$D$7="Português/Portuguese",B51,C51)</f>
        <v>Instrumentos Derivativos</v>
      </c>
      <c r="B51" s="67" t="s">
        <v>513</v>
      </c>
      <c r="C51" s="67" t="s">
        <v>516</v>
      </c>
      <c r="E51" s="240">
        <f>E52-E50</f>
        <v>4574</v>
      </c>
      <c r="F51" s="240">
        <f>F52-F50</f>
        <v>4208</v>
      </c>
      <c r="G51" s="240">
        <f>G52-G50</f>
        <v>4013</v>
      </c>
      <c r="H51" s="242">
        <v>3925</v>
      </c>
      <c r="I51" s="242">
        <f>3992-67</f>
        <v>3925</v>
      </c>
      <c r="K51" s="240">
        <v>3729</v>
      </c>
      <c r="L51" s="240">
        <v>3829</v>
      </c>
      <c r="M51" s="240">
        <v>3772</v>
      </c>
      <c r="N51" s="242">
        <f>2655-67</f>
        <v>2588</v>
      </c>
      <c r="O51" s="242">
        <f>N51</f>
        <v>2588</v>
      </c>
      <c r="Q51" s="240">
        <f>Q52-Q50</f>
        <v>2323</v>
      </c>
      <c r="R51" s="240">
        <f>R52-R50</f>
        <v>3980</v>
      </c>
      <c r="S51" s="240">
        <f>S52-S50</f>
        <v>3783</v>
      </c>
      <c r="T51" s="242">
        <f>4410-115-67</f>
        <v>4228</v>
      </c>
      <c r="U51" s="242">
        <v>4228</v>
      </c>
      <c r="W51" s="240">
        <f>W52-W50</f>
        <v>4048</v>
      </c>
      <c r="X51" s="240">
        <f>X52-X50</f>
        <v>4011</v>
      </c>
      <c r="Y51" s="240">
        <f>Y52-Y50</f>
        <v>3993</v>
      </c>
      <c r="Z51" s="242">
        <f>3932-67-115</f>
        <v>3750</v>
      </c>
      <c r="AA51" s="242">
        <f>3932-67-115</f>
        <v>3750</v>
      </c>
      <c r="AC51" s="240">
        <v>3846</v>
      </c>
      <c r="AD51" s="240">
        <v>5277.4180348800001</v>
      </c>
      <c r="AE51" s="240">
        <v>5319.4880348500001</v>
      </c>
      <c r="AF51" s="242">
        <v>5099.2780348500009</v>
      </c>
      <c r="AG51" s="242">
        <v>5099.2780348500009</v>
      </c>
      <c r="AI51" s="240">
        <v>4977.8480348499997</v>
      </c>
      <c r="AJ51" s="240">
        <v>4753.5670348500007</v>
      </c>
      <c r="AK51" s="240">
        <v>4646.8822057600009</v>
      </c>
      <c r="AL51" s="242">
        <v>4396.41320576</v>
      </c>
      <c r="AM51" s="242">
        <f t="shared" si="15"/>
        <v>4396.41320576</v>
      </c>
    </row>
    <row r="52" spans="1:39" s="83" customFormat="1" ht="18">
      <c r="A52" s="80" t="str">
        <f>IF(Menu!$D$7="Português/Portuguese",B52,C52)</f>
        <v>Exposição Cambial Líquida</v>
      </c>
      <c r="B52" s="80" t="s">
        <v>514</v>
      </c>
      <c r="C52" s="80" t="s">
        <v>517</v>
      </c>
      <c r="E52" s="241">
        <v>374</v>
      </c>
      <c r="F52" s="241">
        <v>-14</v>
      </c>
      <c r="G52" s="241">
        <v>88</v>
      </c>
      <c r="H52" s="241">
        <f>SUM(H50:H51)</f>
        <v>49</v>
      </c>
      <c r="I52" s="241">
        <f>SUM(I50:I51)</f>
        <v>49</v>
      </c>
      <c r="J52" s="228"/>
      <c r="K52" s="241">
        <v>528</v>
      </c>
      <c r="L52" s="241">
        <v>1550</v>
      </c>
      <c r="M52" s="241">
        <v>1734</v>
      </c>
      <c r="N52" s="241">
        <f>SUM(N50:N51)</f>
        <v>-149</v>
      </c>
      <c r="O52" s="241">
        <f>SUM(O50:O51)</f>
        <v>-149</v>
      </c>
      <c r="P52" s="183"/>
      <c r="Q52" s="241">
        <v>-151</v>
      </c>
      <c r="R52" s="241">
        <v>502</v>
      </c>
      <c r="S52" s="241">
        <v>217</v>
      </c>
      <c r="T52" s="241">
        <f>SUM(T50:T51)</f>
        <v>779</v>
      </c>
      <c r="U52" s="241">
        <f>SUM(U50:U51)</f>
        <v>779</v>
      </c>
      <c r="V52" s="229"/>
      <c r="W52" s="241">
        <v>812</v>
      </c>
      <c r="X52" s="241">
        <v>509</v>
      </c>
      <c r="Y52" s="241">
        <v>456</v>
      </c>
      <c r="Z52" s="241">
        <f>SUM(Z50:Z51)</f>
        <v>104</v>
      </c>
      <c r="AA52" s="241">
        <f>SUM(AA50:AA51)</f>
        <v>104</v>
      </c>
      <c r="AB52" s="229"/>
      <c r="AC52" s="241">
        <v>-871</v>
      </c>
      <c r="AD52" s="241">
        <v>526.97403488000054</v>
      </c>
      <c r="AE52" s="241">
        <v>1356.3190348499998</v>
      </c>
      <c r="AF52" s="241">
        <v>1073.1170348500009</v>
      </c>
      <c r="AG52" s="241">
        <v>1073.1170348500009</v>
      </c>
      <c r="AH52" s="229"/>
      <c r="AI52" s="241">
        <v>1021.6480348499999</v>
      </c>
      <c r="AJ52" s="241">
        <v>1103.6750348500009</v>
      </c>
      <c r="AK52" s="241">
        <v>944.89020576000075</v>
      </c>
      <c r="AL52" s="241">
        <v>-372.6987942400001</v>
      </c>
      <c r="AM52" s="241">
        <f t="shared" si="15"/>
        <v>-372.6987942400001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A1AC2-E154-48C4-9E03-75C4ED113476}">
  <sheetPr>
    <tabColor theme="4" tint="0.39997558519241921"/>
  </sheetPr>
  <dimension ref="A1:Y26"/>
  <sheetViews>
    <sheetView showGridLines="0" zoomScale="60" zoomScaleNormal="60" workbookViewId="0">
      <pane xSplit="4" ySplit="4" topLeftCell="E5" activePane="bottomRight" state="frozen"/>
      <selection activeCell="AN19" sqref="AN19"/>
      <selection pane="topRight" activeCell="AN19" sqref="AN19"/>
      <selection pane="bottomLeft" activeCell="AN19" sqref="AN19"/>
      <selection pane="bottomRight" activeCell="E36" sqref="E36"/>
    </sheetView>
  </sheetViews>
  <sheetFormatPr defaultColWidth="15.7109375" defaultRowHeight="17.25"/>
  <cols>
    <col min="1" max="1" width="79.5703125" style="67" customWidth="1"/>
    <col min="2" max="3" width="79.5703125" style="67" hidden="1" customWidth="1"/>
    <col min="4" max="4" width="1.28515625" customWidth="1"/>
    <col min="5" max="11" width="15.7109375" style="8"/>
    <col min="12" max="12" width="19.7109375" style="8" bestFit="1" customWidth="1"/>
    <col min="13" max="14" width="15.7109375" style="8"/>
    <col min="15" max="15" width="21.85546875" style="8" bestFit="1" customWidth="1"/>
    <col min="16" max="20" width="15.7109375" style="8"/>
    <col min="21" max="23" width="16.28515625" style="8" bestFit="1" customWidth="1"/>
    <col min="24" max="24" width="17" style="8" bestFit="1" customWidth="1"/>
    <col min="25" max="25" width="18.42578125" style="8" bestFit="1" customWidth="1"/>
  </cols>
  <sheetData>
    <row r="1" spans="1:25" ht="18" customHeight="1">
      <c r="A1" s="63"/>
      <c r="B1" s="63"/>
      <c r="C1" s="63"/>
    </row>
    <row r="2" spans="1:25" s="34" customFormat="1" ht="18" customHeight="1">
      <c r="A2" s="33"/>
      <c r="B2" s="33"/>
      <c r="C2" s="33"/>
      <c r="D2" s="33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25" s="34" customFormat="1" ht="18" customHeight="1">
      <c r="A3" s="33"/>
      <c r="B3" s="33"/>
      <c r="C3" s="33"/>
      <c r="D3" s="33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1:25" s="86" customFormat="1" ht="20.100000000000001" customHeight="1" thickBot="1">
      <c r="A4" s="11"/>
      <c r="B4" s="11"/>
      <c r="C4" s="11"/>
      <c r="D4" s="33"/>
      <c r="E4" s="11"/>
      <c r="F4" s="11"/>
      <c r="G4" s="11"/>
      <c r="H4" s="11"/>
      <c r="I4" s="11"/>
      <c r="J4" s="11"/>
      <c r="K4" s="11"/>
      <c r="L4" s="11"/>
      <c r="M4" s="11"/>
      <c r="N4" s="11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5" s="23" customFormat="1" ht="18">
      <c r="A5" s="79" t="str">
        <f>IF(Menu!$D$7="Português/Portuguese",B5,C5)</f>
        <v>Projeções Ativas</v>
      </c>
      <c r="B5" s="79" t="s">
        <v>688</v>
      </c>
      <c r="C5" s="79" t="s">
        <v>518</v>
      </c>
      <c r="E5" s="79" t="s">
        <v>641</v>
      </c>
      <c r="F5" s="79" t="s">
        <v>642</v>
      </c>
      <c r="G5" s="79" t="s">
        <v>643</v>
      </c>
      <c r="H5" s="79" t="s">
        <v>644</v>
      </c>
      <c r="I5" s="79" t="s">
        <v>645</v>
      </c>
      <c r="J5" s="79" t="s">
        <v>646</v>
      </c>
      <c r="K5" s="79" t="s">
        <v>647</v>
      </c>
      <c r="L5" s="79" t="s">
        <v>648</v>
      </c>
      <c r="M5" s="79" t="s">
        <v>649</v>
      </c>
      <c r="N5" s="79" t="s">
        <v>650</v>
      </c>
      <c r="O5" s="86"/>
    </row>
    <row r="6" spans="1:25" s="23" customFormat="1" ht="36">
      <c r="A6" s="69" t="str">
        <f>IF(Menu!$D$7="Português/Portuguese",B6,C6)</f>
        <v>Volume de Produção de Minério de Ferro Nova Metodologia (Compras+Produção em mil ton)</v>
      </c>
      <c r="B6" s="69" t="s">
        <v>640</v>
      </c>
      <c r="C6" s="69" t="s">
        <v>691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86"/>
      <c r="P6" s="258"/>
      <c r="Q6" s="258"/>
      <c r="R6" s="258"/>
      <c r="S6" s="258"/>
      <c r="T6" s="258"/>
      <c r="U6" s="258"/>
      <c r="V6" s="258"/>
      <c r="W6" s="258"/>
      <c r="X6" s="258"/>
      <c r="Y6" s="258"/>
    </row>
    <row r="7" spans="1:25" s="23" customFormat="1" ht="18">
      <c r="A7" s="67" t="str">
        <f>IF(Menu!$D$7="Português/Portuguese",B7,C7)</f>
        <v>Estimada</v>
      </c>
      <c r="B7" s="67" t="s">
        <v>631</v>
      </c>
      <c r="C7" s="67" t="s">
        <v>700</v>
      </c>
      <c r="E7" s="262" t="s">
        <v>690</v>
      </c>
      <c r="F7" s="262" t="s">
        <v>652</v>
      </c>
      <c r="G7" s="262" t="s">
        <v>653</v>
      </c>
      <c r="H7" s="262" t="s">
        <v>654</v>
      </c>
      <c r="I7" s="262" t="s">
        <v>655</v>
      </c>
      <c r="J7" s="262" t="s">
        <v>651</v>
      </c>
      <c r="K7" s="262" t="s">
        <v>651</v>
      </c>
      <c r="L7" s="262" t="s">
        <v>651</v>
      </c>
      <c r="M7" s="262" t="s">
        <v>651</v>
      </c>
      <c r="N7" s="262" t="s">
        <v>651</v>
      </c>
      <c r="O7" s="86"/>
      <c r="P7" s="258"/>
      <c r="Q7" s="258"/>
      <c r="R7" s="258"/>
      <c r="S7" s="258"/>
      <c r="T7" s="258"/>
      <c r="U7" s="258"/>
      <c r="V7" s="258"/>
      <c r="W7" s="258"/>
      <c r="X7" s="258"/>
      <c r="Y7" s="258"/>
    </row>
    <row r="8" spans="1:25" s="23" customFormat="1" ht="18">
      <c r="A8" s="69" t="str">
        <f>IF(Menu!$D$7="Português/Portuguese",B8,C8)</f>
        <v>Cash Cost (C1 US/ton)</v>
      </c>
      <c r="B8" s="69" t="s">
        <v>632</v>
      </c>
      <c r="C8" s="69" t="s">
        <v>692</v>
      </c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</row>
    <row r="9" spans="1:25" s="23" customFormat="1" ht="18">
      <c r="A9" s="67" t="str">
        <f>IF(Menu!$D$7="Português/Portuguese",B9,C9)</f>
        <v>Estimada</v>
      </c>
      <c r="B9" s="67" t="s">
        <v>631</v>
      </c>
      <c r="C9" s="67" t="s">
        <v>700</v>
      </c>
      <c r="E9" s="262" t="s">
        <v>689</v>
      </c>
      <c r="F9" s="262" t="s">
        <v>651</v>
      </c>
      <c r="G9" s="262" t="s">
        <v>651</v>
      </c>
      <c r="H9" s="262" t="s">
        <v>651</v>
      </c>
      <c r="I9" s="262" t="s">
        <v>651</v>
      </c>
      <c r="J9" s="262" t="s">
        <v>651</v>
      </c>
      <c r="K9" s="262" t="s">
        <v>651</v>
      </c>
      <c r="L9" s="262" t="s">
        <v>651</v>
      </c>
      <c r="M9" s="262" t="s">
        <v>651</v>
      </c>
      <c r="N9" s="262" t="s">
        <v>651</v>
      </c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</row>
    <row r="10" spans="1:25" s="23" customFormat="1" ht="18">
      <c r="A10" s="69" t="str">
        <f>IF(Menu!$D$7="Português/Portuguese",B10,C10)</f>
        <v>Capex expansão (R$ milhões) - Mineração</v>
      </c>
      <c r="B10" s="69" t="s">
        <v>633</v>
      </c>
      <c r="C10" s="69" t="s">
        <v>693</v>
      </c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</row>
    <row r="11" spans="1:25" s="23" customFormat="1" ht="18">
      <c r="A11" s="67" t="str">
        <f>IF(Menu!$D$7="Português/Portuguese",B11,C11)</f>
        <v>Estimada</v>
      </c>
      <c r="B11" s="67" t="s">
        <v>631</v>
      </c>
      <c r="C11" s="67" t="s">
        <v>700</v>
      </c>
      <c r="E11" s="262" t="s">
        <v>651</v>
      </c>
      <c r="F11" s="262" t="s">
        <v>651</v>
      </c>
      <c r="G11" s="262" t="s">
        <v>651</v>
      </c>
      <c r="H11" s="262" t="s">
        <v>651</v>
      </c>
      <c r="I11" s="262" t="s">
        <v>651</v>
      </c>
      <c r="J11" s="262" t="s">
        <v>651</v>
      </c>
      <c r="K11" s="262" t="s">
        <v>651</v>
      </c>
      <c r="L11" s="262" t="s">
        <v>651</v>
      </c>
      <c r="M11" s="262">
        <v>13200</v>
      </c>
      <c r="N11" s="262" t="s">
        <v>651</v>
      </c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</row>
    <row r="12" spans="1:25" s="23" customFormat="1" ht="18">
      <c r="A12" s="69" t="str">
        <f>IF(Menu!$D$7="Português/Portuguese",B12,C12)</f>
        <v xml:space="preserve">Capex expansão (R$ milhões) - Siderurgia </v>
      </c>
      <c r="B12" s="69" t="s">
        <v>634</v>
      </c>
      <c r="C12" s="69" t="s">
        <v>694</v>
      </c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</row>
    <row r="13" spans="1:25" s="23" customFormat="1" ht="18">
      <c r="A13" s="67" t="str">
        <f>IF(Menu!$D$7="Português/Portuguese",B13,C13)</f>
        <v>Estimada</v>
      </c>
      <c r="B13" s="67" t="s">
        <v>631</v>
      </c>
      <c r="C13" s="67" t="s">
        <v>700</v>
      </c>
      <c r="E13" s="262" t="s">
        <v>651</v>
      </c>
      <c r="F13" s="262" t="s">
        <v>651</v>
      </c>
      <c r="G13" s="262" t="s">
        <v>651</v>
      </c>
      <c r="H13" s="262" t="s">
        <v>651</v>
      </c>
      <c r="I13" s="262" t="s">
        <v>651</v>
      </c>
      <c r="J13" s="262" t="s">
        <v>651</v>
      </c>
      <c r="K13" s="262">
        <v>8000</v>
      </c>
      <c r="L13" s="262" t="s">
        <v>651</v>
      </c>
      <c r="M13" s="262" t="s">
        <v>651</v>
      </c>
      <c r="N13" s="262" t="s">
        <v>651</v>
      </c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 s="23" customFormat="1" ht="18">
      <c r="A14" s="69" t="str">
        <f>IF(Menu!$D$7="Português/Portuguese",B14,C14)</f>
        <v>Capex de Expansão em Cimentos (R$ Milhões)</v>
      </c>
      <c r="B14" s="69" t="s">
        <v>635</v>
      </c>
      <c r="C14" s="69" t="s">
        <v>695</v>
      </c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</row>
    <row r="15" spans="1:25" s="23" customFormat="1" ht="18">
      <c r="A15" s="67" t="str">
        <f>IF(Menu!$D$7="Português/Portuguese",B15,C15)</f>
        <v>Estimada</v>
      </c>
      <c r="B15" s="67" t="s">
        <v>631</v>
      </c>
      <c r="C15" s="67" t="s">
        <v>700</v>
      </c>
      <c r="E15" s="262" t="s">
        <v>651</v>
      </c>
      <c r="F15" s="262" t="s">
        <v>651</v>
      </c>
      <c r="G15" s="262" t="s">
        <v>651</v>
      </c>
      <c r="H15" s="262" t="s">
        <v>651</v>
      </c>
      <c r="I15" s="262" t="s">
        <v>651</v>
      </c>
      <c r="J15" s="262" t="s">
        <v>651</v>
      </c>
      <c r="K15" s="262" t="s">
        <v>651</v>
      </c>
      <c r="L15" s="262" t="s">
        <v>651</v>
      </c>
      <c r="M15" s="262" t="s">
        <v>651</v>
      </c>
      <c r="N15" s="262">
        <v>7700</v>
      </c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</row>
    <row r="16" spans="1:25" s="23" customFormat="1" ht="36">
      <c r="A16" s="69" t="str">
        <f>IF(Menu!$D$7="Português/Portuguese",B16,C16)</f>
        <v>EBITDA Transnordestina - Segmento Logistica (R$ milhões)</v>
      </c>
      <c r="B16" s="69" t="s">
        <v>636</v>
      </c>
      <c r="C16" s="69" t="s">
        <v>696</v>
      </c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</row>
    <row r="17" spans="1:25" s="23" customFormat="1" ht="18">
      <c r="A17" s="67" t="str">
        <f>IF(Menu!$D$7="Português/Portuguese",B17,C17)</f>
        <v>Estimada</v>
      </c>
      <c r="B17" s="67" t="s">
        <v>631</v>
      </c>
      <c r="C17" s="67" t="s">
        <v>700</v>
      </c>
      <c r="E17" s="262" t="s">
        <v>651</v>
      </c>
      <c r="F17" s="262" t="s">
        <v>651</v>
      </c>
      <c r="G17" s="262" t="s">
        <v>651</v>
      </c>
      <c r="H17" s="262" t="s">
        <v>651</v>
      </c>
      <c r="I17" s="262" t="s">
        <v>651</v>
      </c>
      <c r="J17" s="262" t="s">
        <v>651</v>
      </c>
      <c r="K17" s="262" t="s">
        <v>651</v>
      </c>
      <c r="L17" s="262" t="s">
        <v>651</v>
      </c>
      <c r="M17" s="262" t="s">
        <v>651</v>
      </c>
      <c r="N17" s="262">
        <v>3800</v>
      </c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</row>
    <row r="18" spans="1:25" s="23" customFormat="1" ht="36">
      <c r="A18" s="69" t="str">
        <f>IF(Menu!$D$7="Português/Portuguese",B18,C18)</f>
        <v>Potencial de Geração de EBITDA incremental com CAPEX da Mineração (P15) (R$ milhões) - Mineração</v>
      </c>
      <c r="B18" s="69" t="s">
        <v>637</v>
      </c>
      <c r="C18" s="69" t="s">
        <v>697</v>
      </c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</row>
    <row r="19" spans="1:25" s="23" customFormat="1" ht="18">
      <c r="A19" s="67" t="str">
        <f>IF(Menu!$D$7="Português/Portuguese",B19,C19)</f>
        <v>Estimada</v>
      </c>
      <c r="B19" s="67" t="s">
        <v>631</v>
      </c>
      <c r="C19" s="67"/>
      <c r="E19" s="262" t="s">
        <v>651</v>
      </c>
      <c r="F19" s="262" t="s">
        <v>651</v>
      </c>
      <c r="G19" s="262">
        <v>4000</v>
      </c>
      <c r="H19" s="262" t="s">
        <v>651</v>
      </c>
      <c r="I19" s="262" t="s">
        <v>651</v>
      </c>
      <c r="J19" s="262" t="s">
        <v>651</v>
      </c>
      <c r="K19" s="262" t="s">
        <v>651</v>
      </c>
      <c r="L19" s="262" t="s">
        <v>651</v>
      </c>
      <c r="M19" s="262" t="s">
        <v>651</v>
      </c>
      <c r="N19" s="262" t="s">
        <v>651</v>
      </c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</row>
    <row r="20" spans="1:25" s="23" customFormat="1" ht="36">
      <c r="A20" s="69" t="str">
        <f>IF(Menu!$D$7="Português/Portuguese",B20,C20)</f>
        <v xml:space="preserve">Potencial de Geração de EBITDA incremental com CAPEX da siderurgia (R$ milhões) - Siderurgia </v>
      </c>
      <c r="B20" s="69" t="s">
        <v>638</v>
      </c>
      <c r="C20" s="69" t="s">
        <v>698</v>
      </c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</row>
    <row r="21" spans="1:25" s="23" customFormat="1" ht="18">
      <c r="A21" s="67" t="str">
        <f>IF(Menu!$D$7="Português/Portuguese",B21,C21)</f>
        <v>Estimada</v>
      </c>
      <c r="B21" s="67" t="s">
        <v>631</v>
      </c>
      <c r="C21" s="67" t="s">
        <v>700</v>
      </c>
      <c r="E21" s="262" t="s">
        <v>651</v>
      </c>
      <c r="F21" s="262" t="s">
        <v>651</v>
      </c>
      <c r="G21" s="262" t="s">
        <v>651</v>
      </c>
      <c r="H21" s="262" t="s">
        <v>651</v>
      </c>
      <c r="I21" s="262" t="s">
        <v>651</v>
      </c>
      <c r="J21" s="262" t="s">
        <v>651</v>
      </c>
      <c r="K21" s="262">
        <v>2800</v>
      </c>
      <c r="L21" s="262" t="s">
        <v>651</v>
      </c>
      <c r="M21" s="262" t="s">
        <v>651</v>
      </c>
      <c r="N21" s="262" t="s">
        <v>651</v>
      </c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</row>
    <row r="22" spans="1:25" s="23" customFormat="1" ht="36">
      <c r="A22" s="69" t="str">
        <f>IF(Menu!$D$7="Português/Portuguese",B22,C22)</f>
        <v>Potencial de Geração de EBITDA incremental após a maturação dos projetos em curso. - Consolidado</v>
      </c>
      <c r="B22" s="69" t="s">
        <v>639</v>
      </c>
      <c r="C22" s="69" t="s">
        <v>699</v>
      </c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</row>
    <row r="23" spans="1:25" s="23" customFormat="1" ht="18">
      <c r="A23" s="67" t="str">
        <f>IF(Menu!$D$7="Português/Portuguese",B23,C23)</f>
        <v>Estimada</v>
      </c>
      <c r="B23" s="67" t="s">
        <v>631</v>
      </c>
      <c r="C23" s="67" t="s">
        <v>700</v>
      </c>
      <c r="E23" s="262" t="s">
        <v>651</v>
      </c>
      <c r="F23" s="262" t="s">
        <v>651</v>
      </c>
      <c r="G23" s="262" t="s">
        <v>651</v>
      </c>
      <c r="H23" s="262" t="s">
        <v>651</v>
      </c>
      <c r="I23" s="262" t="s">
        <v>651</v>
      </c>
      <c r="J23" s="262" t="s">
        <v>651</v>
      </c>
      <c r="K23" s="262" t="s">
        <v>651</v>
      </c>
      <c r="L23" s="262" t="s">
        <v>651</v>
      </c>
      <c r="M23" s="262">
        <v>9300</v>
      </c>
      <c r="N23" s="262" t="s">
        <v>651</v>
      </c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</row>
    <row r="24" spans="1:25" s="23" customFormat="1" ht="18">
      <c r="A24" s="258"/>
      <c r="B24" s="258"/>
      <c r="C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</row>
    <row r="25" spans="1:25" ht="18">
      <c r="E25" s="263"/>
      <c r="F25" s="263"/>
      <c r="G25" s="263"/>
      <c r="H25" s="263"/>
      <c r="I25" s="258"/>
      <c r="J25" s="258"/>
      <c r="K25" s="258"/>
      <c r="L25" s="263"/>
      <c r="M25" s="263"/>
      <c r="N25" s="263"/>
      <c r="O25" s="263"/>
    </row>
    <row r="26" spans="1:25" ht="18">
      <c r="I26" s="258"/>
      <c r="J26" s="258"/>
      <c r="K26" s="258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0A75A-D753-4AB6-8ECD-8A7B7ECD7C95}">
  <sheetPr>
    <tabColor rgb="FF0029A1"/>
  </sheetPr>
  <dimension ref="A1:AM144"/>
  <sheetViews>
    <sheetView showGridLines="0" zoomScale="60" zoomScaleNormal="60" workbookViewId="0">
      <pane xSplit="4" ySplit="4" topLeftCell="E119" activePane="bottomRight" state="frozen"/>
      <selection activeCell="AN19" sqref="AN19"/>
      <selection pane="topRight" activeCell="AN19" sqref="AN19"/>
      <selection pane="bottomLeft" activeCell="AN19" sqref="AN19"/>
      <selection pane="bottomRight" activeCell="AP68" sqref="AP68"/>
    </sheetView>
  </sheetViews>
  <sheetFormatPr defaultColWidth="15.7109375" defaultRowHeight="17.25" outlineLevelRow="1" outlineLevelCol="1"/>
  <cols>
    <col min="1" max="1" width="79.5703125" style="67" customWidth="1"/>
    <col min="2" max="3" width="79.5703125" style="67" hidden="1" customWidth="1"/>
    <col min="4" max="4" width="1.28515625" customWidth="1"/>
    <col min="5" max="8" width="15.7109375" style="230" hidden="1" customWidth="1" outlineLevel="1"/>
    <col min="9" max="9" width="15.7109375" style="230" collapsed="1"/>
    <col min="10" max="10" width="2.5703125" style="156" customWidth="1"/>
    <col min="11" max="14" width="15.7109375" style="230" hidden="1" customWidth="1" outlineLevel="1"/>
    <col min="15" max="15" width="15.7109375" style="230" collapsed="1"/>
    <col min="16" max="16" width="2.5703125" style="156" customWidth="1"/>
    <col min="17" max="20" width="15.7109375" style="230" hidden="1" customWidth="1" outlineLevel="1"/>
    <col min="21" max="21" width="15.7109375" style="230" collapsed="1"/>
    <col min="22" max="22" width="2.5703125" style="156" customWidth="1"/>
    <col min="23" max="26" width="15.7109375" style="230" hidden="1" customWidth="1" outlineLevel="1"/>
    <col min="27" max="27" width="15.7109375" style="230" collapsed="1"/>
    <col min="28" max="28" width="2.5703125" style="156" customWidth="1"/>
    <col min="29" max="32" width="15.7109375" style="230" hidden="1" customWidth="1" outlineLevel="1"/>
    <col min="33" max="33" width="15.7109375" style="230" collapsed="1"/>
    <col min="34" max="34" width="2.5703125" style="156" customWidth="1"/>
    <col min="35" max="38" width="15.7109375" style="230" customWidth="1" outlineLevel="1"/>
    <col min="39" max="39" width="15.7109375" style="230"/>
  </cols>
  <sheetData>
    <row r="1" spans="1:39" ht="18" customHeight="1">
      <c r="A1" s="63"/>
      <c r="B1" s="63"/>
      <c r="C1" s="63"/>
      <c r="E1" s="63"/>
      <c r="F1" s="63"/>
      <c r="G1" s="63"/>
      <c r="H1" s="63"/>
      <c r="I1" s="63"/>
      <c r="J1" s="8"/>
      <c r="K1" s="63"/>
      <c r="L1" s="63"/>
      <c r="M1" s="63"/>
      <c r="N1" s="63"/>
      <c r="O1" s="63"/>
      <c r="P1" s="8"/>
      <c r="Q1" s="63"/>
      <c r="R1" s="63"/>
      <c r="S1" s="63"/>
      <c r="T1" s="63"/>
      <c r="U1" s="63"/>
      <c r="V1" s="8"/>
      <c r="W1" s="63"/>
      <c r="X1" s="63"/>
      <c r="Y1" s="63"/>
      <c r="Z1" s="63"/>
      <c r="AA1" s="63"/>
      <c r="AB1" s="8"/>
      <c r="AC1" s="63"/>
      <c r="AD1" s="63"/>
      <c r="AE1" s="63"/>
      <c r="AF1" s="63"/>
      <c r="AG1" s="63"/>
      <c r="AH1" s="8"/>
      <c r="AI1" s="63"/>
      <c r="AJ1" s="63"/>
      <c r="AK1" s="63"/>
      <c r="AL1" s="63"/>
      <c r="AM1" s="63"/>
    </row>
    <row r="2" spans="1:39" s="34" customFormat="1" ht="18" customHeight="1">
      <c r="A2" s="33"/>
      <c r="B2" s="33"/>
      <c r="C2" s="33"/>
      <c r="D2" s="33"/>
      <c r="E2" s="24" t="s">
        <v>2</v>
      </c>
      <c r="F2" s="24" t="s">
        <v>3</v>
      </c>
      <c r="G2" s="24" t="s">
        <v>4</v>
      </c>
      <c r="H2" s="24" t="s">
        <v>5</v>
      </c>
      <c r="I2" s="24">
        <v>2020</v>
      </c>
      <c r="J2" s="25"/>
      <c r="K2" s="24" t="s">
        <v>6</v>
      </c>
      <c r="L2" s="24" t="s">
        <v>7</v>
      </c>
      <c r="M2" s="24" t="s">
        <v>8</v>
      </c>
      <c r="N2" s="24" t="s">
        <v>9</v>
      </c>
      <c r="O2" s="24">
        <v>2021</v>
      </c>
      <c r="P2" s="25"/>
      <c r="Q2" s="24" t="s">
        <v>18</v>
      </c>
      <c r="R2" s="24" t="s">
        <v>21</v>
      </c>
      <c r="S2" s="24" t="s">
        <v>22</v>
      </c>
      <c r="T2" s="24" t="s">
        <v>23</v>
      </c>
      <c r="U2" s="24">
        <v>2022</v>
      </c>
      <c r="V2" s="25"/>
      <c r="W2" s="24" t="s">
        <v>32</v>
      </c>
      <c r="X2" s="24" t="s">
        <v>34</v>
      </c>
      <c r="Y2" s="24" t="s">
        <v>73</v>
      </c>
      <c r="Z2" s="24" t="s">
        <v>74</v>
      </c>
      <c r="AA2" s="24">
        <v>2023</v>
      </c>
      <c r="AB2" s="25"/>
      <c r="AC2" s="24" t="s">
        <v>76</v>
      </c>
      <c r="AD2" s="24" t="s">
        <v>82</v>
      </c>
      <c r="AE2" s="24" t="s">
        <v>84</v>
      </c>
      <c r="AF2" s="24" t="s">
        <v>87</v>
      </c>
      <c r="AG2" s="24">
        <v>2024</v>
      </c>
      <c r="AH2" s="25"/>
      <c r="AI2" s="24" t="s">
        <v>89</v>
      </c>
      <c r="AJ2" s="24" t="s">
        <v>109</v>
      </c>
      <c r="AK2" s="24" t="s">
        <v>130</v>
      </c>
      <c r="AL2" s="24" t="s">
        <v>175</v>
      </c>
      <c r="AM2" s="24">
        <v>2025</v>
      </c>
    </row>
    <row r="3" spans="1:39" s="34" customFormat="1" ht="18" customHeight="1">
      <c r="A3" s="33"/>
      <c r="B3" s="33"/>
      <c r="C3" s="33"/>
      <c r="D3" s="33"/>
      <c r="E3" s="24" t="s">
        <v>41</v>
      </c>
      <c r="F3" s="24" t="s">
        <v>42</v>
      </c>
      <c r="G3" s="24" t="s">
        <v>43</v>
      </c>
      <c r="H3" s="24" t="s">
        <v>44</v>
      </c>
      <c r="I3" s="24">
        <v>2020</v>
      </c>
      <c r="J3" s="23"/>
      <c r="K3" s="24" t="s">
        <v>45</v>
      </c>
      <c r="L3" s="24" t="s">
        <v>46</v>
      </c>
      <c r="M3" s="24" t="s">
        <v>47</v>
      </c>
      <c r="N3" s="24" t="s">
        <v>48</v>
      </c>
      <c r="O3" s="24">
        <v>2021</v>
      </c>
      <c r="P3" s="23"/>
      <c r="Q3" s="24" t="s">
        <v>49</v>
      </c>
      <c r="R3" s="24" t="s">
        <v>50</v>
      </c>
      <c r="S3" s="24" t="s">
        <v>51</v>
      </c>
      <c r="T3" s="24" t="s">
        <v>52</v>
      </c>
      <c r="U3" s="24">
        <v>2022</v>
      </c>
      <c r="V3" s="23"/>
      <c r="W3" s="24" t="s">
        <v>53</v>
      </c>
      <c r="X3" s="24" t="s">
        <v>54</v>
      </c>
      <c r="Y3" s="24" t="s">
        <v>72</v>
      </c>
      <c r="Z3" s="24" t="s">
        <v>75</v>
      </c>
      <c r="AA3" s="24">
        <v>2023</v>
      </c>
      <c r="AB3" s="23"/>
      <c r="AC3" s="24" t="s">
        <v>77</v>
      </c>
      <c r="AD3" s="24" t="s">
        <v>83</v>
      </c>
      <c r="AE3" s="24" t="s">
        <v>85</v>
      </c>
      <c r="AF3" s="24" t="s">
        <v>88</v>
      </c>
      <c r="AG3" s="24">
        <v>2024</v>
      </c>
      <c r="AH3" s="23"/>
      <c r="AI3" s="24" t="s">
        <v>90</v>
      </c>
      <c r="AJ3" s="24" t="s">
        <v>110</v>
      </c>
      <c r="AK3" s="24" t="s">
        <v>129</v>
      </c>
      <c r="AL3" s="24" t="s">
        <v>706</v>
      </c>
      <c r="AM3" s="24">
        <v>2025</v>
      </c>
    </row>
    <row r="4" spans="1:39" s="34" customFormat="1" ht="20.100000000000001" customHeight="1" thickBot="1">
      <c r="A4" s="51" t="str">
        <f>IF(Menu!$D$7="Português/Portuguese",B4,C4)</f>
        <v>Valores em R$ ('000)</v>
      </c>
      <c r="B4" s="51" t="s">
        <v>24</v>
      </c>
      <c r="C4" s="51" t="s">
        <v>55</v>
      </c>
      <c r="D4" s="33"/>
      <c r="E4" s="47" t="str">
        <f>IF(Menu!$D$7="Português/Portuguese",E2,E3)</f>
        <v>1T20</v>
      </c>
      <c r="F4" s="47" t="str">
        <f>IF(Menu!$D$7="Português/Portuguese",F2,F3)</f>
        <v>2T20</v>
      </c>
      <c r="G4" s="47" t="str">
        <f>IF(Menu!$D$7="Português/Portuguese",G2,G3)</f>
        <v>3T20</v>
      </c>
      <c r="H4" s="47" t="str">
        <f>IF(Menu!$D$7="Português/Portuguese",H2,H3)</f>
        <v>4T20</v>
      </c>
      <c r="I4" s="17">
        <f>IF(Menu!$D$7="Português/Portuguese",I2,I3)</f>
        <v>2020</v>
      </c>
      <c r="J4"/>
      <c r="K4" s="47" t="str">
        <f>IF(Menu!$D$7="Português/Portuguese",K2,K3)</f>
        <v>1T21</v>
      </c>
      <c r="L4" s="47" t="str">
        <f>IF(Menu!$D$7="Português/Portuguese",L2,L3)</f>
        <v>2T21</v>
      </c>
      <c r="M4" s="47" t="str">
        <f>IF(Menu!$D$7="Português/Portuguese",M2,M3)</f>
        <v>3T21</v>
      </c>
      <c r="N4" s="47" t="str">
        <f>IF(Menu!$D$7="Português/Portuguese",N2,N3)</f>
        <v>4T21</v>
      </c>
      <c r="O4" s="17">
        <f>IF(Menu!$D$7="Português/Portuguese",O2,O3)</f>
        <v>2021</v>
      </c>
      <c r="P4"/>
      <c r="Q4" s="47" t="str">
        <f>IF(Menu!$D$7="Português/Portuguese",Q2,Q3)</f>
        <v>1T22</v>
      </c>
      <c r="R4" s="47" t="str">
        <f>IF(Menu!$D$7="Português/Portuguese",R2,R3)</f>
        <v>2T22</v>
      </c>
      <c r="S4" s="47" t="str">
        <f>IF(Menu!$D$7="Português/Portuguese",S2,S3)</f>
        <v>3T22</v>
      </c>
      <c r="T4" s="47" t="str">
        <f>IF(Menu!$D$7="Português/Portuguese",T2,T3)</f>
        <v>4T22</v>
      </c>
      <c r="U4" s="17">
        <f>IF(Menu!$D$7="Português/Portuguese",U2,U3)</f>
        <v>2022</v>
      </c>
      <c r="V4"/>
      <c r="W4" s="47" t="str">
        <f>IF(Menu!$D$7="Português/Portuguese",W2,W3)</f>
        <v>1T23</v>
      </c>
      <c r="X4" s="47" t="str">
        <f>IF(Menu!$D$7="Português/Portuguese",X2,X3)</f>
        <v>2T23</v>
      </c>
      <c r="Y4" s="47" t="str">
        <f>IF(Menu!$D$7="Português/Portuguese",Y2,Y3)</f>
        <v>3T23</v>
      </c>
      <c r="Z4" s="47" t="str">
        <f>IF(Menu!$D$7="Português/Portuguese",Z2,Z3)</f>
        <v>4T23</v>
      </c>
      <c r="AA4" s="17">
        <f>IF(Menu!$D$7="Português/Portuguese",AA2,AA3)</f>
        <v>2023</v>
      </c>
      <c r="AB4"/>
      <c r="AC4" s="47" t="str">
        <f>IF(Menu!$D$7="Português/Portuguese",AC2,AC3)</f>
        <v>1T24</v>
      </c>
      <c r="AD4" s="47" t="str">
        <f>IF(Menu!$D$7="Português/Portuguese",AD2,AD3)</f>
        <v>2T24</v>
      </c>
      <c r="AE4" s="47" t="str">
        <f>IF(Menu!$D$7="Português/Portuguese",AE2,AE3)</f>
        <v>3T24</v>
      </c>
      <c r="AF4" s="47" t="str">
        <f>IF(Menu!$D$7="Português/Portuguese",AF2,AF3)</f>
        <v>4T24</v>
      </c>
      <c r="AG4" s="17">
        <f>IF(Menu!$D$7="Português/Portuguese",AG2,AG3)</f>
        <v>2024</v>
      </c>
      <c r="AH4"/>
      <c r="AI4" s="47" t="str">
        <f>IF(Menu!$D$7="Português/Portuguese",AI2,AI3)</f>
        <v>1T25</v>
      </c>
      <c r="AJ4" s="47" t="str">
        <f>IF(Menu!$D$7="Português/Portuguese",AJ2,AJ3)</f>
        <v>2T25</v>
      </c>
      <c r="AK4" s="47" t="str">
        <f>IF(Menu!$D$7="Português/Portuguese",AK2,AK3)</f>
        <v>3T25</v>
      </c>
      <c r="AL4" s="47" t="str">
        <f>IF(Menu!$D$7="Português/Portuguese",AL2,AL3)</f>
        <v>4T25</v>
      </c>
      <c r="AM4" s="17">
        <f>IF(Menu!$D$7="Português/Portuguese",AM2,AM3)</f>
        <v>2025</v>
      </c>
    </row>
    <row r="5" spans="1:39" ht="18">
      <c r="A5" s="21" t="str">
        <f>IF(Menu!$D$7="Português/Portuguese",B5,C5)</f>
        <v>CSN Consolidado</v>
      </c>
      <c r="B5" s="21" t="s">
        <v>435</v>
      </c>
      <c r="C5" s="21" t="s">
        <v>436</v>
      </c>
      <c r="E5" s="243"/>
      <c r="F5" s="243"/>
      <c r="G5" s="243"/>
      <c r="H5" s="243"/>
      <c r="I5" s="243"/>
      <c r="K5" s="243"/>
      <c r="L5" s="243"/>
      <c r="M5" s="243"/>
      <c r="N5" s="243"/>
      <c r="O5" s="243"/>
      <c r="Q5" s="243"/>
      <c r="R5" s="243"/>
      <c r="S5" s="243"/>
      <c r="T5" s="243"/>
      <c r="U5" s="243"/>
      <c r="W5" s="243"/>
      <c r="X5" s="243"/>
      <c r="Y5" s="243"/>
      <c r="Z5" s="243"/>
      <c r="AA5" s="243"/>
      <c r="AC5" s="243"/>
      <c r="AD5" s="243"/>
      <c r="AE5" s="243"/>
      <c r="AF5" s="243"/>
      <c r="AG5" s="243"/>
      <c r="AI5" s="243"/>
      <c r="AJ5" s="243"/>
      <c r="AK5" s="243"/>
      <c r="AL5" s="243"/>
      <c r="AM5" s="243"/>
    </row>
    <row r="6" spans="1:39" ht="18">
      <c r="A6" s="69" t="str">
        <f>IF(Menu!$D$7="Português/Portuguese",B6,C6)</f>
        <v>Receita Líquida</v>
      </c>
      <c r="B6" s="69" t="s">
        <v>0</v>
      </c>
      <c r="C6" s="69" t="s">
        <v>39</v>
      </c>
      <c r="E6" s="256">
        <v>5335</v>
      </c>
      <c r="F6" s="256">
        <v>6221</v>
      </c>
      <c r="G6" s="256">
        <v>8715</v>
      </c>
      <c r="H6" s="256">
        <v>9794.1026095321631</v>
      </c>
      <c r="I6" s="256">
        <f>SUM(E6:H6)</f>
        <v>30065.102609532165</v>
      </c>
      <c r="K6" s="256">
        <v>11913.328832253641</v>
      </c>
      <c r="L6" s="256">
        <v>15391.573257798307</v>
      </c>
      <c r="M6" s="256">
        <v>10246.172703057056</v>
      </c>
      <c r="N6" s="256">
        <v>10360.965441932547</v>
      </c>
      <c r="O6" s="256">
        <f>SUM(K6:N6)</f>
        <v>47912.040235041546</v>
      </c>
      <c r="Q6" s="256">
        <v>11769.866332929001</v>
      </c>
      <c r="R6" s="256">
        <v>10565.923029968249</v>
      </c>
      <c r="S6" s="256">
        <v>10897</v>
      </c>
      <c r="T6" s="256">
        <v>11129.282712814111</v>
      </c>
      <c r="U6" s="256">
        <f>SUM(Q6:T6)</f>
        <v>44362.07207571136</v>
      </c>
      <c r="W6" s="256">
        <v>11318.69054927359</v>
      </c>
      <c r="X6" s="256">
        <v>10989.111444051272</v>
      </c>
      <c r="Y6" s="256">
        <v>11125.02559791151</v>
      </c>
      <c r="Z6" s="256">
        <v>12005.12236205965</v>
      </c>
      <c r="AA6" s="256">
        <f>SUM(W6:Z6)</f>
        <v>45437.949953296025</v>
      </c>
      <c r="AC6" s="256">
        <v>9712.9920806180016</v>
      </c>
      <c r="AD6" s="256">
        <v>10881.818162752703</v>
      </c>
      <c r="AE6" s="256">
        <v>11066.589212621209</v>
      </c>
      <c r="AF6" s="256">
        <v>12026.138748602209</v>
      </c>
      <c r="AG6" s="256">
        <f>SUM(AC6:AF6)</f>
        <v>43687.538204594122</v>
      </c>
      <c r="AI6" s="256">
        <v>10907.632861010672</v>
      </c>
      <c r="AJ6" s="256">
        <v>10693.285</v>
      </c>
      <c r="AK6" s="256">
        <v>11793.868092025623</v>
      </c>
      <c r="AL6" s="256">
        <v>11403.163051998026</v>
      </c>
      <c r="AM6" s="256">
        <f>SUM(AI6:AL6)</f>
        <v>44797.949005034316</v>
      </c>
    </row>
    <row r="7" spans="1:39">
      <c r="A7" s="64" t="str">
        <f>IF(Menu!$D$7="Português/Portuguese",B7,C7)</f>
        <v>Mercado Interno</v>
      </c>
      <c r="B7" s="64" t="s">
        <v>111</v>
      </c>
      <c r="C7" s="64" t="s">
        <v>113</v>
      </c>
      <c r="E7" s="238">
        <v>2738</v>
      </c>
      <c r="F7" s="238">
        <v>2358</v>
      </c>
      <c r="G7" s="238">
        <v>3625</v>
      </c>
      <c r="H7" s="238">
        <v>4164.8853420642527</v>
      </c>
      <c r="I7" s="238">
        <f t="shared" ref="I7:I16" si="0">SUM(E7:H7)</f>
        <v>12885.885342064252</v>
      </c>
      <c r="K7" s="238">
        <v>5262.4047122356515</v>
      </c>
      <c r="L7" s="238">
        <v>6495.1925053521982</v>
      </c>
      <c r="M7" s="238">
        <v>6019.8712151877144</v>
      </c>
      <c r="N7" s="238">
        <v>5456.3644326568847</v>
      </c>
      <c r="O7" s="238">
        <f t="shared" ref="O7:O10" si="1">SUM(K7:N7)</f>
        <v>23233.83286543245</v>
      </c>
      <c r="Q7" s="238">
        <v>5673.2721630634014</v>
      </c>
      <c r="R7" s="238">
        <v>5818.5840354874008</v>
      </c>
      <c r="S7" s="238">
        <v>6549</v>
      </c>
      <c r="T7" s="238">
        <v>5916.7833840649682</v>
      </c>
      <c r="U7" s="238">
        <f t="shared" ref="U7:U10" si="2">SUM(Q7:T7)</f>
        <v>23957.639582615771</v>
      </c>
      <c r="W7" s="238">
        <v>5228.7160261477902</v>
      </c>
      <c r="X7" s="238">
        <v>5752.2267268670703</v>
      </c>
      <c r="Y7" s="238">
        <v>5612.9142108259512</v>
      </c>
      <c r="Z7" s="238">
        <v>5484.6863126151802</v>
      </c>
      <c r="AA7" s="238">
        <f t="shared" ref="AA7:AA10" si="3">SUM(W7:Z7)</f>
        <v>22078.543276455992</v>
      </c>
      <c r="AC7" s="238">
        <v>4967.2340257301994</v>
      </c>
      <c r="AD7" s="238">
        <v>5502.893637485703</v>
      </c>
      <c r="AE7" s="238">
        <v>5924.0598583007086</v>
      </c>
      <c r="AF7" s="238">
        <v>5946.2891608151886</v>
      </c>
      <c r="AG7" s="238">
        <f t="shared" ref="AG7:AG10" si="4">SUM(AC7:AF7)</f>
        <v>22340.476682331799</v>
      </c>
      <c r="AI7" s="238">
        <v>5515.4903567699012</v>
      </c>
      <c r="AJ7" s="238">
        <v>5716.0980624999993</v>
      </c>
      <c r="AK7" s="238">
        <v>5614.8670272509025</v>
      </c>
      <c r="AL7" s="238">
        <v>5439.4797432395189</v>
      </c>
      <c r="AM7" s="238">
        <f t="shared" ref="AM7:AM10" si="5">SUM(AI7:AL7)</f>
        <v>22285.935189760326</v>
      </c>
    </row>
    <row r="8" spans="1:39">
      <c r="A8" s="64" t="str">
        <f>IF(Menu!$D$7="Português/Portuguese",B8,C8)</f>
        <v>Mercado Externo</v>
      </c>
      <c r="B8" s="64" t="s">
        <v>112</v>
      </c>
      <c r="C8" s="64" t="s">
        <v>114</v>
      </c>
      <c r="E8" s="238">
        <v>2597</v>
      </c>
      <c r="F8" s="238">
        <v>3863</v>
      </c>
      <c r="G8" s="238">
        <v>5089</v>
      </c>
      <c r="H8" s="238">
        <v>5629.2172674679105</v>
      </c>
      <c r="I8" s="238">
        <f t="shared" si="0"/>
        <v>17178.21726746791</v>
      </c>
      <c r="K8" s="238">
        <v>6650.9241200179895</v>
      </c>
      <c r="L8" s="238">
        <v>8896.3807524461099</v>
      </c>
      <c r="M8" s="238">
        <v>4226.3014878693402</v>
      </c>
      <c r="N8" s="238">
        <v>4904.6010092756596</v>
      </c>
      <c r="O8" s="238">
        <f t="shared" si="1"/>
        <v>24678.207369609099</v>
      </c>
      <c r="Q8" s="238">
        <v>6096.5941698655997</v>
      </c>
      <c r="R8" s="238">
        <v>4747.3389944808505</v>
      </c>
      <c r="S8" s="238">
        <v>4348</v>
      </c>
      <c r="T8" s="238">
        <v>5212.4993287491407</v>
      </c>
      <c r="U8" s="238">
        <f t="shared" si="2"/>
        <v>20404.432493095592</v>
      </c>
      <c r="W8" s="238">
        <v>6089.9745231257994</v>
      </c>
      <c r="X8" s="238">
        <v>5236.8847171841999</v>
      </c>
      <c r="Y8" s="238">
        <v>5512.1113870855597</v>
      </c>
      <c r="Z8" s="238">
        <v>6520.43604944447</v>
      </c>
      <c r="AA8" s="238">
        <f t="shared" si="3"/>
        <v>23359.40667684003</v>
      </c>
      <c r="AC8" s="238">
        <v>4745.7580548877995</v>
      </c>
      <c r="AD8" s="238">
        <v>5378.9245252669998</v>
      </c>
      <c r="AE8" s="238">
        <v>5142.5293543204998</v>
      </c>
      <c r="AF8" s="238">
        <v>6079.84958778702</v>
      </c>
      <c r="AG8" s="238">
        <f t="shared" si="4"/>
        <v>21347.06152226232</v>
      </c>
      <c r="AI8" s="238">
        <v>5392.14250424077</v>
      </c>
      <c r="AJ8" s="238">
        <v>4977.1869374999997</v>
      </c>
      <c r="AK8" s="238">
        <v>6179.0010647747204</v>
      </c>
      <c r="AL8" s="238">
        <v>5963.6833087585092</v>
      </c>
      <c r="AM8" s="238">
        <f t="shared" si="5"/>
        <v>22512.013815274004</v>
      </c>
    </row>
    <row r="9" spans="1:39" ht="18">
      <c r="A9" s="69" t="str">
        <f>IF(Menu!$D$7="Português/Portuguese",B9,C9)</f>
        <v>Custo de Produto Vendido (CPV)</v>
      </c>
      <c r="B9" s="69" t="s">
        <v>431</v>
      </c>
      <c r="C9" s="69" t="s">
        <v>118</v>
      </c>
      <c r="E9" s="256">
        <v>-4018</v>
      </c>
      <c r="F9" s="256">
        <v>-4378</v>
      </c>
      <c r="G9" s="256">
        <v>-5133</v>
      </c>
      <c r="H9" s="256">
        <v>-5596.0025425101994</v>
      </c>
      <c r="I9" s="256">
        <f t="shared" si="0"/>
        <v>-19125.002542510199</v>
      </c>
      <c r="K9" s="256">
        <v>-6178.7843049001431</v>
      </c>
      <c r="L9" s="256">
        <v>-7111.091326190447</v>
      </c>
      <c r="M9" s="256">
        <v>-5941.5220582928114</v>
      </c>
      <c r="N9" s="256">
        <v>-6606.0771353535065</v>
      </c>
      <c r="O9" s="256">
        <f t="shared" si="1"/>
        <v>-25837.474824736906</v>
      </c>
      <c r="Q9" s="256">
        <v>-7287.2851559488399</v>
      </c>
      <c r="R9" s="256">
        <v>-7560.4408755701088</v>
      </c>
      <c r="S9" s="256">
        <v>-8359</v>
      </c>
      <c r="T9" s="256">
        <v>-7847.3557957526027</v>
      </c>
      <c r="U9" s="256">
        <f t="shared" si="2"/>
        <v>-31054.081827271551</v>
      </c>
      <c r="W9" s="256">
        <v>-8073.4755478461002</v>
      </c>
      <c r="X9" s="256">
        <v>-8745.6603114100399</v>
      </c>
      <c r="Y9" s="256">
        <v>-8319.7231545477571</v>
      </c>
      <c r="Z9" s="256">
        <v>-8336.3297440819551</v>
      </c>
      <c r="AA9" s="256">
        <f t="shared" si="3"/>
        <v>-33475.188757885859</v>
      </c>
      <c r="AC9" s="256">
        <v>-7521.9677645299889</v>
      </c>
      <c r="AD9" s="256">
        <v>-7892.7756558482715</v>
      </c>
      <c r="AE9" s="256">
        <v>-8332.9155339409954</v>
      </c>
      <c r="AF9" s="256">
        <v>-8243.1112927761096</v>
      </c>
      <c r="AG9" s="256">
        <f t="shared" si="4"/>
        <v>-31990.770247095366</v>
      </c>
      <c r="AI9" s="256">
        <v>-8375.3857405927029</v>
      </c>
      <c r="AJ9" s="256">
        <v>-7967.1879999999992</v>
      </c>
      <c r="AK9" s="256">
        <v>-8326.6177369930938</v>
      </c>
      <c r="AL9" s="256">
        <v>-7735.0503482062013</v>
      </c>
      <c r="AM9" s="256">
        <f t="shared" si="5"/>
        <v>-32404.241825791996</v>
      </c>
    </row>
    <row r="10" spans="1:39">
      <c r="A10" s="65" t="str">
        <f>IF(Menu!$D$7="Português/Portuguese",B10,C10)</f>
        <v>Lucro Bruto</v>
      </c>
      <c r="B10" s="65" t="s">
        <v>1</v>
      </c>
      <c r="C10" s="65" t="s">
        <v>100</v>
      </c>
      <c r="E10" s="238">
        <v>1317</v>
      </c>
      <c r="F10" s="238">
        <v>1843</v>
      </c>
      <c r="G10" s="238">
        <v>3581</v>
      </c>
      <c r="H10" s="238">
        <v>4198.1000670219637</v>
      </c>
      <c r="I10" s="238">
        <f t="shared" si="0"/>
        <v>10939.100067021964</v>
      </c>
      <c r="K10" s="238">
        <v>5734.5445273534979</v>
      </c>
      <c r="L10" s="238">
        <v>8280.481931607861</v>
      </c>
      <c r="M10" s="238">
        <v>4304.650644764245</v>
      </c>
      <c r="N10" s="238">
        <v>3754.8883065790396</v>
      </c>
      <c r="O10" s="238">
        <f t="shared" si="1"/>
        <v>22074.565410304644</v>
      </c>
      <c r="Q10" s="238">
        <v>4482.5811769801612</v>
      </c>
      <c r="R10" s="238">
        <v>3005.4821543981402</v>
      </c>
      <c r="S10" s="238">
        <v>2538</v>
      </c>
      <c r="T10" s="238">
        <v>3281.9269170615053</v>
      </c>
      <c r="U10" s="238">
        <f t="shared" si="2"/>
        <v>13307.990248439808</v>
      </c>
      <c r="W10" s="238">
        <v>3245.2150014274903</v>
      </c>
      <c r="X10" s="238">
        <v>2243.451132641228</v>
      </c>
      <c r="Y10" s="238">
        <v>2805.3024433637529</v>
      </c>
      <c r="Z10" s="238">
        <v>3668.7926179776937</v>
      </c>
      <c r="AA10" s="238">
        <f t="shared" si="3"/>
        <v>11962.761195410165</v>
      </c>
      <c r="AC10" s="238">
        <v>2191.02431608801</v>
      </c>
      <c r="AD10" s="238">
        <v>2989.0425069044318</v>
      </c>
      <c r="AE10" s="238">
        <v>2733.6736786802139</v>
      </c>
      <c r="AF10" s="238">
        <v>3783.027455826099</v>
      </c>
      <c r="AG10" s="238">
        <f t="shared" si="4"/>
        <v>11696.767957498754</v>
      </c>
      <c r="AI10" s="238">
        <v>2532.2471204179701</v>
      </c>
      <c r="AJ10" s="238">
        <v>2726.0970000000007</v>
      </c>
      <c r="AK10" s="238">
        <v>3467.2503550325282</v>
      </c>
      <c r="AL10" s="238">
        <v>3668.1127037918245</v>
      </c>
      <c r="AM10" s="238">
        <f t="shared" si="5"/>
        <v>12393.707179242325</v>
      </c>
    </row>
    <row r="11" spans="1:39" ht="15.75">
      <c r="A11" s="66" t="str">
        <f>IF(Menu!$D$7="Português/Portuguese",B11,C11)</f>
        <v>Margem Bruta (%)</v>
      </c>
      <c r="B11" s="66" t="s">
        <v>91</v>
      </c>
      <c r="C11" s="66" t="s">
        <v>102</v>
      </c>
      <c r="E11" s="257">
        <f>E10/E6</f>
        <v>0.24686035613870666</v>
      </c>
      <c r="F11" s="257">
        <f t="shared" ref="F11:G11" si="6">F10/F6</f>
        <v>0.29625462144349785</v>
      </c>
      <c r="G11" s="257">
        <f t="shared" si="6"/>
        <v>0.4109007458405049</v>
      </c>
      <c r="H11" s="257">
        <f>H10/H6</f>
        <v>0.42863549978904042</v>
      </c>
      <c r="I11" s="257">
        <f>I10/I6</f>
        <v>0.36384708906843088</v>
      </c>
      <c r="K11" s="265">
        <f>K10/K6</f>
        <v>0.48135534644423106</v>
      </c>
      <c r="L11" s="265">
        <f t="shared" ref="L11:M11" si="7">L10/L6</f>
        <v>0.53798801415004571</v>
      </c>
      <c r="M11" s="265">
        <f t="shared" si="7"/>
        <v>0.42012278823681215</v>
      </c>
      <c r="N11" s="265">
        <f>N10/N6</f>
        <v>0.36240718373428632</v>
      </c>
      <c r="O11" s="265">
        <f>O10/O6</f>
        <v>0.46073106680520598</v>
      </c>
      <c r="Q11" s="265">
        <f t="shared" ref="Q11:T11" si="8">Q10/Q6</f>
        <v>0.38085234361915171</v>
      </c>
      <c r="R11" s="265">
        <f t="shared" si="8"/>
        <v>0.28445050620505719</v>
      </c>
      <c r="S11" s="265">
        <f t="shared" si="8"/>
        <v>0.23290813985500597</v>
      </c>
      <c r="T11" s="265">
        <f t="shared" si="8"/>
        <v>0.29489114453735077</v>
      </c>
      <c r="U11" s="265">
        <f>U10/U6</f>
        <v>0.29998576770100993</v>
      </c>
      <c r="W11" s="265">
        <f t="shared" ref="W11:Z11" si="9">W10/W6</f>
        <v>0.28671293620937111</v>
      </c>
      <c r="X11" s="265">
        <f t="shared" si="9"/>
        <v>0.20415218683178191</v>
      </c>
      <c r="Y11" s="265">
        <f t="shared" si="9"/>
        <v>0.25216143717371664</v>
      </c>
      <c r="Z11" s="265">
        <f t="shared" si="9"/>
        <v>0.30560226770968624</v>
      </c>
      <c r="AA11" s="265">
        <f>AA10/AA6</f>
        <v>0.26327686895439256</v>
      </c>
      <c r="AC11" s="265">
        <f t="shared" ref="AC11:AF11" si="10">AC10/AC6</f>
        <v>0.22557666040520474</v>
      </c>
      <c r="AD11" s="265">
        <f t="shared" si="10"/>
        <v>0.27468226928617534</v>
      </c>
      <c r="AE11" s="265">
        <f t="shared" si="10"/>
        <v>0.24702043476616239</v>
      </c>
      <c r="AF11" s="265">
        <f t="shared" si="10"/>
        <v>0.31456708881442086</v>
      </c>
      <c r="AG11" s="265">
        <f>AG10/AG6</f>
        <v>0.2677369437188552</v>
      </c>
      <c r="AI11" s="265">
        <f t="shared" ref="AI11:AK11" si="11">AI10/AI6</f>
        <v>0.23215368106763898</v>
      </c>
      <c r="AJ11" s="265">
        <f t="shared" si="11"/>
        <v>0.25493541040007822</v>
      </c>
      <c r="AK11" s="265">
        <f t="shared" si="11"/>
        <v>0.29398754742533501</v>
      </c>
      <c r="AL11" s="265">
        <f>AL10/AL6</f>
        <v>0.3216750200856866</v>
      </c>
      <c r="AM11" s="265">
        <f>AM10/AM6</f>
        <v>0.27665791525075267</v>
      </c>
    </row>
    <row r="12" spans="1:39">
      <c r="A12" s="65" t="str">
        <f>IF(Menu!$D$7="Português/Portuguese",B12,C12)</f>
        <v>Despesas Gerais e de Vendas</v>
      </c>
      <c r="B12" s="65" t="s">
        <v>432</v>
      </c>
      <c r="C12" s="65" t="s">
        <v>437</v>
      </c>
      <c r="E12" s="238">
        <v>-510</v>
      </c>
      <c r="F12" s="238">
        <v>-527</v>
      </c>
      <c r="G12" s="238">
        <v>-731</v>
      </c>
      <c r="H12" s="238">
        <v>-740.87792950999994</v>
      </c>
      <c r="I12" s="238">
        <f t="shared" ref="I12:I15" si="12">SUM(E12:H12)</f>
        <v>-2508.8779295099998</v>
      </c>
      <c r="K12" s="238">
        <v>-557.04890037000018</v>
      </c>
      <c r="L12" s="238">
        <v>-825.63367901999993</v>
      </c>
      <c r="M12" s="238">
        <v>-762.46814422</v>
      </c>
      <c r="N12" s="238">
        <v>-814.29534430000012</v>
      </c>
      <c r="O12" s="238">
        <f t="shared" ref="O12:O16" si="13">SUM(K12:N12)</f>
        <v>-2959.4460679100002</v>
      </c>
      <c r="Q12" s="238">
        <v>-587.32576817999995</v>
      </c>
      <c r="R12" s="238">
        <v>-650.85392914969998</v>
      </c>
      <c r="S12" s="238">
        <v>-798</v>
      </c>
      <c r="T12" s="238">
        <v>-1213.3381707099002</v>
      </c>
      <c r="U12" s="238">
        <f t="shared" ref="U12:U16" si="14">SUM(Q12:T12)</f>
        <v>-3249.5178680396002</v>
      </c>
      <c r="W12" s="242">
        <v>-1020.3941615499998</v>
      </c>
      <c r="X12" s="242">
        <v>-1081.7310437000001</v>
      </c>
      <c r="Y12" s="242">
        <v>-1175.2382102399997</v>
      </c>
      <c r="Z12" s="242">
        <v>-1212.6202989403671</v>
      </c>
      <c r="AA12" s="238">
        <f t="shared" ref="AA12:AA16" si="15">SUM(W12:Z12)</f>
        <v>-4489.9837144303665</v>
      </c>
      <c r="AC12" s="238">
        <v>-1405.4167814499999</v>
      </c>
      <c r="AD12" s="238">
        <v>-1587.4163355600001</v>
      </c>
      <c r="AE12" s="238">
        <v>-1708.6523131000004</v>
      </c>
      <c r="AF12" s="238">
        <v>-1607.8106581799998</v>
      </c>
      <c r="AG12" s="238">
        <f t="shared" ref="AG12:AG16" si="16">SUM(AC12:AF12)</f>
        <v>-6309.2960882900006</v>
      </c>
      <c r="AI12" s="238">
        <v>-1277.62622751</v>
      </c>
      <c r="AJ12" s="238">
        <v>-1496.5329999999999</v>
      </c>
      <c r="AK12" s="238">
        <v>-1559.7195146200002</v>
      </c>
      <c r="AL12" s="238">
        <v>-1678.4247833599998</v>
      </c>
      <c r="AM12" s="238">
        <f t="shared" ref="AM12:AM15" si="17">SUM(AI12:AL12)</f>
        <v>-6012.3035254900005</v>
      </c>
    </row>
    <row r="13" spans="1:39">
      <c r="A13" s="65" t="str">
        <f>IF(Menu!$D$7="Português/Portuguese",B13,C13)</f>
        <v>Depreciação</v>
      </c>
      <c r="B13" s="65" t="s">
        <v>429</v>
      </c>
      <c r="C13" s="65" t="s">
        <v>438</v>
      </c>
      <c r="E13" s="238">
        <v>415</v>
      </c>
      <c r="F13" s="238">
        <v>428</v>
      </c>
      <c r="G13" s="238">
        <v>461</v>
      </c>
      <c r="H13" s="238">
        <v>1118.0698154799998</v>
      </c>
      <c r="I13" s="238">
        <f t="shared" si="12"/>
        <v>2422.0698154799998</v>
      </c>
      <c r="K13" s="238">
        <v>455.68188539000005</v>
      </c>
      <c r="L13" s="238">
        <v>502.48739779999983</v>
      </c>
      <c r="M13" s="238">
        <v>533.34618637000005</v>
      </c>
      <c r="N13" s="238">
        <v>623.17510518000006</v>
      </c>
      <c r="O13" s="238">
        <f t="shared" si="13"/>
        <v>2114.6905747400001</v>
      </c>
      <c r="Q13" s="238">
        <v>635.36100248000002</v>
      </c>
      <c r="R13" s="238">
        <v>643.0004015300002</v>
      </c>
      <c r="S13" s="238">
        <v>689</v>
      </c>
      <c r="T13" s="238">
        <v>825.44792169000004</v>
      </c>
      <c r="U13" s="238">
        <f t="shared" si="14"/>
        <v>2792.8093257</v>
      </c>
      <c r="W13" s="242">
        <v>781.27445561000002</v>
      </c>
      <c r="X13" s="242">
        <v>788.14986166000006</v>
      </c>
      <c r="Y13" s="242">
        <v>842.39114920000009</v>
      </c>
      <c r="Z13" s="242">
        <v>879.33170151000002</v>
      </c>
      <c r="AA13" s="238">
        <f t="shared" si="15"/>
        <v>3291.1471679800002</v>
      </c>
      <c r="AC13" s="238">
        <v>875.06374730000005</v>
      </c>
      <c r="AD13" s="238">
        <v>914.08585048000009</v>
      </c>
      <c r="AE13" s="238">
        <v>939.02714550999985</v>
      </c>
      <c r="AF13" s="238">
        <v>962.50016939000022</v>
      </c>
      <c r="AG13" s="238">
        <f t="shared" si="16"/>
        <v>3690.67691268</v>
      </c>
      <c r="AI13" s="238">
        <v>972.0084228300002</v>
      </c>
      <c r="AJ13" s="238">
        <v>1025.3320000000001</v>
      </c>
      <c r="AK13" s="238">
        <v>1019.76811047</v>
      </c>
      <c r="AL13" s="238">
        <v>958.85264835000009</v>
      </c>
      <c r="AM13" s="238">
        <f t="shared" si="17"/>
        <v>3975.9611816500001</v>
      </c>
    </row>
    <row r="14" spans="1:39">
      <c r="A14" s="65" t="str">
        <f>IF(Menu!$D$7="Português/Portuguese",B14,C14)</f>
        <v>Custo Residual de Venda de Ativos</v>
      </c>
      <c r="B14" s="65" t="s">
        <v>434</v>
      </c>
      <c r="C14" s="65" t="s">
        <v>439</v>
      </c>
      <c r="E14" s="238">
        <v>0</v>
      </c>
      <c r="F14" s="238">
        <v>0</v>
      </c>
      <c r="G14" s="238">
        <v>0</v>
      </c>
      <c r="H14" s="238">
        <v>0</v>
      </c>
      <c r="I14" s="238">
        <f t="shared" si="12"/>
        <v>0</v>
      </c>
      <c r="K14" s="238">
        <v>0</v>
      </c>
      <c r="L14" s="238">
        <v>0</v>
      </c>
      <c r="M14" s="238">
        <v>0</v>
      </c>
      <c r="N14" s="238">
        <v>0</v>
      </c>
      <c r="O14" s="238">
        <f t="shared" si="13"/>
        <v>0</v>
      </c>
      <c r="Q14" s="238">
        <v>0</v>
      </c>
      <c r="R14" s="238">
        <v>0</v>
      </c>
      <c r="S14" s="238">
        <v>0</v>
      </c>
      <c r="T14" s="238">
        <v>0</v>
      </c>
      <c r="U14" s="238">
        <f t="shared" si="14"/>
        <v>0</v>
      </c>
      <c r="W14" s="242">
        <v>0</v>
      </c>
      <c r="X14" s="242">
        <v>0</v>
      </c>
      <c r="Y14" s="242">
        <v>0</v>
      </c>
      <c r="Z14" s="242">
        <v>0</v>
      </c>
      <c r="AA14" s="238">
        <f t="shared" si="15"/>
        <v>0</v>
      </c>
      <c r="AC14" s="238">
        <v>0</v>
      </c>
      <c r="AD14" s="238">
        <v>0</v>
      </c>
      <c r="AE14" s="238">
        <v>0</v>
      </c>
      <c r="AF14" s="238">
        <v>0</v>
      </c>
      <c r="AG14" s="238">
        <f t="shared" si="16"/>
        <v>0</v>
      </c>
      <c r="AI14" s="238"/>
      <c r="AJ14" s="238">
        <v>21.137</v>
      </c>
      <c r="AK14" s="238">
        <v>19.154816109999999</v>
      </c>
      <c r="AL14" s="238">
        <v>31.920152459999997</v>
      </c>
      <c r="AM14" s="238">
        <f t="shared" si="17"/>
        <v>72.211968569999996</v>
      </c>
    </row>
    <row r="15" spans="1:39">
      <c r="A15" s="65" t="str">
        <f>IF(Menu!$D$7="Português/Portuguese",B15,C15)</f>
        <v>EBITDA Proporcional de Contr em Conj</v>
      </c>
      <c r="B15" s="65" t="s">
        <v>430</v>
      </c>
      <c r="C15" s="65" t="s">
        <v>440</v>
      </c>
      <c r="E15" s="238">
        <v>109</v>
      </c>
      <c r="F15" s="238">
        <v>182</v>
      </c>
      <c r="G15" s="238">
        <v>195</v>
      </c>
      <c r="H15" s="238">
        <v>162.4815347813603</v>
      </c>
      <c r="I15" s="238">
        <f t="shared" si="12"/>
        <v>648.48153478136032</v>
      </c>
      <c r="K15" s="238">
        <v>172.88973874980019</v>
      </c>
      <c r="L15" s="238">
        <v>216.79479038001068</v>
      </c>
      <c r="M15" s="238">
        <v>219.62134134999988</v>
      </c>
      <c r="N15" s="238">
        <v>162.81183816001018</v>
      </c>
      <c r="O15" s="238">
        <f t="shared" si="13"/>
        <v>772.11770863982099</v>
      </c>
      <c r="Q15" s="238">
        <v>187.26860724758984</v>
      </c>
      <c r="R15" s="238">
        <v>264.93259126385954</v>
      </c>
      <c r="S15" s="238">
        <v>285</v>
      </c>
      <c r="T15" s="238">
        <v>228.62700126394012</v>
      </c>
      <c r="U15" s="238">
        <f t="shared" si="14"/>
        <v>965.82819977538941</v>
      </c>
      <c r="W15" s="242">
        <v>196.939639497999</v>
      </c>
      <c r="X15" s="242">
        <v>313.39299474199919</v>
      </c>
      <c r="Y15" s="242">
        <v>342.74136886546898</v>
      </c>
      <c r="Z15" s="242">
        <v>290.18122240999969</v>
      </c>
      <c r="AA15" s="238">
        <f t="shared" si="15"/>
        <v>1143.2552255154669</v>
      </c>
      <c r="AC15" s="238">
        <v>305.3431860086896</v>
      </c>
      <c r="AD15" s="238">
        <v>329.14211778157039</v>
      </c>
      <c r="AE15" s="238">
        <v>320.03756430999562</v>
      </c>
      <c r="AF15" s="238">
        <v>197.37075924411033</v>
      </c>
      <c r="AG15" s="238">
        <f t="shared" si="16"/>
        <v>1151.893627344366</v>
      </c>
      <c r="AI15" s="238">
        <v>282.49321225100056</v>
      </c>
      <c r="AJ15" s="238">
        <v>366.54599999999999</v>
      </c>
      <c r="AK15" s="238">
        <v>372.58169709000038</v>
      </c>
      <c r="AL15" s="238">
        <v>344.21718230999949</v>
      </c>
      <c r="AM15" s="238">
        <f t="shared" si="17"/>
        <v>1365.8380916510005</v>
      </c>
    </row>
    <row r="16" spans="1:39" ht="18">
      <c r="A16" s="69" t="str">
        <f>IF(Menu!$D$7="Português/Portuguese",B16,C16)</f>
        <v>EBITDA Ajustado</v>
      </c>
      <c r="B16" s="69" t="s">
        <v>92</v>
      </c>
      <c r="C16" s="69" t="s">
        <v>101</v>
      </c>
      <c r="E16" s="256">
        <v>1331</v>
      </c>
      <c r="F16" s="256">
        <v>1925</v>
      </c>
      <c r="G16" s="256">
        <v>3506</v>
      </c>
      <c r="H16" s="256">
        <v>4737.7734877733237</v>
      </c>
      <c r="I16" s="256">
        <f t="shared" si="0"/>
        <v>11499.773487773324</v>
      </c>
      <c r="K16" s="256">
        <v>5806.0672511232979</v>
      </c>
      <c r="L16" s="256">
        <v>8174.1304407678708</v>
      </c>
      <c r="M16" s="256">
        <v>4296</v>
      </c>
      <c r="N16" s="256">
        <v>3726.5799056190494</v>
      </c>
      <c r="O16" s="256">
        <f t="shared" si="13"/>
        <v>22002.777597510216</v>
      </c>
      <c r="Q16" s="256">
        <v>4717.8850185277515</v>
      </c>
      <c r="R16" s="256">
        <v>3262</v>
      </c>
      <c r="S16" s="256">
        <v>2714</v>
      </c>
      <c r="T16" s="256">
        <v>3122.6636693055452</v>
      </c>
      <c r="U16" s="256">
        <f t="shared" si="14"/>
        <v>13816.548687833296</v>
      </c>
      <c r="W16" s="256">
        <v>3203.0349349854896</v>
      </c>
      <c r="X16" s="256">
        <v>2263.2629453432273</v>
      </c>
      <c r="Y16" s="256">
        <v>2815.1967511892226</v>
      </c>
      <c r="Z16" s="256">
        <v>3625.6852429573264</v>
      </c>
      <c r="AA16" s="256">
        <f t="shared" si="15"/>
        <v>11907.179874475267</v>
      </c>
      <c r="AC16" s="256">
        <v>1966.0144679467003</v>
      </c>
      <c r="AD16" s="256">
        <v>2644.8541400760023</v>
      </c>
      <c r="AE16" s="256">
        <v>2284.0860754002092</v>
      </c>
      <c r="AF16" s="256">
        <v>3335.0877262802096</v>
      </c>
      <c r="AG16" s="256">
        <f t="shared" si="16"/>
        <v>10230.042409703121</v>
      </c>
      <c r="AI16" s="256">
        <v>2509.1225279889709</v>
      </c>
      <c r="AJ16" s="256">
        <v>2642.5790000000006</v>
      </c>
      <c r="AK16" s="256">
        <v>3319.0354640825285</v>
      </c>
      <c r="AL16" s="256">
        <v>3324.6779035518239</v>
      </c>
      <c r="AM16" s="256">
        <v>11796</v>
      </c>
    </row>
    <row r="17" spans="1:39" ht="18">
      <c r="A17" s="70" t="str">
        <f>IF(Menu!$D$7="Português/Portuguese",B17,C17)</f>
        <v>Margem EBITDA Ajustada (%)</v>
      </c>
      <c r="B17" s="70" t="s">
        <v>433</v>
      </c>
      <c r="C17" s="70" t="s">
        <v>103</v>
      </c>
      <c r="E17" s="264">
        <f>E16/E6</f>
        <v>0.24948453608247423</v>
      </c>
      <c r="F17" s="264">
        <f t="shared" ref="F17:H17" si="18">F16/F6</f>
        <v>0.30943578202861277</v>
      </c>
      <c r="G17" s="264">
        <f t="shared" si="18"/>
        <v>0.40229489386115891</v>
      </c>
      <c r="H17" s="264">
        <f t="shared" si="18"/>
        <v>0.48373737509777159</v>
      </c>
      <c r="I17" s="264">
        <v>0.37</v>
      </c>
      <c r="J17" s="244"/>
      <c r="K17" s="266">
        <f>K16/K6</f>
        <v>0.48735893492708754</v>
      </c>
      <c r="L17" s="266">
        <f t="shared" ref="L17" si="19">L16/L6</f>
        <v>0.53107829224841319</v>
      </c>
      <c r="M17" s="266">
        <f t="shared" ref="M17" si="20">M16/M6</f>
        <v>0.41927850764395586</v>
      </c>
      <c r="N17" s="266">
        <f t="shared" ref="N17" si="21">N16/N6</f>
        <v>0.35967496721270414</v>
      </c>
      <c r="O17" s="266">
        <v>0.47499999999999998</v>
      </c>
      <c r="Q17" s="266">
        <v>0.39100000000000001</v>
      </c>
      <c r="R17" s="266">
        <v>0.29699999999999999</v>
      </c>
      <c r="S17" s="266">
        <v>0.239090728648782</v>
      </c>
      <c r="T17" s="266">
        <v>0.27107803069860598</v>
      </c>
      <c r="U17" s="266">
        <v>0.30099999999999999</v>
      </c>
      <c r="V17" s="244"/>
      <c r="W17" s="266">
        <v>0.28298635085407947</v>
      </c>
      <c r="X17" s="266">
        <v>0.197866573402116</v>
      </c>
      <c r="Y17" s="266">
        <v>0.24312339646367701</v>
      </c>
      <c r="Z17" s="266">
        <v>0.2906317268306628</v>
      </c>
      <c r="AA17" s="266">
        <v>0.30099999999999999</v>
      </c>
      <c r="AB17" s="244"/>
      <c r="AC17" s="266">
        <v>0.193</v>
      </c>
      <c r="AD17" s="266">
        <v>0.2319</v>
      </c>
      <c r="AE17" s="266">
        <v>0.19712620193358399</v>
      </c>
      <c r="AF17" s="266">
        <v>0.26778922884509798</v>
      </c>
      <c r="AG17" s="266">
        <v>0.224</v>
      </c>
      <c r="AH17" s="244"/>
      <c r="AI17" s="266">
        <v>0.22051279326593201</v>
      </c>
      <c r="AJ17" s="266">
        <v>0.23532928710201201</v>
      </c>
      <c r="AK17" s="266">
        <v>0.26841399695747231</v>
      </c>
      <c r="AL17" s="266">
        <v>0.27800000000000002</v>
      </c>
      <c r="AM17" s="266">
        <v>0.251</v>
      </c>
    </row>
    <row r="18" spans="1:39">
      <c r="J18" s="244"/>
      <c r="P18" s="244"/>
      <c r="V18" s="244"/>
      <c r="AB18" s="244"/>
      <c r="AH18" s="244"/>
    </row>
    <row r="19" spans="1:39" ht="18">
      <c r="A19" s="71" t="str">
        <f>IF(Menu!$D$7="Português/Portuguese",B19,C19)</f>
        <v>Siderurgia</v>
      </c>
      <c r="B19" s="71" t="s">
        <v>441</v>
      </c>
      <c r="C19" s="71" t="s">
        <v>442</v>
      </c>
      <c r="E19" s="245"/>
      <c r="F19" s="245"/>
      <c r="G19" s="245"/>
      <c r="H19" s="245"/>
      <c r="I19" s="245"/>
      <c r="K19" s="245"/>
      <c r="L19" s="245"/>
      <c r="M19" s="245"/>
      <c r="N19" s="245"/>
      <c r="O19" s="245"/>
      <c r="Q19" s="245"/>
      <c r="R19" s="245"/>
      <c r="S19" s="245"/>
      <c r="T19" s="245"/>
      <c r="U19" s="245"/>
      <c r="W19" s="245"/>
      <c r="X19" s="245"/>
      <c r="Y19" s="245"/>
      <c r="Z19" s="245"/>
      <c r="AA19" s="245"/>
      <c r="AC19" s="245"/>
      <c r="AD19" s="245"/>
      <c r="AE19" s="245"/>
      <c r="AF19" s="245"/>
      <c r="AG19" s="245"/>
      <c r="AI19" s="245"/>
      <c r="AJ19" s="245"/>
      <c r="AK19" s="245"/>
      <c r="AL19" s="245"/>
      <c r="AM19" s="245"/>
    </row>
    <row r="20" spans="1:39" ht="18">
      <c r="A20" s="69" t="str">
        <f>IF(Menu!$D$7="Português/Portuguese",B20,C20)</f>
        <v>Receita Líquida</v>
      </c>
      <c r="B20" s="69" t="s">
        <v>0</v>
      </c>
      <c r="C20" s="69" t="s">
        <v>39</v>
      </c>
      <c r="E20" s="256">
        <v>3542</v>
      </c>
      <c r="F20" s="256">
        <v>3440</v>
      </c>
      <c r="G20" s="256">
        <v>4570</v>
      </c>
      <c r="H20" s="256">
        <v>5051.0678367221599</v>
      </c>
      <c r="I20" s="256">
        <f>SUM(E20:H20)</f>
        <v>16603.067836722159</v>
      </c>
      <c r="K20" s="256">
        <v>6672.8739489336403</v>
      </c>
      <c r="L20" s="256">
        <v>8144.1391340683595</v>
      </c>
      <c r="M20" s="256">
        <v>7626.6497478470601</v>
      </c>
      <c r="N20" s="256">
        <v>7647.784857283641</v>
      </c>
      <c r="O20" s="256">
        <f>SUM(K20:N20)</f>
        <v>30091.447688132699</v>
      </c>
      <c r="Q20" s="256">
        <v>7882.0728357668013</v>
      </c>
      <c r="R20" s="256">
        <v>7705.9856992593504</v>
      </c>
      <c r="S20" s="256">
        <v>7698</v>
      </c>
      <c r="T20" s="256">
        <v>6054.51319767115</v>
      </c>
      <c r="U20" s="256">
        <f>SUM(Q20:T20)</f>
        <v>29340.571732697303</v>
      </c>
      <c r="W20" s="256">
        <v>5776.8602899436</v>
      </c>
      <c r="X20" s="256">
        <v>5942.6906325312593</v>
      </c>
      <c r="Y20" s="256">
        <v>5343.7674631215195</v>
      </c>
      <c r="Z20" s="256">
        <v>5654.1675485136393</v>
      </c>
      <c r="AA20" s="256">
        <f>SUM(W20:Z20)</f>
        <v>22717.48593411002</v>
      </c>
      <c r="AC20" s="256">
        <v>5384.2493805047006</v>
      </c>
      <c r="AD20" s="256">
        <v>5590.5486899449988</v>
      </c>
      <c r="AE20" s="256">
        <v>6041.2861890732102</v>
      </c>
      <c r="AF20" s="256">
        <v>6162.5940052432097</v>
      </c>
      <c r="AG20" s="256">
        <f>SUM(AC20:AF20)</f>
        <v>23178.678264766117</v>
      </c>
      <c r="AI20" s="256">
        <v>6107.1258705065702</v>
      </c>
      <c r="AJ20" s="256">
        <v>5391.8600000000006</v>
      </c>
      <c r="AK20" s="256">
        <v>5294.2475514916232</v>
      </c>
      <c r="AL20" s="256">
        <v>5232.5700698300279</v>
      </c>
      <c r="AM20" s="256">
        <f>SUM(AI20:AL20)</f>
        <v>22025.803491828221</v>
      </c>
    </row>
    <row r="21" spans="1:39">
      <c r="A21" s="64" t="str">
        <f>IF(Menu!$D$7="Português/Portuguese",B21,C21)</f>
        <v>Mercado Interno</v>
      </c>
      <c r="B21" s="64" t="s">
        <v>111</v>
      </c>
      <c r="C21" s="64" t="s">
        <v>113</v>
      </c>
      <c r="E21" s="238">
        <v>2511</v>
      </c>
      <c r="F21" s="238">
        <v>2124</v>
      </c>
      <c r="G21" s="238">
        <v>3299</v>
      </c>
      <c r="H21" s="238">
        <v>3787.2154263842503</v>
      </c>
      <c r="I21" s="238">
        <f t="shared" ref="I21:I30" si="22">SUM(E21:H21)</f>
        <v>11721.215426384249</v>
      </c>
      <c r="K21" s="238">
        <v>4876.2192383156498</v>
      </c>
      <c r="L21" s="238">
        <v>6049.7888775722495</v>
      </c>
      <c r="M21" s="238">
        <v>5508.2001969177199</v>
      </c>
      <c r="N21" s="238">
        <v>4966.1092579579799</v>
      </c>
      <c r="O21" s="238">
        <f t="shared" ref="O21:O27" si="23">SUM(K21:N21)</f>
        <v>21400.317570763596</v>
      </c>
      <c r="Q21" s="238">
        <v>5184.8032708812007</v>
      </c>
      <c r="R21" s="238">
        <v>5247.6921689985002</v>
      </c>
      <c r="S21" s="238">
        <v>5655</v>
      </c>
      <c r="T21" s="238">
        <v>4500.8197480220097</v>
      </c>
      <c r="U21" s="238">
        <f t="shared" ref="U21:U27" si="24">SUM(Q21:T21)</f>
        <v>20588.31518790171</v>
      </c>
      <c r="W21" s="238">
        <v>3945.6489578977998</v>
      </c>
      <c r="X21" s="238">
        <v>4368.4595642970598</v>
      </c>
      <c r="Y21" s="238">
        <v>4129.8032664459597</v>
      </c>
      <c r="Z21" s="238">
        <v>4072.3530903091701</v>
      </c>
      <c r="AA21" s="238">
        <f t="shared" ref="AA21:AA27" si="25">SUM(W21:Z21)</f>
        <v>16516.264878949991</v>
      </c>
      <c r="AC21" s="238">
        <v>3739.9424841069003</v>
      </c>
      <c r="AD21" s="238">
        <v>4110.175251138</v>
      </c>
      <c r="AE21" s="238">
        <v>4474.28109110271</v>
      </c>
      <c r="AF21" s="238">
        <v>4577.0963777861898</v>
      </c>
      <c r="AG21" s="238">
        <f t="shared" ref="AG21:AG27" si="26">SUM(AC21:AF21)</f>
        <v>16901.4952041338</v>
      </c>
      <c r="AI21" s="238">
        <v>4217.2071025858004</v>
      </c>
      <c r="AJ21" s="238">
        <v>4062.2220000000002</v>
      </c>
      <c r="AK21" s="238">
        <v>3907.8895313369026</v>
      </c>
      <c r="AL21" s="238">
        <v>3817.8221619615188</v>
      </c>
      <c r="AM21" s="238">
        <f t="shared" ref="AM21:AM27" si="27">SUM(AI21:AL21)</f>
        <v>16005.140795884221</v>
      </c>
    </row>
    <row r="22" spans="1:39">
      <c r="A22" s="64" t="str">
        <f>IF(Menu!$D$7="Português/Portuguese",B22,C22)</f>
        <v>Mercado Externo</v>
      </c>
      <c r="B22" s="64" t="s">
        <v>112</v>
      </c>
      <c r="C22" s="64" t="s">
        <v>114</v>
      </c>
      <c r="E22" s="238">
        <v>1031</v>
      </c>
      <c r="F22" s="238">
        <v>1316</v>
      </c>
      <c r="G22" s="238">
        <v>1271</v>
      </c>
      <c r="H22" s="238">
        <v>1263.85241033791</v>
      </c>
      <c r="I22" s="238">
        <f t="shared" si="22"/>
        <v>4881.8524103379095</v>
      </c>
      <c r="K22" s="238">
        <v>1796.6547106179901</v>
      </c>
      <c r="L22" s="238">
        <v>2094.35025649611</v>
      </c>
      <c r="M22" s="238">
        <v>2118.4495509293401</v>
      </c>
      <c r="N22" s="238">
        <v>2681.6755993256602</v>
      </c>
      <c r="O22" s="238">
        <f t="shared" si="23"/>
        <v>8691.130117369099</v>
      </c>
      <c r="Q22" s="238">
        <v>2697.2695648856002</v>
      </c>
      <c r="R22" s="238">
        <v>2458.2935302608503</v>
      </c>
      <c r="S22" s="238">
        <v>2044</v>
      </c>
      <c r="T22" s="238">
        <v>1553.6934496491399</v>
      </c>
      <c r="U22" s="238">
        <f t="shared" si="24"/>
        <v>8753.2565447955894</v>
      </c>
      <c r="W22" s="238">
        <v>1831.2113320458</v>
      </c>
      <c r="X22" s="238">
        <v>1574.2310682341999</v>
      </c>
      <c r="Y22" s="238">
        <v>1213.9641966755601</v>
      </c>
      <c r="Z22" s="238">
        <v>1581.8144582044702</v>
      </c>
      <c r="AA22" s="238">
        <f t="shared" si="25"/>
        <v>6201.2210551600292</v>
      </c>
      <c r="AC22" s="238">
        <v>1644.3068963977998</v>
      </c>
      <c r="AD22" s="238">
        <v>1480.373438807</v>
      </c>
      <c r="AE22" s="238">
        <v>1567.0050979704999</v>
      </c>
      <c r="AF22" s="238">
        <v>1585.4976274570201</v>
      </c>
      <c r="AG22" s="238">
        <f t="shared" si="26"/>
        <v>6277.1830606323201</v>
      </c>
      <c r="AI22" s="238">
        <v>1889.9187679207701</v>
      </c>
      <c r="AJ22" s="238">
        <v>1329.6379999999999</v>
      </c>
      <c r="AK22" s="238">
        <v>1386.3580201547202</v>
      </c>
      <c r="AL22" s="238">
        <v>1414.7479078685096</v>
      </c>
      <c r="AM22" s="238">
        <f t="shared" si="27"/>
        <v>6020.662695944</v>
      </c>
    </row>
    <row r="23" spans="1:39" ht="18">
      <c r="A23" s="69" t="str">
        <f>IF(Menu!$D$7="Português/Portuguese",B23,C23)</f>
        <v>Custo de Produto Vendido (CPV)</v>
      </c>
      <c r="B23" s="69" t="s">
        <v>431</v>
      </c>
      <c r="C23" s="69" t="s">
        <v>118</v>
      </c>
      <c r="E23" s="256">
        <v>-3237</v>
      </c>
      <c r="F23" s="256">
        <v>-3109</v>
      </c>
      <c r="G23" s="256">
        <v>-4022</v>
      </c>
      <c r="H23" s="256">
        <v>-3801.8915833811802</v>
      </c>
      <c r="I23" s="256">
        <f t="shared" si="22"/>
        <v>-14169.891583381181</v>
      </c>
      <c r="K23" s="256">
        <v>-4797.7899624926404</v>
      </c>
      <c r="L23" s="256">
        <v>-5451.3663854504493</v>
      </c>
      <c r="M23" s="256">
        <v>-4735.8126218028101</v>
      </c>
      <c r="N23" s="256">
        <v>-5095.8324477634997</v>
      </c>
      <c r="O23" s="256">
        <f t="shared" si="23"/>
        <v>-20080.801417509399</v>
      </c>
      <c r="Q23" s="256">
        <v>-5826.7289081662502</v>
      </c>
      <c r="R23" s="256">
        <v>-5789.1504444052498</v>
      </c>
      <c r="S23" s="256">
        <v>-6426</v>
      </c>
      <c r="T23" s="256">
        <v>-5214.3207249676498</v>
      </c>
      <c r="U23" s="256">
        <f t="shared" si="24"/>
        <v>-23256.20007753915</v>
      </c>
      <c r="W23" s="256">
        <v>-5021.0408577377002</v>
      </c>
      <c r="X23" s="256">
        <v>-5419.3083021986004</v>
      </c>
      <c r="Y23" s="256">
        <v>-5208.8601379407201</v>
      </c>
      <c r="Z23" s="256">
        <v>-5358.8031347529595</v>
      </c>
      <c r="AA23" s="256">
        <f t="shared" si="25"/>
        <v>-21008.012432629977</v>
      </c>
      <c r="AC23" s="256">
        <v>-5175.3969473822999</v>
      </c>
      <c r="AD23" s="256">
        <v>-5309.4545381957005</v>
      </c>
      <c r="AE23" s="256">
        <v>-5705.9070342309997</v>
      </c>
      <c r="AF23" s="256">
        <v>-5568.6763820599999</v>
      </c>
      <c r="AG23" s="256">
        <f t="shared" si="26"/>
        <v>-21759.434901869001</v>
      </c>
      <c r="AI23" s="256">
        <v>-5663.5294107309001</v>
      </c>
      <c r="AJ23" s="256">
        <v>-4866.085</v>
      </c>
      <c r="AK23" s="256">
        <v>-4942.8762343289945</v>
      </c>
      <c r="AL23" s="256">
        <v>-4507.5402938468051</v>
      </c>
      <c r="AM23" s="256">
        <f t="shared" si="27"/>
        <v>-19980.030938906701</v>
      </c>
    </row>
    <row r="24" spans="1:39">
      <c r="A24" s="65" t="str">
        <f>IF(Menu!$D$7="Português/Portuguese",B24,C24)</f>
        <v>Lucro Bruto</v>
      </c>
      <c r="B24" s="65" t="s">
        <v>1</v>
      </c>
      <c r="C24" s="65" t="s">
        <v>100</v>
      </c>
      <c r="E24" s="238">
        <v>305</v>
      </c>
      <c r="F24" s="238">
        <v>330</v>
      </c>
      <c r="G24" s="238">
        <v>548</v>
      </c>
      <c r="H24" s="238">
        <v>1249.1762533409797</v>
      </c>
      <c r="I24" s="238">
        <f t="shared" si="22"/>
        <v>2432.1762533409797</v>
      </c>
      <c r="K24" s="238">
        <v>1875.083986441</v>
      </c>
      <c r="L24" s="238">
        <v>2692.7727486179101</v>
      </c>
      <c r="M24" s="238">
        <v>2890.83712604425</v>
      </c>
      <c r="N24" s="238">
        <v>2551.9524095201409</v>
      </c>
      <c r="O24" s="238">
        <f t="shared" si="23"/>
        <v>10010.646270623301</v>
      </c>
      <c r="Q24" s="238">
        <v>2055.3439276005511</v>
      </c>
      <c r="R24" s="238">
        <v>1916.8352548540997</v>
      </c>
      <c r="S24" s="238">
        <v>1272</v>
      </c>
      <c r="T24" s="238">
        <v>840.19247270349967</v>
      </c>
      <c r="U24" s="238">
        <f t="shared" si="24"/>
        <v>6084.3716551581501</v>
      </c>
      <c r="W24" s="238">
        <v>755.8194322058996</v>
      </c>
      <c r="X24" s="238">
        <v>523.38233033265919</v>
      </c>
      <c r="Y24" s="238">
        <v>134.90732518079949</v>
      </c>
      <c r="Z24" s="238">
        <v>295.36441376067978</v>
      </c>
      <c r="AA24" s="238">
        <f t="shared" si="25"/>
        <v>1709.4735014800381</v>
      </c>
      <c r="AC24" s="238">
        <v>208.85243312240019</v>
      </c>
      <c r="AD24" s="238">
        <v>281.09415174929893</v>
      </c>
      <c r="AE24" s="238">
        <v>335.37915484221048</v>
      </c>
      <c r="AF24" s="238">
        <v>593.9176231832098</v>
      </c>
      <c r="AG24" s="238">
        <f t="shared" si="26"/>
        <v>1419.2433628971194</v>
      </c>
      <c r="AI24" s="238">
        <v>443.59645977567016</v>
      </c>
      <c r="AJ24" s="238">
        <v>525.77500000000055</v>
      </c>
      <c r="AK24" s="238">
        <v>351.37131716262826</v>
      </c>
      <c r="AL24" s="238">
        <v>725.02977598322286</v>
      </c>
      <c r="AM24" s="238">
        <f t="shared" si="27"/>
        <v>2045.7725529215218</v>
      </c>
    </row>
    <row r="25" spans="1:39" ht="15.75">
      <c r="A25" s="66" t="str">
        <f>IF(Menu!$D$7="Português/Portuguese",B25,C25)</f>
        <v>Margem Bruta (%)</v>
      </c>
      <c r="B25" s="66" t="s">
        <v>91</v>
      </c>
      <c r="C25" s="66" t="s">
        <v>102</v>
      </c>
      <c r="E25" s="257">
        <f>E24/E20</f>
        <v>8.610954263128176E-2</v>
      </c>
      <c r="F25" s="257">
        <f t="shared" ref="F25:G25" si="28">F24/F20</f>
        <v>9.5930232558139539E-2</v>
      </c>
      <c r="G25" s="257">
        <f t="shared" si="28"/>
        <v>0.11991247264770241</v>
      </c>
      <c r="H25" s="257">
        <f>H24/H20</f>
        <v>0.24730934006849928</v>
      </c>
      <c r="I25" s="257">
        <f>I24/I20</f>
        <v>0.1464895691121352</v>
      </c>
      <c r="K25" s="257">
        <f>K24/K20</f>
        <v>0.28100096012463238</v>
      </c>
      <c r="L25" s="257">
        <f t="shared" ref="L25:M25" si="29">L24/L20</f>
        <v>0.33063933514514388</v>
      </c>
      <c r="M25" s="257">
        <f t="shared" si="29"/>
        <v>0.37904417032659843</v>
      </c>
      <c r="N25" s="257">
        <f>N24/N20</f>
        <v>0.33368517252282509</v>
      </c>
      <c r="O25" s="257">
        <f>O24/O20</f>
        <v>0.33267413300860382</v>
      </c>
      <c r="Q25" s="257">
        <f t="shared" ref="Q25:T25" si="30">Q24/Q20</f>
        <v>0.26076185420083076</v>
      </c>
      <c r="R25" s="257">
        <f t="shared" si="30"/>
        <v>0.24874627720089509</v>
      </c>
      <c r="S25" s="257">
        <f t="shared" si="30"/>
        <v>0.1652377240841777</v>
      </c>
      <c r="T25" s="257">
        <f t="shared" si="30"/>
        <v>0.13877126785794722</v>
      </c>
      <c r="U25" s="257">
        <f>U24/U20</f>
        <v>0.20737058945506814</v>
      </c>
      <c r="V25" s="257" t="e">
        <f t="shared" ref="V25:Z25" si="31">V24/V20</f>
        <v>#DIV/0!</v>
      </c>
      <c r="W25" s="257">
        <f t="shared" si="31"/>
        <v>0.13083567790649803</v>
      </c>
      <c r="X25" s="257">
        <f t="shared" si="31"/>
        <v>8.807160976335851E-2</v>
      </c>
      <c r="Y25" s="257">
        <f t="shared" si="31"/>
        <v>2.5245732736655133E-2</v>
      </c>
      <c r="Z25" s="257">
        <f t="shared" si="31"/>
        <v>5.2238355377057198E-2</v>
      </c>
      <c r="AA25" s="257">
        <f>AA24/AA20</f>
        <v>7.5249237809069586E-2</v>
      </c>
      <c r="AC25" s="257">
        <f t="shared" ref="AC25:AF25" si="32">AC24/AC20</f>
        <v>3.8789517045516766E-2</v>
      </c>
      <c r="AD25" s="257">
        <f t="shared" si="32"/>
        <v>5.0280243915032316E-2</v>
      </c>
      <c r="AE25" s="257">
        <f t="shared" si="32"/>
        <v>5.5514528586446718E-2</v>
      </c>
      <c r="AF25" s="257">
        <f t="shared" si="32"/>
        <v>9.6374614760910332E-2</v>
      </c>
      <c r="AG25" s="257">
        <f>AG24/AG20</f>
        <v>6.1230556232988904E-2</v>
      </c>
      <c r="AI25" s="257">
        <f t="shared" ref="AI25:AL25" si="33">AI24/AI20</f>
        <v>7.2635879656247362E-2</v>
      </c>
      <c r="AJ25" s="257">
        <f t="shared" si="33"/>
        <v>9.7512732155508583E-2</v>
      </c>
      <c r="AK25" s="257">
        <f t="shared" si="33"/>
        <v>6.6368509168716797E-2</v>
      </c>
      <c r="AL25" s="257">
        <f t="shared" si="33"/>
        <v>0.13856093015621562</v>
      </c>
      <c r="AM25" s="257">
        <f>AM24/AM20</f>
        <v>9.28807229974844E-2</v>
      </c>
    </row>
    <row r="26" spans="1:39">
      <c r="A26" s="65" t="str">
        <f>IF(Menu!$D$7="Português/Portuguese",B26,C26)</f>
        <v>Despesas Gerais e de Vendas</v>
      </c>
      <c r="B26" s="65" t="s">
        <v>432</v>
      </c>
      <c r="C26" s="65" t="s">
        <v>437</v>
      </c>
      <c r="E26" s="238">
        <v>-214</v>
      </c>
      <c r="F26" s="238">
        <v>-228</v>
      </c>
      <c r="G26" s="238">
        <v>-231</v>
      </c>
      <c r="H26" s="238">
        <v>-249.51082704000001</v>
      </c>
      <c r="I26" s="238">
        <f t="shared" si="22"/>
        <v>-922.51082703999998</v>
      </c>
      <c r="K26" s="238">
        <v>-282.78160972000001</v>
      </c>
      <c r="L26" s="238">
        <v>-249.92082379000001</v>
      </c>
      <c r="M26" s="238">
        <v>-302.14088561</v>
      </c>
      <c r="N26" s="238">
        <v>-323.90449914000004</v>
      </c>
      <c r="O26" s="238">
        <f t="shared" si="23"/>
        <v>-1158.74781826</v>
      </c>
      <c r="Q26" s="238">
        <v>-327.27978805999999</v>
      </c>
      <c r="R26" s="238">
        <v>-312.83233776000003</v>
      </c>
      <c r="S26" s="238">
        <v>-334</v>
      </c>
      <c r="T26" s="238">
        <v>-340.51514701000002</v>
      </c>
      <c r="U26" s="238">
        <f t="shared" si="24"/>
        <v>-1314.62727283</v>
      </c>
      <c r="W26" s="238">
        <v>-313.0758672</v>
      </c>
      <c r="X26" s="238">
        <v>-287.70195906999999</v>
      </c>
      <c r="Y26" s="238">
        <v>-298.52333134999998</v>
      </c>
      <c r="Z26" s="238">
        <v>-319.46609976576701</v>
      </c>
      <c r="AA26" s="238">
        <f t="shared" si="25"/>
        <v>-1218.7672573857669</v>
      </c>
      <c r="AC26" s="238">
        <v>-323.00513874999996</v>
      </c>
      <c r="AD26" s="238">
        <v>-320.48706106000003</v>
      </c>
      <c r="AE26" s="238">
        <v>-321.66088638000002</v>
      </c>
      <c r="AF26" s="238">
        <v>-324.79868942999997</v>
      </c>
      <c r="AG26" s="238">
        <f t="shared" si="26"/>
        <v>-1289.95177562</v>
      </c>
      <c r="AI26" s="238">
        <v>-339.29110865000001</v>
      </c>
      <c r="AJ26" s="238">
        <v>-338.03699999999998</v>
      </c>
      <c r="AK26" s="238">
        <v>-304.65695188000007</v>
      </c>
      <c r="AL26" s="238">
        <v>-322.11942176000002</v>
      </c>
      <c r="AM26" s="238">
        <f t="shared" si="27"/>
        <v>-1304.1044822900001</v>
      </c>
    </row>
    <row r="27" spans="1:39">
      <c r="A27" s="65" t="str">
        <f>IF(Menu!$D$7="Português/Portuguese",B27,C27)</f>
        <v>Depreciação</v>
      </c>
      <c r="B27" s="65" t="s">
        <v>429</v>
      </c>
      <c r="C27" s="65" t="s">
        <v>438</v>
      </c>
      <c r="E27" s="238">
        <v>207</v>
      </c>
      <c r="F27" s="238">
        <v>222</v>
      </c>
      <c r="G27" s="238">
        <v>234</v>
      </c>
      <c r="H27" s="238">
        <v>238.06376495038</v>
      </c>
      <c r="I27" s="238">
        <f t="shared" si="22"/>
        <v>901.06376495038</v>
      </c>
      <c r="K27" s="238">
        <v>235.04139314999998</v>
      </c>
      <c r="L27" s="238">
        <v>255.9892389</v>
      </c>
      <c r="M27" s="238">
        <v>265.41687510000003</v>
      </c>
      <c r="N27" s="238">
        <v>285.13349479000004</v>
      </c>
      <c r="O27" s="238">
        <f t="shared" si="23"/>
        <v>1041.5810019400001</v>
      </c>
      <c r="Q27" s="238">
        <v>295.46123477999998</v>
      </c>
      <c r="R27" s="238">
        <v>301.21504433000001</v>
      </c>
      <c r="S27" s="238">
        <v>313</v>
      </c>
      <c r="T27" s="238">
        <v>326.40464039999995</v>
      </c>
      <c r="U27" s="238">
        <f t="shared" si="24"/>
        <v>1236.0809195100001</v>
      </c>
      <c r="W27" s="238">
        <v>310.77284277000001</v>
      </c>
      <c r="X27" s="238">
        <v>317.55310847999999</v>
      </c>
      <c r="Y27" s="238">
        <v>346.24032212000003</v>
      </c>
      <c r="Z27" s="238">
        <v>355.53042534999997</v>
      </c>
      <c r="AA27" s="238">
        <f t="shared" si="25"/>
        <v>1330.0966987199999</v>
      </c>
      <c r="AC27" s="238">
        <v>348.02466647</v>
      </c>
      <c r="AD27" s="238">
        <v>364.08268792000001</v>
      </c>
      <c r="AE27" s="238">
        <v>374.80863763000002</v>
      </c>
      <c r="AF27" s="238">
        <v>386.74324985000004</v>
      </c>
      <c r="AG27" s="238">
        <f t="shared" si="26"/>
        <v>1473.65924187</v>
      </c>
      <c r="AI27" s="238">
        <v>380.20223544999999</v>
      </c>
      <c r="AJ27" s="238">
        <v>393.53899999999999</v>
      </c>
      <c r="AK27" s="238">
        <v>381.56498159000006</v>
      </c>
      <c r="AL27" s="238">
        <v>297.26061298000008</v>
      </c>
      <c r="AM27" s="238">
        <f t="shared" si="27"/>
        <v>1452.5668300200002</v>
      </c>
    </row>
    <row r="28" spans="1:39">
      <c r="A28" s="65" t="str">
        <f>IF(Menu!$D$7="Português/Portuguese",B28,C28)</f>
        <v>Custo Residual de Venda de Ativos</v>
      </c>
      <c r="B28" s="65" t="s">
        <v>434</v>
      </c>
      <c r="C28" s="65" t="s">
        <v>439</v>
      </c>
      <c r="E28" s="238">
        <v>0</v>
      </c>
      <c r="F28" s="238">
        <v>0</v>
      </c>
      <c r="G28" s="238">
        <v>0</v>
      </c>
      <c r="H28" s="238">
        <v>0</v>
      </c>
      <c r="I28" s="238">
        <f t="shared" si="22"/>
        <v>0</v>
      </c>
      <c r="K28" s="238">
        <v>0</v>
      </c>
      <c r="L28" s="238">
        <v>0</v>
      </c>
      <c r="M28" s="238">
        <v>0</v>
      </c>
      <c r="N28" s="238">
        <v>0</v>
      </c>
      <c r="O28" s="238">
        <v>0</v>
      </c>
      <c r="Q28" s="238">
        <v>0</v>
      </c>
      <c r="R28" s="238">
        <v>0</v>
      </c>
      <c r="S28" s="238">
        <v>0</v>
      </c>
      <c r="T28" s="238">
        <v>0</v>
      </c>
      <c r="U28" s="238">
        <v>0</v>
      </c>
      <c r="W28" s="238">
        <v>0</v>
      </c>
      <c r="X28" s="238">
        <v>0</v>
      </c>
      <c r="Y28" s="238">
        <v>0</v>
      </c>
      <c r="Z28" s="238">
        <v>0</v>
      </c>
      <c r="AA28" s="238">
        <v>0</v>
      </c>
      <c r="AC28" s="238">
        <v>0</v>
      </c>
      <c r="AD28" s="238">
        <v>0</v>
      </c>
      <c r="AE28" s="238">
        <v>0</v>
      </c>
      <c r="AF28" s="238">
        <v>0</v>
      </c>
      <c r="AG28" s="238">
        <v>0</v>
      </c>
      <c r="AI28" s="238">
        <v>0</v>
      </c>
      <c r="AJ28" s="238">
        <v>0</v>
      </c>
      <c r="AK28" s="238">
        <v>0</v>
      </c>
      <c r="AL28" s="238">
        <v>0</v>
      </c>
      <c r="AM28" s="238">
        <v>0</v>
      </c>
    </row>
    <row r="29" spans="1:39">
      <c r="A29" s="65" t="str">
        <f>IF(Menu!$D$7="Português/Portuguese",B29,C29)</f>
        <v>EBITDA Proporcional de Contr em Conj</v>
      </c>
      <c r="B29" s="65" t="s">
        <v>430</v>
      </c>
      <c r="C29" s="65" t="s">
        <v>440</v>
      </c>
      <c r="E29" s="238">
        <v>0</v>
      </c>
      <c r="F29" s="238">
        <v>0</v>
      </c>
      <c r="G29" s="238">
        <v>0</v>
      </c>
      <c r="H29" s="238">
        <v>0</v>
      </c>
      <c r="I29" s="238">
        <f t="shared" si="22"/>
        <v>0</v>
      </c>
      <c r="K29" s="238">
        <v>0</v>
      </c>
      <c r="L29" s="238">
        <v>0</v>
      </c>
      <c r="M29" s="238">
        <v>0</v>
      </c>
      <c r="N29" s="238">
        <v>0</v>
      </c>
      <c r="O29" s="238">
        <v>0</v>
      </c>
      <c r="Q29" s="238">
        <v>0</v>
      </c>
      <c r="R29" s="238">
        <v>0</v>
      </c>
      <c r="S29" s="238">
        <v>0</v>
      </c>
      <c r="T29" s="238">
        <v>0</v>
      </c>
      <c r="U29" s="238">
        <v>0</v>
      </c>
      <c r="W29" s="238">
        <v>0</v>
      </c>
      <c r="X29" s="238">
        <v>0</v>
      </c>
      <c r="Y29" s="238">
        <v>0</v>
      </c>
      <c r="Z29" s="238">
        <v>0</v>
      </c>
      <c r="AA29" s="238">
        <v>0</v>
      </c>
      <c r="AC29" s="238">
        <v>0</v>
      </c>
      <c r="AD29" s="238">
        <v>0</v>
      </c>
      <c r="AE29" s="238">
        <v>0</v>
      </c>
      <c r="AF29" s="238">
        <v>0</v>
      </c>
      <c r="AG29" s="238">
        <v>0</v>
      </c>
      <c r="AI29" s="238">
        <v>0</v>
      </c>
      <c r="AJ29" s="238">
        <v>0</v>
      </c>
      <c r="AK29" s="238">
        <v>0</v>
      </c>
      <c r="AL29" s="238">
        <v>0</v>
      </c>
      <c r="AM29" s="238">
        <v>0</v>
      </c>
    </row>
    <row r="30" spans="1:39" ht="18">
      <c r="A30" s="69" t="str">
        <f>IF(Menu!$D$7="Português/Portuguese",B30,C30)</f>
        <v>EBITDA Ajustado</v>
      </c>
      <c r="B30" s="69" t="s">
        <v>92</v>
      </c>
      <c r="C30" s="69" t="s">
        <v>101</v>
      </c>
      <c r="E30" s="256">
        <v>298</v>
      </c>
      <c r="F30" s="256">
        <v>324</v>
      </c>
      <c r="G30" s="256">
        <v>551</v>
      </c>
      <c r="H30" s="256">
        <v>1237.7291912513597</v>
      </c>
      <c r="I30" s="256">
        <f t="shared" si="22"/>
        <v>2410.7291912513597</v>
      </c>
      <c r="K30" s="256">
        <v>1827.3437698709999</v>
      </c>
      <c r="L30" s="256">
        <v>2698.84116372791</v>
      </c>
      <c r="M30" s="256">
        <v>2854.11311553425</v>
      </c>
      <c r="N30" s="256">
        <v>2513.1814051701408</v>
      </c>
      <c r="O30" s="256">
        <f t="shared" ref="O30" si="34">SUM(K30:N30)</f>
        <v>9893.4794543033004</v>
      </c>
      <c r="Q30" s="256">
        <v>2023.525374320551</v>
      </c>
      <c r="R30" s="256">
        <v>1905.2179614240997</v>
      </c>
      <c r="S30" s="256">
        <v>1251</v>
      </c>
      <c r="T30" s="256">
        <v>826.08196609349966</v>
      </c>
      <c r="U30" s="256">
        <f t="shared" ref="U30" si="35">SUM(Q30:T30)</f>
        <v>6005.8253018381502</v>
      </c>
      <c r="W30" s="256">
        <v>753.51640777589967</v>
      </c>
      <c r="X30" s="256">
        <v>553.23347974265926</v>
      </c>
      <c r="Y30" s="256">
        <v>182.62431595079954</v>
      </c>
      <c r="Z30" s="256">
        <v>331.42873934491274</v>
      </c>
      <c r="AA30" s="256">
        <f t="shared" ref="AA30" si="36">SUM(W30:Z30)</f>
        <v>1820.8029428142709</v>
      </c>
      <c r="AC30" s="256">
        <v>233.8719608424002</v>
      </c>
      <c r="AD30" s="256">
        <v>324.6897785892989</v>
      </c>
      <c r="AE30" s="256">
        <v>388.52690609221048</v>
      </c>
      <c r="AF30" s="256">
        <v>655.86218360320981</v>
      </c>
      <c r="AG30" s="256">
        <f t="shared" ref="AG30" si="37">SUM(AC30:AF30)</f>
        <v>1602.9508291271195</v>
      </c>
      <c r="AI30" s="256">
        <v>484.50758657567013</v>
      </c>
      <c r="AJ30" s="256">
        <v>581.2770000000005</v>
      </c>
      <c r="AK30" s="256">
        <v>428.27934687262825</v>
      </c>
      <c r="AL30" s="256">
        <v>700.17096720322297</v>
      </c>
      <c r="AM30" s="256">
        <f t="shared" ref="AM30" si="38">SUM(AI30:AL30)</f>
        <v>2194.2349006515219</v>
      </c>
    </row>
    <row r="31" spans="1:39" ht="18">
      <c r="A31" s="70" t="str">
        <f>IF(Menu!$D$7="Português/Portuguese",B31,C31)</f>
        <v>Margem EBITDA Ajustada (%)</v>
      </c>
      <c r="B31" s="70" t="s">
        <v>433</v>
      </c>
      <c r="C31" s="70" t="s">
        <v>103</v>
      </c>
      <c r="E31" s="264">
        <f t="shared" ref="E31:G31" si="39">E30/E22</f>
        <v>0.28903976721629487</v>
      </c>
      <c r="F31" s="264">
        <f t="shared" si="39"/>
        <v>0.24620060790273557</v>
      </c>
      <c r="G31" s="264">
        <f t="shared" si="39"/>
        <v>0.43351691581431945</v>
      </c>
      <c r="H31" s="264">
        <f>H30/H20</f>
        <v>0.24504307430853506</v>
      </c>
      <c r="I31" s="264">
        <f>I30/I20</f>
        <v>0.14519781614813271</v>
      </c>
      <c r="K31" s="264">
        <f t="shared" ref="K31:N31" si="40">K30/K20</f>
        <v>0.2738465890192664</v>
      </c>
      <c r="L31" s="264">
        <f t="shared" si="40"/>
        <v>0.33138446179513131</v>
      </c>
      <c r="M31" s="264">
        <f t="shared" si="40"/>
        <v>0.37422894847635324</v>
      </c>
      <c r="N31" s="264">
        <f t="shared" si="40"/>
        <v>0.32861559942767254</v>
      </c>
      <c r="O31" s="264">
        <f>O30/O20</f>
        <v>0.32878044143436264</v>
      </c>
      <c r="Q31" s="264">
        <f t="shared" ref="Q31:T31" si="41">Q30/Q20</f>
        <v>0.25672502861662455</v>
      </c>
      <c r="R31" s="264">
        <f t="shared" si="41"/>
        <v>0.24723870972239373</v>
      </c>
      <c r="S31" s="264">
        <f t="shared" si="41"/>
        <v>0.16250974279033514</v>
      </c>
      <c r="T31" s="264">
        <f t="shared" si="41"/>
        <v>0.13644069128650171</v>
      </c>
      <c r="U31" s="264">
        <f>U30/U20</f>
        <v>0.20469353346462651</v>
      </c>
      <c r="W31" s="264">
        <f t="shared" ref="W31:Z31" si="42">W30/W20</f>
        <v>0.13043701421819504</v>
      </c>
      <c r="X31" s="264">
        <f t="shared" si="42"/>
        <v>9.3094780454188342E-2</v>
      </c>
      <c r="Y31" s="264">
        <f t="shared" si="42"/>
        <v>3.4175198904355206E-2</v>
      </c>
      <c r="Z31" s="264">
        <f t="shared" si="42"/>
        <v>5.8616717050070141E-2</v>
      </c>
      <c r="AA31" s="264">
        <f>AA30/AA20</f>
        <v>8.0149843521212794E-2</v>
      </c>
      <c r="AC31" s="264">
        <f t="shared" ref="AC31:AF31" si="43">AC30/AC20</f>
        <v>4.3436316618097999E-2</v>
      </c>
      <c r="AD31" s="264">
        <f t="shared" si="43"/>
        <v>5.8078338388014877E-2</v>
      </c>
      <c r="AE31" s="264">
        <f t="shared" si="43"/>
        <v>6.4311951781879442E-2</v>
      </c>
      <c r="AF31" s="264">
        <f t="shared" si="43"/>
        <v>0.1064263170744648</v>
      </c>
      <c r="AG31" s="264">
        <f>AG30/AG20</f>
        <v>6.9156265547883428E-2</v>
      </c>
      <c r="AI31" s="264">
        <f t="shared" ref="AI31:AL31" si="44">AI30/AI20</f>
        <v>7.9334796244420858E-2</v>
      </c>
      <c r="AJ31" s="264">
        <f t="shared" si="44"/>
        <v>0.1078063970503686</v>
      </c>
      <c r="AK31" s="264">
        <f t="shared" si="44"/>
        <v>8.089522499792498E-2</v>
      </c>
      <c r="AL31" s="264">
        <f t="shared" si="44"/>
        <v>0.13381014642121494</v>
      </c>
      <c r="AM31" s="264">
        <f>AM30/AM20</f>
        <v>9.9621105830059897E-2</v>
      </c>
    </row>
    <row r="33" spans="1:39" ht="18">
      <c r="A33" s="72" t="str">
        <f>IF(Menu!$D$7="Português/Portuguese",B33,C33)</f>
        <v>Mineração</v>
      </c>
      <c r="B33" s="72" t="s">
        <v>443</v>
      </c>
      <c r="C33" s="72" t="s">
        <v>444</v>
      </c>
      <c r="E33" s="246"/>
      <c r="F33" s="246"/>
      <c r="G33" s="246"/>
      <c r="H33" s="246"/>
      <c r="I33" s="246"/>
      <c r="K33" s="246"/>
      <c r="L33" s="246"/>
      <c r="M33" s="246"/>
      <c r="N33" s="246"/>
      <c r="O33" s="246"/>
      <c r="Q33" s="246"/>
      <c r="R33" s="246"/>
      <c r="S33" s="246"/>
      <c r="T33" s="246"/>
      <c r="U33" s="246"/>
      <c r="W33" s="246"/>
      <c r="X33" s="246"/>
      <c r="Y33" s="246"/>
      <c r="Z33" s="246"/>
      <c r="AA33" s="246"/>
      <c r="AC33" s="246"/>
      <c r="AD33" s="246"/>
      <c r="AE33" s="246"/>
      <c r="AF33" s="246"/>
      <c r="AG33" s="246"/>
      <c r="AI33" s="246"/>
      <c r="AJ33" s="246"/>
      <c r="AK33" s="246"/>
      <c r="AL33" s="246"/>
      <c r="AM33" s="246"/>
    </row>
    <row r="34" spans="1:39" ht="18">
      <c r="A34" s="69" t="str">
        <f>IF(Menu!$D$7="Português/Portuguese",B34,C34)</f>
        <v>Receita Líquida</v>
      </c>
      <c r="B34" s="69" t="s">
        <v>0</v>
      </c>
      <c r="C34" s="69" t="s">
        <v>39</v>
      </c>
      <c r="E34" s="256">
        <v>1646</v>
      </c>
      <c r="F34" s="256">
        <v>2688</v>
      </c>
      <c r="G34" s="256">
        <v>3861</v>
      </c>
      <c r="H34" s="256">
        <v>4488.3845544400001</v>
      </c>
      <c r="I34" s="256">
        <f>SUM(E34:H34)</f>
        <v>12683.384554439999</v>
      </c>
      <c r="J34" s="175"/>
      <c r="K34" s="256">
        <v>5480.9658029900002</v>
      </c>
      <c r="L34" s="256">
        <v>7357.3174145799985</v>
      </c>
      <c r="M34" s="256">
        <v>2803.7154673200002</v>
      </c>
      <c r="N34" s="256">
        <v>2401.387483380001</v>
      </c>
      <c r="O34" s="256">
        <f>SUM(K34:N34)</f>
        <v>18043.386168270001</v>
      </c>
      <c r="P34" s="175"/>
      <c r="Q34" s="256">
        <v>3861.3154845399999</v>
      </c>
      <c r="R34" s="256">
        <v>2607.6887421199999</v>
      </c>
      <c r="S34" s="256">
        <v>2527</v>
      </c>
      <c r="T34" s="256">
        <v>3529.1566093199999</v>
      </c>
      <c r="U34" s="256">
        <f>SUM(Q34:T34)</f>
        <v>12525.160835979999</v>
      </c>
      <c r="V34" s="175"/>
      <c r="W34" s="256">
        <v>4141.4397381199997</v>
      </c>
      <c r="X34" s="256">
        <v>3631.3051719</v>
      </c>
      <c r="Y34" s="256">
        <v>4335.2641752099998</v>
      </c>
      <c r="Z34" s="256">
        <v>5027.6373564699998</v>
      </c>
      <c r="AA34" s="256">
        <f>SUM(W34:Z34)</f>
        <v>17135.646441699999</v>
      </c>
      <c r="AB34" s="175"/>
      <c r="AC34" s="256">
        <v>2823.3914689799999</v>
      </c>
      <c r="AD34" s="256">
        <v>3347.0584193699997</v>
      </c>
      <c r="AE34" s="256">
        <v>2989.2286498699996</v>
      </c>
      <c r="AF34" s="256">
        <v>3932.9659744699998</v>
      </c>
      <c r="AG34" s="256">
        <f>SUM(AC34:AF34)</f>
        <v>13092.64451269</v>
      </c>
      <c r="AH34" s="175"/>
      <c r="AI34" s="256">
        <v>3432.1392727900002</v>
      </c>
      <c r="AJ34" s="256">
        <v>3413.7040000000002</v>
      </c>
      <c r="AK34" s="256">
        <v>4418.8234809999994</v>
      </c>
      <c r="AL34" s="256">
        <v>4135.8060753099999</v>
      </c>
      <c r="AM34" s="256">
        <f>SUM(AI34:AL34)</f>
        <v>15400.472829099999</v>
      </c>
    </row>
    <row r="35" spans="1:39">
      <c r="A35" s="64" t="str">
        <f>IF(Menu!$D$7="Português/Portuguese",B35,C35)</f>
        <v>Mercado Interno</v>
      </c>
      <c r="B35" s="64" t="s">
        <v>111</v>
      </c>
      <c r="C35" s="64" t="s">
        <v>113</v>
      </c>
      <c r="E35" s="238">
        <v>263</v>
      </c>
      <c r="F35" s="238">
        <v>345</v>
      </c>
      <c r="G35" s="238">
        <v>429.35</v>
      </c>
      <c r="H35" s="238">
        <v>494.28635211</v>
      </c>
      <c r="I35" s="238">
        <f t="shared" ref="I35:I38" si="45">SUM(E35:H35)</f>
        <v>1531.63635211</v>
      </c>
      <c r="K35" s="238">
        <v>791.74526557000002</v>
      </c>
      <c r="L35" s="238">
        <v>903.90443453999899</v>
      </c>
      <c r="M35" s="238">
        <v>970.76303098000005</v>
      </c>
      <c r="N35" s="238">
        <v>447.97259756000102</v>
      </c>
      <c r="O35" s="238">
        <f t="shared" ref="O35:O38" si="46">SUM(K35:N35)</f>
        <v>3114.3853286499998</v>
      </c>
      <c r="Q35" s="238">
        <v>515.37655524000002</v>
      </c>
      <c r="R35" s="238">
        <v>411.19592901000004</v>
      </c>
      <c r="S35" s="238">
        <v>438</v>
      </c>
      <c r="T35" s="238">
        <v>335.97665885000004</v>
      </c>
      <c r="U35" s="238">
        <f t="shared" ref="U35:U38" si="47">SUM(Q35:T35)</f>
        <v>1700.5491431</v>
      </c>
      <c r="W35" s="238">
        <v>282.27652545000001</v>
      </c>
      <c r="X35" s="238">
        <v>371.74264269000003</v>
      </c>
      <c r="Y35" s="238">
        <v>567.04479059999994</v>
      </c>
      <c r="Z35" s="238">
        <v>583.10909579000008</v>
      </c>
      <c r="AA35" s="238">
        <f t="shared" ref="AA35:AA38" si="48">SUM(W35:Z35)</f>
        <v>1804.1730545300002</v>
      </c>
      <c r="AC35" s="238">
        <v>427.89148073000001</v>
      </c>
      <c r="AD35" s="238">
        <v>314.43268068999998</v>
      </c>
      <c r="AE35" s="238">
        <v>407.30736748000004</v>
      </c>
      <c r="AF35" s="238">
        <v>360.91847152999998</v>
      </c>
      <c r="AG35" s="238">
        <f t="shared" ref="AG35:AG38" si="49">SUM(AC35:AF35)</f>
        <v>1510.55000043</v>
      </c>
      <c r="AI35" s="238">
        <v>429.11931637000004</v>
      </c>
      <c r="AJ35" s="238">
        <v>405.42500000000001</v>
      </c>
      <c r="AK35" s="238">
        <v>373.80394913999999</v>
      </c>
      <c r="AL35" s="238">
        <v>413.46980942999988</v>
      </c>
      <c r="AM35" s="238">
        <f t="shared" ref="AM35:AM38" si="50">SUM(AI35:AL35)</f>
        <v>1621.8180749400001</v>
      </c>
    </row>
    <row r="36" spans="1:39">
      <c r="A36" s="64" t="str">
        <f>IF(Menu!$D$7="Português/Portuguese",B36,C36)</f>
        <v>Mercado Externo</v>
      </c>
      <c r="B36" s="64" t="s">
        <v>112</v>
      </c>
      <c r="C36" s="64" t="s">
        <v>114</v>
      </c>
      <c r="E36" s="238">
        <v>1382</v>
      </c>
      <c r="F36" s="238">
        <v>2343</v>
      </c>
      <c r="G36" s="238">
        <v>3432</v>
      </c>
      <c r="H36" s="238">
        <v>3994.0982023299998</v>
      </c>
      <c r="I36" s="238">
        <f t="shared" si="45"/>
        <v>11151.09820233</v>
      </c>
      <c r="K36" s="238">
        <v>4689.2205374200003</v>
      </c>
      <c r="L36" s="238">
        <v>6453.4129800399996</v>
      </c>
      <c r="M36" s="238">
        <v>1832.9524363400001</v>
      </c>
      <c r="N36" s="238">
        <v>1953.4148858199999</v>
      </c>
      <c r="O36" s="238">
        <f t="shared" si="46"/>
        <v>14929.000839619999</v>
      </c>
      <c r="Q36" s="238">
        <v>3345.9389292999999</v>
      </c>
      <c r="R36" s="238">
        <v>2196.49281311</v>
      </c>
      <c r="S36" s="238">
        <v>2089</v>
      </c>
      <c r="T36" s="238">
        <v>3193.1799504700002</v>
      </c>
      <c r="U36" s="238">
        <f t="shared" si="47"/>
        <v>10824.61169288</v>
      </c>
      <c r="W36" s="238">
        <v>3859.1632126699997</v>
      </c>
      <c r="X36" s="238">
        <v>3259.5625292099999</v>
      </c>
      <c r="Y36" s="238">
        <v>3768.2193846099999</v>
      </c>
      <c r="Z36" s="238">
        <v>4444.5282606800001</v>
      </c>
      <c r="AA36" s="238">
        <f t="shared" si="48"/>
        <v>15331.473387170001</v>
      </c>
      <c r="AC36" s="238">
        <v>2395.4999882500001</v>
      </c>
      <c r="AD36" s="238">
        <v>3032.6257386799998</v>
      </c>
      <c r="AE36" s="238">
        <v>2581.9212823899998</v>
      </c>
      <c r="AF36" s="238">
        <v>3572.04750294</v>
      </c>
      <c r="AG36" s="238">
        <f t="shared" si="49"/>
        <v>11582.094512260001</v>
      </c>
      <c r="AI36" s="238">
        <v>3003.0199564200002</v>
      </c>
      <c r="AJ36" s="238">
        <v>3008.279</v>
      </c>
      <c r="AK36" s="238">
        <v>4045.0195318599999</v>
      </c>
      <c r="AL36" s="238">
        <v>3722.3362658800002</v>
      </c>
      <c r="AM36" s="238">
        <f t="shared" si="50"/>
        <v>13778.654754159999</v>
      </c>
    </row>
    <row r="37" spans="1:39" ht="18">
      <c r="A37" s="69" t="str">
        <f>IF(Menu!$D$7="Português/Portuguese",B37,C37)</f>
        <v>Custo de Produto Vendido (CPV)</v>
      </c>
      <c r="B37" s="69" t="s">
        <v>431</v>
      </c>
      <c r="C37" s="69" t="s">
        <v>118</v>
      </c>
      <c r="E37" s="256">
        <v>-823</v>
      </c>
      <c r="F37" s="256">
        <v>-1367</v>
      </c>
      <c r="G37" s="256">
        <v>-1291</v>
      </c>
      <c r="H37" s="256">
        <v>-2051.089093</v>
      </c>
      <c r="I37" s="256">
        <f t="shared" si="45"/>
        <v>-5532.0890930000005</v>
      </c>
      <c r="K37" s="256">
        <v>-1841.25912085</v>
      </c>
      <c r="L37" s="256">
        <v>-2312.3618157600004</v>
      </c>
      <c r="M37" s="256">
        <v>-1883.4654667100001</v>
      </c>
      <c r="N37" s="256">
        <v>-1668.7486972900001</v>
      </c>
      <c r="O37" s="256">
        <f t="shared" si="46"/>
        <v>-7705.8351006100002</v>
      </c>
      <c r="Q37" s="256">
        <v>-1595.1420966000001</v>
      </c>
      <c r="R37" s="256">
        <v>-1831.88822306</v>
      </c>
      <c r="S37" s="256">
        <v>-1800</v>
      </c>
      <c r="T37" s="256">
        <v>-1878.3790621200098</v>
      </c>
      <c r="U37" s="256">
        <f t="shared" si="47"/>
        <v>-7105.4093817800094</v>
      </c>
      <c r="W37" s="256">
        <v>-2246.83407958</v>
      </c>
      <c r="X37" s="256">
        <v>-2625.6772838799998</v>
      </c>
      <c r="Y37" s="256">
        <v>-2567.26493127</v>
      </c>
      <c r="Z37" s="256">
        <v>-2492.1049660299996</v>
      </c>
      <c r="AA37" s="256">
        <f t="shared" si="48"/>
        <v>-9931.8812607599993</v>
      </c>
      <c r="AC37" s="256">
        <v>-1916.13141668</v>
      </c>
      <c r="AD37" s="256">
        <v>-1998.52675404</v>
      </c>
      <c r="AE37" s="256">
        <v>-2094.17305304</v>
      </c>
      <c r="AF37" s="256">
        <v>-2193.4659651899997</v>
      </c>
      <c r="AG37" s="256">
        <f t="shared" si="49"/>
        <v>-8202.2971889500004</v>
      </c>
      <c r="AI37" s="256">
        <v>-2283.6350989199996</v>
      </c>
      <c r="AJ37" s="256">
        <v>-2420.5610000000001</v>
      </c>
      <c r="AK37" s="256">
        <v>-2711.4517108200007</v>
      </c>
      <c r="AL37" s="256">
        <v>-2637.0144931</v>
      </c>
      <c r="AM37" s="256">
        <f t="shared" si="50"/>
        <v>-10052.662302840001</v>
      </c>
    </row>
    <row r="38" spans="1:39">
      <c r="A38" s="65" t="str">
        <f>IF(Menu!$D$7="Português/Portuguese",B38,C38)</f>
        <v>Lucro Bruto</v>
      </c>
      <c r="B38" s="65" t="s">
        <v>1</v>
      </c>
      <c r="C38" s="65" t="s">
        <v>100</v>
      </c>
      <c r="E38" s="238">
        <v>823</v>
      </c>
      <c r="F38" s="238">
        <v>1321</v>
      </c>
      <c r="G38" s="238">
        <v>2570</v>
      </c>
      <c r="H38" s="238">
        <v>2437.2954614400001</v>
      </c>
      <c r="I38" s="238">
        <f t="shared" si="45"/>
        <v>7151.2954614400005</v>
      </c>
      <c r="K38" s="238">
        <v>3639.7066821400003</v>
      </c>
      <c r="L38" s="238">
        <v>5044.9555988199982</v>
      </c>
      <c r="M38" s="238">
        <v>920.25000061000014</v>
      </c>
      <c r="N38" s="238">
        <v>732.63878609000096</v>
      </c>
      <c r="O38" s="238">
        <f t="shared" si="46"/>
        <v>10337.551067659999</v>
      </c>
      <c r="Q38" s="238">
        <v>2266.1733879399999</v>
      </c>
      <c r="R38" s="238">
        <v>775.80051906000006</v>
      </c>
      <c r="S38" s="238">
        <v>727</v>
      </c>
      <c r="T38" s="238">
        <v>1650.7775471999898</v>
      </c>
      <c r="U38" s="238">
        <f t="shared" si="47"/>
        <v>5419.7514541999899</v>
      </c>
      <c r="W38" s="238">
        <v>1894.6056585399997</v>
      </c>
      <c r="X38" s="238">
        <v>1005.62788802</v>
      </c>
      <c r="Y38" s="238">
        <v>1767.9992439399998</v>
      </c>
      <c r="Z38" s="238">
        <v>2535.5323904400002</v>
      </c>
      <c r="AA38" s="238">
        <f t="shared" si="48"/>
        <v>7203.7651809400004</v>
      </c>
      <c r="AC38" s="238">
        <v>907.26005229999987</v>
      </c>
      <c r="AD38" s="238">
        <v>1348.5316653299997</v>
      </c>
      <c r="AE38" s="238">
        <v>895.05559682999956</v>
      </c>
      <c r="AF38" s="238">
        <v>1739.5000092800001</v>
      </c>
      <c r="AG38" s="238">
        <f t="shared" si="49"/>
        <v>4890.3473237399994</v>
      </c>
      <c r="AI38" s="238">
        <v>1148.5041738700006</v>
      </c>
      <c r="AJ38" s="238">
        <v>993.14300000000003</v>
      </c>
      <c r="AK38" s="238">
        <v>1707.371770179999</v>
      </c>
      <c r="AL38" s="238">
        <v>1498.7915822099999</v>
      </c>
      <c r="AM38" s="238">
        <f t="shared" si="50"/>
        <v>5347.8105262600002</v>
      </c>
    </row>
    <row r="39" spans="1:39" ht="15.75">
      <c r="A39" s="66" t="str">
        <f>IF(Menu!$D$7="Português/Portuguese",B39,C39)</f>
        <v>Margem Bruta (%)</v>
      </c>
      <c r="B39" s="66" t="s">
        <v>91</v>
      </c>
      <c r="C39" s="66" t="s">
        <v>102</v>
      </c>
      <c r="E39" s="265">
        <f>E38/E34</f>
        <v>0.5</v>
      </c>
      <c r="F39" s="265">
        <f t="shared" ref="F39:G39" si="51">F38/F34</f>
        <v>0.49144345238095238</v>
      </c>
      <c r="G39" s="265">
        <f t="shared" si="51"/>
        <v>0.66563066563066564</v>
      </c>
      <c r="H39" s="265">
        <f>H38/H34</f>
        <v>0.54302286978262115</v>
      </c>
      <c r="I39" s="265">
        <f>I38/I34</f>
        <v>0.56383179353625978</v>
      </c>
      <c r="K39" s="265">
        <f t="shared" ref="K39:N39" si="52">K38/K34</f>
        <v>0.66406301607546092</v>
      </c>
      <c r="L39" s="265">
        <f t="shared" si="52"/>
        <v>0.68570585099705061</v>
      </c>
      <c r="M39" s="265">
        <f t="shared" si="52"/>
        <v>0.32822517524920014</v>
      </c>
      <c r="N39" s="265">
        <f t="shared" si="52"/>
        <v>0.30508978295281075</v>
      </c>
      <c r="O39" s="265">
        <f>O38/O34</f>
        <v>0.5729274411827967</v>
      </c>
      <c r="Q39" s="265"/>
      <c r="R39" s="265"/>
      <c r="S39" s="265"/>
      <c r="T39" s="265"/>
      <c r="U39" s="265">
        <f>U38/U34</f>
        <v>0.43270913045931642</v>
      </c>
      <c r="W39" s="267"/>
      <c r="X39" s="267"/>
      <c r="Y39" s="267"/>
      <c r="Z39" s="267"/>
      <c r="AA39" s="265">
        <f>AA38/AA34</f>
        <v>0.42039646449575829</v>
      </c>
      <c r="AC39" s="267">
        <f t="shared" ref="AC39:AF39" si="53">AC38/AC34</f>
        <v>0.32133696735570416</v>
      </c>
      <c r="AD39" s="267">
        <f t="shared" si="53"/>
        <v>0.40290054620075233</v>
      </c>
      <c r="AE39" s="267">
        <f t="shared" si="53"/>
        <v>0.29942694309079543</v>
      </c>
      <c r="AF39" s="267">
        <f t="shared" si="53"/>
        <v>0.44228707305671833</v>
      </c>
      <c r="AG39" s="265">
        <f>AG38/AG34</f>
        <v>0.37351868211193295</v>
      </c>
      <c r="AI39" s="265">
        <f t="shared" ref="AI39:AL39" si="54">AI38/AI34</f>
        <v>0.33463215871667612</v>
      </c>
      <c r="AJ39" s="265">
        <f t="shared" si="54"/>
        <v>0.29092827028939827</v>
      </c>
      <c r="AK39" s="265">
        <f t="shared" si="54"/>
        <v>0.38638605446027302</v>
      </c>
      <c r="AL39" s="265">
        <f t="shared" si="54"/>
        <v>0.36239406657809936</v>
      </c>
      <c r="AM39" s="265">
        <f>AM38/AM34</f>
        <v>0.34724976210827974</v>
      </c>
    </row>
    <row r="40" spans="1:39" s="22" customFormat="1">
      <c r="A40" s="65" t="str">
        <f>IF(Menu!$D$7="Português/Portuguese",B40,C40)</f>
        <v>Despesas Gerais e de Vendas</v>
      </c>
      <c r="B40" s="65" t="s">
        <v>432</v>
      </c>
      <c r="C40" s="65" t="s">
        <v>437</v>
      </c>
      <c r="E40" s="238">
        <v>-46</v>
      </c>
      <c r="F40" s="238">
        <v>-44</v>
      </c>
      <c r="G40" s="238">
        <v>-43.77</v>
      </c>
      <c r="H40" s="238">
        <v>-45.724425259999997</v>
      </c>
      <c r="I40" s="238">
        <f t="shared" ref="I40:I43" si="55">SUM(E40:H40)</f>
        <v>-179.49442526000001</v>
      </c>
      <c r="J40" s="156"/>
      <c r="K40" s="238">
        <v>-54.08855028</v>
      </c>
      <c r="L40" s="238">
        <v>-141.29580726999998</v>
      </c>
      <c r="M40" s="238">
        <v>-69.737505429999985</v>
      </c>
      <c r="N40" s="238">
        <v>-86.249528310000102</v>
      </c>
      <c r="O40" s="238">
        <f t="shared" ref="O40:O44" si="56">SUM(K40:N40)</f>
        <v>-351.37139129000002</v>
      </c>
      <c r="P40" s="156"/>
      <c r="Q40" s="238">
        <v>-62.417650590000001</v>
      </c>
      <c r="R40" s="238">
        <v>-87.027315570000013</v>
      </c>
      <c r="S40" s="238">
        <v>-63</v>
      </c>
      <c r="T40" s="238">
        <v>-139.23348220999998</v>
      </c>
      <c r="U40" s="238">
        <f t="shared" ref="U40:U44" si="57">SUM(Q40:T40)</f>
        <v>-351.67844836999996</v>
      </c>
      <c r="V40" s="156"/>
      <c r="W40" s="238">
        <v>-126.35894691999989</v>
      </c>
      <c r="X40" s="238">
        <v>-147.38928038</v>
      </c>
      <c r="Y40" s="238">
        <v>-71.074317699999796</v>
      </c>
      <c r="Z40" s="238">
        <v>-76.395171760000096</v>
      </c>
      <c r="AA40" s="238">
        <f t="shared" ref="AA40:AA44" si="58">SUM(W40:Z40)</f>
        <v>-421.21771675999975</v>
      </c>
      <c r="AB40" s="156"/>
      <c r="AC40" s="238">
        <v>-82.424200630000001</v>
      </c>
      <c r="AD40" s="238">
        <v>-58.943274619999968</v>
      </c>
      <c r="AE40" s="238">
        <v>-67.710559859999989</v>
      </c>
      <c r="AF40" s="238">
        <v>-58.09509714000005</v>
      </c>
      <c r="AG40" s="238">
        <f t="shared" ref="AG40:AG44" si="59">SUM(AC40:AF40)</f>
        <v>-267.17313225000004</v>
      </c>
      <c r="AH40" s="156"/>
      <c r="AI40" s="238">
        <v>-66.214338069999997</v>
      </c>
      <c r="AJ40" s="238">
        <v>-85.915999999999997</v>
      </c>
      <c r="AK40" s="238">
        <v>-95.773775969999988</v>
      </c>
      <c r="AL40" s="238">
        <v>-93.707552699999809</v>
      </c>
      <c r="AM40" s="238">
        <f t="shared" ref="AM40:AM44" si="60">SUM(AI40:AL40)</f>
        <v>-341.61166673999981</v>
      </c>
    </row>
    <row r="41" spans="1:39">
      <c r="A41" s="65" t="str">
        <f>IF(Menu!$D$7="Português/Portuguese",B41,C41)</f>
        <v>Depreciação</v>
      </c>
      <c r="B41" s="65" t="s">
        <v>429</v>
      </c>
      <c r="C41" s="65" t="s">
        <v>438</v>
      </c>
      <c r="E41" s="238">
        <v>145</v>
      </c>
      <c r="F41" s="238">
        <v>141</v>
      </c>
      <c r="G41" s="238">
        <v>167</v>
      </c>
      <c r="H41" s="238">
        <v>808.78836271</v>
      </c>
      <c r="I41" s="238">
        <f t="shared" si="55"/>
        <v>1261.78836271</v>
      </c>
      <c r="K41" s="238">
        <v>150.1825959</v>
      </c>
      <c r="L41" s="238">
        <v>176.37156461000001</v>
      </c>
      <c r="M41" s="238">
        <v>192.51545619000001</v>
      </c>
      <c r="N41" s="238">
        <v>232.04033019000002</v>
      </c>
      <c r="O41" s="238">
        <f t="shared" si="56"/>
        <v>751.10994688999995</v>
      </c>
      <c r="Q41" s="238">
        <v>241.65818820000001</v>
      </c>
      <c r="R41" s="238">
        <v>242.40764274</v>
      </c>
      <c r="S41" s="238">
        <v>253</v>
      </c>
      <c r="T41" s="238">
        <v>267.84010006000005</v>
      </c>
      <c r="U41" s="238">
        <f t="shared" si="57"/>
        <v>1004.9059310000001</v>
      </c>
      <c r="W41" s="238">
        <v>256.82280400999997</v>
      </c>
      <c r="X41" s="238">
        <v>254.16552992000001</v>
      </c>
      <c r="Y41" s="238">
        <v>269.49296121999998</v>
      </c>
      <c r="Z41" s="238">
        <v>280.05129326000002</v>
      </c>
      <c r="AA41" s="238">
        <f t="shared" si="58"/>
        <v>1060.53258841</v>
      </c>
      <c r="AC41" s="238">
        <v>288.97690441999998</v>
      </c>
      <c r="AD41" s="238">
        <v>300.78363913000004</v>
      </c>
      <c r="AE41" s="238">
        <v>295.47070130000003</v>
      </c>
      <c r="AF41" s="238">
        <v>290.52126714000002</v>
      </c>
      <c r="AG41" s="238">
        <f t="shared" si="59"/>
        <v>1175.7525119899999</v>
      </c>
      <c r="AI41" s="238">
        <v>318.29205985000004</v>
      </c>
      <c r="AJ41" s="238">
        <v>324.30599999999998</v>
      </c>
      <c r="AK41" s="238">
        <v>326.66920874000004</v>
      </c>
      <c r="AL41" s="238">
        <v>333.59517956000002</v>
      </c>
      <c r="AM41" s="238">
        <f t="shared" si="60"/>
        <v>1302.8624481500001</v>
      </c>
    </row>
    <row r="42" spans="1:39">
      <c r="A42" s="65" t="str">
        <f>IF(Menu!$D$7="Português/Portuguese",B42,C42)</f>
        <v>Custo Residual de Venda de Ativos</v>
      </c>
      <c r="B42" s="65" t="s">
        <v>434</v>
      </c>
      <c r="C42" s="65" t="s">
        <v>439</v>
      </c>
      <c r="E42" s="238">
        <v>0</v>
      </c>
      <c r="F42" s="238">
        <v>0</v>
      </c>
      <c r="G42" s="238">
        <v>0</v>
      </c>
      <c r="H42" s="238">
        <v>0</v>
      </c>
      <c r="I42" s="238">
        <f t="shared" si="55"/>
        <v>0</v>
      </c>
      <c r="K42" s="238">
        <v>0</v>
      </c>
      <c r="L42" s="238">
        <v>0</v>
      </c>
      <c r="M42" s="238">
        <v>0</v>
      </c>
      <c r="N42" s="238">
        <v>0</v>
      </c>
      <c r="O42" s="238">
        <f t="shared" si="56"/>
        <v>0</v>
      </c>
      <c r="Q42" s="238">
        <v>0</v>
      </c>
      <c r="R42" s="238">
        <v>0</v>
      </c>
      <c r="S42" s="238">
        <v>0</v>
      </c>
      <c r="T42" s="238">
        <v>0</v>
      </c>
      <c r="U42" s="238">
        <v>0</v>
      </c>
      <c r="W42" s="238">
        <v>0</v>
      </c>
      <c r="X42" s="238">
        <v>0</v>
      </c>
      <c r="Y42" s="238">
        <v>0</v>
      </c>
      <c r="Z42" s="238">
        <v>0</v>
      </c>
      <c r="AA42" s="238">
        <v>0</v>
      </c>
      <c r="AC42" s="238">
        <v>0</v>
      </c>
      <c r="AD42" s="238">
        <v>0</v>
      </c>
      <c r="AE42" s="238">
        <v>0</v>
      </c>
      <c r="AF42" s="238">
        <v>0</v>
      </c>
      <c r="AG42" s="238">
        <v>0</v>
      </c>
      <c r="AI42" s="238">
        <v>0</v>
      </c>
      <c r="AJ42" s="238">
        <v>0</v>
      </c>
      <c r="AK42" s="238">
        <v>0</v>
      </c>
      <c r="AL42" s="238">
        <v>0</v>
      </c>
      <c r="AM42" s="238">
        <v>0</v>
      </c>
    </row>
    <row r="43" spans="1:39">
      <c r="A43" s="65" t="str">
        <f>IF(Menu!$D$7="Português/Portuguese",B43,C43)</f>
        <v>EBITDA Proporcional de Contr em Conj</v>
      </c>
      <c r="B43" s="65" t="s">
        <v>430</v>
      </c>
      <c r="C43" s="65" t="s">
        <v>440</v>
      </c>
      <c r="E43" s="238">
        <v>0</v>
      </c>
      <c r="F43" s="238">
        <v>0</v>
      </c>
      <c r="G43" s="238">
        <v>0</v>
      </c>
      <c r="H43" s="238">
        <v>0</v>
      </c>
      <c r="I43" s="238">
        <f t="shared" si="55"/>
        <v>0</v>
      </c>
      <c r="K43" s="238">
        <v>0</v>
      </c>
      <c r="L43" s="238">
        <v>0</v>
      </c>
      <c r="M43" s="238">
        <v>0</v>
      </c>
      <c r="N43" s="238">
        <v>0</v>
      </c>
      <c r="O43" s="238">
        <f t="shared" si="56"/>
        <v>0</v>
      </c>
      <c r="Q43" s="238">
        <v>0</v>
      </c>
      <c r="R43" s="238">
        <v>0</v>
      </c>
      <c r="S43" s="238">
        <v>0</v>
      </c>
      <c r="T43" s="238">
        <v>0</v>
      </c>
      <c r="U43" s="238">
        <f t="shared" si="57"/>
        <v>0</v>
      </c>
      <c r="W43" s="238">
        <v>0</v>
      </c>
      <c r="X43" s="238">
        <v>0</v>
      </c>
      <c r="Y43" s="238">
        <v>0</v>
      </c>
      <c r="Z43" s="238">
        <v>0</v>
      </c>
      <c r="AA43" s="238">
        <f t="shared" si="58"/>
        <v>0</v>
      </c>
      <c r="AC43" s="238">
        <v>0</v>
      </c>
      <c r="AD43" s="238">
        <v>0</v>
      </c>
      <c r="AE43" s="238">
        <v>0</v>
      </c>
      <c r="AF43" s="238">
        <v>0</v>
      </c>
      <c r="AG43" s="238">
        <f t="shared" si="59"/>
        <v>0</v>
      </c>
      <c r="AI43" s="238">
        <v>0</v>
      </c>
      <c r="AJ43" s="238">
        <v>0</v>
      </c>
      <c r="AK43" s="238">
        <v>0</v>
      </c>
      <c r="AL43" s="238">
        <v>0</v>
      </c>
      <c r="AM43" s="238">
        <f t="shared" si="60"/>
        <v>0</v>
      </c>
    </row>
    <row r="44" spans="1:39" ht="18">
      <c r="A44" s="69" t="str">
        <f>IF(Menu!$D$7="Português/Portuguese",B44,C44)</f>
        <v>EBITDA Ajustado</v>
      </c>
      <c r="B44" s="69" t="s">
        <v>92</v>
      </c>
      <c r="C44" s="69" t="s">
        <v>101</v>
      </c>
      <c r="E44" s="256">
        <v>921</v>
      </c>
      <c r="F44" s="256">
        <v>1418</v>
      </c>
      <c r="G44" s="256">
        <v>2694</v>
      </c>
      <c r="H44" s="256">
        <v>3200.3593988900002</v>
      </c>
      <c r="I44" s="256">
        <f>SUM(E44:H44)</f>
        <v>8233.3593988899993</v>
      </c>
      <c r="K44" s="256">
        <v>3735.80072776</v>
      </c>
      <c r="L44" s="256">
        <v>5080.0313561599978</v>
      </c>
      <c r="M44" s="256">
        <v>1043.0279513700002</v>
      </c>
      <c r="N44" s="256">
        <v>878.42958797000097</v>
      </c>
      <c r="O44" s="256">
        <f t="shared" si="56"/>
        <v>10737.28962326</v>
      </c>
      <c r="Q44" s="256">
        <v>2445.4139255499999</v>
      </c>
      <c r="R44" s="256">
        <v>931.18084623000004</v>
      </c>
      <c r="S44" s="256">
        <v>916</v>
      </c>
      <c r="T44" s="256">
        <v>1779.3841650499899</v>
      </c>
      <c r="U44" s="256">
        <f t="shared" si="57"/>
        <v>6071.9789368299898</v>
      </c>
      <c r="W44" s="256">
        <v>2025.0695156299998</v>
      </c>
      <c r="X44" s="256">
        <v>1112.40413756</v>
      </c>
      <c r="Y44" s="256">
        <v>1966.4178874600002</v>
      </c>
      <c r="Z44" s="256">
        <v>2739.1885119399999</v>
      </c>
      <c r="AA44" s="256">
        <f t="shared" si="58"/>
        <v>7843.0800525899995</v>
      </c>
      <c r="AC44" s="256">
        <v>1113.8127560899998</v>
      </c>
      <c r="AD44" s="256">
        <v>1590.3720303499997</v>
      </c>
      <c r="AE44" s="256">
        <v>1122.8157382699997</v>
      </c>
      <c r="AF44" s="256">
        <v>1971.92617928</v>
      </c>
      <c r="AG44" s="256">
        <f t="shared" si="59"/>
        <v>5798.9267039899996</v>
      </c>
      <c r="AI44" s="256">
        <v>1400.5818956500007</v>
      </c>
      <c r="AJ44" s="256">
        <v>1231.5330000000001</v>
      </c>
      <c r="AK44" s="256">
        <v>1938.267202949999</v>
      </c>
      <c r="AL44" s="256">
        <v>1739</v>
      </c>
      <c r="AM44" s="256">
        <f t="shared" si="60"/>
        <v>6309.3820986000001</v>
      </c>
    </row>
    <row r="45" spans="1:39" ht="18">
      <c r="A45" s="70" t="str">
        <f>IF(Menu!$D$7="Português/Portuguese",B45,C45)</f>
        <v>Margem EBITDA Ajustada (%)</v>
      </c>
      <c r="B45" s="70" t="s">
        <v>433</v>
      </c>
      <c r="C45" s="70" t="s">
        <v>103</v>
      </c>
      <c r="E45" s="266">
        <f>E44/E34</f>
        <v>0.5595382746051033</v>
      </c>
      <c r="F45" s="266">
        <f t="shared" ref="F45:H45" si="61">F44/F34</f>
        <v>0.52752976190476186</v>
      </c>
      <c r="G45" s="266">
        <f t="shared" si="61"/>
        <v>0.69774669774669773</v>
      </c>
      <c r="H45" s="266">
        <f t="shared" si="61"/>
        <v>0.71303146155873398</v>
      </c>
      <c r="I45" s="266">
        <f>I44/I34</f>
        <v>0.64914529426672585</v>
      </c>
      <c r="K45" s="266">
        <f>K44/K34</f>
        <v>0.68159533593915689</v>
      </c>
      <c r="L45" s="266">
        <f t="shared" ref="L45" si="62">L44/L34</f>
        <v>0.69047331655052668</v>
      </c>
      <c r="M45" s="266">
        <f t="shared" ref="M45" si="63">M44/M34</f>
        <v>0.37201633458440914</v>
      </c>
      <c r="N45" s="266">
        <f t="shared" ref="N45" si="64">N44/N34</f>
        <v>0.36580085223630537</v>
      </c>
      <c r="O45" s="266">
        <f t="shared" ref="O45" si="65">O44/O34</f>
        <v>0.59508173926587804</v>
      </c>
      <c r="Q45" s="266">
        <f t="shared" ref="Q45" si="66">Q44/Q34</f>
        <v>0.63331109186519197</v>
      </c>
      <c r="R45" s="266">
        <f t="shared" ref="R45" si="67">R44/R34</f>
        <v>0.35709048828924583</v>
      </c>
      <c r="S45" s="266">
        <f t="shared" ref="S45" si="68">S44/S34</f>
        <v>0.36248516026909378</v>
      </c>
      <c r="T45" s="266">
        <f t="shared" ref="T45" si="69">T44/T34</f>
        <v>0.50419529707207944</v>
      </c>
      <c r="U45" s="266">
        <f t="shared" ref="U45" si="70">U44/U34</f>
        <v>0.48478251228419483</v>
      </c>
      <c r="W45" s="266">
        <f t="shared" ref="W45" si="71">W44/W34</f>
        <v>0.48897717790994033</v>
      </c>
      <c r="X45" s="266">
        <f t="shared" ref="X45" si="72">X44/X34</f>
        <v>0.30633727679184813</v>
      </c>
      <c r="Y45" s="266">
        <f t="shared" ref="Y45" si="73">Y44/Y34</f>
        <v>0.45358663462872989</v>
      </c>
      <c r="Z45" s="266">
        <f t="shared" ref="Z45" si="74">Z44/Z34</f>
        <v>0.54482619125561527</v>
      </c>
      <c r="AA45" s="266">
        <f t="shared" ref="AA45" si="75">AA44/AA34</f>
        <v>0.45770552510372059</v>
      </c>
      <c r="AC45" s="266">
        <f t="shared" ref="AC45" si="76">AC44/AC34</f>
        <v>0.39449462404601809</v>
      </c>
      <c r="AD45" s="266">
        <f t="shared" ref="AD45" si="77">AD44/AD34</f>
        <v>0.47515514552905463</v>
      </c>
      <c r="AE45" s="266">
        <f t="shared" ref="AE45" si="78">AE44/AE34</f>
        <v>0.3756205596111995</v>
      </c>
      <c r="AF45" s="266">
        <f t="shared" ref="AF45" si="79">AF44/AF34</f>
        <v>0.50138399164405023</v>
      </c>
      <c r="AG45" s="266">
        <f t="shared" ref="AG45" si="80">AG44/AG34</f>
        <v>0.44291485179861184</v>
      </c>
      <c r="AI45" s="266">
        <f t="shared" ref="AI45" si="81">AI44/AI34</f>
        <v>0.40807839785343614</v>
      </c>
      <c r="AJ45" s="266">
        <f t="shared" ref="AJ45" si="82">AJ44/AJ34</f>
        <v>0.36076150714883309</v>
      </c>
      <c r="AK45" s="266">
        <f t="shared" ref="AK45" si="83">AK44/AK34</f>
        <v>0.43863874881722148</v>
      </c>
      <c r="AL45" s="266">
        <f t="shared" ref="AL45" si="84">AL44/AL34</f>
        <v>0.42047426023708162</v>
      </c>
      <c r="AM45" s="266">
        <f t="shared" ref="AM45" si="85">AM44/AM34</f>
        <v>0.40968755755849862</v>
      </c>
    </row>
    <row r="46" spans="1:39" ht="15.75">
      <c r="A46" s="28"/>
      <c r="B46" s="28"/>
      <c r="C46" s="28"/>
      <c r="E46" s="247"/>
      <c r="F46" s="247"/>
      <c r="G46" s="247"/>
      <c r="H46" s="247"/>
      <c r="I46" s="247"/>
      <c r="K46" s="247"/>
      <c r="L46" s="247"/>
      <c r="M46" s="247"/>
      <c r="N46" s="247"/>
      <c r="O46" s="247"/>
      <c r="Q46" s="247"/>
      <c r="R46" s="247"/>
      <c r="S46" s="247"/>
      <c r="T46" s="247"/>
      <c r="U46" s="247"/>
      <c r="W46" s="247"/>
      <c r="X46" s="247"/>
      <c r="Y46" s="247"/>
      <c r="Z46" s="247"/>
      <c r="AA46" s="247"/>
      <c r="AC46" s="247"/>
      <c r="AD46" s="247"/>
      <c r="AE46" s="247"/>
      <c r="AF46" s="247"/>
      <c r="AG46" s="247"/>
      <c r="AI46" s="247"/>
      <c r="AJ46" s="247"/>
      <c r="AK46" s="247"/>
      <c r="AL46" s="247"/>
      <c r="AM46" s="247"/>
    </row>
    <row r="47" spans="1:39" ht="18">
      <c r="A47" s="73" t="str">
        <f>IF(Menu!$D$7="Português/Portuguese",B47,C47)</f>
        <v>Cimentos</v>
      </c>
      <c r="B47" s="73" t="s">
        <v>446</v>
      </c>
      <c r="C47" s="73" t="s">
        <v>445</v>
      </c>
      <c r="E47" s="248"/>
      <c r="F47" s="248"/>
      <c r="G47" s="248"/>
      <c r="H47" s="248"/>
      <c r="I47" s="248"/>
      <c r="K47" s="248"/>
      <c r="L47" s="248"/>
      <c r="M47" s="248"/>
      <c r="N47" s="248"/>
      <c r="O47" s="248"/>
      <c r="Q47" s="248"/>
      <c r="R47" s="248"/>
      <c r="S47" s="248"/>
      <c r="T47" s="248"/>
      <c r="U47" s="248"/>
      <c r="W47" s="248"/>
      <c r="X47" s="248"/>
      <c r="Y47" s="248"/>
      <c r="Z47" s="248"/>
      <c r="AA47" s="248"/>
      <c r="AC47" s="248"/>
      <c r="AD47" s="248"/>
      <c r="AE47" s="248"/>
      <c r="AF47" s="248"/>
      <c r="AG47" s="248"/>
      <c r="AI47" s="248"/>
      <c r="AJ47" s="248"/>
      <c r="AK47" s="248"/>
      <c r="AL47" s="248"/>
      <c r="AM47" s="248"/>
    </row>
    <row r="48" spans="1:39" ht="18">
      <c r="A48" s="69" t="str">
        <f>IF(Menu!$D$7="Português/Portuguese",B48,C48)</f>
        <v>Receita Líquida</v>
      </c>
      <c r="B48" s="69" t="s">
        <v>0</v>
      </c>
      <c r="C48" s="69" t="s">
        <v>39</v>
      </c>
      <c r="E48" s="256">
        <v>146</v>
      </c>
      <c r="F48" s="256">
        <v>172</v>
      </c>
      <c r="G48" s="256">
        <v>259</v>
      </c>
      <c r="H48" s="256">
        <v>281.47942821000299</v>
      </c>
      <c r="I48" s="256">
        <f>SUM(E48:H48)</f>
        <v>858.47942821000299</v>
      </c>
      <c r="K48" s="256">
        <v>277.42266789000098</v>
      </c>
      <c r="L48" s="256">
        <v>342.77828623995902</v>
      </c>
      <c r="M48" s="256">
        <v>387.259093489995</v>
      </c>
      <c r="N48" s="256">
        <v>422.69012150890501</v>
      </c>
      <c r="O48" s="256">
        <f>SUM(K48:N48)</f>
        <v>1430.1501691288599</v>
      </c>
      <c r="Q48" s="256">
        <v>385.98065660219999</v>
      </c>
      <c r="R48" s="256">
        <v>474.99600503890002</v>
      </c>
      <c r="S48" s="256">
        <v>778</v>
      </c>
      <c r="T48" s="256">
        <v>1181.0389045729601</v>
      </c>
      <c r="U48" s="256">
        <f>SUM(Q48:T48)</f>
        <v>2820.0155662140601</v>
      </c>
      <c r="W48" s="256">
        <v>1119.1309547199901</v>
      </c>
      <c r="X48" s="256">
        <v>1142.3626391800099</v>
      </c>
      <c r="Y48" s="256">
        <v>1159.3974805999901</v>
      </c>
      <c r="Z48" s="256">
        <v>1089.6625941960099</v>
      </c>
      <c r="AA48" s="256">
        <f>SUM(W48:Z48)</f>
        <v>4510.5536686959995</v>
      </c>
      <c r="AC48" s="256">
        <v>1079.2292697032999</v>
      </c>
      <c r="AD48" s="256">
        <v>1238.3525157577001</v>
      </c>
      <c r="AE48" s="256">
        <v>1271.9621097080001</v>
      </c>
      <c r="AF48" s="256">
        <v>1176.7986390889998</v>
      </c>
      <c r="AG48" s="256">
        <f>SUM(AC48:AF48)</f>
        <v>4766.3425342580003</v>
      </c>
      <c r="AI48" s="256">
        <v>1101.7160841140999</v>
      </c>
      <c r="AJ48" s="256">
        <v>1212.7460000000001</v>
      </c>
      <c r="AK48" s="256">
        <v>1333.4450733240001</v>
      </c>
      <c r="AL48" s="256">
        <v>1258.0886491479998</v>
      </c>
      <c r="AM48" s="256">
        <f>SUM(AI48:AL48)</f>
        <v>4905.9958065861001</v>
      </c>
    </row>
    <row r="49" spans="1:39">
      <c r="A49" s="64" t="str">
        <f>IF(Menu!$D$7="Português/Portuguese",B49,C49)</f>
        <v>Mercado Interno</v>
      </c>
      <c r="B49" s="64" t="s">
        <v>111</v>
      </c>
      <c r="C49" s="64" t="s">
        <v>113</v>
      </c>
      <c r="E49" s="238">
        <v>146</v>
      </c>
      <c r="F49" s="238">
        <v>172</v>
      </c>
      <c r="G49" s="238">
        <v>259</v>
      </c>
      <c r="H49" s="238">
        <v>280.484248580003</v>
      </c>
      <c r="I49" s="238">
        <f t="shared" ref="I49:I58" si="86">SUM(E49:H49)</f>
        <v>857.48424858000294</v>
      </c>
      <c r="K49" s="238">
        <v>277.42266789000098</v>
      </c>
      <c r="L49" s="238">
        <v>342.77828623995902</v>
      </c>
      <c r="M49" s="238">
        <v>387.259093489995</v>
      </c>
      <c r="N49" s="238">
        <v>422.69012150890501</v>
      </c>
      <c r="O49" s="238">
        <f t="shared" ref="O49:O58" si="87">SUM(K49:N49)</f>
        <v>1430.1501691288599</v>
      </c>
      <c r="Q49" s="238">
        <v>385.98065660219999</v>
      </c>
      <c r="R49" s="238">
        <v>474.99600503890002</v>
      </c>
      <c r="S49" s="238">
        <v>778</v>
      </c>
      <c r="T49" s="238">
        <v>1181.0389045729601</v>
      </c>
      <c r="U49" s="238">
        <f t="shared" ref="U49:U58" si="88">SUM(Q49:T49)</f>
        <v>2820.0155662140601</v>
      </c>
      <c r="W49" s="238">
        <v>1119.1309547199901</v>
      </c>
      <c r="X49" s="238">
        <v>1142.3626391800099</v>
      </c>
      <c r="Y49" s="238">
        <v>1159.3974805999901</v>
      </c>
      <c r="Z49" s="238">
        <v>1089.6625941960099</v>
      </c>
      <c r="AA49" s="238">
        <f t="shared" ref="AA49:AA58" si="89">SUM(W49:Z49)</f>
        <v>4510.5536686959995</v>
      </c>
      <c r="AC49" s="238">
        <v>1079.2292697032999</v>
      </c>
      <c r="AD49" s="238">
        <v>1238.3525157577001</v>
      </c>
      <c r="AE49" s="238">
        <v>1271.9621097080001</v>
      </c>
      <c r="AF49" s="238">
        <v>1176.7986390889998</v>
      </c>
      <c r="AG49" s="238">
        <f t="shared" ref="AG49:AG58" si="90">SUM(AC49:AF49)</f>
        <v>4766.3425342580003</v>
      </c>
      <c r="AI49" s="238">
        <v>1101.7124369141</v>
      </c>
      <c r="AJ49" s="238">
        <v>1212.7460000000001</v>
      </c>
      <c r="AK49" s="238">
        <v>1333.4450732539999</v>
      </c>
      <c r="AL49" s="238">
        <v>1258.0886491479998</v>
      </c>
      <c r="AM49" s="238">
        <f t="shared" ref="AM49:AM58" si="91">SUM(AI49:AL49)</f>
        <v>4905.9921593160998</v>
      </c>
    </row>
    <row r="50" spans="1:39">
      <c r="A50" s="64" t="str">
        <f>IF(Menu!$D$7="Português/Portuguese",B50,C50)</f>
        <v>Mercado Externo</v>
      </c>
      <c r="B50" s="64" t="s">
        <v>112</v>
      </c>
      <c r="C50" s="64" t="s">
        <v>114</v>
      </c>
      <c r="E50" s="238" t="s">
        <v>701</v>
      </c>
      <c r="F50" s="238">
        <v>0</v>
      </c>
      <c r="G50" s="238">
        <v>0</v>
      </c>
      <c r="H50" s="238">
        <v>0.99517962999999998</v>
      </c>
      <c r="I50" s="238">
        <f t="shared" si="86"/>
        <v>0.99517962999999998</v>
      </c>
      <c r="K50" s="238">
        <v>0</v>
      </c>
      <c r="L50" s="238">
        <v>0</v>
      </c>
      <c r="M50" s="238">
        <v>0</v>
      </c>
      <c r="N50" s="238">
        <v>0</v>
      </c>
      <c r="O50" s="238">
        <f t="shared" si="87"/>
        <v>0</v>
      </c>
      <c r="Q50" s="238">
        <v>0</v>
      </c>
      <c r="R50" s="238">
        <v>0</v>
      </c>
      <c r="S50" s="238">
        <v>0</v>
      </c>
      <c r="T50" s="238">
        <v>0</v>
      </c>
      <c r="U50" s="238">
        <f t="shared" si="88"/>
        <v>0</v>
      </c>
      <c r="W50" s="238">
        <v>0</v>
      </c>
      <c r="X50" s="238">
        <v>0</v>
      </c>
      <c r="Y50" s="238">
        <v>0</v>
      </c>
      <c r="Z50" s="238">
        <v>0</v>
      </c>
      <c r="AA50" s="238">
        <f t="shared" si="89"/>
        <v>0</v>
      </c>
      <c r="AC50" s="238">
        <v>0</v>
      </c>
      <c r="AD50" s="238">
        <v>0</v>
      </c>
      <c r="AE50" s="238">
        <v>0</v>
      </c>
      <c r="AF50" s="238">
        <v>0</v>
      </c>
      <c r="AG50" s="238">
        <f t="shared" si="90"/>
        <v>0</v>
      </c>
      <c r="AI50" s="238">
        <v>3.6472000000000002E-3</v>
      </c>
      <c r="AJ50" s="238" t="s">
        <v>703</v>
      </c>
      <c r="AK50" s="238">
        <v>6.99999999995704E-8</v>
      </c>
      <c r="AL50" s="238">
        <v>0</v>
      </c>
      <c r="AM50" s="238">
        <f t="shared" si="91"/>
        <v>3.6472699999999998E-3</v>
      </c>
    </row>
    <row r="51" spans="1:39" ht="18">
      <c r="A51" s="69" t="str">
        <f>IF(Menu!$D$7="Português/Portuguese",B51,C51)</f>
        <v>Custo de Produto Vendido (CPV)</v>
      </c>
      <c r="B51" s="69" t="s">
        <v>431</v>
      </c>
      <c r="C51" s="69" t="s">
        <v>118</v>
      </c>
      <c r="E51" s="256">
        <v>-145</v>
      </c>
      <c r="F51" s="256">
        <v>-161</v>
      </c>
      <c r="G51" s="256">
        <v>-170</v>
      </c>
      <c r="H51" s="256">
        <v>-171.564742007359</v>
      </c>
      <c r="I51" s="256">
        <f t="shared" si="86"/>
        <v>-647.56474200735897</v>
      </c>
      <c r="K51" s="256">
        <v>-191.446157447704</v>
      </c>
      <c r="L51" s="256">
        <v>-204.150496609996</v>
      </c>
      <c r="M51" s="256">
        <v>-228.71848284000001</v>
      </c>
      <c r="N51" s="256">
        <v>-268.82669660999704</v>
      </c>
      <c r="O51" s="256">
        <f t="shared" si="87"/>
        <v>-893.14183350769702</v>
      </c>
      <c r="Q51" s="256">
        <v>-272.24622285499998</v>
      </c>
      <c r="R51" s="256">
        <v>-300.51791540099998</v>
      </c>
      <c r="S51" s="256">
        <v>-501</v>
      </c>
      <c r="T51" s="256">
        <v>-900.37889789100404</v>
      </c>
      <c r="U51" s="256">
        <f t="shared" si="88"/>
        <v>-1974.1430361470041</v>
      </c>
      <c r="W51" s="256">
        <v>-959.62325973040004</v>
      </c>
      <c r="X51" s="256">
        <v>-951.81322493944197</v>
      </c>
      <c r="Y51" s="256">
        <v>-915.10628134156491</v>
      </c>
      <c r="Z51" s="256">
        <v>-817.819177428996</v>
      </c>
      <c r="AA51" s="256">
        <f t="shared" si="89"/>
        <v>-3644.3619434404027</v>
      </c>
      <c r="AC51" s="256">
        <v>-800.029212519</v>
      </c>
      <c r="AD51" s="256">
        <v>-856.26994626099997</v>
      </c>
      <c r="AE51" s="256">
        <v>-914.95564488000002</v>
      </c>
      <c r="AF51" s="256">
        <v>-813.15420510199999</v>
      </c>
      <c r="AG51" s="256">
        <f t="shared" si="90"/>
        <v>-3384.4090087620002</v>
      </c>
      <c r="AI51" s="256">
        <v>-807.39288774080001</v>
      </c>
      <c r="AJ51" s="256">
        <v>-844.48400000000004</v>
      </c>
      <c r="AK51" s="256">
        <v>-875.56470994409892</v>
      </c>
      <c r="AL51" s="256">
        <v>-825.65314817939793</v>
      </c>
      <c r="AM51" s="256">
        <f t="shared" si="91"/>
        <v>-3353.0947458642968</v>
      </c>
    </row>
    <row r="52" spans="1:39">
      <c r="A52" s="65" t="str">
        <f>IF(Menu!$D$7="Português/Portuguese",B52,C52)</f>
        <v>Lucro Bruto</v>
      </c>
      <c r="B52" s="65" t="s">
        <v>1</v>
      </c>
      <c r="C52" s="65" t="s">
        <v>100</v>
      </c>
      <c r="E52" s="238">
        <v>1</v>
      </c>
      <c r="F52" s="238">
        <v>11</v>
      </c>
      <c r="G52" s="238">
        <v>89</v>
      </c>
      <c r="H52" s="238">
        <v>109.91468620264399</v>
      </c>
      <c r="I52" s="238">
        <f t="shared" si="86"/>
        <v>210.91468620264399</v>
      </c>
      <c r="K52" s="238">
        <v>85.976510442296984</v>
      </c>
      <c r="L52" s="238">
        <v>138.62778962996302</v>
      </c>
      <c r="M52" s="238">
        <v>158.54061064999499</v>
      </c>
      <c r="N52" s="238">
        <v>153.86342489890802</v>
      </c>
      <c r="O52" s="238">
        <f t="shared" si="87"/>
        <v>537.00833562116304</v>
      </c>
      <c r="Q52" s="238">
        <v>113.7344337472</v>
      </c>
      <c r="R52" s="238">
        <v>174.47808963790001</v>
      </c>
      <c r="S52" s="238">
        <v>276</v>
      </c>
      <c r="T52" s="238">
        <v>280.66000668195602</v>
      </c>
      <c r="U52" s="238">
        <f t="shared" si="88"/>
        <v>844.872530067056</v>
      </c>
      <c r="W52" s="238">
        <v>159.50769498958996</v>
      </c>
      <c r="X52" s="238">
        <v>190.54941424056796</v>
      </c>
      <c r="Y52" s="238">
        <v>244.29119925842519</v>
      </c>
      <c r="Z52" s="238">
        <v>271.84341676701393</v>
      </c>
      <c r="AA52" s="238">
        <f t="shared" si="89"/>
        <v>866.19172525559702</v>
      </c>
      <c r="AC52" s="238">
        <v>279.20005718429991</v>
      </c>
      <c r="AD52" s="238">
        <v>382.08256949669993</v>
      </c>
      <c r="AE52" s="238">
        <v>357.00646482800005</v>
      </c>
      <c r="AF52" s="238">
        <v>363.64443398699984</v>
      </c>
      <c r="AG52" s="238">
        <f t="shared" si="90"/>
        <v>1381.9335254959997</v>
      </c>
      <c r="AI52" s="238">
        <v>294.32319637329988</v>
      </c>
      <c r="AJ52" s="238">
        <v>368.26200000000006</v>
      </c>
      <c r="AK52" s="238">
        <v>457.88036337990104</v>
      </c>
      <c r="AL52" s="238">
        <v>432.4355009686019</v>
      </c>
      <c r="AM52" s="238">
        <f t="shared" si="91"/>
        <v>1552.9010607218029</v>
      </c>
    </row>
    <row r="53" spans="1:39" s="12" customFormat="1" ht="15.75">
      <c r="A53" s="66" t="str">
        <f>IF(Menu!$D$7="Português/Portuguese",B53,C53)</f>
        <v>Margem Bruta (%)</v>
      </c>
      <c r="B53" s="66" t="s">
        <v>91</v>
      </c>
      <c r="C53" s="66" t="s">
        <v>102</v>
      </c>
      <c r="D53"/>
      <c r="E53" s="265">
        <f>E52/E48</f>
        <v>6.8493150684931503E-3</v>
      </c>
      <c r="F53" s="265">
        <f t="shared" ref="F53:G53" si="92">F52/F48</f>
        <v>6.3953488372093026E-2</v>
      </c>
      <c r="G53" s="265">
        <f t="shared" si="92"/>
        <v>0.34362934362934361</v>
      </c>
      <c r="H53" s="265">
        <f>H52/H48</f>
        <v>0.39048923362399357</v>
      </c>
      <c r="I53" s="265">
        <f>I52/I48</f>
        <v>0.24568403070812969</v>
      </c>
      <c r="J53" s="156"/>
      <c r="K53" s="265">
        <f t="shared" ref="K53:N53" si="93">K52/K48</f>
        <v>0.3099116272516958</v>
      </c>
      <c r="L53" s="265">
        <f t="shared" si="93"/>
        <v>0.40442407000342434</v>
      </c>
      <c r="M53" s="265">
        <f t="shared" si="93"/>
        <v>0.40939157611825311</v>
      </c>
      <c r="N53" s="265">
        <f t="shared" si="93"/>
        <v>0.36400998525740685</v>
      </c>
      <c r="O53" s="265">
        <f>O52/O48</f>
        <v>0.37549087306563628</v>
      </c>
      <c r="P53" s="156"/>
      <c r="Q53" s="265">
        <f t="shared" ref="Q53" si="94">Q52/Q48</f>
        <v>0.29466355839799807</v>
      </c>
      <c r="R53" s="265">
        <f t="shared" ref="R53" si="95">R52/R48</f>
        <v>0.36732538334424736</v>
      </c>
      <c r="S53" s="265">
        <f t="shared" ref="S53" si="96">S52/S48</f>
        <v>0.35475578406169667</v>
      </c>
      <c r="T53" s="265">
        <f t="shared" ref="T53" si="97">T52/T48</f>
        <v>0.23763824002346226</v>
      </c>
      <c r="U53" s="265">
        <f>U52/U48</f>
        <v>0.29959853420288673</v>
      </c>
      <c r="V53" s="156"/>
      <c r="W53" s="265">
        <f t="shared" ref="W53:Z53" si="98">W52/W48</f>
        <v>0.14252817716895272</v>
      </c>
      <c r="X53" s="265">
        <f t="shared" si="98"/>
        <v>0.16680291153196738</v>
      </c>
      <c r="Y53" s="265">
        <f t="shared" si="98"/>
        <v>0.21070530456216283</v>
      </c>
      <c r="Z53" s="265">
        <f t="shared" si="98"/>
        <v>0.24947485415665685</v>
      </c>
      <c r="AA53" s="265">
        <f>AA52/AA48</f>
        <v>0.19203667418195536</v>
      </c>
      <c r="AB53" s="156"/>
      <c r="AC53" s="265">
        <f t="shared" ref="AC53:AF53" si="99">AC52/AC48</f>
        <v>0.25870319219664711</v>
      </c>
      <c r="AD53" s="265">
        <f t="shared" si="99"/>
        <v>0.30854103709146047</v>
      </c>
      <c r="AE53" s="265">
        <f t="shared" si="99"/>
        <v>0.28067382047249567</v>
      </c>
      <c r="AF53" s="265">
        <f t="shared" si="99"/>
        <v>0.30901160309677911</v>
      </c>
      <c r="AG53" s="265">
        <f>AG52/AG48</f>
        <v>0.28993583981079363</v>
      </c>
      <c r="AH53" s="156"/>
      <c r="AI53" s="265">
        <f t="shared" ref="AI53" si="100">AI52/AI48</f>
        <v>0.26714976809108482</v>
      </c>
      <c r="AJ53" s="265">
        <f t="shared" ref="AJ53" si="101">AJ52/AJ48</f>
        <v>0.30365962864441526</v>
      </c>
      <c r="AK53" s="265">
        <f t="shared" ref="AK53" si="102">AK52/AK48</f>
        <v>0.34338149545110314</v>
      </c>
      <c r="AL53" s="265">
        <f>AL52/AL48</f>
        <v>0.34372418927827936</v>
      </c>
      <c r="AM53" s="265">
        <f>AM52/AM48</f>
        <v>0.31653126540326354</v>
      </c>
    </row>
    <row r="54" spans="1:39">
      <c r="A54" s="65" t="str">
        <f>IF(Menu!$D$7="Português/Portuguese",B54,C54)</f>
        <v>Despesas Gerais e de Vendas</v>
      </c>
      <c r="B54" s="65" t="s">
        <v>432</v>
      </c>
      <c r="C54" s="65" t="s">
        <v>437</v>
      </c>
      <c r="E54" s="238">
        <v>-23</v>
      </c>
      <c r="F54" s="238">
        <v>-21</v>
      </c>
      <c r="G54" s="238">
        <v>-21</v>
      </c>
      <c r="H54" s="238">
        <v>-23.724245059999998</v>
      </c>
      <c r="I54" s="238">
        <f t="shared" ref="I54:I57" si="103">SUM(E54:H54)</f>
        <v>-88.724245060000001</v>
      </c>
      <c r="K54" s="238">
        <v>-24.855115129999998</v>
      </c>
      <c r="L54" s="238">
        <v>-33.041179490000005</v>
      </c>
      <c r="M54" s="238">
        <v>-60.648141740000007</v>
      </c>
      <c r="N54" s="238">
        <v>-72.441497510000005</v>
      </c>
      <c r="O54" s="238">
        <f t="shared" ref="O54:O57" si="104">SUM(K54:N54)</f>
        <v>-190.98593387000003</v>
      </c>
      <c r="Q54" s="238">
        <v>-68.921182360000003</v>
      </c>
      <c r="R54" s="238">
        <v>-68.508893349700003</v>
      </c>
      <c r="S54" s="238">
        <v>-100</v>
      </c>
      <c r="T54" s="238">
        <v>-148.42829624990011</v>
      </c>
      <c r="U54" s="238">
        <f t="shared" ref="U54:U57" si="105">SUM(Q54:T54)</f>
        <v>-385.85837195960016</v>
      </c>
      <c r="W54" s="238">
        <v>-96.274223880000008</v>
      </c>
      <c r="X54" s="238">
        <v>-123.00107664000001</v>
      </c>
      <c r="Y54" s="238">
        <v>-144.61778080000002</v>
      </c>
      <c r="Z54" s="238">
        <v>-193.69238096999999</v>
      </c>
      <c r="AA54" s="238">
        <f t="shared" ref="AA54:AA57" si="106">SUM(W54:Z54)</f>
        <v>-557.58546229000012</v>
      </c>
      <c r="AC54" s="238">
        <v>-177.79321639</v>
      </c>
      <c r="AD54" s="238">
        <v>-226.24698380000001</v>
      </c>
      <c r="AE54" s="238">
        <v>-213.63115118000002</v>
      </c>
      <c r="AF54" s="238">
        <v>-198.12596002000001</v>
      </c>
      <c r="AG54" s="238">
        <f t="shared" ref="AG54:AG57" si="107">SUM(AC54:AF54)</f>
        <v>-815.79731139</v>
      </c>
      <c r="AI54" s="238">
        <v>-261.49343177999998</v>
      </c>
      <c r="AJ54" s="238">
        <v>-289.85500000000002</v>
      </c>
      <c r="AK54" s="238">
        <v>-286.05296269999997</v>
      </c>
      <c r="AL54" s="238">
        <v>-286.49083062</v>
      </c>
      <c r="AM54" s="238">
        <f t="shared" ref="AM54:AM57" si="108">SUM(AI54:AL54)</f>
        <v>-1123.8922250999999</v>
      </c>
    </row>
    <row r="55" spans="1:39">
      <c r="A55" s="65" t="str">
        <f>IF(Menu!$D$7="Português/Portuguese",B55,C55)</f>
        <v>Depreciação</v>
      </c>
      <c r="B55" s="65" t="s">
        <v>429</v>
      </c>
      <c r="C55" s="65" t="s">
        <v>438</v>
      </c>
      <c r="E55" s="238">
        <v>36</v>
      </c>
      <c r="F55" s="238">
        <v>37</v>
      </c>
      <c r="G55" s="238">
        <v>32</v>
      </c>
      <c r="H55" s="238">
        <v>43.025096099620001</v>
      </c>
      <c r="I55" s="238">
        <f t="shared" si="103"/>
        <v>148.02509609961999</v>
      </c>
      <c r="K55" s="238">
        <v>41.983792269999995</v>
      </c>
      <c r="L55" s="238">
        <v>41.607920469999996</v>
      </c>
      <c r="M55" s="238">
        <v>45.413632</v>
      </c>
      <c r="N55" s="238">
        <v>55.888044220000005</v>
      </c>
      <c r="O55" s="238">
        <f t="shared" si="104"/>
        <v>184.89338896000001</v>
      </c>
      <c r="Q55" s="238">
        <v>54.206261740000002</v>
      </c>
      <c r="R55" s="238">
        <v>56.546219760000099</v>
      </c>
      <c r="S55" s="238">
        <v>82</v>
      </c>
      <c r="T55" s="238">
        <v>132.40607491</v>
      </c>
      <c r="U55" s="238">
        <f t="shared" si="105"/>
        <v>325.15855641000007</v>
      </c>
      <c r="W55" s="238">
        <v>158.94328099000001</v>
      </c>
      <c r="X55" s="238">
        <v>156.11931022000002</v>
      </c>
      <c r="Y55" s="238">
        <v>166.69390892999999</v>
      </c>
      <c r="Z55" s="238">
        <v>184.62920241999998</v>
      </c>
      <c r="AA55" s="238">
        <f t="shared" si="106"/>
        <v>666.38570256000003</v>
      </c>
      <c r="AC55" s="238">
        <v>176.75636751000002</v>
      </c>
      <c r="AD55" s="238">
        <v>190.40326328</v>
      </c>
      <c r="AE55" s="238">
        <v>206.45438381999998</v>
      </c>
      <c r="AF55" s="238">
        <v>220.75674466000001</v>
      </c>
      <c r="AG55" s="238">
        <f t="shared" si="107"/>
        <v>794.37075927000001</v>
      </c>
      <c r="AI55" s="238">
        <v>208.35747773</v>
      </c>
      <c r="AJ55" s="238">
        <v>215.03399999999999</v>
      </c>
      <c r="AK55" s="238">
        <v>215.71034727</v>
      </c>
      <c r="AL55" s="238">
        <v>221.91074749000001</v>
      </c>
      <c r="AM55" s="238">
        <f t="shared" si="108"/>
        <v>861.01257248999991</v>
      </c>
    </row>
    <row r="56" spans="1:39">
      <c r="A56" s="65" t="str">
        <f>IF(Menu!$D$7="Português/Portuguese",B56,C56)</f>
        <v>Custo Residual de Venda de Ativos</v>
      </c>
      <c r="B56" s="65" t="s">
        <v>434</v>
      </c>
      <c r="C56" s="65" t="s">
        <v>439</v>
      </c>
      <c r="E56" s="238">
        <v>0</v>
      </c>
      <c r="F56" s="238">
        <v>0</v>
      </c>
      <c r="G56" s="238">
        <v>0</v>
      </c>
      <c r="H56" s="238">
        <v>0</v>
      </c>
      <c r="I56" s="238">
        <f t="shared" si="103"/>
        <v>0</v>
      </c>
      <c r="K56" s="238">
        <v>0</v>
      </c>
      <c r="L56" s="238">
        <v>0</v>
      </c>
      <c r="M56" s="238">
        <v>0</v>
      </c>
      <c r="N56" s="238">
        <v>0</v>
      </c>
      <c r="O56" s="238">
        <f t="shared" si="104"/>
        <v>0</v>
      </c>
      <c r="Q56" s="238">
        <v>0</v>
      </c>
      <c r="R56" s="238">
        <v>0</v>
      </c>
      <c r="S56" s="238">
        <v>0</v>
      </c>
      <c r="T56" s="238">
        <v>0</v>
      </c>
      <c r="U56" s="238">
        <f t="shared" si="105"/>
        <v>0</v>
      </c>
      <c r="W56" s="238">
        <v>0</v>
      </c>
      <c r="X56" s="238">
        <v>0</v>
      </c>
      <c r="Y56" s="238">
        <v>0</v>
      </c>
      <c r="Z56" s="238">
        <v>0</v>
      </c>
      <c r="AA56" s="238">
        <f t="shared" si="106"/>
        <v>0</v>
      </c>
      <c r="AC56" s="238">
        <v>0</v>
      </c>
      <c r="AD56" s="238">
        <v>0</v>
      </c>
      <c r="AE56" s="238">
        <v>0</v>
      </c>
      <c r="AF56" s="238">
        <v>0</v>
      </c>
      <c r="AG56" s="238">
        <f t="shared" si="107"/>
        <v>0</v>
      </c>
      <c r="AI56" s="238">
        <v>0</v>
      </c>
      <c r="AJ56" s="238">
        <v>0</v>
      </c>
      <c r="AK56" s="238">
        <v>0</v>
      </c>
      <c r="AL56" s="238">
        <v>0</v>
      </c>
      <c r="AM56" s="238">
        <f t="shared" si="108"/>
        <v>0</v>
      </c>
    </row>
    <row r="57" spans="1:39">
      <c r="A57" s="65" t="str">
        <f>IF(Menu!$D$7="Português/Portuguese",B57,C57)</f>
        <v>EBITDA Proporcional de Contr em Conj</v>
      </c>
      <c r="B57" s="65" t="s">
        <v>430</v>
      </c>
      <c r="C57" s="65" t="s">
        <v>440</v>
      </c>
      <c r="E57" s="238">
        <v>0</v>
      </c>
      <c r="F57" s="238">
        <v>0</v>
      </c>
      <c r="G57" s="238">
        <v>0</v>
      </c>
      <c r="H57" s="238">
        <v>0</v>
      </c>
      <c r="I57" s="238">
        <f t="shared" si="103"/>
        <v>0</v>
      </c>
      <c r="K57" s="238">
        <v>0</v>
      </c>
      <c r="L57" s="238">
        <v>0</v>
      </c>
      <c r="M57" s="238">
        <v>0</v>
      </c>
      <c r="N57" s="238">
        <v>0</v>
      </c>
      <c r="O57" s="238">
        <f t="shared" si="104"/>
        <v>0</v>
      </c>
      <c r="Q57" s="238">
        <v>0</v>
      </c>
      <c r="R57" s="238">
        <v>0</v>
      </c>
      <c r="S57" s="238">
        <v>0</v>
      </c>
      <c r="T57" s="238">
        <v>0</v>
      </c>
      <c r="U57" s="238">
        <f t="shared" si="105"/>
        <v>0</v>
      </c>
      <c r="W57" s="238">
        <v>0</v>
      </c>
      <c r="X57" s="238">
        <v>0</v>
      </c>
      <c r="Y57" s="238">
        <v>0</v>
      </c>
      <c r="Z57" s="238">
        <v>0</v>
      </c>
      <c r="AA57" s="238">
        <f t="shared" si="106"/>
        <v>0</v>
      </c>
      <c r="AC57" s="238">
        <v>0</v>
      </c>
      <c r="AD57" s="238">
        <v>0</v>
      </c>
      <c r="AE57" s="238">
        <v>0</v>
      </c>
      <c r="AF57" s="238">
        <v>0</v>
      </c>
      <c r="AG57" s="238">
        <f t="shared" si="107"/>
        <v>0</v>
      </c>
      <c r="AI57" s="238">
        <v>0</v>
      </c>
      <c r="AJ57" s="238">
        <v>0</v>
      </c>
      <c r="AK57" s="238">
        <v>0</v>
      </c>
      <c r="AL57" s="238">
        <v>0</v>
      </c>
      <c r="AM57" s="238">
        <f t="shared" si="108"/>
        <v>0</v>
      </c>
    </row>
    <row r="58" spans="1:39" ht="18">
      <c r="A58" s="69" t="str">
        <f>IF(Menu!$D$7="Português/Portuguese",B58,C58)</f>
        <v>EBITDA Ajustado</v>
      </c>
      <c r="B58" s="69" t="s">
        <v>92</v>
      </c>
      <c r="C58" s="69" t="s">
        <v>101</v>
      </c>
      <c r="E58" s="256">
        <v>14</v>
      </c>
      <c r="F58" s="256">
        <v>27</v>
      </c>
      <c r="G58" s="256">
        <v>100</v>
      </c>
      <c r="H58" s="256">
        <v>129.21553724226399</v>
      </c>
      <c r="I58" s="256">
        <f t="shared" si="86"/>
        <v>270.21553724226396</v>
      </c>
      <c r="K58" s="256">
        <v>103.10518758229698</v>
      </c>
      <c r="L58" s="256">
        <v>147.19453060996301</v>
      </c>
      <c r="M58" s="256">
        <v>143.306100909995</v>
      </c>
      <c r="N58" s="256">
        <v>137.309971608908</v>
      </c>
      <c r="O58" s="256">
        <f t="shared" si="87"/>
        <v>530.91579071116303</v>
      </c>
      <c r="Q58" s="256">
        <v>99.0195131272</v>
      </c>
      <c r="R58" s="256">
        <v>162.51541604820011</v>
      </c>
      <c r="S58" s="256">
        <v>257</v>
      </c>
      <c r="T58" s="256">
        <v>264.63778534205591</v>
      </c>
      <c r="U58" s="256">
        <f t="shared" si="88"/>
        <v>783.17271451745592</v>
      </c>
      <c r="W58" s="256">
        <v>222.17675209958998</v>
      </c>
      <c r="X58" s="256">
        <v>223.66764782056796</v>
      </c>
      <c r="Y58" s="256">
        <v>266.36732738842517</v>
      </c>
      <c r="Z58" s="256">
        <v>262.7802382170139</v>
      </c>
      <c r="AA58" s="256">
        <f t="shared" si="89"/>
        <v>974.99196552559692</v>
      </c>
      <c r="AC58" s="256">
        <v>278.16320830429999</v>
      </c>
      <c r="AD58" s="256">
        <v>346.23884895669994</v>
      </c>
      <c r="AE58" s="256">
        <v>349.82969746800001</v>
      </c>
      <c r="AF58" s="256">
        <v>386.27521862699984</v>
      </c>
      <c r="AG58" s="256">
        <f t="shared" si="90"/>
        <v>1360.5069733559999</v>
      </c>
      <c r="AI58" s="256">
        <v>241.1872423232999</v>
      </c>
      <c r="AJ58" s="256">
        <v>293.44100000000003</v>
      </c>
      <c r="AK58" s="256">
        <v>387.53774794990107</v>
      </c>
      <c r="AL58" s="256">
        <v>367.85541783860191</v>
      </c>
      <c r="AM58" s="256">
        <f t="shared" si="91"/>
        <v>1290.0214081118029</v>
      </c>
    </row>
    <row r="59" spans="1:39" ht="18">
      <c r="A59" s="70" t="str">
        <f>IF(Menu!$D$7="Português/Portuguese",B59,C59)</f>
        <v>Margem EBITDA Ajustada (%)</v>
      </c>
      <c r="B59" s="70" t="s">
        <v>433</v>
      </c>
      <c r="C59" s="70" t="s">
        <v>103</v>
      </c>
      <c r="E59" s="266">
        <f>E58/E48</f>
        <v>9.5890410958904104E-2</v>
      </c>
      <c r="F59" s="266">
        <f t="shared" ref="F59:I59" si="109">F58/F48</f>
        <v>0.15697674418604651</v>
      </c>
      <c r="G59" s="266">
        <f t="shared" si="109"/>
        <v>0.38610038610038611</v>
      </c>
      <c r="H59" s="266">
        <f t="shared" si="109"/>
        <v>0.45905854670793322</v>
      </c>
      <c r="I59" s="266">
        <f t="shared" si="109"/>
        <v>0.31476064348528954</v>
      </c>
      <c r="K59" s="266">
        <f t="shared" ref="K59" si="110">K58/K48</f>
        <v>0.37165379587214742</v>
      </c>
      <c r="L59" s="266">
        <f t="shared" ref="L59" si="111">L58/L48</f>
        <v>0.42941614600091887</v>
      </c>
      <c r="M59" s="266">
        <f t="shared" ref="M59" si="112">M58/M48</f>
        <v>0.37005225524471091</v>
      </c>
      <c r="N59" s="266">
        <f t="shared" ref="N59" si="113">N58/N48</f>
        <v>0.32484783680002616</v>
      </c>
      <c r="O59" s="266">
        <f t="shared" ref="O59" si="114">O58/O48</f>
        <v>0.37123079951426152</v>
      </c>
      <c r="Q59" s="266">
        <f t="shared" ref="Q59" si="115">Q58/Q48</f>
        <v>0.25654009192810834</v>
      </c>
      <c r="R59" s="266">
        <f t="shared" ref="R59" si="116">R58/R48</f>
        <v>0.34214059555067378</v>
      </c>
      <c r="S59" s="266">
        <f t="shared" ref="S59" si="117">S58/S48</f>
        <v>0.33033419023136246</v>
      </c>
      <c r="T59" s="266">
        <f t="shared" ref="T59" si="118">T58/T48</f>
        <v>0.22407203041100801</v>
      </c>
      <c r="U59" s="266">
        <f t="shared" ref="U59" si="119">U58/U48</f>
        <v>0.27771928775871418</v>
      </c>
      <c r="W59" s="266">
        <f t="shared" ref="W59" si="120">W58/W48</f>
        <v>0.19852614313146155</v>
      </c>
      <c r="X59" s="266">
        <f t="shared" ref="X59" si="121">X58/X48</f>
        <v>0.19579391005041713</v>
      </c>
      <c r="Y59" s="266">
        <f t="shared" ref="Y59" si="122">Y58/Y48</f>
        <v>0.2297463396682384</v>
      </c>
      <c r="Z59" s="266">
        <f t="shared" ref="Z59" si="123">Z58/Z48</f>
        <v>0.24115743682190183</v>
      </c>
      <c r="AA59" s="266">
        <f t="shared" ref="AA59" si="124">AA58/AA48</f>
        <v>0.21615793473253739</v>
      </c>
      <c r="AC59" s="266">
        <f t="shared" ref="AC59" si="125">AC58/AC48</f>
        <v>0.25774246132221024</v>
      </c>
      <c r="AD59" s="266">
        <f t="shared" ref="AD59" si="126">AD58/AD48</f>
        <v>0.27959635447169079</v>
      </c>
      <c r="AE59" s="266">
        <f t="shared" ref="AE59" si="127">AE58/AE48</f>
        <v>0.2750315396960285</v>
      </c>
      <c r="AF59" s="266">
        <f t="shared" ref="AF59" si="128">AF58/AF48</f>
        <v>0.32824240766120255</v>
      </c>
      <c r="AG59" s="266">
        <f t="shared" ref="AG59" si="129">AG58/AG48</f>
        <v>0.28544045325684858</v>
      </c>
      <c r="AI59" s="266">
        <f t="shared" ref="AI59" si="130">AI58/AI48</f>
        <v>0.21891959807162187</v>
      </c>
      <c r="AJ59" s="266">
        <f t="shared" ref="AJ59" si="131">AJ58/AJ48</f>
        <v>0.24196410460228276</v>
      </c>
      <c r="AK59" s="266">
        <f t="shared" ref="AK59" si="132">AK58/AK48</f>
        <v>0.29062895480490275</v>
      </c>
      <c r="AL59" s="266">
        <f t="shared" ref="AL59" si="133">AL58/AL48</f>
        <v>0.29239228736998796</v>
      </c>
      <c r="AM59" s="266">
        <f t="shared" ref="AM59" si="134">AM58/AM48</f>
        <v>0.26294792310666093</v>
      </c>
    </row>
    <row r="60" spans="1:39">
      <c r="A60" s="68"/>
      <c r="B60" s="68"/>
      <c r="C60" s="68"/>
      <c r="E60" s="249"/>
      <c r="F60" s="249"/>
      <c r="G60" s="249"/>
      <c r="H60" s="249"/>
      <c r="I60" s="249"/>
      <c r="K60" s="249"/>
      <c r="L60" s="249"/>
      <c r="M60" s="249"/>
      <c r="N60" s="249"/>
      <c r="O60" s="249"/>
      <c r="Q60" s="249"/>
      <c r="R60" s="249"/>
      <c r="S60" s="249"/>
      <c r="T60" s="249"/>
      <c r="U60" s="249"/>
      <c r="W60" s="249"/>
      <c r="X60" s="249"/>
      <c r="Y60" s="249"/>
      <c r="Z60" s="249"/>
      <c r="AA60" s="249"/>
      <c r="AC60" s="249"/>
      <c r="AD60" s="249"/>
      <c r="AE60" s="249"/>
      <c r="AF60" s="249"/>
      <c r="AG60" s="249"/>
      <c r="AI60" s="249"/>
      <c r="AJ60" s="249"/>
      <c r="AK60" s="249"/>
      <c r="AL60" s="249"/>
      <c r="AM60" s="249"/>
    </row>
    <row r="61" spans="1:39" ht="18">
      <c r="A61" s="77" t="str">
        <f>IF(Menu!$D$7="Português/Portuguese",B61,C61)</f>
        <v xml:space="preserve">Logistica </v>
      </c>
      <c r="B61" s="77" t="s">
        <v>453</v>
      </c>
      <c r="C61" s="77" t="s">
        <v>454</v>
      </c>
      <c r="E61" s="250"/>
      <c r="F61" s="250"/>
      <c r="G61" s="250"/>
      <c r="H61" s="250"/>
      <c r="I61" s="250"/>
      <c r="K61" s="250"/>
      <c r="L61" s="250"/>
      <c r="M61" s="250"/>
      <c r="N61" s="250"/>
      <c r="O61" s="250"/>
      <c r="Q61" s="250"/>
      <c r="R61" s="250"/>
      <c r="S61" s="250"/>
      <c r="T61" s="250"/>
      <c r="U61" s="250"/>
      <c r="W61" s="250"/>
      <c r="X61" s="250"/>
      <c r="Y61" s="250"/>
      <c r="Z61" s="250"/>
      <c r="AA61" s="250"/>
      <c r="AC61" s="250"/>
      <c r="AD61" s="250"/>
      <c r="AE61" s="250"/>
      <c r="AF61" s="250"/>
      <c r="AG61" s="250"/>
      <c r="AI61" s="250"/>
      <c r="AJ61" s="250"/>
      <c r="AK61" s="250"/>
      <c r="AL61" s="250"/>
      <c r="AM61" s="250"/>
    </row>
    <row r="62" spans="1:39" ht="18">
      <c r="A62" s="69" t="str">
        <f>IF(Menu!$D$7="Português/Portuguese",B62,C62)</f>
        <v>Receita Líquida</v>
      </c>
      <c r="B62" s="69" t="s">
        <v>0</v>
      </c>
      <c r="C62" s="69" t="s">
        <v>39</v>
      </c>
      <c r="E62" s="256">
        <f>E76+E90+E104</f>
        <v>564</v>
      </c>
      <c r="F62" s="256">
        <f t="shared" ref="F62:H62" si="135">F76+F90+F104</f>
        <v>457</v>
      </c>
      <c r="G62" s="256">
        <f t="shared" si="135"/>
        <v>476</v>
      </c>
      <c r="H62" s="256">
        <f t="shared" si="135"/>
        <v>457.13331219000003</v>
      </c>
      <c r="I62" s="256">
        <f>SUM(E62:H62)</f>
        <v>1954.13331219</v>
      </c>
      <c r="K62" s="256">
        <f>K76+K90+K104</f>
        <v>484.10682270999996</v>
      </c>
      <c r="L62" s="256">
        <f t="shared" ref="L62:N62" si="136">L76+L90+L104</f>
        <v>558.74457992999999</v>
      </c>
      <c r="M62" s="256">
        <f t="shared" si="136"/>
        <v>578.00142154999992</v>
      </c>
      <c r="N62" s="256">
        <f t="shared" si="136"/>
        <v>529.49364775999993</v>
      </c>
      <c r="O62" s="256">
        <f>SUM(K62:N62)</f>
        <v>2150.3464719499998</v>
      </c>
      <c r="Q62" s="256">
        <f>Q76+Q90+Q104</f>
        <v>534.33500712</v>
      </c>
      <c r="R62" s="256">
        <f t="shared" ref="R62:T62" si="137">R76+R90+R104</f>
        <v>669.53525520000005</v>
      </c>
      <c r="S62" s="256">
        <f t="shared" si="137"/>
        <v>722</v>
      </c>
      <c r="T62" s="256">
        <f t="shared" si="137"/>
        <v>694.15504671999986</v>
      </c>
      <c r="U62" s="256">
        <f>SUM(Q62:T62)</f>
        <v>2620.0253090400001</v>
      </c>
      <c r="W62" s="256">
        <f>W76+W90+W104</f>
        <v>588.91025642</v>
      </c>
      <c r="X62" s="256">
        <f t="shared" ref="X62:Z62" si="138">X76+X90+X104</f>
        <v>722.49519512999996</v>
      </c>
      <c r="Y62" s="256">
        <f t="shared" si="138"/>
        <v>804.53988781999988</v>
      </c>
      <c r="Z62" s="256">
        <f t="shared" si="138"/>
        <v>794.95190538999998</v>
      </c>
      <c r="AA62" s="256">
        <f>SUM(W62:Z62)</f>
        <v>2910.8972447599995</v>
      </c>
      <c r="AC62" s="256">
        <f>AC76+AC90+AC104</f>
        <v>756.05904266000005</v>
      </c>
      <c r="AD62" s="256">
        <f t="shared" ref="AD62:AF62" si="139">AD76+AD90+AD104</f>
        <v>838.67345996999995</v>
      </c>
      <c r="AE62" s="256">
        <f t="shared" si="139"/>
        <v>892.03290864999985</v>
      </c>
      <c r="AF62" s="256">
        <f t="shared" si="139"/>
        <v>757.78350644</v>
      </c>
      <c r="AG62" s="256">
        <f>SUM(AC62:AF62)</f>
        <v>3244.5489177200002</v>
      </c>
      <c r="AI62" s="256">
        <f>AI76+AI90+AI104</f>
        <v>770.69841205</v>
      </c>
      <c r="AJ62" s="256">
        <f t="shared" ref="AJ62:AL62" si="140">AJ76+AJ90+AJ104</f>
        <v>1176.8810000000001</v>
      </c>
      <c r="AK62" s="256">
        <f t="shared" si="140"/>
        <v>1216.6202555299999</v>
      </c>
      <c r="AL62" s="256">
        <f t="shared" si="140"/>
        <v>1210.0163950799999</v>
      </c>
      <c r="AM62" s="256">
        <f>SUM(AI62:AL62)</f>
        <v>4374.2160626599998</v>
      </c>
    </row>
    <row r="63" spans="1:39">
      <c r="A63" s="64" t="str">
        <f>IF(Menu!$D$7="Português/Portuguese",B63,C63)</f>
        <v>Mercado Interno</v>
      </c>
      <c r="B63" s="64" t="s">
        <v>111</v>
      </c>
      <c r="C63" s="64" t="s">
        <v>113</v>
      </c>
      <c r="E63" s="238">
        <f t="shared" ref="E63:H63" si="141">E77+E91+E105</f>
        <v>564</v>
      </c>
      <c r="F63" s="238">
        <f t="shared" si="141"/>
        <v>457</v>
      </c>
      <c r="G63" s="238">
        <f t="shared" si="141"/>
        <v>476</v>
      </c>
      <c r="H63" s="238">
        <f t="shared" si="141"/>
        <v>457.13331219000003</v>
      </c>
      <c r="I63" s="238">
        <f t="shared" ref="I63:I66" si="142">SUM(E63:H63)</f>
        <v>1954.13331219</v>
      </c>
      <c r="K63" s="238">
        <f t="shared" ref="K63:N63" si="143">K77+K91+K105</f>
        <v>484.10682270999996</v>
      </c>
      <c r="L63" s="238">
        <f t="shared" si="143"/>
        <v>558.74457992999999</v>
      </c>
      <c r="M63" s="238">
        <f t="shared" si="143"/>
        <v>578.00142154999992</v>
      </c>
      <c r="N63" s="238">
        <f t="shared" si="143"/>
        <v>529.49364775999993</v>
      </c>
      <c r="O63" s="238">
        <f t="shared" ref="O63:O66" si="144">SUM(K63:N63)</f>
        <v>2150.3464719499998</v>
      </c>
      <c r="Q63" s="238">
        <f t="shared" ref="Q63:T63" si="145">Q77+Q91+Q105</f>
        <v>534.33500712</v>
      </c>
      <c r="R63" s="238">
        <f t="shared" si="145"/>
        <v>669.53525520000005</v>
      </c>
      <c r="S63" s="238">
        <f t="shared" si="145"/>
        <v>722</v>
      </c>
      <c r="T63" s="238">
        <f t="shared" si="145"/>
        <v>694.15504671999986</v>
      </c>
      <c r="U63" s="238">
        <f t="shared" ref="U63:U66" si="146">SUM(Q63:T63)</f>
        <v>2620.0253090400001</v>
      </c>
      <c r="W63" s="238">
        <f t="shared" ref="W63:Z63" si="147">W77+W91+W105</f>
        <v>588.91025642</v>
      </c>
      <c r="X63" s="238">
        <f t="shared" si="147"/>
        <v>722.49519512999996</v>
      </c>
      <c r="Y63" s="238">
        <f t="shared" si="147"/>
        <v>804.53988781999988</v>
      </c>
      <c r="Z63" s="238">
        <f t="shared" si="147"/>
        <v>794.95190538999998</v>
      </c>
      <c r="AA63" s="238">
        <f t="shared" ref="AA63:AA66" si="148">SUM(W63:Z63)</f>
        <v>2910.8972447599995</v>
      </c>
      <c r="AC63" s="238">
        <f>AC77+AC91+AC105</f>
        <v>756.05904266000005</v>
      </c>
      <c r="AD63" s="238">
        <f t="shared" ref="AD63:AF63" si="149">AD77+AD91+AD105</f>
        <v>838.67345996999995</v>
      </c>
      <c r="AE63" s="238">
        <f t="shared" si="149"/>
        <v>892.03290864999985</v>
      </c>
      <c r="AF63" s="238">
        <f t="shared" si="149"/>
        <v>757.78350644</v>
      </c>
      <c r="AG63" s="238">
        <f t="shared" ref="AG63:AG66" si="150">SUM(AC63:AF63)</f>
        <v>3244.5489177200002</v>
      </c>
      <c r="AI63" s="238">
        <f t="shared" ref="AI63:AL63" si="151">AI77+AI91+AI105</f>
        <v>770.69841205</v>
      </c>
      <c r="AJ63" s="238">
        <f t="shared" si="151"/>
        <v>1169.6080625</v>
      </c>
      <c r="AK63" s="238">
        <f t="shared" si="151"/>
        <v>1209.9877819399999</v>
      </c>
      <c r="AL63" s="238">
        <f t="shared" si="151"/>
        <v>1203.5295692899999</v>
      </c>
      <c r="AM63" s="238">
        <f t="shared" ref="AM63:AM66" si="152">SUM(AI63:AL63)</f>
        <v>4353.8238257800003</v>
      </c>
    </row>
    <row r="64" spans="1:39">
      <c r="A64" s="64" t="str">
        <f>IF(Menu!$D$7="Português/Portuguese",B64,C64)</f>
        <v>Mercado Externo</v>
      </c>
      <c r="B64" s="64" t="s">
        <v>112</v>
      </c>
      <c r="C64" s="64" t="s">
        <v>114</v>
      </c>
      <c r="E64" s="238">
        <f>E78+E92+E106</f>
        <v>0</v>
      </c>
      <c r="F64" s="238">
        <f t="shared" ref="F64:H64" si="153">F78+F92+F106</f>
        <v>0</v>
      </c>
      <c r="G64" s="238">
        <f t="shared" si="153"/>
        <v>0</v>
      </c>
      <c r="H64" s="238">
        <f t="shared" si="153"/>
        <v>0</v>
      </c>
      <c r="I64" s="238">
        <f>SUM(E64:H64)</f>
        <v>0</v>
      </c>
      <c r="K64" s="238">
        <f t="shared" ref="K64:N64" si="154">K78+K92+K106</f>
        <v>0</v>
      </c>
      <c r="L64" s="238">
        <f t="shared" si="154"/>
        <v>0</v>
      </c>
      <c r="M64" s="238">
        <f t="shared" si="154"/>
        <v>0</v>
      </c>
      <c r="N64" s="238">
        <f t="shared" si="154"/>
        <v>0</v>
      </c>
      <c r="O64" s="238">
        <f t="shared" si="144"/>
        <v>0</v>
      </c>
      <c r="Q64" s="238">
        <f t="shared" ref="Q64:T64" si="155">Q78+Q92+Q106</f>
        <v>0</v>
      </c>
      <c r="R64" s="238">
        <f t="shared" si="155"/>
        <v>0</v>
      </c>
      <c r="S64" s="238">
        <f t="shared" si="155"/>
        <v>0</v>
      </c>
      <c r="T64" s="238">
        <f t="shared" si="155"/>
        <v>0</v>
      </c>
      <c r="U64" s="238">
        <f t="shared" si="146"/>
        <v>0</v>
      </c>
      <c r="W64" s="238">
        <f t="shared" ref="W64:Z64" si="156">W78+W92+W106</f>
        <v>0</v>
      </c>
      <c r="X64" s="238">
        <f t="shared" si="156"/>
        <v>0</v>
      </c>
      <c r="Y64" s="238">
        <f t="shared" si="156"/>
        <v>0</v>
      </c>
      <c r="Z64" s="238">
        <f t="shared" si="156"/>
        <v>0</v>
      </c>
      <c r="AA64" s="238">
        <f t="shared" si="148"/>
        <v>0</v>
      </c>
      <c r="AC64" s="238">
        <f t="shared" ref="AC64:AF64" si="157">AC78+AC92+AC106</f>
        <v>0</v>
      </c>
      <c r="AD64" s="238">
        <f t="shared" si="157"/>
        <v>0</v>
      </c>
      <c r="AE64" s="238">
        <f t="shared" si="157"/>
        <v>0</v>
      </c>
      <c r="AF64" s="238">
        <f t="shared" si="157"/>
        <v>0</v>
      </c>
      <c r="AG64" s="238">
        <f t="shared" si="150"/>
        <v>0</v>
      </c>
      <c r="AI64" s="238">
        <f t="shared" ref="AI64:AL64" si="158">AI78+AI92+AI106</f>
        <v>0</v>
      </c>
      <c r="AJ64" s="238">
        <f t="shared" si="158"/>
        <v>7.2729375000000003</v>
      </c>
      <c r="AK64" s="238">
        <f t="shared" si="158"/>
        <v>6.63247359</v>
      </c>
      <c r="AL64" s="238">
        <f t="shared" si="158"/>
        <v>6.4868257900000001</v>
      </c>
      <c r="AM64" s="238">
        <f t="shared" si="152"/>
        <v>20.392236880000002</v>
      </c>
    </row>
    <row r="65" spans="1:39" ht="18">
      <c r="A65" s="69" t="str">
        <f>IF(Menu!$D$7="Português/Portuguese",B65,C65)</f>
        <v>Custo de Produto Vendido (CPV)</v>
      </c>
      <c r="B65" s="69" t="s">
        <v>431</v>
      </c>
      <c r="C65" s="69" t="s">
        <v>118</v>
      </c>
      <c r="E65" s="256">
        <f t="shared" ref="E65:H65" si="159">E79+E93+E107</f>
        <v>-540</v>
      </c>
      <c r="F65" s="256">
        <f t="shared" si="159"/>
        <v>-311</v>
      </c>
      <c r="G65" s="256">
        <f t="shared" si="159"/>
        <v>-311</v>
      </c>
      <c r="H65" s="256">
        <f t="shared" si="159"/>
        <v>-339.54558661000004</v>
      </c>
      <c r="I65" s="256">
        <f t="shared" si="142"/>
        <v>-1501.5455866100001</v>
      </c>
      <c r="K65" s="256">
        <f t="shared" ref="K65:N65" si="160">K79+K93+K107</f>
        <v>-342.28214468000004</v>
      </c>
      <c r="L65" s="256">
        <f t="shared" si="160"/>
        <v>-363.80153246000003</v>
      </c>
      <c r="M65" s="256">
        <f t="shared" si="160"/>
        <v>-378.03997823000003</v>
      </c>
      <c r="N65" s="256">
        <f t="shared" si="160"/>
        <v>-402.48308003</v>
      </c>
      <c r="O65" s="256">
        <f t="shared" si="144"/>
        <v>-1486.6067354000002</v>
      </c>
      <c r="Q65" s="256">
        <f t="shared" ref="Q65:T65" si="161">Q79+Q93+Q107</f>
        <v>-396.41718354999995</v>
      </c>
      <c r="R65" s="256">
        <f t="shared" si="161"/>
        <v>-439.24330254999995</v>
      </c>
      <c r="S65" s="256">
        <f t="shared" si="161"/>
        <v>-451</v>
      </c>
      <c r="T65" s="256">
        <f t="shared" si="161"/>
        <v>-440.14814387000001</v>
      </c>
      <c r="U65" s="256">
        <f t="shared" si="146"/>
        <v>-1726.8086299699999</v>
      </c>
      <c r="W65" s="256">
        <f t="shared" ref="W65:Z65" si="162">W79+W93+W107</f>
        <v>-399.17042104999996</v>
      </c>
      <c r="X65" s="256">
        <f t="shared" si="162"/>
        <v>-413.70646421999999</v>
      </c>
      <c r="Y65" s="256">
        <f t="shared" si="162"/>
        <v>-432.19117554999997</v>
      </c>
      <c r="Z65" s="256">
        <f t="shared" si="162"/>
        <v>-496.59782972000005</v>
      </c>
      <c r="AA65" s="256">
        <f t="shared" si="148"/>
        <v>-1741.66589054</v>
      </c>
      <c r="AC65" s="256">
        <f t="shared" ref="AC65:AF65" si="163">AC79+AC93+AC107</f>
        <v>-434.29381553000002</v>
      </c>
      <c r="AD65" s="256">
        <f t="shared" si="163"/>
        <v>-479.15911146999997</v>
      </c>
      <c r="AE65" s="256">
        <f t="shared" si="163"/>
        <v>-516.79338380000002</v>
      </c>
      <c r="AF65" s="256">
        <f t="shared" si="163"/>
        <v>-506.21593710000002</v>
      </c>
      <c r="AG65" s="256">
        <f t="shared" si="150"/>
        <v>-1936.4622479000002</v>
      </c>
      <c r="AI65" s="256">
        <f t="shared" ref="AI65:AL65" si="164">AI79+AI93+AI107</f>
        <v>-482.13598151000002</v>
      </c>
      <c r="AJ65" s="256">
        <f t="shared" si="164"/>
        <v>-757.5139999999999</v>
      </c>
      <c r="AK65" s="256">
        <f t="shared" si="164"/>
        <v>-761.10573847000001</v>
      </c>
      <c r="AL65" s="256">
        <f t="shared" si="164"/>
        <v>-810.16085408000004</v>
      </c>
      <c r="AM65" s="256">
        <f t="shared" si="152"/>
        <v>-2810.9165740600001</v>
      </c>
    </row>
    <row r="66" spans="1:39" collapsed="1">
      <c r="A66" s="65" t="str">
        <f>IF(Menu!$D$7="Português/Portuguese",B66,C66)</f>
        <v>Lucro Bruto</v>
      </c>
      <c r="B66" s="65" t="s">
        <v>1</v>
      </c>
      <c r="C66" s="65" t="s">
        <v>100</v>
      </c>
      <c r="E66" s="238">
        <f t="shared" ref="E66:H66" si="165">E80+E94+E108</f>
        <v>24</v>
      </c>
      <c r="F66" s="238">
        <f t="shared" si="165"/>
        <v>145</v>
      </c>
      <c r="G66" s="238">
        <f t="shared" si="165"/>
        <v>164</v>
      </c>
      <c r="H66" s="238">
        <f t="shared" si="165"/>
        <v>117.58772558</v>
      </c>
      <c r="I66" s="238">
        <f t="shared" si="142"/>
        <v>450.58772557999998</v>
      </c>
      <c r="K66" s="238">
        <f t="shared" ref="K66:N66" si="166">K80+K94+K108</f>
        <v>141.82467802999994</v>
      </c>
      <c r="L66" s="238">
        <f t="shared" si="166"/>
        <v>194.94304747000001</v>
      </c>
      <c r="M66" s="238">
        <f t="shared" si="166"/>
        <v>199.96144331999994</v>
      </c>
      <c r="N66" s="238">
        <f t="shared" si="166"/>
        <v>127.01056772999999</v>
      </c>
      <c r="O66" s="238">
        <f t="shared" si="144"/>
        <v>663.73973654999986</v>
      </c>
      <c r="Q66" s="238">
        <f t="shared" ref="Q66:T66" si="167">Q80+Q94+Q108</f>
        <v>137.91782357000005</v>
      </c>
      <c r="R66" s="238">
        <f t="shared" si="167"/>
        <v>230.29195264999998</v>
      </c>
      <c r="S66" s="238">
        <f t="shared" si="167"/>
        <v>270</v>
      </c>
      <c r="T66" s="238">
        <f t="shared" si="167"/>
        <v>254.00690284999985</v>
      </c>
      <c r="U66" s="238">
        <f t="shared" si="146"/>
        <v>892.21667906999994</v>
      </c>
      <c r="W66" s="238">
        <f t="shared" ref="W66:Z66" si="168">W80+W94+W108</f>
        <v>189.73983537000004</v>
      </c>
      <c r="X66" s="238">
        <f t="shared" si="168"/>
        <v>308.78873090999997</v>
      </c>
      <c r="Y66" s="238">
        <f t="shared" si="168"/>
        <v>372.34871226999996</v>
      </c>
      <c r="Z66" s="238">
        <f t="shared" si="168"/>
        <v>298.35407566999999</v>
      </c>
      <c r="AA66" s="238">
        <f t="shared" si="148"/>
        <v>1169.23135422</v>
      </c>
      <c r="AC66" s="238">
        <f t="shared" ref="AC66:AF66" si="169">AC80+AC94+AC108</f>
        <v>321.76522713000003</v>
      </c>
      <c r="AD66" s="238">
        <f t="shared" si="169"/>
        <v>359.51434849999998</v>
      </c>
      <c r="AE66" s="238">
        <f t="shared" si="169"/>
        <v>375.2395248499999</v>
      </c>
      <c r="AF66" s="238">
        <f t="shared" si="169"/>
        <v>251.56756933999998</v>
      </c>
      <c r="AG66" s="238">
        <f t="shared" si="150"/>
        <v>1308.0866698199998</v>
      </c>
      <c r="AI66" s="238">
        <f t="shared" ref="AI66:AL66" si="170">AI80+AI94+AI108</f>
        <v>288.56243054000004</v>
      </c>
      <c r="AJ66" s="238">
        <f t="shared" si="170"/>
        <v>419.36700000000002</v>
      </c>
      <c r="AK66" s="238">
        <f t="shared" si="170"/>
        <v>455.51451706</v>
      </c>
      <c r="AL66" s="238">
        <f t="shared" si="170"/>
        <v>399.8555409999999</v>
      </c>
      <c r="AM66" s="238">
        <f t="shared" si="152"/>
        <v>1563.2994886000001</v>
      </c>
    </row>
    <row r="67" spans="1:39" ht="15.75">
      <c r="A67" s="66" t="str">
        <f>IF(Menu!$D$7="Português/Portuguese",B67,C67)</f>
        <v>Margem Bruta (%)</v>
      </c>
      <c r="B67" s="66" t="s">
        <v>91</v>
      </c>
      <c r="C67" s="66" t="s">
        <v>102</v>
      </c>
      <c r="E67" s="265">
        <f>E66/E62</f>
        <v>4.2553191489361701E-2</v>
      </c>
      <c r="F67" s="265">
        <f t="shared" ref="F67:G67" si="171">F66/F62</f>
        <v>0.3172866520787746</v>
      </c>
      <c r="G67" s="265">
        <f t="shared" si="171"/>
        <v>0.34453781512605042</v>
      </c>
      <c r="H67" s="265">
        <f>H66/H62</f>
        <v>0.25722852053084805</v>
      </c>
      <c r="I67" s="265">
        <f>I66/I62</f>
        <v>0.2305818762564493</v>
      </c>
      <c r="K67" s="267">
        <f t="shared" ref="K67" si="172">K66/K62</f>
        <v>0.29296153529932545</v>
      </c>
      <c r="L67" s="267">
        <f t="shared" ref="L67" si="173">L66/L62</f>
        <v>0.3488947445260635</v>
      </c>
      <c r="M67" s="267">
        <f t="shared" ref="M67" si="174">M66/M62</f>
        <v>0.34595320333948748</v>
      </c>
      <c r="N67" s="267">
        <f t="shared" ref="N67" si="175">N66/N62</f>
        <v>0.23987174967502015</v>
      </c>
      <c r="O67" s="257">
        <f>O66/O62</f>
        <v>0.30866641502106423</v>
      </c>
      <c r="P67" s="271"/>
      <c r="Q67" s="257">
        <f t="shared" ref="Q67" si="176">Q66/Q62</f>
        <v>0.25811115074297708</v>
      </c>
      <c r="R67" s="257">
        <f t="shared" ref="R67" si="177">R66/R62</f>
        <v>0.34395791836414707</v>
      </c>
      <c r="S67" s="257">
        <f t="shared" ref="S67" si="178">S66/S62</f>
        <v>0.37396121883656508</v>
      </c>
      <c r="T67" s="257">
        <f t="shared" ref="T67" si="179">T66/T62</f>
        <v>0.36592243195554863</v>
      </c>
      <c r="U67" s="257">
        <f>U66/U62</f>
        <v>0.34053742763153527</v>
      </c>
      <c r="V67" s="271"/>
      <c r="W67" s="257">
        <f t="shared" ref="W67" si="180">W66/W62</f>
        <v>0.32218803001230306</v>
      </c>
      <c r="X67" s="257">
        <f t="shared" ref="X67" si="181">X66/X62</f>
        <v>0.42739208923657829</v>
      </c>
      <c r="Y67" s="257">
        <f t="shared" ref="Y67" si="182">Y66/Y62</f>
        <v>0.46280951125857134</v>
      </c>
      <c r="Z67" s="257">
        <f t="shared" ref="Z67" si="183">Z66/Z62</f>
        <v>0.37531085043896933</v>
      </c>
      <c r="AA67" s="257">
        <f>AA66/AA62</f>
        <v>0.40167386750761169</v>
      </c>
      <c r="AB67" s="271"/>
      <c r="AC67" s="257">
        <f t="shared" ref="AC67" si="184">AC66/AC62</f>
        <v>0.42558214236543157</v>
      </c>
      <c r="AD67" s="257">
        <f t="shared" ref="AD67" si="185">AD66/AD62</f>
        <v>0.42867023419682326</v>
      </c>
      <c r="AE67" s="257">
        <f t="shared" ref="AE67" si="186">AE66/AE62</f>
        <v>0.4206565937324962</v>
      </c>
      <c r="AF67" s="257">
        <f t="shared" ref="AF67" si="187">AF66/AF62</f>
        <v>0.33197815365742417</v>
      </c>
      <c r="AG67" s="257">
        <f>AG66/AG62</f>
        <v>0.40316441606903392</v>
      </c>
      <c r="AH67" s="271"/>
      <c r="AI67" s="257">
        <f t="shared" ref="AI67" si="188">AI66/AI62</f>
        <v>0.37441679654230192</v>
      </c>
      <c r="AJ67" s="257">
        <f t="shared" ref="AJ67" si="189">AJ66/AJ62</f>
        <v>0.35633764161372306</v>
      </c>
      <c r="AK67" s="257">
        <f t="shared" ref="AK67" si="190">AK66/AK62</f>
        <v>0.37440977576159362</v>
      </c>
      <c r="AL67" s="257">
        <f t="shared" ref="AL67" si="191">AL66/AL62</f>
        <v>0.33045464724762141</v>
      </c>
      <c r="AM67" s="257">
        <f>AM66/AM62</f>
        <v>0.3573896364985098</v>
      </c>
    </row>
    <row r="68" spans="1:39">
      <c r="A68" s="65" t="str">
        <f>IF(Menu!$D$7="Português/Portuguese",B68,C68)</f>
        <v>Despesas Gerais e de Vendas</v>
      </c>
      <c r="B68" s="65" t="s">
        <v>432</v>
      </c>
      <c r="C68" s="65" t="s">
        <v>437</v>
      </c>
      <c r="E68" s="238">
        <f t="shared" ref="E68:H68" si="192">E82+E96+E110</f>
        <v>-52</v>
      </c>
      <c r="F68" s="238">
        <f t="shared" si="192"/>
        <v>-37</v>
      </c>
      <c r="G68" s="238">
        <f t="shared" si="192"/>
        <v>-38</v>
      </c>
      <c r="H68" s="238">
        <f t="shared" si="192"/>
        <v>-27.009541369999997</v>
      </c>
      <c r="I68" s="238">
        <f t="shared" ref="I68:I72" si="193">SUM(E68:H68)</f>
        <v>-154.00954136999999</v>
      </c>
      <c r="K68" s="238">
        <f t="shared" ref="K68:N68" si="194">K82+K96+K110</f>
        <v>-36.67838081</v>
      </c>
      <c r="L68" s="238">
        <f t="shared" si="194"/>
        <v>-42.095071410000003</v>
      </c>
      <c r="M68" s="238">
        <f t="shared" si="194"/>
        <v>-40.075363429999996</v>
      </c>
      <c r="N68" s="238">
        <f t="shared" si="194"/>
        <v>-50.095049979999999</v>
      </c>
      <c r="O68" s="238">
        <f t="shared" ref="O68:O72" si="195">SUM(K68:N68)</f>
        <v>-168.94386563</v>
      </c>
      <c r="Q68" s="238">
        <f t="shared" ref="Q68:T68" si="196">Q82+Q96+Q110</f>
        <v>-40.451303039999999</v>
      </c>
      <c r="R68" s="238">
        <f t="shared" si="196"/>
        <v>-41.756411749999991</v>
      </c>
      <c r="S68" s="238">
        <f t="shared" si="196"/>
        <v>-44</v>
      </c>
      <c r="T68" s="238">
        <f t="shared" si="196"/>
        <v>-60.574785760000005</v>
      </c>
      <c r="U68" s="238">
        <f t="shared" ref="U68:U71" si="197">SUM(Q68:T68)</f>
        <v>-186.78250054999998</v>
      </c>
      <c r="W68" s="238">
        <f t="shared" ref="W68:Z68" si="198">W82+W96+W110</f>
        <v>-44.834370839999998</v>
      </c>
      <c r="X68" s="238">
        <f t="shared" si="198"/>
        <v>-54.265354449999997</v>
      </c>
      <c r="Y68" s="238">
        <f t="shared" si="198"/>
        <v>-59.622610340000001</v>
      </c>
      <c r="Z68" s="238">
        <f t="shared" si="198"/>
        <v>-70.713721000000007</v>
      </c>
      <c r="AA68" s="238">
        <f t="shared" ref="AA68:AA71" si="199">SUM(W68:Z68)</f>
        <v>-229.43605663</v>
      </c>
      <c r="AC68" s="238">
        <f t="shared" ref="AC68:AF68" si="200">AC82+AC96+AC110</f>
        <v>-62.100458520000004</v>
      </c>
      <c r="AD68" s="238">
        <f t="shared" si="200"/>
        <v>-67.679448179999994</v>
      </c>
      <c r="AE68" s="238">
        <f t="shared" si="200"/>
        <v>-70.16881527000001</v>
      </c>
      <c r="AF68" s="238">
        <f t="shared" si="200"/>
        <v>-77.515770039999992</v>
      </c>
      <c r="AG68" s="238">
        <f t="shared" ref="AG68:AG71" si="201">SUM(AC68:AF68)</f>
        <v>-277.46449201000001</v>
      </c>
      <c r="AI68" s="238">
        <f t="shared" ref="AI68:AL68" si="202">AI82+AI96+AI110</f>
        <v>-65.390820360000006</v>
      </c>
      <c r="AJ68" s="238">
        <f t="shared" si="202"/>
        <v>-84.832999999999998</v>
      </c>
      <c r="AK68" s="238">
        <f t="shared" si="202"/>
        <v>-93.999441109999992</v>
      </c>
      <c r="AL68" s="238">
        <f t="shared" si="202"/>
        <v>-111.23535346999999</v>
      </c>
      <c r="AM68" s="238">
        <f t="shared" ref="AM68:AM71" si="203">SUM(AI68:AL68)</f>
        <v>-355.45861493999996</v>
      </c>
    </row>
    <row r="69" spans="1:39">
      <c r="A69" s="65" t="str">
        <f>IF(Menu!$D$7="Português/Portuguese",B69,C69)</f>
        <v>Depreciação</v>
      </c>
      <c r="B69" s="65" t="s">
        <v>429</v>
      </c>
      <c r="C69" s="65" t="s">
        <v>438</v>
      </c>
      <c r="E69" s="238">
        <f t="shared" ref="E69:H69" si="204">E83+E97+E111</f>
        <v>132</v>
      </c>
      <c r="F69" s="238">
        <f t="shared" si="204"/>
        <v>113</v>
      </c>
      <c r="G69" s="238">
        <f t="shared" si="204"/>
        <v>112</v>
      </c>
      <c r="H69" s="238">
        <f t="shared" si="204"/>
        <v>112.60351369</v>
      </c>
      <c r="I69" s="238">
        <f t="shared" si="193"/>
        <v>469.60351369</v>
      </c>
      <c r="K69" s="238">
        <f t="shared" ref="K69:N69" si="205">K83+K97+K111</f>
        <v>115.97496388</v>
      </c>
      <c r="L69" s="238">
        <f t="shared" si="205"/>
        <v>116.55141983</v>
      </c>
      <c r="M69" s="238">
        <f t="shared" si="205"/>
        <v>119.54271991</v>
      </c>
      <c r="N69" s="238">
        <f t="shared" si="205"/>
        <v>127.06587956</v>
      </c>
      <c r="O69" s="238">
        <f t="shared" si="195"/>
        <v>479.13498318000001</v>
      </c>
      <c r="Q69" s="238">
        <f t="shared" ref="Q69:T69" si="206">Q83+Q97+Q111</f>
        <v>131.83539736</v>
      </c>
      <c r="R69" s="238">
        <f t="shared" si="206"/>
        <v>133.41454328999998</v>
      </c>
      <c r="S69" s="238">
        <f t="shared" si="206"/>
        <v>117</v>
      </c>
      <c r="T69" s="238">
        <f t="shared" si="206"/>
        <v>107.07377439999999</v>
      </c>
      <c r="U69" s="238">
        <f t="shared" si="197"/>
        <v>489.32371504999998</v>
      </c>
      <c r="W69" s="238">
        <f t="shared" ref="W69:Z69" si="207">W83+W97+W111</f>
        <v>107.98504303</v>
      </c>
      <c r="X69" s="238">
        <f t="shared" si="207"/>
        <v>110.40962824</v>
      </c>
      <c r="Y69" s="238">
        <f t="shared" si="207"/>
        <v>112.44549614</v>
      </c>
      <c r="Z69" s="238">
        <f t="shared" si="207"/>
        <v>122.60445116</v>
      </c>
      <c r="AA69" s="238">
        <f t="shared" si="199"/>
        <v>453.44461856999999</v>
      </c>
      <c r="AC69" s="238">
        <f t="shared" ref="AC69:AF69" si="208">AC83+AC97+AC111</f>
        <v>119.07671319000001</v>
      </c>
      <c r="AD69" s="238">
        <f t="shared" si="208"/>
        <v>121.78276963</v>
      </c>
      <c r="AE69" s="238">
        <f t="shared" si="208"/>
        <v>124.06431175</v>
      </c>
      <c r="AF69" s="238">
        <f t="shared" si="208"/>
        <v>131.12178241999999</v>
      </c>
      <c r="AG69" s="238">
        <f t="shared" si="201"/>
        <v>496.04557699000003</v>
      </c>
      <c r="AI69" s="238">
        <f t="shared" ref="AI69:AL69" si="209">AI83+AI97+AI111</f>
        <v>132.15095077999999</v>
      </c>
      <c r="AJ69" s="238">
        <f t="shared" si="209"/>
        <v>163.404</v>
      </c>
      <c r="AK69" s="238">
        <f t="shared" si="209"/>
        <v>169.5578256</v>
      </c>
      <c r="AL69" s="238">
        <f t="shared" si="209"/>
        <v>187.99268022000001</v>
      </c>
      <c r="AM69" s="238">
        <f t="shared" si="203"/>
        <v>653.10545660000002</v>
      </c>
    </row>
    <row r="70" spans="1:39">
      <c r="A70" s="65" t="str">
        <f>IF(Menu!$D$7="Português/Portuguese",B70,C70)</f>
        <v>Custo Residual de Venda de Ativos</v>
      </c>
      <c r="B70" s="65" t="s">
        <v>434</v>
      </c>
      <c r="C70" s="65" t="s">
        <v>439</v>
      </c>
      <c r="E70" s="238">
        <f t="shared" ref="E70:H70" si="210">E84+E98+E112</f>
        <v>0</v>
      </c>
      <c r="F70" s="238">
        <f t="shared" si="210"/>
        <v>0</v>
      </c>
      <c r="G70" s="238">
        <f t="shared" si="210"/>
        <v>0</v>
      </c>
      <c r="H70" s="238">
        <f t="shared" si="210"/>
        <v>0</v>
      </c>
      <c r="I70" s="238">
        <f t="shared" si="193"/>
        <v>0</v>
      </c>
      <c r="J70" s="179"/>
      <c r="K70" s="238">
        <f t="shared" ref="K70:N70" si="211">K84+K98+K112</f>
        <v>0</v>
      </c>
      <c r="L70" s="238">
        <f t="shared" si="211"/>
        <v>0</v>
      </c>
      <c r="M70" s="238">
        <f t="shared" si="211"/>
        <v>0</v>
      </c>
      <c r="N70" s="238">
        <f t="shared" si="211"/>
        <v>0</v>
      </c>
      <c r="O70" s="238">
        <f t="shared" si="195"/>
        <v>0</v>
      </c>
      <c r="P70" s="179"/>
      <c r="Q70" s="238">
        <f t="shared" ref="Q70:T70" si="212">Q84+Q98+Q112</f>
        <v>0</v>
      </c>
      <c r="R70" s="238">
        <f t="shared" si="212"/>
        <v>0</v>
      </c>
      <c r="S70" s="238">
        <f t="shared" si="212"/>
        <v>0</v>
      </c>
      <c r="T70" s="238">
        <f t="shared" si="212"/>
        <v>0</v>
      </c>
      <c r="U70" s="238">
        <f t="shared" si="197"/>
        <v>0</v>
      </c>
      <c r="V70" s="179"/>
      <c r="W70" s="238">
        <f t="shared" ref="W70:Z70" si="213">W84+W98+W112</f>
        <v>0</v>
      </c>
      <c r="X70" s="238">
        <f t="shared" si="213"/>
        <v>0</v>
      </c>
      <c r="Y70" s="238">
        <f t="shared" si="213"/>
        <v>0</v>
      </c>
      <c r="Z70" s="238">
        <f t="shared" si="213"/>
        <v>0</v>
      </c>
      <c r="AA70" s="238">
        <f t="shared" si="199"/>
        <v>0</v>
      </c>
      <c r="AB70" s="179"/>
      <c r="AC70" s="238">
        <f t="shared" ref="AC70:AF70" si="214">AC84+AC98+AC112</f>
        <v>0</v>
      </c>
      <c r="AD70" s="238">
        <f t="shared" si="214"/>
        <v>0</v>
      </c>
      <c r="AE70" s="238">
        <f t="shared" si="214"/>
        <v>0</v>
      </c>
      <c r="AF70" s="238">
        <f t="shared" si="214"/>
        <v>0</v>
      </c>
      <c r="AG70" s="238">
        <f t="shared" si="201"/>
        <v>0</v>
      </c>
      <c r="AH70" s="179"/>
      <c r="AI70" s="238">
        <f>AI84+AI98+AI112</f>
        <v>0</v>
      </c>
      <c r="AJ70" s="238">
        <f t="shared" ref="AJ70:AL70" si="215">AJ84+AJ98+AJ112</f>
        <v>21.137</v>
      </c>
      <c r="AK70" s="238">
        <f t="shared" si="215"/>
        <v>19.154816109999999</v>
      </c>
      <c r="AL70" s="238">
        <f t="shared" si="215"/>
        <v>31.920152459999997</v>
      </c>
      <c r="AM70" s="238">
        <f t="shared" si="203"/>
        <v>72.211968569999996</v>
      </c>
    </row>
    <row r="71" spans="1:39">
      <c r="A71" s="65" t="str">
        <f>IF(Menu!$D$7="Português/Portuguese",B71,C71)</f>
        <v>EBITDA Proporcional de Contr em Conj</v>
      </c>
      <c r="B71" s="65" t="s">
        <v>430</v>
      </c>
      <c r="C71" s="65" t="s">
        <v>440</v>
      </c>
      <c r="E71" s="238">
        <f t="shared" ref="E71:H72" si="216">E85+E99+E113</f>
        <v>0</v>
      </c>
      <c r="F71" s="238">
        <f t="shared" si="216"/>
        <v>0</v>
      </c>
      <c r="G71" s="238">
        <f t="shared" si="216"/>
        <v>0</v>
      </c>
      <c r="H71" s="238">
        <f t="shared" si="216"/>
        <v>0</v>
      </c>
      <c r="I71" s="238">
        <f t="shared" si="193"/>
        <v>0</v>
      </c>
      <c r="K71" s="238">
        <f t="shared" ref="K71:N72" si="217">K85+K99+K113</f>
        <v>0</v>
      </c>
      <c r="L71" s="238">
        <f t="shared" si="217"/>
        <v>0</v>
      </c>
      <c r="M71" s="238">
        <f t="shared" si="217"/>
        <v>0</v>
      </c>
      <c r="N71" s="238">
        <f t="shared" si="217"/>
        <v>0</v>
      </c>
      <c r="O71" s="238">
        <f t="shared" si="195"/>
        <v>0</v>
      </c>
      <c r="Q71" s="238">
        <f t="shared" ref="Q71:T72" si="218">Q85+Q99+Q113</f>
        <v>0</v>
      </c>
      <c r="R71" s="238">
        <f t="shared" si="218"/>
        <v>0</v>
      </c>
      <c r="S71" s="238">
        <f t="shared" si="218"/>
        <v>0</v>
      </c>
      <c r="T71" s="238">
        <f t="shared" si="218"/>
        <v>0</v>
      </c>
      <c r="U71" s="238">
        <f t="shared" si="197"/>
        <v>0</v>
      </c>
      <c r="W71" s="238">
        <f t="shared" ref="W71:Z72" si="219">W85+W99+W113</f>
        <v>0</v>
      </c>
      <c r="X71" s="238">
        <f t="shared" si="219"/>
        <v>0</v>
      </c>
      <c r="Y71" s="238">
        <f t="shared" si="219"/>
        <v>0</v>
      </c>
      <c r="Z71" s="238">
        <f t="shared" si="219"/>
        <v>0</v>
      </c>
      <c r="AA71" s="238">
        <f t="shared" si="199"/>
        <v>0</v>
      </c>
      <c r="AC71" s="238">
        <f t="shared" ref="AC71:AF72" si="220">AC85+AC99+AC113</f>
        <v>0</v>
      </c>
      <c r="AD71" s="238">
        <f t="shared" si="220"/>
        <v>0</v>
      </c>
      <c r="AE71" s="238">
        <f t="shared" si="220"/>
        <v>0</v>
      </c>
      <c r="AF71" s="238">
        <f t="shared" si="220"/>
        <v>0</v>
      </c>
      <c r="AG71" s="238">
        <f t="shared" si="201"/>
        <v>0</v>
      </c>
      <c r="AI71" s="238">
        <f>AI85+AI99+AI113</f>
        <v>0</v>
      </c>
      <c r="AJ71" s="238">
        <f t="shared" ref="AJ71:AL72" si="221">AJ85+AJ99+AJ113</f>
        <v>0</v>
      </c>
      <c r="AK71" s="238">
        <f t="shared" si="221"/>
        <v>0</v>
      </c>
      <c r="AL71" s="238">
        <f t="shared" si="221"/>
        <v>0</v>
      </c>
      <c r="AM71" s="238">
        <f t="shared" si="203"/>
        <v>0</v>
      </c>
    </row>
    <row r="72" spans="1:39" ht="18">
      <c r="A72" s="69" t="str">
        <f>IF(Menu!$D$7="Português/Portuguese",B72,C72)</f>
        <v>EBITDA Ajustado</v>
      </c>
      <c r="B72" s="69" t="s">
        <v>92</v>
      </c>
      <c r="C72" s="69" t="s">
        <v>101</v>
      </c>
      <c r="E72" s="256">
        <f t="shared" si="216"/>
        <v>134</v>
      </c>
      <c r="F72" s="256">
        <f t="shared" si="216"/>
        <v>222</v>
      </c>
      <c r="G72" s="256">
        <f t="shared" si="216"/>
        <v>238</v>
      </c>
      <c r="H72" s="256">
        <f t="shared" si="216"/>
        <v>203.18169790000002</v>
      </c>
      <c r="I72" s="256">
        <f t="shared" si="193"/>
        <v>797.18169790000002</v>
      </c>
      <c r="K72" s="256">
        <f t="shared" si="217"/>
        <v>221.12126109999997</v>
      </c>
      <c r="L72" s="256">
        <f t="shared" si="217"/>
        <v>269.39939588999999</v>
      </c>
      <c r="M72" s="256">
        <f t="shared" si="217"/>
        <v>279.42879979999998</v>
      </c>
      <c r="N72" s="256">
        <f t="shared" si="217"/>
        <v>203.98139730999998</v>
      </c>
      <c r="O72" s="256">
        <f t="shared" si="195"/>
        <v>973.93085409999981</v>
      </c>
      <c r="Q72" s="256">
        <f t="shared" si="218"/>
        <v>229.30191789000006</v>
      </c>
      <c r="R72" s="256">
        <f t="shared" si="218"/>
        <v>321.95008418999998</v>
      </c>
      <c r="S72" s="256">
        <f t="shared" si="218"/>
        <v>343</v>
      </c>
      <c r="T72" s="256">
        <f t="shared" si="218"/>
        <v>300.50589148999984</v>
      </c>
      <c r="U72" s="256">
        <f t="shared" ref="U72" si="222">SUM(Q72:T72)</f>
        <v>1194.7578935699999</v>
      </c>
      <c r="W72" s="256">
        <f t="shared" si="219"/>
        <v>252.89050756000003</v>
      </c>
      <c r="X72" s="256">
        <f t="shared" si="219"/>
        <v>364.93300469999991</v>
      </c>
      <c r="Y72" s="256">
        <f t="shared" si="219"/>
        <v>425.17159806999996</v>
      </c>
      <c r="Z72" s="256">
        <f t="shared" si="219"/>
        <v>350.24480583000002</v>
      </c>
      <c r="AA72" s="256">
        <f t="shared" ref="AA72" si="223">SUM(W72:Z72)</f>
        <v>1393.2399161600001</v>
      </c>
      <c r="AC72" s="256">
        <f t="shared" si="220"/>
        <v>378.74148180000003</v>
      </c>
      <c r="AD72" s="256">
        <f t="shared" si="220"/>
        <v>413.61766994999999</v>
      </c>
      <c r="AE72" s="256">
        <f t="shared" si="220"/>
        <v>429.13502132999986</v>
      </c>
      <c r="AF72" s="256">
        <f t="shared" si="220"/>
        <v>305.17358172000002</v>
      </c>
      <c r="AG72" s="256">
        <f t="shared" ref="AG72" si="224">SUM(AC72:AF72)</f>
        <v>1526.6677547999998</v>
      </c>
      <c r="AI72" s="256">
        <f>AI86+AI100+AI114</f>
        <v>355.32256096000003</v>
      </c>
      <c r="AJ72" s="256">
        <f t="shared" si="221"/>
        <v>519.07500000000005</v>
      </c>
      <c r="AK72" s="256">
        <f t="shared" si="221"/>
        <v>550.22771766000005</v>
      </c>
      <c r="AL72" s="256">
        <f t="shared" si="221"/>
        <v>508.53302020999985</v>
      </c>
      <c r="AM72" s="256">
        <f t="shared" ref="AM72" si="225">SUM(AI72:AL72)</f>
        <v>1933.1582988300001</v>
      </c>
    </row>
    <row r="73" spans="1:39" ht="18">
      <c r="A73" s="70" t="str">
        <f>IF(Menu!$D$7="Português/Portuguese",B73,C73)</f>
        <v>Margem EBITDA Ajustada (%)</v>
      </c>
      <c r="B73" s="70" t="s">
        <v>433</v>
      </c>
      <c r="C73" s="70" t="s">
        <v>103</v>
      </c>
      <c r="E73" s="266">
        <f>E72/E62</f>
        <v>0.23758865248226951</v>
      </c>
      <c r="F73" s="266">
        <f t="shared" ref="F73" si="226">F72/F62</f>
        <v>0.48577680525164113</v>
      </c>
      <c r="G73" s="266">
        <f t="shared" ref="G73" si="227">G72/G62</f>
        <v>0.5</v>
      </c>
      <c r="H73" s="266">
        <f t="shared" ref="H73:I73" si="228">H72/H62</f>
        <v>0.44446924448934244</v>
      </c>
      <c r="I73" s="266">
        <f t="shared" si="228"/>
        <v>0.40794642460017089</v>
      </c>
      <c r="K73" s="266">
        <f t="shared" ref="K73:O73" si="229">K72/K62</f>
        <v>0.45676129880214633</v>
      </c>
      <c r="L73" s="266">
        <f t="shared" si="229"/>
        <v>0.48215124686086547</v>
      </c>
      <c r="M73" s="266">
        <f t="shared" si="229"/>
        <v>0.48343964111830134</v>
      </c>
      <c r="N73" s="266">
        <f t="shared" si="229"/>
        <v>0.38523861083685235</v>
      </c>
      <c r="O73" s="266">
        <f t="shared" si="229"/>
        <v>0.452918107293105</v>
      </c>
      <c r="Q73" s="266">
        <f t="shared" ref="Q73:U73" si="230">Q72/Q62</f>
        <v>0.42913512091582623</v>
      </c>
      <c r="R73" s="266">
        <f t="shared" si="230"/>
        <v>0.48085605901936973</v>
      </c>
      <c r="S73" s="266">
        <f t="shared" si="230"/>
        <v>0.47506925207756234</v>
      </c>
      <c r="T73" s="266">
        <f t="shared" si="230"/>
        <v>0.43290889104666325</v>
      </c>
      <c r="U73" s="266">
        <f t="shared" si="230"/>
        <v>0.45601005816534246</v>
      </c>
      <c r="W73" s="266">
        <f t="shared" ref="W73:AA73" si="231">W72/W62</f>
        <v>0.42942112962563717</v>
      </c>
      <c r="X73" s="266">
        <f t="shared" si="231"/>
        <v>0.50510094345241541</v>
      </c>
      <c r="Y73" s="266">
        <f t="shared" si="231"/>
        <v>0.52846552980990769</v>
      </c>
      <c r="Z73" s="266">
        <f t="shared" si="231"/>
        <v>0.4405861580496136</v>
      </c>
      <c r="AA73" s="266">
        <f t="shared" si="231"/>
        <v>0.47862902706992372</v>
      </c>
      <c r="AC73" s="266">
        <f t="shared" ref="AC73:AG73" si="232">AC72/AC62</f>
        <v>0.50094167310994009</v>
      </c>
      <c r="AD73" s="266">
        <f t="shared" si="232"/>
        <v>0.49318082625959742</v>
      </c>
      <c r="AE73" s="266">
        <f t="shared" si="232"/>
        <v>0.48107532487725324</v>
      </c>
      <c r="AF73" s="266">
        <f t="shared" si="232"/>
        <v>0.40271869092754281</v>
      </c>
      <c r="AG73" s="266">
        <f t="shared" si="232"/>
        <v>0.47053312910838008</v>
      </c>
      <c r="AI73" s="266">
        <f t="shared" ref="AI73:AM73" si="233">AI72/AI62</f>
        <v>0.46103969517060334</v>
      </c>
      <c r="AJ73" s="266">
        <f t="shared" si="233"/>
        <v>0.44105988625867865</v>
      </c>
      <c r="AK73" s="266">
        <f t="shared" si="233"/>
        <v>0.45225921166362854</v>
      </c>
      <c r="AL73" s="266">
        <f t="shared" si="233"/>
        <v>0.42026952880781282</v>
      </c>
      <c r="AM73" s="266">
        <f t="shared" si="233"/>
        <v>0.44194394404341092</v>
      </c>
    </row>
    <row r="74" spans="1:39" hidden="1" outlineLevel="1"/>
    <row r="75" spans="1:39" ht="18" hidden="1" outlineLevel="1">
      <c r="A75" s="74" t="str">
        <f>IF(Menu!$D$7="Português/Portuguese",B75,C75)</f>
        <v>Logistica Portuária</v>
      </c>
      <c r="B75" s="74" t="s">
        <v>447</v>
      </c>
      <c r="C75" s="74" t="s">
        <v>448</v>
      </c>
      <c r="E75" s="251"/>
      <c r="F75" s="251"/>
      <c r="G75" s="251"/>
      <c r="H75" s="251"/>
      <c r="I75" s="251"/>
      <c r="K75" s="251"/>
      <c r="L75" s="251"/>
      <c r="M75" s="251"/>
      <c r="N75" s="251"/>
      <c r="O75" s="251"/>
      <c r="Q75" s="251"/>
      <c r="R75" s="251"/>
      <c r="S75" s="251"/>
      <c r="T75" s="251"/>
      <c r="U75" s="251"/>
      <c r="W75" s="251"/>
      <c r="X75" s="251"/>
      <c r="Y75" s="251"/>
      <c r="Z75" s="251"/>
      <c r="AA75" s="251"/>
      <c r="AC75" s="251"/>
      <c r="AD75" s="251"/>
      <c r="AE75" s="251"/>
      <c r="AF75" s="251"/>
      <c r="AG75" s="251"/>
      <c r="AI75" s="251"/>
      <c r="AJ75" s="251"/>
      <c r="AK75" s="251"/>
      <c r="AL75" s="251"/>
      <c r="AM75" s="251"/>
    </row>
    <row r="76" spans="1:39" ht="18" hidden="1" outlineLevel="1" collapsed="1">
      <c r="A76" s="69" t="str">
        <f>IF(Menu!$D$7="Português/Portuguese",B76,C76)</f>
        <v>Receita Líquida</v>
      </c>
      <c r="B76" s="69" t="s">
        <v>0</v>
      </c>
      <c r="C76" s="69" t="s">
        <v>39</v>
      </c>
      <c r="E76" s="256">
        <v>282</v>
      </c>
      <c r="F76" s="256">
        <v>75</v>
      </c>
      <c r="G76" s="256">
        <v>58</v>
      </c>
      <c r="H76" s="256">
        <v>49.376875390000002</v>
      </c>
      <c r="I76" s="256">
        <f>SUM(E76:H76)</f>
        <v>464.37687539000001</v>
      </c>
      <c r="K76" s="256">
        <v>83.51643451999999</v>
      </c>
      <c r="L76" s="256">
        <v>72.021853579999998</v>
      </c>
      <c r="M76" s="256">
        <v>69.793511420000002</v>
      </c>
      <c r="N76" s="256">
        <v>85.707842119999995</v>
      </c>
      <c r="O76" s="256">
        <f>SUM(K76:N76)</f>
        <v>311.03964164000001</v>
      </c>
      <c r="Q76" s="256">
        <v>75.891044170000001</v>
      </c>
      <c r="R76" s="256">
        <v>77.297608800000006</v>
      </c>
      <c r="S76" s="256">
        <v>69</v>
      </c>
      <c r="T76" s="256">
        <v>86.244066479999901</v>
      </c>
      <c r="U76" s="256">
        <f>SUM(Q76:T76)</f>
        <v>308.43271944999992</v>
      </c>
      <c r="W76" s="256">
        <v>69.902768070000008</v>
      </c>
      <c r="X76" s="256">
        <v>54.268922459999999</v>
      </c>
      <c r="Y76" s="256">
        <v>74.530789350000006</v>
      </c>
      <c r="Z76" s="256">
        <v>67.246222169999996</v>
      </c>
      <c r="AA76" s="256">
        <f>SUM(W76:Z76)</f>
        <v>265.94870205000001</v>
      </c>
      <c r="AC76" s="256">
        <v>84.169622109999992</v>
      </c>
      <c r="AD76" s="256">
        <v>79.155313720000009</v>
      </c>
      <c r="AE76" s="256">
        <v>98.939654619999999</v>
      </c>
      <c r="AF76" s="256">
        <v>90.243103310000009</v>
      </c>
      <c r="AG76" s="256">
        <f>SUM(AC76:AF76)</f>
        <v>352.50769376000005</v>
      </c>
      <c r="AI76" s="256">
        <v>85.5914839</v>
      </c>
      <c r="AJ76" s="256">
        <v>57.363999999999997</v>
      </c>
      <c r="AK76" s="256">
        <v>70.94133454</v>
      </c>
      <c r="AL76" s="256">
        <v>89.941888759999998</v>
      </c>
      <c r="AM76" s="256">
        <f>SUM(AI76:AL76)</f>
        <v>303.83870719999999</v>
      </c>
    </row>
    <row r="77" spans="1:39" hidden="1" outlineLevel="1">
      <c r="A77" s="64" t="str">
        <f>IF(Menu!$D$7="Português/Portuguese",B77,C77)</f>
        <v>Mercado Interno</v>
      </c>
      <c r="B77" s="64" t="s">
        <v>111</v>
      </c>
      <c r="C77" s="64" t="s">
        <v>113</v>
      </c>
      <c r="E77" s="238">
        <v>282</v>
      </c>
      <c r="F77" s="238">
        <v>75</v>
      </c>
      <c r="G77" s="238">
        <v>58</v>
      </c>
      <c r="H77" s="238">
        <v>49.376875390000002</v>
      </c>
      <c r="I77" s="238">
        <f t="shared" ref="I77:I80" si="234">SUM(E77:H77)</f>
        <v>464.37687539000001</v>
      </c>
      <c r="K77" s="238">
        <v>83.51643451999999</v>
      </c>
      <c r="L77" s="238">
        <v>72.021853579999998</v>
      </c>
      <c r="M77" s="238">
        <v>69.793511420000002</v>
      </c>
      <c r="N77" s="238">
        <v>85.707842119999995</v>
      </c>
      <c r="O77" s="238">
        <f t="shared" ref="O77:O80" si="235">SUM(K77:N77)</f>
        <v>311.03964164000001</v>
      </c>
      <c r="Q77" s="238">
        <v>75.891044170000001</v>
      </c>
      <c r="R77" s="238">
        <v>77.297608800000006</v>
      </c>
      <c r="S77" s="238">
        <v>69</v>
      </c>
      <c r="T77" s="238">
        <v>86.244066479999901</v>
      </c>
      <c r="U77" s="238">
        <f t="shared" ref="U77:U80" si="236">SUM(Q77:T77)</f>
        <v>308.43271944999992</v>
      </c>
      <c r="W77" s="238">
        <v>69.902768070000008</v>
      </c>
      <c r="X77" s="238">
        <v>54.268922459999999</v>
      </c>
      <c r="Y77" s="238">
        <v>74.530789350000006</v>
      </c>
      <c r="Z77" s="238">
        <v>67.246222169999996</v>
      </c>
      <c r="AA77" s="238">
        <f t="shared" ref="AA77:AA80" si="237">SUM(W77:Z77)</f>
        <v>265.94870205000001</v>
      </c>
      <c r="AC77" s="238">
        <v>84.169622109999992</v>
      </c>
      <c r="AD77" s="238">
        <v>79.155313720000009</v>
      </c>
      <c r="AE77" s="238">
        <v>98.939654619999999</v>
      </c>
      <c r="AF77" s="238">
        <v>90.243103310000009</v>
      </c>
      <c r="AG77" s="238">
        <f t="shared" ref="AG77:AG80" si="238">SUM(AC77:AF77)</f>
        <v>352.50769376000005</v>
      </c>
      <c r="AI77" s="238">
        <v>85.5914839</v>
      </c>
      <c r="AJ77" s="238">
        <v>57.363999999999997</v>
      </c>
      <c r="AK77" s="238">
        <v>70.94133454</v>
      </c>
      <c r="AL77" s="238">
        <v>89.941888759999998</v>
      </c>
      <c r="AM77" s="238">
        <f t="shared" ref="AM77:AM80" si="239">SUM(AI77:AL77)</f>
        <v>303.83870719999999</v>
      </c>
    </row>
    <row r="78" spans="1:39" hidden="1" outlineLevel="1">
      <c r="A78" s="64" t="str">
        <f>IF(Menu!$D$7="Português/Portuguese",B78,C78)</f>
        <v>Mercado Externo</v>
      </c>
      <c r="B78" s="64" t="s">
        <v>112</v>
      </c>
      <c r="C78" s="64" t="s">
        <v>114</v>
      </c>
      <c r="E78" s="238">
        <v>0</v>
      </c>
      <c r="F78" s="238">
        <v>0</v>
      </c>
      <c r="G78" s="238">
        <v>0</v>
      </c>
      <c r="H78" s="238">
        <v>0</v>
      </c>
      <c r="I78" s="238">
        <f t="shared" si="234"/>
        <v>0</v>
      </c>
      <c r="K78" s="238">
        <v>0</v>
      </c>
      <c r="L78" s="238">
        <v>0</v>
      </c>
      <c r="M78" s="238">
        <v>0</v>
      </c>
      <c r="N78" s="238">
        <v>0</v>
      </c>
      <c r="O78" s="238">
        <f t="shared" si="235"/>
        <v>0</v>
      </c>
      <c r="Q78" s="238">
        <v>0</v>
      </c>
      <c r="R78" s="238">
        <v>0</v>
      </c>
      <c r="S78" s="238">
        <v>0</v>
      </c>
      <c r="T78" s="238">
        <v>0</v>
      </c>
      <c r="U78" s="238">
        <f t="shared" si="236"/>
        <v>0</v>
      </c>
      <c r="W78" s="238">
        <v>0</v>
      </c>
      <c r="X78" s="238">
        <v>0</v>
      </c>
      <c r="Y78" s="238">
        <v>0</v>
      </c>
      <c r="Z78" s="238">
        <v>0</v>
      </c>
      <c r="AA78" s="238">
        <f t="shared" si="237"/>
        <v>0</v>
      </c>
      <c r="AC78" s="238">
        <v>0</v>
      </c>
      <c r="AD78" s="238">
        <v>0</v>
      </c>
      <c r="AE78" s="238">
        <v>0</v>
      </c>
      <c r="AF78" s="238">
        <v>0</v>
      </c>
      <c r="AG78" s="238">
        <f t="shared" si="238"/>
        <v>0</v>
      </c>
      <c r="AI78" s="238">
        <v>0</v>
      </c>
      <c r="AJ78" s="238">
        <v>0</v>
      </c>
      <c r="AK78" s="238">
        <v>0</v>
      </c>
      <c r="AL78" s="238">
        <v>0</v>
      </c>
      <c r="AM78" s="238">
        <f t="shared" si="239"/>
        <v>0</v>
      </c>
    </row>
    <row r="79" spans="1:39" ht="18" hidden="1" outlineLevel="1">
      <c r="A79" s="69" t="str">
        <f>IF(Menu!$D$7="Português/Portuguese",B79,C79)</f>
        <v>Custo de Produto Vendido (CPV)</v>
      </c>
      <c r="B79" s="69" t="s">
        <v>431</v>
      </c>
      <c r="C79" s="69" t="s">
        <v>118</v>
      </c>
      <c r="E79" s="256">
        <v>-270</v>
      </c>
      <c r="F79" s="256">
        <v>-51</v>
      </c>
      <c r="G79" s="256">
        <v>-38</v>
      </c>
      <c r="H79" s="256">
        <v>-49.218510119999998</v>
      </c>
      <c r="I79" s="256">
        <f t="shared" si="234"/>
        <v>-408.21851012000002</v>
      </c>
      <c r="K79" s="256">
        <v>-55.539417780000001</v>
      </c>
      <c r="L79" s="256">
        <v>-51.961242420000005</v>
      </c>
      <c r="M79" s="256">
        <v>-52.852723140000002</v>
      </c>
      <c r="N79" s="256">
        <v>-60.140901460000002</v>
      </c>
      <c r="O79" s="256">
        <f t="shared" si="235"/>
        <v>-220.4942848</v>
      </c>
      <c r="Q79" s="256">
        <v>-54.780042729999998</v>
      </c>
      <c r="R79" s="256">
        <v>-53.379337870000001</v>
      </c>
      <c r="S79" s="256">
        <v>-54</v>
      </c>
      <c r="T79" s="256">
        <v>-57.986762970000001</v>
      </c>
      <c r="U79" s="256">
        <f t="shared" si="236"/>
        <v>-220.14614356999999</v>
      </c>
      <c r="W79" s="256">
        <v>-59.477939039999995</v>
      </c>
      <c r="X79" s="256">
        <v>-61.373805040000001</v>
      </c>
      <c r="Y79" s="256">
        <v>-64.995245479999994</v>
      </c>
      <c r="Z79" s="256">
        <v>-63.090793069999997</v>
      </c>
      <c r="AA79" s="256">
        <f t="shared" si="237"/>
        <v>-248.93778262999999</v>
      </c>
      <c r="AC79" s="256">
        <v>-66.695473419999999</v>
      </c>
      <c r="AD79" s="256">
        <v>-62.129630680000005</v>
      </c>
      <c r="AE79" s="256">
        <v>-64.312821</v>
      </c>
      <c r="AF79" s="256">
        <v>-68.922895199999999</v>
      </c>
      <c r="AG79" s="256">
        <f t="shared" si="238"/>
        <v>-262.06082030000005</v>
      </c>
      <c r="AI79" s="256">
        <v>-61.819664190000005</v>
      </c>
      <c r="AJ79" s="256">
        <v>-60.180999999999997</v>
      </c>
      <c r="AK79" s="256">
        <v>-56.120159600000001</v>
      </c>
      <c r="AL79" s="256">
        <v>-64.809838600000006</v>
      </c>
      <c r="AM79" s="256">
        <f t="shared" si="239"/>
        <v>-242.93066239000001</v>
      </c>
    </row>
    <row r="80" spans="1:39" hidden="1" outlineLevel="1">
      <c r="A80" s="65" t="str">
        <f>IF(Menu!$D$7="Português/Portuguese",B80,C80)</f>
        <v>Lucro Bruto</v>
      </c>
      <c r="B80" s="65" t="s">
        <v>1</v>
      </c>
      <c r="C80" s="65" t="s">
        <v>100</v>
      </c>
      <c r="E80" s="238">
        <v>12</v>
      </c>
      <c r="F80" s="238">
        <v>23</v>
      </c>
      <c r="G80" s="238">
        <v>20</v>
      </c>
      <c r="H80" s="238">
        <v>0.15836527000000444</v>
      </c>
      <c r="I80" s="238">
        <f t="shared" si="234"/>
        <v>55.158365270000004</v>
      </c>
      <c r="K80" s="238">
        <v>27.977016739999989</v>
      </c>
      <c r="L80" s="238">
        <v>20.060611159999993</v>
      </c>
      <c r="M80" s="238">
        <v>16.94078828</v>
      </c>
      <c r="N80" s="238">
        <v>25.56694066</v>
      </c>
      <c r="O80" s="238">
        <f t="shared" si="235"/>
        <v>90.545356839999982</v>
      </c>
      <c r="Q80" s="238">
        <v>21.111001440000003</v>
      </c>
      <c r="R80" s="238">
        <v>23.918270929999998</v>
      </c>
      <c r="S80" s="238">
        <v>14</v>
      </c>
      <c r="T80" s="238">
        <v>28.257303509999904</v>
      </c>
      <c r="U80" s="238">
        <f t="shared" si="236"/>
        <v>87.286575879999901</v>
      </c>
      <c r="W80" s="238">
        <v>10.424829030000009</v>
      </c>
      <c r="X80" s="238">
        <v>-7.1048825799999973</v>
      </c>
      <c r="Y80" s="238">
        <v>9.5355438700000121</v>
      </c>
      <c r="Z80" s="238">
        <v>4.1554290999999939</v>
      </c>
      <c r="AA80" s="238">
        <f t="shared" si="237"/>
        <v>17.010919420000015</v>
      </c>
      <c r="AC80" s="238">
        <v>17.474148690000003</v>
      </c>
      <c r="AD80" s="238">
        <v>17.025683040000004</v>
      </c>
      <c r="AE80" s="238">
        <v>34.626833619999999</v>
      </c>
      <c r="AF80" s="238">
        <v>21.32020811000001</v>
      </c>
      <c r="AG80" s="238">
        <f t="shared" si="238"/>
        <v>90.44687346000002</v>
      </c>
      <c r="AI80" s="238">
        <v>23.771819709999995</v>
      </c>
      <c r="AJ80" s="238">
        <v>-2.8170000000000002</v>
      </c>
      <c r="AK80" s="238">
        <v>14.821174939999997</v>
      </c>
      <c r="AL80" s="238">
        <v>25.132050159999991</v>
      </c>
      <c r="AM80" s="238">
        <f t="shared" si="239"/>
        <v>60.908044809999986</v>
      </c>
    </row>
    <row r="81" spans="1:39" ht="15.75" hidden="1" outlineLevel="1">
      <c r="A81" s="66" t="str">
        <f>IF(Menu!$D$7="Português/Portuguese",B81,C81)</f>
        <v>Margem Bruta (%)</v>
      </c>
      <c r="B81" s="66" t="s">
        <v>91</v>
      </c>
      <c r="C81" s="66" t="s">
        <v>102</v>
      </c>
      <c r="E81" s="265">
        <f>E80/E76</f>
        <v>4.2553191489361701E-2</v>
      </c>
      <c r="F81" s="265">
        <f t="shared" ref="F81:G81" si="240">F80/F76</f>
        <v>0.30666666666666664</v>
      </c>
      <c r="G81" s="265">
        <f t="shared" si="240"/>
        <v>0.34482758620689657</v>
      </c>
      <c r="H81" s="265">
        <f>H80/H76</f>
        <v>3.2072760527912464E-3</v>
      </c>
      <c r="I81" s="265">
        <f>I80/I76</f>
        <v>0.11877931092859882</v>
      </c>
      <c r="K81" s="265">
        <f>K80/K76</f>
        <v>0.33498816012434329</v>
      </c>
      <c r="L81" s="265">
        <f t="shared" ref="L81:N81" si="241">L80/L76</f>
        <v>0.27853505794206185</v>
      </c>
      <c r="M81" s="265">
        <f t="shared" si="241"/>
        <v>0.24272726698123193</v>
      </c>
      <c r="N81" s="265">
        <f t="shared" si="241"/>
        <v>0.29830339940426448</v>
      </c>
      <c r="O81" s="265">
        <f>O80/O76</f>
        <v>0.29110552070657914</v>
      </c>
      <c r="Q81" s="265">
        <f>Q80/Q76</f>
        <v>0.27817513477229577</v>
      </c>
      <c r="R81" s="265">
        <f t="shared" ref="R81" si="242">R80/R76</f>
        <v>0.30943092938212596</v>
      </c>
      <c r="S81" s="265">
        <f t="shared" ref="S81" si="243">S80/S76</f>
        <v>0.20289855072463769</v>
      </c>
      <c r="T81" s="265">
        <f t="shared" ref="T81" si="244">T80/T76</f>
        <v>0.32764345030684289</v>
      </c>
      <c r="U81" s="265">
        <f>U80/U76</f>
        <v>0.28300037698869995</v>
      </c>
      <c r="W81" s="265">
        <f>W80/W76</f>
        <v>0.14913327923667741</v>
      </c>
      <c r="X81" s="265">
        <f t="shared" ref="X81" si="245">X80/X76</f>
        <v>-0.13091991250124405</v>
      </c>
      <c r="Y81" s="265">
        <f t="shared" ref="Y81" si="246">Y80/Y76</f>
        <v>0.12794100200952738</v>
      </c>
      <c r="Z81" s="265">
        <f t="shared" ref="Z81" si="247">Z80/Z76</f>
        <v>6.1794238633881525E-2</v>
      </c>
      <c r="AA81" s="265">
        <f>AA80/AA76</f>
        <v>6.3963160146582917E-2</v>
      </c>
      <c r="AC81" s="265">
        <f>AC80/AC76</f>
        <v>0.20760635787533066</v>
      </c>
      <c r="AD81" s="265">
        <f t="shared" ref="AD81" si="248">AD80/AD76</f>
        <v>0.21509210487404284</v>
      </c>
      <c r="AE81" s="265">
        <f t="shared" ref="AE81" si="249">AE80/AE76</f>
        <v>0.34997932581220487</v>
      </c>
      <c r="AF81" s="265">
        <f t="shared" ref="AF81" si="250">AF80/AF76</f>
        <v>0.23625304680360518</v>
      </c>
      <c r="AG81" s="265">
        <f>AG80/AG76</f>
        <v>0.25658127485177534</v>
      </c>
      <c r="AI81" s="265">
        <f>AI80/AI76</f>
        <v>0.27773580532583797</v>
      </c>
      <c r="AJ81" s="265">
        <f t="shared" ref="AJ81" si="251">AJ80/AJ76</f>
        <v>-4.9107454152430098E-2</v>
      </c>
      <c r="AK81" s="265">
        <f t="shared" ref="AK81" si="252">AK80/AK76</f>
        <v>0.20892156929530462</v>
      </c>
      <c r="AL81" s="265">
        <f>AL80/AL76</f>
        <v>0.27942542130799691</v>
      </c>
      <c r="AM81" s="265">
        <f>AM80/AM76</f>
        <v>0.20046176924359949</v>
      </c>
    </row>
    <row r="82" spans="1:39" hidden="1" outlineLevel="1">
      <c r="A82" s="65" t="str">
        <f>IF(Menu!$D$7="Português/Portuguese",B82,C82)</f>
        <v>Despesas Gerais e de Vendas</v>
      </c>
      <c r="B82" s="65" t="s">
        <v>432</v>
      </c>
      <c r="C82" s="65" t="s">
        <v>437</v>
      </c>
      <c r="E82" s="238">
        <v>-26</v>
      </c>
      <c r="F82" s="238">
        <v>-9</v>
      </c>
      <c r="G82" s="238">
        <v>-9</v>
      </c>
      <c r="H82" s="238">
        <v>5.5042050499999986</v>
      </c>
      <c r="I82" s="238">
        <f t="shared" ref="I82:I85" si="253">SUM(E82:H82)</f>
        <v>-38.495794950000004</v>
      </c>
      <c r="K82" s="238">
        <v>-8.1767206800000007</v>
      </c>
      <c r="L82" s="238">
        <v>-11.456778789999998</v>
      </c>
      <c r="M82" s="238">
        <v>-6.5621974099999996</v>
      </c>
      <c r="N82" s="238">
        <v>-7.6568957199999996</v>
      </c>
      <c r="O82" s="238">
        <f t="shared" ref="O82:O85" si="254">SUM(K82:N82)</f>
        <v>-33.852592599999994</v>
      </c>
      <c r="Q82" s="238">
        <v>-9.7081189000000006</v>
      </c>
      <c r="R82" s="238">
        <v>-7.5845354499999997</v>
      </c>
      <c r="S82" s="238">
        <v>-7</v>
      </c>
      <c r="T82" s="238">
        <v>-8.9895713900000018</v>
      </c>
      <c r="U82" s="238">
        <f t="shared" ref="U82:U85" si="255">SUM(Q82:T82)</f>
        <v>-33.282225740000001</v>
      </c>
      <c r="W82" s="238">
        <v>-2.0151098199999997</v>
      </c>
      <c r="X82" s="238">
        <v>-2.8880110299999995</v>
      </c>
      <c r="Y82" s="238">
        <v>-2.9368518000000003</v>
      </c>
      <c r="Z82" s="238">
        <v>-2.7177775300000002</v>
      </c>
      <c r="AA82" s="238">
        <f t="shared" ref="AA82:AA85" si="256">SUM(W82:Z82)</f>
        <v>-10.557750179999999</v>
      </c>
      <c r="AC82" s="238">
        <v>-2.9046691399999998</v>
      </c>
      <c r="AD82" s="238">
        <v>-3.3569331199999999</v>
      </c>
      <c r="AE82" s="238">
        <v>-2.7364445500000003</v>
      </c>
      <c r="AF82" s="238">
        <v>-2.3382540399999998</v>
      </c>
      <c r="AG82" s="238">
        <f t="shared" ref="AG82:AG85" si="257">SUM(AC82:AF82)</f>
        <v>-11.336300850000001</v>
      </c>
      <c r="AI82" s="238">
        <v>-2.7914392600000002</v>
      </c>
      <c r="AJ82" s="238">
        <v>-3.0950000000000002</v>
      </c>
      <c r="AK82" s="238">
        <v>-3.0284424699999999</v>
      </c>
      <c r="AL82" s="238">
        <v>-4.7489924400000003</v>
      </c>
      <c r="AM82" s="238">
        <f t="shared" ref="AM82:AM85" si="258">SUM(AI82:AL82)</f>
        <v>-13.663874170000001</v>
      </c>
    </row>
    <row r="83" spans="1:39" hidden="1" outlineLevel="1">
      <c r="A83" s="65" t="str">
        <f>IF(Menu!$D$7="Português/Portuguese",B83,C83)</f>
        <v>Depreciação</v>
      </c>
      <c r="B83" s="65" t="s">
        <v>429</v>
      </c>
      <c r="C83" s="65" t="s">
        <v>438</v>
      </c>
      <c r="E83" s="238">
        <v>8</v>
      </c>
      <c r="F83" s="238">
        <v>8</v>
      </c>
      <c r="G83" s="238">
        <v>8</v>
      </c>
      <c r="H83" s="238">
        <v>8.2086349100000007</v>
      </c>
      <c r="I83" s="238">
        <f t="shared" si="253"/>
        <v>32.208634910000001</v>
      </c>
      <c r="K83" s="238">
        <v>8.3752085300000001</v>
      </c>
      <c r="L83" s="238">
        <v>8.5868283400000003</v>
      </c>
      <c r="M83" s="238">
        <v>8.859435229999999</v>
      </c>
      <c r="N83" s="238">
        <v>7.9890332600000002</v>
      </c>
      <c r="O83" s="238">
        <f t="shared" si="254"/>
        <v>33.810505360000001</v>
      </c>
      <c r="Q83" s="238">
        <v>8.5309582400000004</v>
      </c>
      <c r="R83" s="238">
        <v>7.8808374900000002</v>
      </c>
      <c r="S83" s="238">
        <v>9</v>
      </c>
      <c r="T83" s="238">
        <v>10.773565169999999</v>
      </c>
      <c r="U83" s="238">
        <f t="shared" si="255"/>
        <v>36.185360899999999</v>
      </c>
      <c r="W83" s="238">
        <v>10.32772892</v>
      </c>
      <c r="X83" s="238">
        <v>12.7282727</v>
      </c>
      <c r="Y83" s="238">
        <v>12.1693126</v>
      </c>
      <c r="Z83" s="238">
        <v>12.560120999999999</v>
      </c>
      <c r="AA83" s="238">
        <f t="shared" si="256"/>
        <v>47.785435219999997</v>
      </c>
      <c r="AC83" s="238">
        <v>12.439085349999999</v>
      </c>
      <c r="AD83" s="238">
        <v>12.36796053</v>
      </c>
      <c r="AE83" s="238">
        <v>13.180328900000001</v>
      </c>
      <c r="AF83" s="238">
        <v>12.91931037</v>
      </c>
      <c r="AG83" s="238">
        <f t="shared" si="257"/>
        <v>50.906685149999994</v>
      </c>
      <c r="AI83" s="238">
        <v>12.875286790000001</v>
      </c>
      <c r="AJ83" s="238">
        <v>12.276</v>
      </c>
      <c r="AK83" s="238">
        <v>10.288140540000001</v>
      </c>
      <c r="AL83" s="238">
        <v>11.162545290000001</v>
      </c>
      <c r="AM83" s="238">
        <f t="shared" si="258"/>
        <v>46.601972619999998</v>
      </c>
    </row>
    <row r="84" spans="1:39" hidden="1" outlineLevel="1">
      <c r="A84" s="65" t="str">
        <f>IF(Menu!$D$7="Português/Portuguese",B84,C84)</f>
        <v>Custo Residual de Venda de Ativos</v>
      </c>
      <c r="B84" s="65" t="s">
        <v>434</v>
      </c>
      <c r="C84" s="65" t="s">
        <v>439</v>
      </c>
      <c r="E84" s="238">
        <v>0</v>
      </c>
      <c r="F84" s="238">
        <v>0</v>
      </c>
      <c r="G84" s="238">
        <v>0</v>
      </c>
      <c r="H84" s="238">
        <v>0</v>
      </c>
      <c r="I84" s="238">
        <f t="shared" si="253"/>
        <v>0</v>
      </c>
      <c r="K84" s="238">
        <v>0</v>
      </c>
      <c r="L84" s="238">
        <v>0</v>
      </c>
      <c r="M84" s="238">
        <v>0</v>
      </c>
      <c r="N84" s="238">
        <v>0</v>
      </c>
      <c r="O84" s="238">
        <f t="shared" si="254"/>
        <v>0</v>
      </c>
      <c r="Q84" s="238">
        <v>0</v>
      </c>
      <c r="R84" s="238">
        <v>0</v>
      </c>
      <c r="S84" s="238">
        <v>0</v>
      </c>
      <c r="T84" s="238">
        <v>0</v>
      </c>
      <c r="U84" s="238">
        <f t="shared" si="255"/>
        <v>0</v>
      </c>
      <c r="W84" s="238">
        <v>0</v>
      </c>
      <c r="X84" s="238">
        <v>0</v>
      </c>
      <c r="Y84" s="238">
        <v>0</v>
      </c>
      <c r="Z84" s="238">
        <v>0</v>
      </c>
      <c r="AA84" s="238">
        <f t="shared" si="256"/>
        <v>0</v>
      </c>
      <c r="AC84" s="238">
        <v>0</v>
      </c>
      <c r="AD84" s="238">
        <v>0</v>
      </c>
      <c r="AE84" s="238">
        <v>0</v>
      </c>
      <c r="AF84" s="238">
        <v>0</v>
      </c>
      <c r="AG84" s="238">
        <f t="shared" si="257"/>
        <v>0</v>
      </c>
      <c r="AI84" s="238">
        <v>0</v>
      </c>
      <c r="AJ84" s="238">
        <v>0</v>
      </c>
      <c r="AK84" s="238">
        <v>0</v>
      </c>
      <c r="AL84" s="238">
        <v>0</v>
      </c>
      <c r="AM84" s="238">
        <v>0</v>
      </c>
    </row>
    <row r="85" spans="1:39" hidden="1" outlineLevel="1">
      <c r="A85" s="65" t="str">
        <f>IF(Menu!$D$7="Português/Portuguese",B85,C85)</f>
        <v>EBITDA Proporcional de Contr em Conj</v>
      </c>
      <c r="B85" s="65" t="s">
        <v>430</v>
      </c>
      <c r="C85" s="65" t="s">
        <v>440</v>
      </c>
      <c r="E85" s="238">
        <v>0</v>
      </c>
      <c r="F85" s="238">
        <v>0</v>
      </c>
      <c r="G85" s="238">
        <v>0</v>
      </c>
      <c r="H85" s="238">
        <v>0</v>
      </c>
      <c r="I85" s="238">
        <f t="shared" si="253"/>
        <v>0</v>
      </c>
      <c r="K85" s="238">
        <v>0</v>
      </c>
      <c r="L85" s="238">
        <v>0</v>
      </c>
      <c r="M85" s="238">
        <v>0</v>
      </c>
      <c r="N85" s="238">
        <v>0</v>
      </c>
      <c r="O85" s="238">
        <f t="shared" si="254"/>
        <v>0</v>
      </c>
      <c r="Q85" s="238">
        <v>0</v>
      </c>
      <c r="R85" s="238">
        <v>0</v>
      </c>
      <c r="S85" s="238">
        <v>0</v>
      </c>
      <c r="T85" s="238">
        <v>0</v>
      </c>
      <c r="U85" s="238">
        <f t="shared" si="255"/>
        <v>0</v>
      </c>
      <c r="W85" s="238">
        <v>0</v>
      </c>
      <c r="X85" s="238">
        <v>0</v>
      </c>
      <c r="Y85" s="238">
        <v>0</v>
      </c>
      <c r="Z85" s="238">
        <v>0</v>
      </c>
      <c r="AA85" s="238">
        <f t="shared" si="256"/>
        <v>0</v>
      </c>
      <c r="AC85" s="238">
        <v>0</v>
      </c>
      <c r="AD85" s="238">
        <v>0</v>
      </c>
      <c r="AE85" s="238">
        <v>0</v>
      </c>
      <c r="AF85" s="238">
        <v>0</v>
      </c>
      <c r="AG85" s="238">
        <f t="shared" si="257"/>
        <v>0</v>
      </c>
      <c r="AI85" s="238">
        <v>0</v>
      </c>
      <c r="AJ85" s="238">
        <v>0</v>
      </c>
      <c r="AK85" s="238">
        <v>0</v>
      </c>
      <c r="AL85" s="238">
        <v>0</v>
      </c>
      <c r="AM85" s="238">
        <f t="shared" si="258"/>
        <v>0</v>
      </c>
    </row>
    <row r="86" spans="1:39" ht="18" hidden="1" outlineLevel="1" collapsed="1">
      <c r="A86" s="69" t="str">
        <f>IF(Menu!$D$7="Português/Portuguese",B86,C86)</f>
        <v>EBITDA Ajustado</v>
      </c>
      <c r="B86" s="69" t="s">
        <v>92</v>
      </c>
      <c r="C86" s="69" t="s">
        <v>101</v>
      </c>
      <c r="E86" s="256">
        <v>23</v>
      </c>
      <c r="F86" s="256">
        <v>22</v>
      </c>
      <c r="G86" s="256">
        <v>19</v>
      </c>
      <c r="H86" s="256">
        <v>13.871205230000005</v>
      </c>
      <c r="I86" s="256">
        <f>SUM(E86:H86)</f>
        <v>77.871205230000001</v>
      </c>
      <c r="K86" s="256">
        <v>28.175504589999989</v>
      </c>
      <c r="L86" s="256">
        <v>17.190660709999996</v>
      </c>
      <c r="M86" s="256">
        <v>19.238026099999999</v>
      </c>
      <c r="N86" s="256">
        <v>25.899078199999998</v>
      </c>
      <c r="O86" s="256">
        <f>SUM(K86:N86)</f>
        <v>90.503269599999982</v>
      </c>
      <c r="Q86" s="256">
        <v>19.933840780000004</v>
      </c>
      <c r="R86" s="256">
        <v>24.214572969999999</v>
      </c>
      <c r="S86" s="256">
        <v>16</v>
      </c>
      <c r="T86" s="256">
        <v>30.041297289999903</v>
      </c>
      <c r="U86" s="256">
        <f>SUM(Q86:T86)</f>
        <v>90.189711039999906</v>
      </c>
      <c r="W86" s="256">
        <v>18.737448130000008</v>
      </c>
      <c r="X86" s="256">
        <v>2.7353790900000039</v>
      </c>
      <c r="Y86" s="256">
        <v>18.76800467000001</v>
      </c>
      <c r="Z86" s="256">
        <v>13.997772569999992</v>
      </c>
      <c r="AA86" s="256">
        <f>SUM(W86:Z86)</f>
        <v>54.238604460000019</v>
      </c>
      <c r="AC86" s="256">
        <v>27.0085649</v>
      </c>
      <c r="AD86" s="256">
        <v>26.036710450000005</v>
      </c>
      <c r="AE86" s="256">
        <v>45.070717969999997</v>
      </c>
      <c r="AF86" s="256">
        <v>31.901264440000013</v>
      </c>
      <c r="AG86" s="256">
        <f>SUM(AC86:AF86)</f>
        <v>130.01725776000001</v>
      </c>
      <c r="AI86" s="256">
        <v>33.855667239999995</v>
      </c>
      <c r="AJ86" s="256">
        <v>6.363999999999999</v>
      </c>
      <c r="AK86" s="256">
        <v>22.080873009999998</v>
      </c>
      <c r="AL86" s="256">
        <v>31.54560300999999</v>
      </c>
      <c r="AM86" s="256">
        <f>SUM(AI86:AL86)</f>
        <v>93.846143259999977</v>
      </c>
    </row>
    <row r="87" spans="1:39" ht="18" hidden="1" outlineLevel="1">
      <c r="A87" s="70" t="str">
        <f>IF(Menu!$D$7="Português/Portuguese",B87,C87)</f>
        <v>Margem EBITDA Ajustada (%)</v>
      </c>
      <c r="B87" s="70" t="s">
        <v>433</v>
      </c>
      <c r="C87" s="70" t="s">
        <v>103</v>
      </c>
      <c r="E87" s="266">
        <f>E86/E76</f>
        <v>8.1560283687943269E-2</v>
      </c>
      <c r="F87" s="266">
        <f t="shared" ref="F87" si="259">F86/F76</f>
        <v>0.29333333333333333</v>
      </c>
      <c r="G87" s="266">
        <f t="shared" ref="G87" si="260">G86/G76</f>
        <v>0.32758620689655171</v>
      </c>
      <c r="H87" s="266">
        <f t="shared" ref="H87" si="261">H86/H76</f>
        <v>0.28092513186464724</v>
      </c>
      <c r="I87" s="266">
        <f>I86/I76</f>
        <v>0.16768967051729489</v>
      </c>
      <c r="K87" s="266">
        <f t="shared" ref="K87:N87" si="262">K86/K76</f>
        <v>0.33736479235416467</v>
      </c>
      <c r="L87" s="266">
        <f t="shared" si="262"/>
        <v>0.23868672986741529</v>
      </c>
      <c r="M87" s="266">
        <f t="shared" si="262"/>
        <v>0.27564204334455017</v>
      </c>
      <c r="N87" s="266">
        <f t="shared" si="262"/>
        <v>0.30217862869232626</v>
      </c>
      <c r="O87" s="266">
        <f>O86/O76</f>
        <v>0.29097020920808947</v>
      </c>
      <c r="Q87" s="266">
        <f t="shared" ref="Q87" si="263">Q86/Q76</f>
        <v>0.26266394141774008</v>
      </c>
      <c r="R87" s="266">
        <f t="shared" ref="R87" si="264">R86/R76</f>
        <v>0.31326419207420547</v>
      </c>
      <c r="S87" s="266">
        <f t="shared" ref="S87" si="265">S86/S76</f>
        <v>0.2318840579710145</v>
      </c>
      <c r="T87" s="266">
        <f t="shared" ref="T87" si="266">T86/T76</f>
        <v>0.34832885920292866</v>
      </c>
      <c r="U87" s="266">
        <f>U86/U76</f>
        <v>0.29241291650518475</v>
      </c>
      <c r="W87" s="266">
        <f t="shared" ref="W87" si="267">W86/W76</f>
        <v>0.26805015949062982</v>
      </c>
      <c r="X87" s="266">
        <f t="shared" ref="X87" si="268">X86/X76</f>
        <v>5.0404153353444045E-2</v>
      </c>
      <c r="Y87" s="266">
        <f t="shared" ref="Y87" si="269">Y86/Y76</f>
        <v>0.25181545551415802</v>
      </c>
      <c r="Z87" s="266">
        <f t="shared" ref="Z87" si="270">Z86/Z76</f>
        <v>0.20815701043566881</v>
      </c>
      <c r="AA87" s="266">
        <f>AA86/AA76</f>
        <v>0.20394385850321925</v>
      </c>
      <c r="AC87" s="266">
        <f>AC86/AC76</f>
        <v>0.32088257286818894</v>
      </c>
      <c r="AD87" s="266">
        <f t="shared" ref="AD87" si="271">AD86/AD76</f>
        <v>0.32893193427419093</v>
      </c>
      <c r="AE87" s="266">
        <f t="shared" ref="AE87" si="272">AE86/AE76</f>
        <v>0.45553745000530099</v>
      </c>
      <c r="AF87" s="266">
        <f t="shared" ref="AF87" si="273">AF86/AF76</f>
        <v>0.35350362819875425</v>
      </c>
      <c r="AG87" s="266">
        <f>AG86/AG76</f>
        <v>0.36883523412830937</v>
      </c>
      <c r="AI87" s="266">
        <f t="shared" ref="AI87" si="274">AI86/AI76</f>
        <v>0.39554948339901369</v>
      </c>
      <c r="AJ87" s="266">
        <f t="shared" ref="AJ87" si="275">AJ86/AJ76</f>
        <v>0.11094065964716546</v>
      </c>
      <c r="AK87" s="266">
        <f t="shared" ref="AK87" si="276">AK86/AK76</f>
        <v>0.31125539367390648</v>
      </c>
      <c r="AL87" s="266">
        <f t="shared" ref="AL87" si="277">AL86/AL76</f>
        <v>0.35073316165480967</v>
      </c>
      <c r="AM87" s="266">
        <f>AM86/AM76</f>
        <v>0.30886829438168428</v>
      </c>
    </row>
    <row r="88" spans="1:39" hidden="1" outlineLevel="1"/>
    <row r="89" spans="1:39" ht="18" hidden="1" outlineLevel="1">
      <c r="A89" s="75" t="str">
        <f>IF(Menu!$D$7="Português/Portuguese",B89,C89)</f>
        <v>Logistica Ferroviária</v>
      </c>
      <c r="B89" s="75" t="s">
        <v>449</v>
      </c>
      <c r="C89" s="75" t="s">
        <v>450</v>
      </c>
      <c r="E89" s="252"/>
      <c r="F89" s="252"/>
      <c r="G89" s="252"/>
      <c r="H89" s="252"/>
      <c r="I89" s="252"/>
      <c r="K89" s="252"/>
      <c r="L89" s="252"/>
      <c r="M89" s="252"/>
      <c r="N89" s="252"/>
      <c r="O89" s="252"/>
      <c r="Q89" s="252"/>
      <c r="R89" s="252"/>
      <c r="S89" s="252"/>
      <c r="T89" s="252"/>
      <c r="U89" s="252"/>
      <c r="W89" s="252"/>
      <c r="X89" s="252"/>
      <c r="Y89" s="252"/>
      <c r="Z89" s="252"/>
      <c r="AA89" s="252"/>
      <c r="AC89" s="252"/>
      <c r="AD89" s="252"/>
      <c r="AE89" s="252"/>
      <c r="AF89" s="252"/>
      <c r="AG89" s="252"/>
      <c r="AI89" s="252"/>
      <c r="AJ89" s="252"/>
      <c r="AK89" s="252"/>
      <c r="AL89" s="252"/>
      <c r="AM89" s="252"/>
    </row>
    <row r="90" spans="1:39" ht="18" hidden="1" outlineLevel="1">
      <c r="A90" s="69" t="str">
        <f>IF(Menu!$D$7="Português/Portuguese",B90,C90)</f>
        <v>Receita Líquida</v>
      </c>
      <c r="B90" s="69" t="s">
        <v>0</v>
      </c>
      <c r="C90" s="69" t="s">
        <v>39</v>
      </c>
      <c r="E90" s="256">
        <v>282</v>
      </c>
      <c r="F90" s="256">
        <v>382</v>
      </c>
      <c r="G90" s="256">
        <v>418</v>
      </c>
      <c r="H90" s="256">
        <v>407.75643680000002</v>
      </c>
      <c r="I90" s="256">
        <f>SUM(E90:H90)</f>
        <v>1489.7564368000001</v>
      </c>
      <c r="K90" s="256">
        <v>400.59038819</v>
      </c>
      <c r="L90" s="256">
        <v>486.72272635000002</v>
      </c>
      <c r="M90" s="256">
        <v>508.20791012999996</v>
      </c>
      <c r="N90" s="256">
        <v>443.78580563999998</v>
      </c>
      <c r="O90" s="256">
        <f>SUM(K90:N90)</f>
        <v>1839.3068303099999</v>
      </c>
      <c r="Q90" s="256">
        <v>458.44396295000001</v>
      </c>
      <c r="R90" s="256">
        <v>592.23764640000002</v>
      </c>
      <c r="S90" s="256">
        <v>653</v>
      </c>
      <c r="T90" s="256">
        <v>607.91098023999996</v>
      </c>
      <c r="U90" s="256">
        <f>SUM(Q90:T90)</f>
        <v>2311.59258959</v>
      </c>
      <c r="W90" s="256">
        <v>519.00748835000002</v>
      </c>
      <c r="X90" s="256">
        <v>668.22627266999996</v>
      </c>
      <c r="Y90" s="256">
        <v>730.00909846999991</v>
      </c>
      <c r="Z90" s="256">
        <v>727.70568321999997</v>
      </c>
      <c r="AA90" s="256">
        <f>SUM(W90:Z90)</f>
        <v>2644.9485427099999</v>
      </c>
      <c r="AC90" s="256">
        <v>671.88942055000007</v>
      </c>
      <c r="AD90" s="256">
        <v>759.51814624999997</v>
      </c>
      <c r="AE90" s="256">
        <v>793.09325402999991</v>
      </c>
      <c r="AF90" s="256">
        <v>667.54040312999996</v>
      </c>
      <c r="AG90" s="256">
        <f>SUM(AC90:AF90)</f>
        <v>2892.04122396</v>
      </c>
      <c r="AI90" s="256">
        <v>685.10692815000004</v>
      </c>
      <c r="AJ90" s="256">
        <v>800.53399999999999</v>
      </c>
      <c r="AK90" s="256">
        <v>832.22659714000008</v>
      </c>
      <c r="AL90" s="256">
        <v>796.56685860999994</v>
      </c>
      <c r="AM90" s="256">
        <f>SUM(AI90:AL90)</f>
        <v>3114.4343839000003</v>
      </c>
    </row>
    <row r="91" spans="1:39" hidden="1" outlineLevel="1">
      <c r="A91" s="64" t="str">
        <f>IF(Menu!$D$7="Português/Portuguese",B91,C91)</f>
        <v>Mercado Interno</v>
      </c>
      <c r="B91" s="64" t="s">
        <v>111</v>
      </c>
      <c r="C91" s="64" t="s">
        <v>113</v>
      </c>
      <c r="E91" s="238">
        <v>282</v>
      </c>
      <c r="F91" s="238">
        <v>382</v>
      </c>
      <c r="G91" s="238">
        <v>418</v>
      </c>
      <c r="H91" s="238">
        <v>407.75643680000002</v>
      </c>
      <c r="I91" s="238">
        <f t="shared" ref="I91:I100" si="278">SUM(E91:H91)</f>
        <v>1489.7564368000001</v>
      </c>
      <c r="K91" s="238">
        <v>400.59038819</v>
      </c>
      <c r="L91" s="238">
        <v>486.72272635000002</v>
      </c>
      <c r="M91" s="238">
        <v>508.20791012999996</v>
      </c>
      <c r="N91" s="238">
        <v>443.78580563999998</v>
      </c>
      <c r="O91" s="238">
        <f t="shared" ref="O91:O94" si="279">SUM(K91:N91)</f>
        <v>1839.3068303099999</v>
      </c>
      <c r="Q91" s="238">
        <v>458.44396295000001</v>
      </c>
      <c r="R91" s="238">
        <v>592.23764640000002</v>
      </c>
      <c r="S91" s="238">
        <v>653</v>
      </c>
      <c r="T91" s="238">
        <v>607.91098023999996</v>
      </c>
      <c r="U91" s="238">
        <f t="shared" ref="U91:U94" si="280">SUM(Q91:T91)</f>
        <v>2311.59258959</v>
      </c>
      <c r="W91" s="238">
        <v>519.00748835000002</v>
      </c>
      <c r="X91" s="238">
        <v>668.22627266999996</v>
      </c>
      <c r="Y91" s="238">
        <v>730.00909846999991</v>
      </c>
      <c r="Z91" s="238">
        <v>727.70568321999997</v>
      </c>
      <c r="AA91" s="238">
        <f t="shared" ref="AA91:AA94" si="281">SUM(W91:Z91)</f>
        <v>2644.9485427099999</v>
      </c>
      <c r="AC91" s="238">
        <v>671.88942055000007</v>
      </c>
      <c r="AD91" s="238">
        <v>759.51814624999997</v>
      </c>
      <c r="AE91" s="238">
        <v>793.09325402999991</v>
      </c>
      <c r="AF91" s="238">
        <v>667.54040312999996</v>
      </c>
      <c r="AG91" s="238">
        <f t="shared" ref="AG91:AG94" si="282">SUM(AC91:AF91)</f>
        <v>2892.04122396</v>
      </c>
      <c r="AI91" s="238">
        <v>685.10692815000004</v>
      </c>
      <c r="AJ91" s="238">
        <v>800.53399999999999</v>
      </c>
      <c r="AK91" s="238">
        <v>832.22659714000008</v>
      </c>
      <c r="AL91" s="238">
        <v>796.56685860999994</v>
      </c>
      <c r="AM91" s="238">
        <f t="shared" ref="AM91:AM94" si="283">SUM(AI91:AL91)</f>
        <v>3114.4343839000003</v>
      </c>
    </row>
    <row r="92" spans="1:39" hidden="1" outlineLevel="1">
      <c r="A92" s="64" t="str">
        <f>IF(Menu!$D$7="Português/Portuguese",B92,C92)</f>
        <v>Mercado Externo</v>
      </c>
      <c r="B92" s="64" t="s">
        <v>112</v>
      </c>
      <c r="C92" s="64" t="s">
        <v>114</v>
      </c>
      <c r="E92" s="238">
        <v>0</v>
      </c>
      <c r="F92" s="238">
        <v>0</v>
      </c>
      <c r="G92" s="238">
        <v>0</v>
      </c>
      <c r="H92" s="238">
        <v>0</v>
      </c>
      <c r="I92" s="238">
        <f t="shared" si="278"/>
        <v>0</v>
      </c>
      <c r="K92" s="238">
        <v>0</v>
      </c>
      <c r="L92" s="238">
        <v>0</v>
      </c>
      <c r="M92" s="238">
        <v>0</v>
      </c>
      <c r="N92" s="238">
        <v>0</v>
      </c>
      <c r="O92" s="238">
        <f t="shared" si="279"/>
        <v>0</v>
      </c>
      <c r="Q92" s="238">
        <v>0</v>
      </c>
      <c r="R92" s="238">
        <v>0</v>
      </c>
      <c r="S92" s="238">
        <v>0</v>
      </c>
      <c r="T92" s="238">
        <v>0</v>
      </c>
      <c r="U92" s="238">
        <f t="shared" si="280"/>
        <v>0</v>
      </c>
      <c r="W92" s="238">
        <v>0</v>
      </c>
      <c r="X92" s="238">
        <v>0</v>
      </c>
      <c r="Y92" s="238">
        <v>0</v>
      </c>
      <c r="Z92" s="238">
        <v>0</v>
      </c>
      <c r="AA92" s="238">
        <f t="shared" si="281"/>
        <v>0</v>
      </c>
      <c r="AC92" s="238">
        <v>0</v>
      </c>
      <c r="AD92" s="238">
        <v>0</v>
      </c>
      <c r="AE92" s="238">
        <v>0</v>
      </c>
      <c r="AF92" s="238">
        <v>0</v>
      </c>
      <c r="AG92" s="238">
        <f t="shared" si="282"/>
        <v>0</v>
      </c>
      <c r="AI92" s="238">
        <v>0</v>
      </c>
      <c r="AJ92" s="238">
        <v>0</v>
      </c>
      <c r="AK92" s="238">
        <v>0</v>
      </c>
      <c r="AL92" s="238">
        <v>0</v>
      </c>
      <c r="AM92" s="238">
        <f t="shared" si="283"/>
        <v>0</v>
      </c>
    </row>
    <row r="93" spans="1:39" ht="18" hidden="1" outlineLevel="1">
      <c r="A93" s="69" t="str">
        <f>IF(Menu!$D$7="Português/Portuguese",B93,C93)</f>
        <v>Custo de Produto Vendido (CPV)</v>
      </c>
      <c r="B93" s="69" t="s">
        <v>431</v>
      </c>
      <c r="C93" s="69" t="s">
        <v>118</v>
      </c>
      <c r="E93" s="256">
        <v>-270</v>
      </c>
      <c r="F93" s="256">
        <v>-260</v>
      </c>
      <c r="G93" s="256">
        <v>-273</v>
      </c>
      <c r="H93" s="256">
        <v>-290.32707649000002</v>
      </c>
      <c r="I93" s="256">
        <f t="shared" si="278"/>
        <v>-1093.3270764900001</v>
      </c>
      <c r="K93" s="256">
        <v>-286.74272690000004</v>
      </c>
      <c r="L93" s="256">
        <v>-311.84029004000001</v>
      </c>
      <c r="M93" s="256">
        <v>-325.18725509000001</v>
      </c>
      <c r="N93" s="256">
        <v>-342.34217856999999</v>
      </c>
      <c r="O93" s="256">
        <f t="shared" si="279"/>
        <v>-1266.1124506000001</v>
      </c>
      <c r="Q93" s="256">
        <v>-341.63714081999996</v>
      </c>
      <c r="R93" s="256">
        <v>-385.86396467999998</v>
      </c>
      <c r="S93" s="256">
        <v>-397</v>
      </c>
      <c r="T93" s="256">
        <v>-382.16138089999998</v>
      </c>
      <c r="U93" s="256">
        <f t="shared" si="280"/>
        <v>-1506.6624864</v>
      </c>
      <c r="W93" s="256">
        <v>-339.69248200999999</v>
      </c>
      <c r="X93" s="256">
        <v>-352.33265918000001</v>
      </c>
      <c r="Y93" s="256">
        <v>-367.19593006999997</v>
      </c>
      <c r="Z93" s="256">
        <v>-433.50703665000003</v>
      </c>
      <c r="AA93" s="256">
        <f t="shared" si="281"/>
        <v>-1492.7281079099998</v>
      </c>
      <c r="AC93" s="256">
        <v>-367.59834211000003</v>
      </c>
      <c r="AD93" s="256">
        <v>-417.02948078999998</v>
      </c>
      <c r="AE93" s="256">
        <v>-452.48056280000003</v>
      </c>
      <c r="AF93" s="256">
        <v>-437.29304189999999</v>
      </c>
      <c r="AG93" s="256">
        <f t="shared" si="282"/>
        <v>-1674.4014275999998</v>
      </c>
      <c r="AI93" s="256">
        <v>-420.31631732</v>
      </c>
      <c r="AJ93" s="256">
        <v>-428.98899999999998</v>
      </c>
      <c r="AK93" s="256">
        <v>-437.94675605000003</v>
      </c>
      <c r="AL93" s="256">
        <v>-447.55647994999998</v>
      </c>
      <c r="AM93" s="256">
        <f t="shared" si="283"/>
        <v>-1734.8085533200001</v>
      </c>
    </row>
    <row r="94" spans="1:39" hidden="1" outlineLevel="1" collapsed="1">
      <c r="A94" s="65" t="str">
        <f>IF(Menu!$D$7="Português/Portuguese",B94,C94)</f>
        <v>Lucro Bruto</v>
      </c>
      <c r="B94" s="65" t="s">
        <v>1</v>
      </c>
      <c r="C94" s="65" t="s">
        <v>100</v>
      </c>
      <c r="E94" s="238">
        <v>12</v>
      </c>
      <c r="F94" s="238">
        <v>122</v>
      </c>
      <c r="G94" s="238">
        <v>144</v>
      </c>
      <c r="H94" s="238">
        <v>117.42936030999999</v>
      </c>
      <c r="I94" s="238">
        <f t="shared" si="278"/>
        <v>395.42936030999999</v>
      </c>
      <c r="K94" s="238">
        <v>113.84766128999996</v>
      </c>
      <c r="L94" s="238">
        <v>174.88243631</v>
      </c>
      <c r="M94" s="238">
        <v>183.02065503999995</v>
      </c>
      <c r="N94" s="238">
        <v>101.44362706999999</v>
      </c>
      <c r="O94" s="238">
        <f t="shared" si="279"/>
        <v>573.19437970999991</v>
      </c>
      <c r="Q94" s="238">
        <v>116.80682213000006</v>
      </c>
      <c r="R94" s="238">
        <v>206.37368171999998</v>
      </c>
      <c r="S94" s="238">
        <v>256</v>
      </c>
      <c r="T94" s="238">
        <v>225.74959933999995</v>
      </c>
      <c r="U94" s="238">
        <f t="shared" si="280"/>
        <v>804.93010318999995</v>
      </c>
      <c r="W94" s="238">
        <v>179.31500634000002</v>
      </c>
      <c r="X94" s="238">
        <v>315.89361348999995</v>
      </c>
      <c r="Y94" s="238">
        <v>362.81316839999994</v>
      </c>
      <c r="Z94" s="238">
        <v>294.19864656999999</v>
      </c>
      <c r="AA94" s="238">
        <f t="shared" si="281"/>
        <v>1152.2204347999998</v>
      </c>
      <c r="AC94" s="238">
        <v>304.29107844000004</v>
      </c>
      <c r="AD94" s="238">
        <v>342.48866545999999</v>
      </c>
      <c r="AE94" s="238">
        <v>340.61269122999988</v>
      </c>
      <c r="AF94" s="238">
        <v>230.24736122999997</v>
      </c>
      <c r="AG94" s="238">
        <f t="shared" si="282"/>
        <v>1217.63979636</v>
      </c>
      <c r="AI94" s="238">
        <v>264.79061083000005</v>
      </c>
      <c r="AJ94" s="238">
        <v>371.54500000000002</v>
      </c>
      <c r="AK94" s="238">
        <v>394.27984109000005</v>
      </c>
      <c r="AL94" s="238">
        <v>349.01037865999996</v>
      </c>
      <c r="AM94" s="238">
        <f t="shared" si="283"/>
        <v>1379.6258305800002</v>
      </c>
    </row>
    <row r="95" spans="1:39" ht="15.75" hidden="1" outlineLevel="1">
      <c r="A95" s="66" t="str">
        <f>IF(Menu!$D$7="Português/Portuguese",B95,C95)</f>
        <v>Margem Bruta (%)</v>
      </c>
      <c r="B95" s="66" t="s">
        <v>91</v>
      </c>
      <c r="C95" s="66" t="s">
        <v>102</v>
      </c>
      <c r="E95" s="265">
        <f>E94/E90</f>
        <v>4.2553191489361701E-2</v>
      </c>
      <c r="F95" s="265">
        <f t="shared" ref="F95:G95" si="284">F94/F90</f>
        <v>0.3193717277486911</v>
      </c>
      <c r="G95" s="265">
        <f t="shared" si="284"/>
        <v>0.34449760765550241</v>
      </c>
      <c r="H95" s="265">
        <f>H94/H90</f>
        <v>0.28798897996942668</v>
      </c>
      <c r="I95" s="265">
        <f>I94/I90</f>
        <v>0.26543222136323374</v>
      </c>
      <c r="K95" s="265">
        <f>K94/K90</f>
        <v>0.28419968288405867</v>
      </c>
      <c r="L95" s="265">
        <f t="shared" ref="L95" si="285">L94/L90</f>
        <v>0.35930608299609762</v>
      </c>
      <c r="M95" s="265">
        <f t="shared" ref="M95" si="286">M94/M90</f>
        <v>0.36012948911634046</v>
      </c>
      <c r="N95" s="265">
        <f t="shared" ref="N95" si="287">N94/N90</f>
        <v>0.22858691238153589</v>
      </c>
      <c r="O95" s="265">
        <f>O94/O90</f>
        <v>0.31163608499914763</v>
      </c>
      <c r="Q95" s="265">
        <f>Q94/Q90</f>
        <v>0.25478974873694549</v>
      </c>
      <c r="R95" s="265">
        <f t="shared" ref="R95" si="288">R94/R90</f>
        <v>0.34846430816154877</v>
      </c>
      <c r="S95" s="265">
        <f t="shared" ref="S95" si="289">S94/S90</f>
        <v>0.39203675344563554</v>
      </c>
      <c r="T95" s="265">
        <f t="shared" ref="T95" si="290">T94/T90</f>
        <v>0.37135305444043015</v>
      </c>
      <c r="U95" s="265">
        <f>U94/U90</f>
        <v>0.3482145196410964</v>
      </c>
      <c r="W95" s="265">
        <f t="shared" ref="W95:Z95" si="291">W94/W90</f>
        <v>0.34549599064566178</v>
      </c>
      <c r="X95" s="265">
        <f t="shared" si="291"/>
        <v>0.47273450088665153</v>
      </c>
      <c r="Y95" s="265">
        <f t="shared" si="291"/>
        <v>0.49699814585928742</v>
      </c>
      <c r="Z95" s="265">
        <f t="shared" si="291"/>
        <v>0.4042824638502347</v>
      </c>
      <c r="AA95" s="265">
        <f>AA94/AA90</f>
        <v>0.43563056754950741</v>
      </c>
      <c r="AC95" s="265">
        <f t="shared" ref="AC95:AF95" si="292">AC94/AC90</f>
        <v>0.45288862889210441</v>
      </c>
      <c r="AD95" s="265">
        <f t="shared" si="292"/>
        <v>0.45092887793528474</v>
      </c>
      <c r="AE95" s="265">
        <f t="shared" si="292"/>
        <v>0.42947369618795889</v>
      </c>
      <c r="AF95" s="265">
        <f t="shared" si="292"/>
        <v>0.34491898939810017</v>
      </c>
      <c r="AG95" s="265">
        <f>AG94/AG90</f>
        <v>0.42103127240099164</v>
      </c>
      <c r="AI95" s="265">
        <f t="shared" ref="AI95" si="293">AI94/AI90</f>
        <v>0.38649530452861769</v>
      </c>
      <c r="AJ95" s="265">
        <f t="shared" ref="AJ95" si="294">AJ94/AJ90</f>
        <v>0.46412144893283735</v>
      </c>
      <c r="AK95" s="265">
        <f t="shared" ref="AK95" si="295">AK94/AK90</f>
        <v>0.47376500876680455</v>
      </c>
      <c r="AL95" s="265">
        <f>AL94/AL90</f>
        <v>0.43814323290956275</v>
      </c>
      <c r="AM95" s="265">
        <f>AM94/AM90</f>
        <v>0.44297797305088377</v>
      </c>
    </row>
    <row r="96" spans="1:39" hidden="1" outlineLevel="1">
      <c r="A96" s="65" t="str">
        <f>IF(Menu!$D$7="Português/Portuguese",B96,C96)</f>
        <v>Despesas Gerais e de Vendas</v>
      </c>
      <c r="B96" s="65" t="s">
        <v>432</v>
      </c>
      <c r="C96" s="65" t="s">
        <v>437</v>
      </c>
      <c r="E96" s="238">
        <v>-26</v>
      </c>
      <c r="F96" s="238">
        <v>-28</v>
      </c>
      <c r="G96" s="238">
        <v>-29</v>
      </c>
      <c r="H96" s="238">
        <v>-32.513746419999997</v>
      </c>
      <c r="I96" s="238">
        <f t="shared" ref="I96:I99" si="296">SUM(E96:H96)</f>
        <v>-115.51374641999999</v>
      </c>
      <c r="K96" s="238">
        <v>-28.501660130000001</v>
      </c>
      <c r="L96" s="238">
        <v>-30.638292620000001</v>
      </c>
      <c r="M96" s="238">
        <v>-33.51316602</v>
      </c>
      <c r="N96" s="238">
        <v>-42.438154259999997</v>
      </c>
      <c r="O96" s="238">
        <f t="shared" ref="O96:Q99" si="297">SUM(K96:N96)</f>
        <v>-135.09127303</v>
      </c>
      <c r="Q96" s="238">
        <v>-30.74318414</v>
      </c>
      <c r="R96" s="238">
        <v>-34.171876299999994</v>
      </c>
      <c r="S96" s="238">
        <v>-37</v>
      </c>
      <c r="T96" s="238">
        <v>-51.585214370000003</v>
      </c>
      <c r="U96" s="238">
        <f t="shared" ref="U96:U99" si="298">SUM(Q96:T96)</f>
        <v>-153.50027481000001</v>
      </c>
      <c r="W96" s="238">
        <v>-42.819261019999999</v>
      </c>
      <c r="X96" s="238">
        <v>-51.377343419999995</v>
      </c>
      <c r="Y96" s="238">
        <v>-56.685758540000002</v>
      </c>
      <c r="Z96" s="238">
        <v>-67.99594347</v>
      </c>
      <c r="AA96" s="238">
        <f t="shared" ref="AA96:AA99" si="299">SUM(W96:Z96)</f>
        <v>-218.87830644999997</v>
      </c>
      <c r="AC96" s="238">
        <v>-59.195789380000001</v>
      </c>
      <c r="AD96" s="238">
        <v>-64.322515060000001</v>
      </c>
      <c r="AE96" s="238">
        <v>-67.432370720000009</v>
      </c>
      <c r="AF96" s="238">
        <v>-75.177515999999997</v>
      </c>
      <c r="AG96" s="238">
        <f t="shared" ref="AG96:AG99" si="300">SUM(AC96:AF96)</f>
        <v>-266.12819116000003</v>
      </c>
      <c r="AI96" s="238">
        <v>-62.599381100000002</v>
      </c>
      <c r="AJ96" s="238">
        <v>-68.009</v>
      </c>
      <c r="AK96" s="238">
        <v>-74.615622469999991</v>
      </c>
      <c r="AL96" s="238">
        <v>-87.778102259999997</v>
      </c>
      <c r="AM96" s="238">
        <f t="shared" ref="AM96:AM99" si="301">SUM(AI96:AL96)</f>
        <v>-293.00210583</v>
      </c>
    </row>
    <row r="97" spans="1:39" hidden="1" outlineLevel="1">
      <c r="A97" s="65" t="str">
        <f>IF(Menu!$D$7="Português/Portuguese",B97,C97)</f>
        <v>Depreciação</v>
      </c>
      <c r="B97" s="65" t="s">
        <v>429</v>
      </c>
      <c r="C97" s="65" t="s">
        <v>438</v>
      </c>
      <c r="E97" s="238">
        <v>124</v>
      </c>
      <c r="F97" s="238">
        <v>105</v>
      </c>
      <c r="G97" s="238">
        <v>104</v>
      </c>
      <c r="H97" s="238">
        <v>104.39487878</v>
      </c>
      <c r="I97" s="238">
        <f t="shared" si="296"/>
        <v>437.39487878</v>
      </c>
      <c r="K97" s="238">
        <v>107.59975535000001</v>
      </c>
      <c r="L97" s="238">
        <v>107.96459149</v>
      </c>
      <c r="M97" s="238">
        <v>110.68328468</v>
      </c>
      <c r="N97" s="238">
        <v>119.0768463</v>
      </c>
      <c r="O97" s="238">
        <f t="shared" si="297"/>
        <v>445.32447782000003</v>
      </c>
      <c r="Q97" s="238">
        <v>123.30443912</v>
      </c>
      <c r="R97" s="238">
        <v>125.53370579999999</v>
      </c>
      <c r="S97" s="238">
        <v>108</v>
      </c>
      <c r="T97" s="238">
        <v>96.300209229999993</v>
      </c>
      <c r="U97" s="238">
        <f t="shared" si="298"/>
        <v>453.13835415</v>
      </c>
      <c r="W97" s="238">
        <v>97.657314110000002</v>
      </c>
      <c r="X97" s="238">
        <v>97.681355539999998</v>
      </c>
      <c r="Y97" s="238">
        <v>100.27618354000001</v>
      </c>
      <c r="Z97" s="238">
        <v>110.04433016</v>
      </c>
      <c r="AA97" s="238">
        <f t="shared" si="299"/>
        <v>405.65918334999998</v>
      </c>
      <c r="AC97" s="238">
        <v>106.63762784000001</v>
      </c>
      <c r="AD97" s="238">
        <v>109.4148091</v>
      </c>
      <c r="AE97" s="238">
        <v>110.88398285</v>
      </c>
      <c r="AF97" s="238">
        <v>118.20247205</v>
      </c>
      <c r="AG97" s="238">
        <f t="shared" si="300"/>
        <v>445.13889183999999</v>
      </c>
      <c r="AI97" s="238">
        <v>119.27566399</v>
      </c>
      <c r="AJ97" s="238">
        <v>123.20699999999999</v>
      </c>
      <c r="AK97" s="238">
        <v>130.26197238</v>
      </c>
      <c r="AL97" s="238">
        <v>134.57299961000001</v>
      </c>
      <c r="AM97" s="238">
        <f t="shared" si="301"/>
        <v>507.31763597999998</v>
      </c>
    </row>
    <row r="98" spans="1:39" hidden="1" outlineLevel="1">
      <c r="A98" s="65" t="str">
        <f>IF(Menu!$D$7="Português/Portuguese",B98,C98)</f>
        <v>Custo Residual de Venda de Ativos</v>
      </c>
      <c r="B98" s="65" t="s">
        <v>434</v>
      </c>
      <c r="C98" s="65" t="s">
        <v>439</v>
      </c>
      <c r="E98" s="238">
        <v>0</v>
      </c>
      <c r="F98" s="238">
        <v>0</v>
      </c>
      <c r="G98" s="238">
        <v>0</v>
      </c>
      <c r="H98" s="238">
        <v>0</v>
      </c>
      <c r="I98" s="238">
        <f t="shared" si="296"/>
        <v>0</v>
      </c>
      <c r="K98" s="238">
        <v>0</v>
      </c>
      <c r="L98" s="238">
        <v>0</v>
      </c>
      <c r="M98" s="238">
        <v>0</v>
      </c>
      <c r="N98" s="238">
        <v>0</v>
      </c>
      <c r="O98" s="238">
        <f t="shared" si="297"/>
        <v>0</v>
      </c>
      <c r="Q98" s="238">
        <f t="shared" si="297"/>
        <v>0</v>
      </c>
      <c r="R98" s="238">
        <f t="shared" ref="R98" si="302">SUM(N98:Q98)</f>
        <v>0</v>
      </c>
      <c r="S98" s="238">
        <f t="shared" ref="S98" si="303">SUM(O98:R98)</f>
        <v>0</v>
      </c>
      <c r="T98" s="238">
        <f t="shared" ref="T98" si="304">SUM(P98:S98)</f>
        <v>0</v>
      </c>
      <c r="U98" s="238">
        <f t="shared" si="298"/>
        <v>0</v>
      </c>
      <c r="W98" s="238"/>
      <c r="X98" s="238"/>
      <c r="Y98" s="238"/>
      <c r="Z98" s="238"/>
      <c r="AA98" s="238">
        <f t="shared" si="299"/>
        <v>0</v>
      </c>
      <c r="AC98" s="238">
        <f t="shared" ref="AC98" si="305">SUM(Y98:AB98)</f>
        <v>0</v>
      </c>
      <c r="AD98" s="238">
        <f t="shared" ref="AD98" si="306">SUM(Z98:AC98)</f>
        <v>0</v>
      </c>
      <c r="AE98" s="238">
        <f t="shared" ref="AE98" si="307">SUM(AA98:AD98)</f>
        <v>0</v>
      </c>
      <c r="AF98" s="238">
        <f t="shared" ref="AF98" si="308">SUM(AB98:AE98)</f>
        <v>0</v>
      </c>
      <c r="AG98" s="238">
        <f t="shared" si="300"/>
        <v>0</v>
      </c>
      <c r="AI98" s="238">
        <f t="shared" ref="AI98" si="309">SUM(AE98:AH98)</f>
        <v>0</v>
      </c>
      <c r="AJ98" s="238">
        <f t="shared" ref="AJ98" si="310">SUM(AF98:AI98)</f>
        <v>0</v>
      </c>
      <c r="AK98" s="238">
        <f t="shared" ref="AK98" si="311">SUM(AG98:AJ98)</f>
        <v>0</v>
      </c>
      <c r="AL98" s="238">
        <v>0</v>
      </c>
      <c r="AM98" s="238">
        <f t="shared" si="301"/>
        <v>0</v>
      </c>
    </row>
    <row r="99" spans="1:39" hidden="1" outlineLevel="1">
      <c r="A99" s="65" t="str">
        <f>IF(Menu!$D$7="Português/Portuguese",B99,C99)</f>
        <v>EBITDA Proporcional de Contr em Conj</v>
      </c>
      <c r="B99" s="65" t="s">
        <v>430</v>
      </c>
      <c r="C99" s="65" t="s">
        <v>440</v>
      </c>
      <c r="E99" s="238">
        <v>0</v>
      </c>
      <c r="F99" s="238">
        <v>0</v>
      </c>
      <c r="G99" s="238">
        <v>0</v>
      </c>
      <c r="H99" s="238">
        <v>0</v>
      </c>
      <c r="I99" s="238">
        <f t="shared" si="296"/>
        <v>0</v>
      </c>
      <c r="K99" s="238">
        <v>0</v>
      </c>
      <c r="L99" s="238">
        <v>0</v>
      </c>
      <c r="M99" s="238">
        <v>0</v>
      </c>
      <c r="N99" s="238">
        <v>0</v>
      </c>
      <c r="O99" s="238">
        <f t="shared" si="297"/>
        <v>0</v>
      </c>
      <c r="Q99" s="238">
        <v>0</v>
      </c>
      <c r="R99" s="238">
        <v>0</v>
      </c>
      <c r="S99" s="238">
        <v>0</v>
      </c>
      <c r="T99" s="238">
        <v>0</v>
      </c>
      <c r="U99" s="238">
        <f t="shared" si="298"/>
        <v>0</v>
      </c>
      <c r="W99" s="238">
        <v>0</v>
      </c>
      <c r="X99" s="238">
        <v>0</v>
      </c>
      <c r="Y99" s="238">
        <v>0</v>
      </c>
      <c r="Z99" s="238">
        <v>0</v>
      </c>
      <c r="AA99" s="238">
        <f t="shared" si="299"/>
        <v>0</v>
      </c>
      <c r="AC99" s="238">
        <v>0</v>
      </c>
      <c r="AD99" s="238">
        <v>0</v>
      </c>
      <c r="AE99" s="238">
        <v>0</v>
      </c>
      <c r="AF99" s="238">
        <v>0</v>
      </c>
      <c r="AG99" s="238">
        <f t="shared" si="300"/>
        <v>0</v>
      </c>
      <c r="AI99" s="238">
        <v>0</v>
      </c>
      <c r="AJ99" s="238">
        <v>0</v>
      </c>
      <c r="AK99" s="238">
        <v>0</v>
      </c>
      <c r="AL99" s="238">
        <v>0</v>
      </c>
      <c r="AM99" s="238">
        <f t="shared" si="301"/>
        <v>0</v>
      </c>
    </row>
    <row r="100" spans="1:39" ht="18" hidden="1" outlineLevel="1">
      <c r="A100" s="69" t="str">
        <f>IF(Menu!$D$7="Português/Portuguese",B100,C100)</f>
        <v>EBITDA Ajustado</v>
      </c>
      <c r="B100" s="69" t="s">
        <v>92</v>
      </c>
      <c r="C100" s="69" t="s">
        <v>101</v>
      </c>
      <c r="E100" s="256">
        <v>111</v>
      </c>
      <c r="F100" s="256">
        <v>200</v>
      </c>
      <c r="G100" s="256">
        <v>219</v>
      </c>
      <c r="H100" s="256">
        <v>189.31049267</v>
      </c>
      <c r="I100" s="256">
        <f t="shared" si="278"/>
        <v>719.31049267000003</v>
      </c>
      <c r="K100" s="256">
        <v>192.94575650999997</v>
      </c>
      <c r="L100" s="256">
        <v>252.20873517999999</v>
      </c>
      <c r="M100" s="256">
        <v>260.19077369999997</v>
      </c>
      <c r="N100" s="256">
        <v>178.08231910999999</v>
      </c>
      <c r="O100" s="256">
        <f>SUM(K100:N100)</f>
        <v>883.42758449999985</v>
      </c>
      <c r="Q100" s="256">
        <v>209.36807711000006</v>
      </c>
      <c r="R100" s="256">
        <v>297.73551121999998</v>
      </c>
      <c r="S100" s="256">
        <v>327</v>
      </c>
      <c r="T100" s="256">
        <v>270.46459419999996</v>
      </c>
      <c r="U100" s="256">
        <f>SUM(Q100:T100)</f>
        <v>1104.5681825300001</v>
      </c>
      <c r="W100" s="256">
        <v>234.15305943000001</v>
      </c>
      <c r="X100" s="256">
        <v>362.19762560999993</v>
      </c>
      <c r="Y100" s="256">
        <v>406.40359339999998</v>
      </c>
      <c r="Z100" s="256">
        <v>336.24703326000002</v>
      </c>
      <c r="AA100" s="256">
        <f>SUM(W100:Z100)</f>
        <v>1339.0013116999999</v>
      </c>
      <c r="AC100" s="256">
        <v>351.73291690000002</v>
      </c>
      <c r="AD100" s="256">
        <v>387.58095950000001</v>
      </c>
      <c r="AE100" s="256">
        <v>384.06430335999988</v>
      </c>
      <c r="AF100" s="256">
        <v>273.27231727999998</v>
      </c>
      <c r="AG100" s="256">
        <f>SUM(AC100:AF100)</f>
        <v>1396.6504970399999</v>
      </c>
      <c r="AI100" s="256">
        <v>321.46689372000003</v>
      </c>
      <c r="AJ100" s="256">
        <v>426.74299999999999</v>
      </c>
      <c r="AK100" s="256">
        <v>449.92619100000002</v>
      </c>
      <c r="AL100" s="256">
        <v>395.80527600999994</v>
      </c>
      <c r="AM100" s="256">
        <f>SUM(AI100:AL100)</f>
        <v>1593.94136073</v>
      </c>
    </row>
    <row r="101" spans="1:39" ht="18" hidden="1" outlineLevel="1">
      <c r="A101" s="70" t="str">
        <f>IF(Menu!$D$7="Português/Portuguese",B101,C101)</f>
        <v>Margem EBITDA Ajustada (%)</v>
      </c>
      <c r="B101" s="70" t="s">
        <v>433</v>
      </c>
      <c r="C101" s="70" t="s">
        <v>103</v>
      </c>
      <c r="E101" s="266">
        <f>E100/E90</f>
        <v>0.39361702127659576</v>
      </c>
      <c r="F101" s="266">
        <f>F100/F90</f>
        <v>0.52356020942408377</v>
      </c>
      <c r="G101" s="266" t="e">
        <f t="shared" ref="G101" si="312">G100/G92</f>
        <v>#DIV/0!</v>
      </c>
      <c r="H101" s="266">
        <f>H100/H90</f>
        <v>0.4642734622552499</v>
      </c>
      <c r="I101" s="266">
        <f>I100/I90</f>
        <v>0.48283764708215021</v>
      </c>
      <c r="K101" s="266">
        <f t="shared" ref="K101" si="313">K100/K90</f>
        <v>0.48165348495202986</v>
      </c>
      <c r="L101" s="266">
        <f t="shared" ref="L101" si="314">L100/L90</f>
        <v>0.51817743763753876</v>
      </c>
      <c r="M101" s="266">
        <f t="shared" ref="M101" si="315">M100/M90</f>
        <v>0.51197702458712813</v>
      </c>
      <c r="N101" s="266">
        <f t="shared" ref="N101" si="316">N100/N90</f>
        <v>0.40127988963770678</v>
      </c>
      <c r="O101" s="266">
        <f>O100/O90</f>
        <v>0.48030462886450842</v>
      </c>
      <c r="Q101" s="266">
        <f t="shared" ref="Q101" si="317">Q100/Q90</f>
        <v>0.4566928436853136</v>
      </c>
      <c r="R101" s="266">
        <f t="shared" ref="R101" si="318">R100/R90</f>
        <v>0.50272979610436319</v>
      </c>
      <c r="S101" s="266">
        <f t="shared" ref="S101" si="319">S100/S90</f>
        <v>0.50076569678407346</v>
      </c>
      <c r="T101" s="266">
        <f t="shared" ref="T101" si="320">T100/T90</f>
        <v>0.4449082233935337</v>
      </c>
      <c r="U101" s="266">
        <f>U100/U90</f>
        <v>0.47783860681345836</v>
      </c>
      <c r="W101" s="266">
        <f>W100/W90</f>
        <v>0.45115545475924923</v>
      </c>
      <c r="X101" s="266">
        <f t="shared" ref="X101:Z101" si="321">X100/X90</f>
        <v>0.5420284122663781</v>
      </c>
      <c r="Y101" s="266">
        <f t="shared" si="321"/>
        <v>0.55671031258619486</v>
      </c>
      <c r="Z101" s="266">
        <f t="shared" si="321"/>
        <v>0.46206459701146213</v>
      </c>
      <c r="AA101" s="266">
        <f>AA100/AA90</f>
        <v>0.50624853001036696</v>
      </c>
      <c r="AC101" s="266">
        <f t="shared" ref="AC101:AF101" si="322">AC100/AC90</f>
        <v>0.52349822179381234</v>
      </c>
      <c r="AD101" s="266">
        <f t="shared" si="322"/>
        <v>0.51029848518250598</v>
      </c>
      <c r="AE101" s="266">
        <f t="shared" si="322"/>
        <v>0.48426121569995362</v>
      </c>
      <c r="AF101" s="266">
        <f t="shared" si="322"/>
        <v>0.40937195111886232</v>
      </c>
      <c r="AG101" s="266">
        <f>AG100/AG90</f>
        <v>0.48292897261250001</v>
      </c>
      <c r="AI101" s="266">
        <f t="shared" ref="AI101" si="323">AI100/AI90</f>
        <v>0.46922149012280429</v>
      </c>
      <c r="AJ101" s="266">
        <f t="shared" ref="AJ101" si="324">AJ100/AJ90</f>
        <v>0.53307292382334792</v>
      </c>
      <c r="AK101" s="266">
        <f t="shared" ref="AK101" si="325">AK100/AK90</f>
        <v>0.54062943018908571</v>
      </c>
      <c r="AL101" s="266">
        <f t="shared" ref="AL101" si="326">AL100/AL90</f>
        <v>0.49688895757058688</v>
      </c>
      <c r="AM101" s="266">
        <f>AM100/AM90</f>
        <v>0.51179160138028423</v>
      </c>
    </row>
    <row r="102" spans="1:39" hidden="1" outlineLevel="1"/>
    <row r="103" spans="1:39" ht="18" hidden="1" outlineLevel="1">
      <c r="A103" s="76" t="str">
        <f>IF(Menu!$D$7="Português/Portuguese",B103,C103)</f>
        <v>Logistica Multimodal</v>
      </c>
      <c r="B103" s="76" t="s">
        <v>451</v>
      </c>
      <c r="C103" s="76" t="s">
        <v>452</v>
      </c>
      <c r="E103" s="253"/>
      <c r="F103" s="253"/>
      <c r="G103" s="253"/>
      <c r="H103" s="253"/>
      <c r="I103" s="253"/>
      <c r="K103" s="253"/>
      <c r="L103" s="253"/>
      <c r="M103" s="253"/>
      <c r="N103" s="253"/>
      <c r="O103" s="253"/>
      <c r="Q103" s="253"/>
      <c r="R103" s="253"/>
      <c r="S103" s="253"/>
      <c r="T103" s="253"/>
      <c r="U103" s="253"/>
      <c r="W103" s="253"/>
      <c r="X103" s="253"/>
      <c r="Y103" s="253"/>
      <c r="Z103" s="253"/>
      <c r="AA103" s="253"/>
      <c r="AC103" s="253"/>
      <c r="AD103" s="253"/>
      <c r="AE103" s="253"/>
      <c r="AF103" s="253"/>
      <c r="AG103" s="253"/>
      <c r="AI103" s="253"/>
      <c r="AJ103" s="253"/>
      <c r="AK103" s="253"/>
      <c r="AL103" s="253"/>
      <c r="AM103" s="253"/>
    </row>
    <row r="104" spans="1:39" ht="18" hidden="1" outlineLevel="1">
      <c r="A104" s="69" t="str">
        <f>IF(Menu!$D$7="Português/Portuguese",B104,C104)</f>
        <v>Receita Líquida</v>
      </c>
      <c r="B104" s="69" t="s">
        <v>0</v>
      </c>
      <c r="C104" s="69" t="s">
        <v>39</v>
      </c>
      <c r="E104" s="256">
        <v>0</v>
      </c>
      <c r="F104" s="256">
        <v>0</v>
      </c>
      <c r="G104" s="256">
        <v>0</v>
      </c>
      <c r="H104" s="256">
        <v>0</v>
      </c>
      <c r="I104" s="256">
        <f>SUM(E104:H104)</f>
        <v>0</v>
      </c>
      <c r="K104" s="256">
        <v>0</v>
      </c>
      <c r="L104" s="256">
        <v>0</v>
      </c>
      <c r="M104" s="256">
        <v>0</v>
      </c>
      <c r="N104" s="256">
        <v>0</v>
      </c>
      <c r="O104" s="256">
        <f>SUM(K104:N104)</f>
        <v>0</v>
      </c>
      <c r="Q104" s="256">
        <v>0</v>
      </c>
      <c r="R104" s="256">
        <v>0</v>
      </c>
      <c r="S104" s="256">
        <v>0</v>
      </c>
      <c r="T104" s="256">
        <v>0</v>
      </c>
      <c r="U104" s="256">
        <f>SUM(Q104:T104)</f>
        <v>0</v>
      </c>
      <c r="W104" s="256">
        <v>0</v>
      </c>
      <c r="X104" s="256">
        <v>0</v>
      </c>
      <c r="Y104" s="256">
        <v>0</v>
      </c>
      <c r="Z104" s="256">
        <v>0</v>
      </c>
      <c r="AA104" s="256">
        <f>SUM(W104:Z104)</f>
        <v>0</v>
      </c>
      <c r="AC104" s="256">
        <v>0</v>
      </c>
      <c r="AD104" s="256">
        <v>0</v>
      </c>
      <c r="AE104" s="256">
        <v>0</v>
      </c>
      <c r="AF104" s="256">
        <v>0</v>
      </c>
      <c r="AG104" s="256">
        <f>SUM(AC104:AF104)</f>
        <v>0</v>
      </c>
      <c r="AI104" s="256">
        <v>0</v>
      </c>
      <c r="AJ104" s="256">
        <v>318.983</v>
      </c>
      <c r="AK104" s="256">
        <v>313.45232384999991</v>
      </c>
      <c r="AL104" s="256">
        <v>323.50764770999996</v>
      </c>
      <c r="AM104" s="256">
        <f>SUM(AI104:AL104)</f>
        <v>955.94297155999993</v>
      </c>
    </row>
    <row r="105" spans="1:39" hidden="1" outlineLevel="1">
      <c r="A105" s="64" t="str">
        <f>IF(Menu!$D$7="Português/Portuguese",B105,C105)</f>
        <v>Mercado Interno</v>
      </c>
      <c r="B105" s="64" t="s">
        <v>111</v>
      </c>
      <c r="C105" s="64" t="s">
        <v>113</v>
      </c>
      <c r="E105" s="238">
        <v>0</v>
      </c>
      <c r="F105" s="238">
        <v>0</v>
      </c>
      <c r="G105" s="238">
        <v>0</v>
      </c>
      <c r="H105" s="238">
        <v>0</v>
      </c>
      <c r="I105" s="238">
        <f t="shared" ref="I105:I108" si="327">SUM(E105:H105)</f>
        <v>0</v>
      </c>
      <c r="K105" s="238">
        <v>0</v>
      </c>
      <c r="L105" s="238">
        <v>0</v>
      </c>
      <c r="M105" s="238">
        <v>0</v>
      </c>
      <c r="N105" s="238">
        <v>0</v>
      </c>
      <c r="O105" s="238">
        <f t="shared" ref="O105:O108" si="328">SUM(K105:N105)</f>
        <v>0</v>
      </c>
      <c r="Q105" s="238">
        <v>0</v>
      </c>
      <c r="R105" s="238">
        <v>0</v>
      </c>
      <c r="S105" s="238">
        <v>0</v>
      </c>
      <c r="T105" s="238">
        <v>0</v>
      </c>
      <c r="U105" s="238">
        <f t="shared" ref="U105:U108" si="329">SUM(Q105:T105)</f>
        <v>0</v>
      </c>
      <c r="W105" s="238">
        <v>0</v>
      </c>
      <c r="X105" s="238">
        <v>0</v>
      </c>
      <c r="Y105" s="238">
        <v>0</v>
      </c>
      <c r="Z105" s="238">
        <v>0</v>
      </c>
      <c r="AA105" s="238">
        <f t="shared" ref="AA105:AA108" si="330">SUM(W105:Z105)</f>
        <v>0</v>
      </c>
      <c r="AC105" s="238">
        <v>0</v>
      </c>
      <c r="AD105" s="238">
        <v>0</v>
      </c>
      <c r="AE105" s="238">
        <v>0</v>
      </c>
      <c r="AF105" s="238">
        <v>0</v>
      </c>
      <c r="AG105" s="238">
        <f t="shared" ref="AG105:AG108" si="331">SUM(AC105:AF105)</f>
        <v>0</v>
      </c>
      <c r="AI105" s="238">
        <v>0</v>
      </c>
      <c r="AJ105" s="238">
        <v>311.71006249999999</v>
      </c>
      <c r="AK105" s="238">
        <v>306.8198502599999</v>
      </c>
      <c r="AL105" s="238">
        <v>317.02082191999995</v>
      </c>
      <c r="AM105" s="238">
        <f t="shared" ref="AM105:AM108" si="332">SUM(AI105:AL105)</f>
        <v>935.55073467999978</v>
      </c>
    </row>
    <row r="106" spans="1:39" hidden="1" outlineLevel="1">
      <c r="A106" s="64" t="str">
        <f>IF(Menu!$D$7="Português/Portuguese",B106,C106)</f>
        <v>Mercado Externo</v>
      </c>
      <c r="B106" s="64" t="s">
        <v>112</v>
      </c>
      <c r="C106" s="64" t="s">
        <v>114</v>
      </c>
      <c r="E106" s="238">
        <v>0</v>
      </c>
      <c r="F106" s="238">
        <v>0</v>
      </c>
      <c r="G106" s="238">
        <v>0</v>
      </c>
      <c r="H106" s="238">
        <v>0</v>
      </c>
      <c r="I106" s="238">
        <f t="shared" si="327"/>
        <v>0</v>
      </c>
      <c r="K106" s="238">
        <v>0</v>
      </c>
      <c r="L106" s="238">
        <v>0</v>
      </c>
      <c r="M106" s="238">
        <v>0</v>
      </c>
      <c r="N106" s="238">
        <v>0</v>
      </c>
      <c r="O106" s="238">
        <f t="shared" si="328"/>
        <v>0</v>
      </c>
      <c r="Q106" s="238">
        <v>0</v>
      </c>
      <c r="R106" s="238">
        <v>0</v>
      </c>
      <c r="S106" s="238">
        <v>0</v>
      </c>
      <c r="T106" s="238">
        <v>0</v>
      </c>
      <c r="U106" s="238">
        <f t="shared" si="329"/>
        <v>0</v>
      </c>
      <c r="W106" s="238">
        <v>0</v>
      </c>
      <c r="X106" s="238">
        <v>0</v>
      </c>
      <c r="Y106" s="238">
        <v>0</v>
      </c>
      <c r="Z106" s="238">
        <v>0</v>
      </c>
      <c r="AA106" s="238">
        <f t="shared" si="330"/>
        <v>0</v>
      </c>
      <c r="AC106" s="238">
        <v>0</v>
      </c>
      <c r="AD106" s="238">
        <v>0</v>
      </c>
      <c r="AE106" s="238">
        <v>0</v>
      </c>
      <c r="AF106" s="238">
        <v>0</v>
      </c>
      <c r="AG106" s="238">
        <f t="shared" si="331"/>
        <v>0</v>
      </c>
      <c r="AI106" s="238">
        <v>0</v>
      </c>
      <c r="AJ106" s="238">
        <v>7.2729375000000003</v>
      </c>
      <c r="AK106" s="238">
        <v>6.63247359</v>
      </c>
      <c r="AL106" s="238">
        <v>6.4868257900000001</v>
      </c>
      <c r="AM106" s="238">
        <f t="shared" si="332"/>
        <v>20.392236880000002</v>
      </c>
    </row>
    <row r="107" spans="1:39" ht="18" hidden="1" outlineLevel="1">
      <c r="A107" s="69" t="str">
        <f>IF(Menu!$D$7="Português/Portuguese",B107,C107)</f>
        <v>Custo de Produto Vendido (CPV)</v>
      </c>
      <c r="B107" s="69" t="s">
        <v>431</v>
      </c>
      <c r="C107" s="69" t="s">
        <v>118</v>
      </c>
      <c r="E107" s="256">
        <v>0</v>
      </c>
      <c r="F107" s="256">
        <v>0</v>
      </c>
      <c r="G107" s="256">
        <v>0</v>
      </c>
      <c r="H107" s="256">
        <v>0</v>
      </c>
      <c r="I107" s="256">
        <f t="shared" si="327"/>
        <v>0</v>
      </c>
      <c r="K107" s="256">
        <v>0</v>
      </c>
      <c r="L107" s="256">
        <v>0</v>
      </c>
      <c r="M107" s="256">
        <v>0</v>
      </c>
      <c r="N107" s="256">
        <v>0</v>
      </c>
      <c r="O107" s="256">
        <f t="shared" si="328"/>
        <v>0</v>
      </c>
      <c r="Q107" s="256">
        <v>0</v>
      </c>
      <c r="R107" s="256">
        <v>0</v>
      </c>
      <c r="S107" s="256">
        <v>0</v>
      </c>
      <c r="T107" s="256">
        <v>0</v>
      </c>
      <c r="U107" s="256">
        <f t="shared" si="329"/>
        <v>0</v>
      </c>
      <c r="W107" s="256">
        <v>0</v>
      </c>
      <c r="X107" s="256">
        <v>0</v>
      </c>
      <c r="Y107" s="256">
        <v>0</v>
      </c>
      <c r="Z107" s="256">
        <v>0</v>
      </c>
      <c r="AA107" s="256">
        <f t="shared" si="330"/>
        <v>0</v>
      </c>
      <c r="AC107" s="256">
        <v>0</v>
      </c>
      <c r="AD107" s="256">
        <v>0</v>
      </c>
      <c r="AE107" s="256">
        <v>0</v>
      </c>
      <c r="AF107" s="256">
        <v>0</v>
      </c>
      <c r="AG107" s="256">
        <f t="shared" si="331"/>
        <v>0</v>
      </c>
      <c r="AI107" s="256">
        <v>0</v>
      </c>
      <c r="AJ107" s="256">
        <v>-268.34399999999999</v>
      </c>
      <c r="AK107" s="256">
        <v>-267.03882281999995</v>
      </c>
      <c r="AL107" s="256">
        <v>-297.79453553000002</v>
      </c>
      <c r="AM107" s="256">
        <f t="shared" si="332"/>
        <v>-833.17735835000008</v>
      </c>
    </row>
    <row r="108" spans="1:39" hidden="1" outlineLevel="1">
      <c r="A108" s="65" t="str">
        <f>IF(Menu!$D$7="Português/Portuguese",B108,C108)</f>
        <v>Lucro Bruto</v>
      </c>
      <c r="B108" s="65" t="s">
        <v>1</v>
      </c>
      <c r="C108" s="65" t="s">
        <v>100</v>
      </c>
      <c r="E108" s="238">
        <v>0</v>
      </c>
      <c r="F108" s="238">
        <v>0</v>
      </c>
      <c r="G108" s="238">
        <v>0</v>
      </c>
      <c r="H108" s="238">
        <v>0</v>
      </c>
      <c r="I108" s="238">
        <f t="shared" si="327"/>
        <v>0</v>
      </c>
      <c r="K108" s="238">
        <v>0</v>
      </c>
      <c r="L108" s="238">
        <v>0</v>
      </c>
      <c r="M108" s="238">
        <v>0</v>
      </c>
      <c r="N108" s="238">
        <v>0</v>
      </c>
      <c r="O108" s="238">
        <f t="shared" si="328"/>
        <v>0</v>
      </c>
      <c r="Q108" s="238">
        <v>0</v>
      </c>
      <c r="R108" s="238">
        <v>0</v>
      </c>
      <c r="S108" s="238">
        <v>0</v>
      </c>
      <c r="T108" s="238">
        <v>0</v>
      </c>
      <c r="U108" s="238">
        <f t="shared" si="329"/>
        <v>0</v>
      </c>
      <c r="W108" s="238">
        <v>0</v>
      </c>
      <c r="X108" s="238">
        <v>0</v>
      </c>
      <c r="Y108" s="238">
        <v>0</v>
      </c>
      <c r="Z108" s="238">
        <v>0</v>
      </c>
      <c r="AA108" s="238">
        <f t="shared" si="330"/>
        <v>0</v>
      </c>
      <c r="AC108" s="238">
        <v>0</v>
      </c>
      <c r="AD108" s="238">
        <v>0</v>
      </c>
      <c r="AE108" s="238">
        <v>0</v>
      </c>
      <c r="AF108" s="238">
        <v>0</v>
      </c>
      <c r="AG108" s="238">
        <f t="shared" si="331"/>
        <v>0</v>
      </c>
      <c r="AI108" s="238">
        <v>0</v>
      </c>
      <c r="AJ108" s="238">
        <v>50.63900000000001</v>
      </c>
      <c r="AK108" s="238">
        <v>46.413501029999985</v>
      </c>
      <c r="AL108" s="238">
        <v>25.713112179999939</v>
      </c>
      <c r="AM108" s="238">
        <f t="shared" si="332"/>
        <v>122.76561320999994</v>
      </c>
    </row>
    <row r="109" spans="1:39" ht="15.75" hidden="1" outlineLevel="1">
      <c r="A109" s="66" t="str">
        <f>IF(Menu!$D$7="Português/Portuguese",B109,C109)</f>
        <v>Margem Bruta (%)</v>
      </c>
      <c r="B109" s="66" t="s">
        <v>91</v>
      </c>
      <c r="C109" s="66" t="s">
        <v>102</v>
      </c>
      <c r="E109" s="267" t="str">
        <f>IFERROR(E108/E104,"-")</f>
        <v>-</v>
      </c>
      <c r="F109" s="267" t="str">
        <f t="shared" ref="F109:I109" si="333">IFERROR(F108/F104,"-")</f>
        <v>-</v>
      </c>
      <c r="G109" s="267" t="str">
        <f t="shared" si="333"/>
        <v>-</v>
      </c>
      <c r="H109" s="267" t="str">
        <f t="shared" si="333"/>
        <v>-</v>
      </c>
      <c r="I109" s="267" t="str">
        <f t="shared" si="333"/>
        <v>-</v>
      </c>
      <c r="K109" s="267" t="str">
        <f>IFERROR(K108/K104,"-")</f>
        <v>-</v>
      </c>
      <c r="L109" s="267" t="str">
        <f t="shared" ref="L109" si="334">IFERROR(L108/L104,"-")</f>
        <v>-</v>
      </c>
      <c r="M109" s="267" t="str">
        <f t="shared" ref="M109" si="335">IFERROR(M108/M104,"-")</f>
        <v>-</v>
      </c>
      <c r="N109" s="267" t="str">
        <f t="shared" ref="N109" si="336">IFERROR(N108/N104,"-")</f>
        <v>-</v>
      </c>
      <c r="O109" s="267" t="str">
        <f t="shared" ref="O109" si="337">IFERROR(O108/O104,"-")</f>
        <v>-</v>
      </c>
      <c r="Q109" s="267" t="str">
        <f>IFERROR(Q108/Q104,"-")</f>
        <v>-</v>
      </c>
      <c r="R109" s="267" t="str">
        <f t="shared" ref="R109" si="338">IFERROR(R108/R104,"-")</f>
        <v>-</v>
      </c>
      <c r="S109" s="267" t="str">
        <f t="shared" ref="S109" si="339">IFERROR(S108/S104,"-")</f>
        <v>-</v>
      </c>
      <c r="T109" s="267" t="str">
        <f t="shared" ref="T109" si="340">IFERROR(T108/T104,"-")</f>
        <v>-</v>
      </c>
      <c r="U109" s="267" t="str">
        <f t="shared" ref="U109" si="341">IFERROR(U108/U104,"-")</f>
        <v>-</v>
      </c>
      <c r="W109" s="267" t="str">
        <f>IFERROR(W108/W104,"-")</f>
        <v>-</v>
      </c>
      <c r="X109" s="267" t="str">
        <f t="shared" ref="X109" si="342">IFERROR(X108/X104,"-")</f>
        <v>-</v>
      </c>
      <c r="Y109" s="267" t="str">
        <f t="shared" ref="Y109" si="343">IFERROR(Y108/Y104,"-")</f>
        <v>-</v>
      </c>
      <c r="Z109" s="267" t="str">
        <f t="shared" ref="Z109" si="344">IFERROR(Z108/Z104,"-")</f>
        <v>-</v>
      </c>
      <c r="AA109" s="267" t="str">
        <f t="shared" ref="AA109" si="345">IFERROR(AA108/AA104,"-")</f>
        <v>-</v>
      </c>
      <c r="AC109" s="267" t="str">
        <f>IFERROR(AC108/AC104,"-")</f>
        <v>-</v>
      </c>
      <c r="AD109" s="267" t="str">
        <f t="shared" ref="AD109" si="346">IFERROR(AD108/AD104,"-")</f>
        <v>-</v>
      </c>
      <c r="AE109" s="267" t="str">
        <f t="shared" ref="AE109" si="347">IFERROR(AE108/AE104,"-")</f>
        <v>-</v>
      </c>
      <c r="AF109" s="267" t="str">
        <f t="shared" ref="AF109" si="348">IFERROR(AF108/AF104,"-")</f>
        <v>-</v>
      </c>
      <c r="AG109" s="267" t="str">
        <f t="shared" ref="AG109" si="349">IFERROR(AG108/AG104,"-")</f>
        <v>-</v>
      </c>
      <c r="AI109" s="267" t="str">
        <f t="shared" ref="AI109" si="350">IFERROR(AI108/AI104,"-")</f>
        <v>-</v>
      </c>
      <c r="AJ109" s="257">
        <f>AJ108/AJ104</f>
        <v>0.15875140681478325</v>
      </c>
      <c r="AK109" s="257">
        <f t="shared" ref="AK109" si="351">AK108/AK104</f>
        <v>0.1480719634167102</v>
      </c>
      <c r="AL109" s="257">
        <f>AL108/AL104</f>
        <v>7.9482239019739623E-2</v>
      </c>
      <c r="AM109" s="257">
        <f>AM108/AM104</f>
        <v>0.1284235742741632</v>
      </c>
    </row>
    <row r="110" spans="1:39" hidden="1" outlineLevel="1">
      <c r="A110" s="65" t="str">
        <f>IF(Menu!$D$7="Português/Portuguese",B110,C110)</f>
        <v>Despesas Gerais e de Vendas</v>
      </c>
      <c r="B110" s="65" t="s">
        <v>432</v>
      </c>
      <c r="C110" s="65" t="s">
        <v>437</v>
      </c>
      <c r="E110" s="238">
        <v>0</v>
      </c>
      <c r="F110" s="238">
        <v>0</v>
      </c>
      <c r="G110" s="238">
        <v>0</v>
      </c>
      <c r="H110" s="238">
        <v>0</v>
      </c>
      <c r="I110" s="238">
        <f t="shared" ref="I110:I111" si="352">SUM(E110:H110)</f>
        <v>0</v>
      </c>
      <c r="K110" s="238">
        <v>0</v>
      </c>
      <c r="L110" s="238">
        <v>0</v>
      </c>
      <c r="M110" s="238">
        <v>0</v>
      </c>
      <c r="N110" s="238">
        <v>0</v>
      </c>
      <c r="O110" s="238">
        <f t="shared" ref="O110:O113" si="353">SUM(K110:N110)</f>
        <v>0</v>
      </c>
      <c r="Q110" s="238">
        <v>0</v>
      </c>
      <c r="R110" s="238">
        <v>0</v>
      </c>
      <c r="S110" s="238">
        <v>0</v>
      </c>
      <c r="T110" s="238">
        <v>0</v>
      </c>
      <c r="U110" s="238">
        <f t="shared" ref="U110:U113" si="354">SUM(Q110:T110)</f>
        <v>0</v>
      </c>
      <c r="W110" s="238">
        <v>0</v>
      </c>
      <c r="X110" s="238">
        <v>0</v>
      </c>
      <c r="Y110" s="238">
        <v>0</v>
      </c>
      <c r="Z110" s="238">
        <v>0</v>
      </c>
      <c r="AA110" s="238">
        <f t="shared" ref="AA110:AA113" si="355">SUM(W110:Z110)</f>
        <v>0</v>
      </c>
      <c r="AC110" s="238">
        <v>0</v>
      </c>
      <c r="AD110" s="238">
        <v>0</v>
      </c>
      <c r="AE110" s="238">
        <v>0</v>
      </c>
      <c r="AF110" s="238">
        <v>0</v>
      </c>
      <c r="AG110" s="238">
        <f t="shared" ref="AG110:AG113" si="356">SUM(AC110:AF110)</f>
        <v>0</v>
      </c>
      <c r="AI110" s="238">
        <v>0</v>
      </c>
      <c r="AJ110" s="238">
        <v>-13.728999999999999</v>
      </c>
      <c r="AK110" s="238">
        <v>-16.35537617</v>
      </c>
      <c r="AL110" s="238">
        <v>-18.70825877</v>
      </c>
      <c r="AM110" s="238">
        <f t="shared" ref="AM110:AM113" si="357">SUM(AI110:AL110)</f>
        <v>-48.792634939999999</v>
      </c>
    </row>
    <row r="111" spans="1:39" hidden="1" outlineLevel="1">
      <c r="A111" s="65" t="str">
        <f>IF(Menu!$D$7="Português/Portuguese",B111,C111)</f>
        <v>Depreciação</v>
      </c>
      <c r="B111" s="65" t="s">
        <v>429</v>
      </c>
      <c r="C111" s="65" t="s">
        <v>438</v>
      </c>
      <c r="E111" s="238">
        <v>0</v>
      </c>
      <c r="F111" s="238">
        <v>0</v>
      </c>
      <c r="G111" s="238">
        <v>0</v>
      </c>
      <c r="H111" s="238">
        <v>0</v>
      </c>
      <c r="I111" s="238">
        <f t="shared" si="352"/>
        <v>0</v>
      </c>
      <c r="K111" s="238">
        <v>0</v>
      </c>
      <c r="L111" s="238">
        <v>0</v>
      </c>
      <c r="M111" s="238">
        <v>0</v>
      </c>
      <c r="N111" s="238">
        <v>0</v>
      </c>
      <c r="O111" s="238">
        <f t="shared" si="353"/>
        <v>0</v>
      </c>
      <c r="Q111" s="238">
        <v>0</v>
      </c>
      <c r="R111" s="238">
        <v>0</v>
      </c>
      <c r="S111" s="238">
        <v>0</v>
      </c>
      <c r="T111" s="238">
        <v>0</v>
      </c>
      <c r="U111" s="238">
        <f t="shared" si="354"/>
        <v>0</v>
      </c>
      <c r="W111" s="238">
        <v>0</v>
      </c>
      <c r="X111" s="238">
        <v>0</v>
      </c>
      <c r="Y111" s="238">
        <v>0</v>
      </c>
      <c r="Z111" s="238">
        <v>0</v>
      </c>
      <c r="AA111" s="238">
        <f t="shared" si="355"/>
        <v>0</v>
      </c>
      <c r="AC111" s="238">
        <v>0</v>
      </c>
      <c r="AD111" s="238">
        <v>0</v>
      </c>
      <c r="AE111" s="238">
        <v>0</v>
      </c>
      <c r="AF111" s="238">
        <v>0</v>
      </c>
      <c r="AG111" s="238">
        <f t="shared" si="356"/>
        <v>0</v>
      </c>
      <c r="AI111" s="238">
        <v>0</v>
      </c>
      <c r="AJ111" s="238">
        <v>27.920999999999999</v>
      </c>
      <c r="AK111" s="238">
        <v>29.007712680000001</v>
      </c>
      <c r="AL111" s="238">
        <v>42.257135320000003</v>
      </c>
      <c r="AM111" s="238">
        <f t="shared" si="357"/>
        <v>99.185848000000007</v>
      </c>
    </row>
    <row r="112" spans="1:39" hidden="1" outlineLevel="1">
      <c r="A112" s="65" t="str">
        <f>IF(Menu!$D$7="Português/Portuguese",B112,C112)</f>
        <v>Custo Residual de Venda de Ativos</v>
      </c>
      <c r="B112" s="65" t="s">
        <v>434</v>
      </c>
      <c r="C112" s="65" t="s">
        <v>439</v>
      </c>
      <c r="E112" s="238">
        <v>0</v>
      </c>
      <c r="F112" s="238">
        <v>0</v>
      </c>
      <c r="G112" s="238">
        <v>0</v>
      </c>
      <c r="H112" s="238">
        <v>0</v>
      </c>
      <c r="I112" s="238">
        <f t="shared" ref="I112:I113" si="358">SUM(E112:H112)</f>
        <v>0</v>
      </c>
      <c r="K112" s="238">
        <v>0</v>
      </c>
      <c r="L112" s="238">
        <v>0</v>
      </c>
      <c r="M112" s="238">
        <v>0</v>
      </c>
      <c r="N112" s="238">
        <v>0</v>
      </c>
      <c r="O112" s="238">
        <f t="shared" si="353"/>
        <v>0</v>
      </c>
      <c r="Q112" s="238">
        <v>0</v>
      </c>
      <c r="R112" s="238">
        <v>0</v>
      </c>
      <c r="S112" s="238">
        <v>0</v>
      </c>
      <c r="T112" s="238">
        <v>0</v>
      </c>
      <c r="U112" s="238">
        <f t="shared" si="354"/>
        <v>0</v>
      </c>
      <c r="W112" s="238">
        <v>0</v>
      </c>
      <c r="X112" s="238">
        <v>0</v>
      </c>
      <c r="Y112" s="238">
        <v>0</v>
      </c>
      <c r="Z112" s="238">
        <v>0</v>
      </c>
      <c r="AA112" s="238">
        <f t="shared" si="355"/>
        <v>0</v>
      </c>
      <c r="AC112" s="238">
        <v>0</v>
      </c>
      <c r="AD112" s="238">
        <v>0</v>
      </c>
      <c r="AE112" s="238">
        <v>0</v>
      </c>
      <c r="AF112" s="238">
        <v>0</v>
      </c>
      <c r="AG112" s="238">
        <f t="shared" si="356"/>
        <v>0</v>
      </c>
      <c r="AI112" s="238">
        <v>0</v>
      </c>
      <c r="AJ112" s="238">
        <v>21.137</v>
      </c>
      <c r="AK112" s="238">
        <v>19.154816109999999</v>
      </c>
      <c r="AL112" s="238">
        <v>31.920152459999997</v>
      </c>
      <c r="AM112" s="238">
        <f t="shared" si="357"/>
        <v>72.211968569999996</v>
      </c>
    </row>
    <row r="113" spans="1:39" hidden="1" outlineLevel="1">
      <c r="A113" s="65" t="str">
        <f>IF(Menu!$D$7="Português/Portuguese",B113,C113)</f>
        <v>EBITDA Proporcional de Contr em Conj</v>
      </c>
      <c r="B113" s="65" t="s">
        <v>430</v>
      </c>
      <c r="C113" s="65" t="s">
        <v>440</v>
      </c>
      <c r="E113" s="238">
        <v>0</v>
      </c>
      <c r="F113" s="238">
        <v>0</v>
      </c>
      <c r="G113" s="238">
        <v>0</v>
      </c>
      <c r="H113" s="238">
        <v>0</v>
      </c>
      <c r="I113" s="238">
        <f t="shared" si="358"/>
        <v>0</v>
      </c>
      <c r="K113" s="238">
        <v>0</v>
      </c>
      <c r="L113" s="238">
        <v>0</v>
      </c>
      <c r="M113" s="238">
        <v>0</v>
      </c>
      <c r="N113" s="238">
        <v>0</v>
      </c>
      <c r="O113" s="238">
        <f t="shared" si="353"/>
        <v>0</v>
      </c>
      <c r="Q113" s="238">
        <v>0</v>
      </c>
      <c r="R113" s="238">
        <v>0</v>
      </c>
      <c r="S113" s="238">
        <v>0</v>
      </c>
      <c r="T113" s="238">
        <v>0</v>
      </c>
      <c r="U113" s="238">
        <f t="shared" si="354"/>
        <v>0</v>
      </c>
      <c r="W113" s="238">
        <v>0</v>
      </c>
      <c r="X113" s="238">
        <v>0</v>
      </c>
      <c r="Y113" s="238">
        <v>0</v>
      </c>
      <c r="Z113" s="238">
        <v>0</v>
      </c>
      <c r="AA113" s="238">
        <f t="shared" si="355"/>
        <v>0</v>
      </c>
      <c r="AC113" s="238">
        <v>0</v>
      </c>
      <c r="AD113" s="238">
        <v>0</v>
      </c>
      <c r="AE113" s="238">
        <v>0</v>
      </c>
      <c r="AF113" s="238">
        <v>0</v>
      </c>
      <c r="AG113" s="238">
        <f t="shared" si="356"/>
        <v>0</v>
      </c>
      <c r="AI113" s="238">
        <v>0</v>
      </c>
      <c r="AJ113" s="238">
        <v>0</v>
      </c>
      <c r="AK113" s="238">
        <v>0</v>
      </c>
      <c r="AL113" s="238">
        <v>0</v>
      </c>
      <c r="AM113" s="238">
        <f t="shared" si="357"/>
        <v>0</v>
      </c>
    </row>
    <row r="114" spans="1:39" s="12" customFormat="1" ht="18" hidden="1" outlineLevel="1">
      <c r="A114" s="69" t="str">
        <f>IF(Menu!$D$7="Português/Portuguese",B114,C114)</f>
        <v>EBITDA Ajustado</v>
      </c>
      <c r="B114" s="69" t="s">
        <v>92</v>
      </c>
      <c r="C114" s="69" t="s">
        <v>101</v>
      </c>
      <c r="D114"/>
      <c r="E114" s="256">
        <v>0</v>
      </c>
      <c r="F114" s="256">
        <v>0</v>
      </c>
      <c r="G114" s="256">
        <v>0</v>
      </c>
      <c r="H114" s="256">
        <v>0</v>
      </c>
      <c r="I114" s="256">
        <v>0</v>
      </c>
      <c r="J114" s="156"/>
      <c r="K114" s="256">
        <v>0</v>
      </c>
      <c r="L114" s="256">
        <v>0</v>
      </c>
      <c r="M114" s="256">
        <v>0</v>
      </c>
      <c r="N114" s="256">
        <v>0</v>
      </c>
      <c r="O114" s="256">
        <v>0</v>
      </c>
      <c r="P114" s="156"/>
      <c r="Q114" s="256">
        <v>0</v>
      </c>
      <c r="R114" s="256">
        <v>0</v>
      </c>
      <c r="S114" s="256">
        <v>0</v>
      </c>
      <c r="T114" s="256">
        <v>0</v>
      </c>
      <c r="U114" s="256">
        <v>0</v>
      </c>
      <c r="V114" s="156"/>
      <c r="W114" s="256">
        <v>0</v>
      </c>
      <c r="X114" s="256">
        <v>0</v>
      </c>
      <c r="Y114" s="256">
        <v>0</v>
      </c>
      <c r="Z114" s="256">
        <v>0</v>
      </c>
      <c r="AA114" s="256">
        <v>0</v>
      </c>
      <c r="AB114" s="156"/>
      <c r="AC114" s="256">
        <v>0</v>
      </c>
      <c r="AD114" s="256">
        <v>0</v>
      </c>
      <c r="AE114" s="256">
        <v>0</v>
      </c>
      <c r="AF114" s="256">
        <v>0</v>
      </c>
      <c r="AG114" s="256">
        <v>0</v>
      </c>
      <c r="AH114" s="156"/>
      <c r="AI114" s="256">
        <v>0</v>
      </c>
      <c r="AJ114" s="256">
        <v>85.968000000000018</v>
      </c>
      <c r="AK114" s="256">
        <v>78.220653649999988</v>
      </c>
      <c r="AL114" s="256">
        <v>81.182141189999939</v>
      </c>
      <c r="AM114" s="256">
        <f>SUM(AI114:AL114)</f>
        <v>245.37079483999992</v>
      </c>
    </row>
    <row r="115" spans="1:39" ht="18" hidden="1" outlineLevel="1">
      <c r="A115" s="70" t="str">
        <f>IF(Menu!$D$7="Português/Portuguese",B115,C115)</f>
        <v>Margem EBITDA Ajustada (%)</v>
      </c>
      <c r="B115" s="70" t="s">
        <v>433</v>
      </c>
      <c r="C115" s="70" t="s">
        <v>103</v>
      </c>
      <c r="E115" s="268" t="str">
        <f>IFERROR(E114/E104,"-")</f>
        <v>-</v>
      </c>
      <c r="F115" s="268" t="str">
        <f t="shared" ref="F115:I115" si="359">IFERROR(F114/F104,"-")</f>
        <v>-</v>
      </c>
      <c r="G115" s="268" t="str">
        <f t="shared" si="359"/>
        <v>-</v>
      </c>
      <c r="H115" s="268" t="str">
        <f t="shared" si="359"/>
        <v>-</v>
      </c>
      <c r="I115" s="268" t="str">
        <f t="shared" si="359"/>
        <v>-</v>
      </c>
      <c r="K115" s="268" t="str">
        <f>IFERROR(K114/K104,"-")</f>
        <v>-</v>
      </c>
      <c r="L115" s="268" t="str">
        <f t="shared" ref="L115" si="360">IFERROR(L114/L104,"-")</f>
        <v>-</v>
      </c>
      <c r="M115" s="268" t="str">
        <f t="shared" ref="M115" si="361">IFERROR(M114/M104,"-")</f>
        <v>-</v>
      </c>
      <c r="N115" s="268" t="str">
        <f t="shared" ref="N115" si="362">IFERROR(N114/N104,"-")</f>
        <v>-</v>
      </c>
      <c r="O115" s="268" t="str">
        <f t="shared" ref="O115" si="363">IFERROR(O114/O104,"-")</f>
        <v>-</v>
      </c>
      <c r="Q115" s="268" t="str">
        <f>IFERROR(Q114/Q104,"-")</f>
        <v>-</v>
      </c>
      <c r="R115" s="268" t="str">
        <f t="shared" ref="R115" si="364">IFERROR(R114/R104,"-")</f>
        <v>-</v>
      </c>
      <c r="S115" s="268" t="str">
        <f t="shared" ref="S115" si="365">IFERROR(S114/S104,"-")</f>
        <v>-</v>
      </c>
      <c r="T115" s="268" t="str">
        <f t="shared" ref="T115" si="366">IFERROR(T114/T104,"-")</f>
        <v>-</v>
      </c>
      <c r="U115" s="268" t="str">
        <f t="shared" ref="U115" si="367">IFERROR(U114/U104,"-")</f>
        <v>-</v>
      </c>
      <c r="W115" s="268" t="str">
        <f>IFERROR(W114/W104,"-")</f>
        <v>-</v>
      </c>
      <c r="X115" s="268" t="str">
        <f t="shared" ref="X115" si="368">IFERROR(X114/X104,"-")</f>
        <v>-</v>
      </c>
      <c r="Y115" s="268" t="str">
        <f t="shared" ref="Y115" si="369">IFERROR(Y114/Y104,"-")</f>
        <v>-</v>
      </c>
      <c r="Z115" s="268" t="str">
        <f t="shared" ref="Z115" si="370">IFERROR(Z114/Z104,"-")</f>
        <v>-</v>
      </c>
      <c r="AA115" s="268" t="str">
        <f t="shared" ref="AA115" si="371">IFERROR(AA114/AA104,"-")</f>
        <v>-</v>
      </c>
      <c r="AC115" s="268" t="str">
        <f>IFERROR(AC114/AC104,"-")</f>
        <v>-</v>
      </c>
      <c r="AD115" s="268" t="str">
        <f t="shared" ref="AD115" si="372">IFERROR(AD114/AD104,"-")</f>
        <v>-</v>
      </c>
      <c r="AE115" s="268" t="str">
        <f t="shared" ref="AE115" si="373">IFERROR(AE114/AE104,"-")</f>
        <v>-</v>
      </c>
      <c r="AF115" s="268" t="str">
        <f t="shared" ref="AF115" si="374">IFERROR(AF114/AF104,"-")</f>
        <v>-</v>
      </c>
      <c r="AG115" s="268" t="str">
        <f t="shared" ref="AG115" si="375">IFERROR(AG114/AG104,"-")</f>
        <v>-</v>
      </c>
      <c r="AI115" s="268" t="str">
        <f t="shared" ref="AI115" si="376">IFERROR(AI114/AI104,"-")</f>
        <v>-</v>
      </c>
      <c r="AJ115" s="264">
        <f t="shared" ref="AJ115:AL115" si="377">AJ114/AJ104</f>
        <v>0.26950652542611991</v>
      </c>
      <c r="AK115" s="264">
        <f t="shared" si="377"/>
        <v>0.24954561730233607</v>
      </c>
      <c r="AL115" s="264">
        <f t="shared" si="377"/>
        <v>0.25094349937214949</v>
      </c>
      <c r="AM115" s="264">
        <f>AM114/AM104</f>
        <v>0.25667932307675234</v>
      </c>
    </row>
    <row r="116" spans="1:39" collapsed="1"/>
    <row r="117" spans="1:39" ht="18">
      <c r="A117" s="78" t="str">
        <f>IF(Menu!$D$7="Português/Portuguese",B117,C117)</f>
        <v>Energia</v>
      </c>
      <c r="B117" s="78" t="s">
        <v>455</v>
      </c>
      <c r="C117" s="78" t="s">
        <v>456</v>
      </c>
      <c r="E117" s="254"/>
      <c r="F117" s="254"/>
      <c r="G117" s="254"/>
      <c r="H117" s="254"/>
      <c r="I117" s="254"/>
      <c r="K117" s="254"/>
      <c r="L117" s="254"/>
      <c r="M117" s="254"/>
      <c r="N117" s="254"/>
      <c r="O117" s="254"/>
      <c r="Q117" s="254"/>
      <c r="R117" s="254"/>
      <c r="S117" s="254"/>
      <c r="T117" s="254"/>
      <c r="U117" s="254"/>
      <c r="W117" s="254"/>
      <c r="X117" s="254"/>
      <c r="Y117" s="254"/>
      <c r="Z117" s="254"/>
      <c r="AA117" s="254"/>
      <c r="AC117" s="254"/>
      <c r="AD117" s="254"/>
      <c r="AE117" s="254"/>
      <c r="AF117" s="254"/>
      <c r="AG117" s="254"/>
      <c r="AI117" s="254"/>
      <c r="AJ117" s="254"/>
      <c r="AK117" s="254"/>
      <c r="AL117" s="254"/>
      <c r="AM117" s="254"/>
    </row>
    <row r="118" spans="1:39" ht="18">
      <c r="A118" s="69" t="str">
        <f>IF(Menu!$D$7="Português/Portuguese",B118,C118)</f>
        <v>Receita Líquida</v>
      </c>
      <c r="B118" s="69" t="s">
        <v>0</v>
      </c>
      <c r="C118" s="69" t="s">
        <v>39</v>
      </c>
      <c r="E118" s="256">
        <v>42</v>
      </c>
      <c r="F118" s="256">
        <v>38</v>
      </c>
      <c r="G118" s="256">
        <v>40</v>
      </c>
      <c r="H118" s="256">
        <v>53.033852019999998</v>
      </c>
      <c r="I118" s="256">
        <f>SUM(E118:H118)</f>
        <v>173.03385201999998</v>
      </c>
      <c r="K118" s="256">
        <v>54.281001830000001</v>
      </c>
      <c r="L118" s="256">
        <v>55.407175269999996</v>
      </c>
      <c r="M118" s="256">
        <v>66.297733410000006</v>
      </c>
      <c r="N118" s="256">
        <v>46.79875139</v>
      </c>
      <c r="O118" s="256">
        <f>SUM(K118:N118)</f>
        <v>222.7846619</v>
      </c>
      <c r="Q118" s="256">
        <v>44.137291390000001</v>
      </c>
      <c r="R118" s="256">
        <v>47.319523249999996</v>
      </c>
      <c r="S118" s="256">
        <v>48</v>
      </c>
      <c r="T118" s="256">
        <v>153.72457523</v>
      </c>
      <c r="U118" s="256">
        <f>SUM(Q118:T118)</f>
        <v>293.18138986999998</v>
      </c>
      <c r="W118" s="256">
        <v>139.43704636999999</v>
      </c>
      <c r="X118" s="256">
        <v>159.12427329000002</v>
      </c>
      <c r="Y118" s="256">
        <v>121.80108121000001</v>
      </c>
      <c r="Z118" s="256">
        <v>125.37377447</v>
      </c>
      <c r="AA118" s="256">
        <f>SUM(W118:Z118)</f>
        <v>545.73617534000005</v>
      </c>
      <c r="AC118" s="256">
        <v>103.95281313</v>
      </c>
      <c r="AD118" s="256">
        <v>102.79483559000001</v>
      </c>
      <c r="AE118" s="256">
        <v>151.39585054000003</v>
      </c>
      <c r="AF118" s="256">
        <v>163.32155123000001</v>
      </c>
      <c r="AG118" s="256">
        <f>SUM(AC118:AF118)</f>
        <v>521.46505049000007</v>
      </c>
      <c r="AI118" s="256">
        <v>178.44688998000001</v>
      </c>
      <c r="AJ118" s="256">
        <v>203.41300000000001</v>
      </c>
      <c r="AK118" s="256">
        <v>154.82084714999999</v>
      </c>
      <c r="AL118" s="256">
        <v>145.38788583000002</v>
      </c>
      <c r="AM118" s="256">
        <f>SUM(AI118:AL118)</f>
        <v>682.06862296000008</v>
      </c>
    </row>
    <row r="119" spans="1:39" collapsed="1">
      <c r="A119" s="64" t="str">
        <f>IF(Menu!$D$7="Português/Portuguese",B119,C119)</f>
        <v>Mercado Interno</v>
      </c>
      <c r="B119" s="64" t="s">
        <v>111</v>
      </c>
      <c r="C119" s="64" t="s">
        <v>113</v>
      </c>
      <c r="E119" s="238">
        <v>42</v>
      </c>
      <c r="F119" s="238">
        <v>38</v>
      </c>
      <c r="G119" s="238">
        <v>40</v>
      </c>
      <c r="H119" s="238">
        <v>53.033852019999998</v>
      </c>
      <c r="I119" s="238">
        <f t="shared" ref="I119:I128" si="378">SUM(E119:H119)</f>
        <v>173.03385201999998</v>
      </c>
      <c r="K119" s="238">
        <v>54.281001830000001</v>
      </c>
      <c r="L119" s="238">
        <v>55.407175269999996</v>
      </c>
      <c r="M119" s="238">
        <v>66.297733410000006</v>
      </c>
      <c r="N119" s="238">
        <v>46.79875139</v>
      </c>
      <c r="O119" s="238">
        <f t="shared" ref="O119:O122" si="379">SUM(K119:N119)</f>
        <v>222.7846619</v>
      </c>
      <c r="Q119" s="238">
        <v>44.137291390000001</v>
      </c>
      <c r="R119" s="238">
        <v>47.319523249999996</v>
      </c>
      <c r="S119" s="238">
        <v>48</v>
      </c>
      <c r="T119" s="238">
        <v>153.72457523</v>
      </c>
      <c r="U119" s="238">
        <f t="shared" ref="U119:U122" si="380">SUM(Q119:T119)</f>
        <v>293.18138986999998</v>
      </c>
      <c r="W119" s="238">
        <v>139.43704636999999</v>
      </c>
      <c r="X119" s="238">
        <v>159.12427329000002</v>
      </c>
      <c r="Y119" s="238">
        <v>121.80108121000001</v>
      </c>
      <c r="Z119" s="238">
        <v>125.37377447</v>
      </c>
      <c r="AA119" s="238">
        <f t="shared" ref="AA119:AA122" si="381">SUM(W119:Z119)</f>
        <v>545.73617534000005</v>
      </c>
      <c r="AC119" s="238">
        <v>103.95281313</v>
      </c>
      <c r="AD119" s="238">
        <v>102.79483559000001</v>
      </c>
      <c r="AE119" s="238">
        <v>151.39585054000003</v>
      </c>
      <c r="AF119" s="238">
        <v>163.32155123000001</v>
      </c>
      <c r="AG119" s="238">
        <f t="shared" ref="AG119:AG122" si="382">SUM(AC119:AF119)</f>
        <v>521.46505049000007</v>
      </c>
      <c r="AI119" s="238">
        <v>178.44688998000001</v>
      </c>
      <c r="AJ119" s="238">
        <v>203.41300000000001</v>
      </c>
      <c r="AK119" s="238">
        <v>154.82084714999999</v>
      </c>
      <c r="AL119" s="238">
        <v>145.38788583000002</v>
      </c>
      <c r="AM119" s="238">
        <f t="shared" ref="AM119:AM122" si="383">SUM(AI119:AL119)</f>
        <v>682.06862296000008</v>
      </c>
    </row>
    <row r="120" spans="1:39">
      <c r="A120" s="64" t="str">
        <f>IF(Menu!$D$7="Português/Portuguese",B120,C120)</f>
        <v>Mercado Externo</v>
      </c>
      <c r="B120" s="64" t="s">
        <v>112</v>
      </c>
      <c r="C120" s="64" t="s">
        <v>114</v>
      </c>
      <c r="E120" s="238">
        <v>0</v>
      </c>
      <c r="F120" s="238">
        <v>0</v>
      </c>
      <c r="G120" s="238">
        <v>0</v>
      </c>
      <c r="H120" s="238">
        <v>0</v>
      </c>
      <c r="I120" s="238">
        <f t="shared" si="378"/>
        <v>0</v>
      </c>
      <c r="K120" s="238">
        <v>0</v>
      </c>
      <c r="L120" s="238">
        <v>0</v>
      </c>
      <c r="M120" s="238">
        <v>0</v>
      </c>
      <c r="N120" s="238">
        <v>0</v>
      </c>
      <c r="O120" s="238">
        <f t="shared" si="379"/>
        <v>0</v>
      </c>
      <c r="Q120" s="238">
        <v>0</v>
      </c>
      <c r="R120" s="238">
        <v>0</v>
      </c>
      <c r="S120" s="238">
        <v>0</v>
      </c>
      <c r="T120" s="238">
        <v>0</v>
      </c>
      <c r="U120" s="238">
        <f t="shared" si="380"/>
        <v>0</v>
      </c>
      <c r="W120" s="238">
        <v>0</v>
      </c>
      <c r="X120" s="238">
        <v>0</v>
      </c>
      <c r="Y120" s="238">
        <v>0</v>
      </c>
      <c r="Z120" s="238">
        <v>0</v>
      </c>
      <c r="AA120" s="238">
        <f t="shared" si="381"/>
        <v>0</v>
      </c>
      <c r="AC120" s="238">
        <v>0</v>
      </c>
      <c r="AD120" s="238">
        <v>0</v>
      </c>
      <c r="AE120" s="238">
        <v>0</v>
      </c>
      <c r="AF120" s="238">
        <v>0</v>
      </c>
      <c r="AG120" s="238">
        <f t="shared" si="382"/>
        <v>0</v>
      </c>
      <c r="AI120" s="238">
        <v>0</v>
      </c>
      <c r="AJ120" s="238" t="s">
        <v>702</v>
      </c>
      <c r="AK120" s="238">
        <v>0</v>
      </c>
      <c r="AL120" s="238">
        <v>0</v>
      </c>
      <c r="AM120" s="238">
        <f t="shared" si="383"/>
        <v>0</v>
      </c>
    </row>
    <row r="121" spans="1:39" ht="18">
      <c r="A121" s="69" t="str">
        <f>IF(Menu!$D$7="Português/Portuguese",B121,C121)</f>
        <v>Custo de Produto Vendido (CPV)</v>
      </c>
      <c r="B121" s="69" t="s">
        <v>431</v>
      </c>
      <c r="C121" s="69" t="s">
        <v>118</v>
      </c>
      <c r="E121" s="256">
        <v>-29</v>
      </c>
      <c r="F121" s="256">
        <v>-33</v>
      </c>
      <c r="G121" s="256">
        <v>-34</v>
      </c>
      <c r="H121" s="256">
        <v>-31.785620680000001</v>
      </c>
      <c r="I121" s="256">
        <f t="shared" si="378"/>
        <v>-127.78562067999999</v>
      </c>
      <c r="K121" s="256">
        <v>-34.93932101</v>
      </c>
      <c r="L121" s="256">
        <v>-34.627856940000001</v>
      </c>
      <c r="M121" s="256">
        <v>-37.724361270000003</v>
      </c>
      <c r="N121" s="256">
        <v>-39.057162550000001</v>
      </c>
      <c r="O121" s="256">
        <f t="shared" si="379"/>
        <v>-146.34870176999999</v>
      </c>
      <c r="Q121" s="256">
        <v>-47.036749780000001</v>
      </c>
      <c r="R121" s="256">
        <v>-49.13891623</v>
      </c>
      <c r="S121" s="256">
        <v>-53</v>
      </c>
      <c r="T121" s="256">
        <v>-138.57488463999999</v>
      </c>
      <c r="U121" s="256">
        <f t="shared" si="380"/>
        <v>-287.75055064999998</v>
      </c>
      <c r="W121" s="256">
        <v>-123.51762734</v>
      </c>
      <c r="X121" s="256">
        <v>-99.677245620000008</v>
      </c>
      <c r="Y121" s="256">
        <v>-105.60350495</v>
      </c>
      <c r="Z121" s="256">
        <v>-112.48309613000001</v>
      </c>
      <c r="AA121" s="256">
        <f t="shared" si="381"/>
        <v>-441.28147404000003</v>
      </c>
      <c r="AC121" s="256">
        <v>-83.859271170000014</v>
      </c>
      <c r="AD121" s="256">
        <v>-103.31701007999999</v>
      </c>
      <c r="AE121" s="256">
        <v>-101.80943868</v>
      </c>
      <c r="AF121" s="256">
        <v>-130.15227977000001</v>
      </c>
      <c r="AG121" s="256">
        <f t="shared" si="382"/>
        <v>-419.13799969999997</v>
      </c>
      <c r="AI121" s="256">
        <v>-112.62822392000001</v>
      </c>
      <c r="AJ121" s="256">
        <v>-125.88800000000001</v>
      </c>
      <c r="AK121" s="256">
        <v>-114.23830697000001</v>
      </c>
      <c r="AL121" s="256">
        <v>-127.67160444000001</v>
      </c>
      <c r="AM121" s="256">
        <f t="shared" si="383"/>
        <v>-480.42613533000002</v>
      </c>
    </row>
    <row r="122" spans="1:39">
      <c r="A122" s="65" t="str">
        <f>IF(Menu!$D$7="Português/Portuguese",B122,C122)</f>
        <v>Lucro Bruto</v>
      </c>
      <c r="B122" s="65" t="s">
        <v>1</v>
      </c>
      <c r="C122" s="65" t="s">
        <v>100</v>
      </c>
      <c r="E122" s="238">
        <v>13</v>
      </c>
      <c r="F122" s="238">
        <v>5</v>
      </c>
      <c r="G122" s="238">
        <v>6</v>
      </c>
      <c r="H122" s="238">
        <v>21.248231339999997</v>
      </c>
      <c r="I122" s="238">
        <f t="shared" si="378"/>
        <v>45.248231339999997</v>
      </c>
      <c r="K122" s="238">
        <v>19.341680820000001</v>
      </c>
      <c r="L122" s="238">
        <v>20.779318329999995</v>
      </c>
      <c r="M122" s="238">
        <v>28.573372140000004</v>
      </c>
      <c r="N122" s="238">
        <v>7.7415888399999968</v>
      </c>
      <c r="O122" s="238">
        <f t="shared" si="379"/>
        <v>76.435960129999984</v>
      </c>
      <c r="Q122" s="238">
        <v>-2.8994583899999995</v>
      </c>
      <c r="R122" s="238">
        <v>-1.8193929800000042</v>
      </c>
      <c r="S122" s="238">
        <v>-5</v>
      </c>
      <c r="T122" s="238">
        <v>15.149690589999985</v>
      </c>
      <c r="U122" s="238">
        <f t="shared" si="380"/>
        <v>5.4308392199999815</v>
      </c>
      <c r="W122" s="238">
        <v>15.91941902999999</v>
      </c>
      <c r="X122" s="238">
        <v>59.447027670000011</v>
      </c>
      <c r="Y122" s="238">
        <v>16.197576260000005</v>
      </c>
      <c r="Z122" s="238">
        <v>12.890678339999999</v>
      </c>
      <c r="AA122" s="238">
        <f t="shared" si="381"/>
        <v>104.4547013</v>
      </c>
      <c r="AC122" s="238">
        <v>20.093541959999989</v>
      </c>
      <c r="AD122" s="238">
        <v>-0.52217448999999028</v>
      </c>
      <c r="AE122" s="238">
        <v>49.586411860000027</v>
      </c>
      <c r="AF122" s="238">
        <v>33.169271460000004</v>
      </c>
      <c r="AG122" s="238">
        <f t="shared" si="382"/>
        <v>102.32705079000003</v>
      </c>
      <c r="AI122" s="238">
        <v>65.818666059999998</v>
      </c>
      <c r="AJ122" s="238">
        <v>77.525000000000006</v>
      </c>
      <c r="AK122" s="238">
        <v>40.582540179999981</v>
      </c>
      <c r="AL122" s="238">
        <v>17.716281390000006</v>
      </c>
      <c r="AM122" s="238">
        <f t="shared" si="383"/>
        <v>201.64248763000001</v>
      </c>
    </row>
    <row r="123" spans="1:39" s="271" customFormat="1" ht="15.75">
      <c r="A123" s="270" t="str">
        <f>IF(Menu!$D$7="Português/Portuguese",B123,C123)</f>
        <v>Margem Bruta (%)</v>
      </c>
      <c r="B123" s="270" t="s">
        <v>91</v>
      </c>
      <c r="C123" s="270" t="s">
        <v>102</v>
      </c>
      <c r="E123" s="257">
        <f>E122/E118</f>
        <v>0.30952380952380953</v>
      </c>
      <c r="F123" s="257">
        <f t="shared" ref="F123:G123" si="384">F122/F118</f>
        <v>0.13157894736842105</v>
      </c>
      <c r="G123" s="257">
        <f t="shared" si="384"/>
        <v>0.15</v>
      </c>
      <c r="H123" s="257">
        <f>H122/H118</f>
        <v>0.4006541205414782</v>
      </c>
      <c r="I123" s="257">
        <f>I122/I118</f>
        <v>0.26149930092737006</v>
      </c>
      <c r="K123" s="257">
        <f t="shared" ref="K123" si="385">K122/K118</f>
        <v>0.35632505237422218</v>
      </c>
      <c r="L123" s="257">
        <f t="shared" ref="L123" si="386">L122/L118</f>
        <v>0.37502937532444247</v>
      </c>
      <c r="M123" s="257">
        <f t="shared" ref="M123" si="387">M122/M118</f>
        <v>0.43098565622592078</v>
      </c>
      <c r="N123" s="257">
        <f t="shared" ref="N123" si="388">N122/N118</f>
        <v>0.1654229783928429</v>
      </c>
      <c r="O123" s="257">
        <f>O122/O118</f>
        <v>0.3430934584011413</v>
      </c>
      <c r="Q123" s="257">
        <f>Q122/Q118</f>
        <v>-6.5691806150499701E-2</v>
      </c>
      <c r="R123" s="257">
        <f t="shared" ref="R123" si="389">R122/R118</f>
        <v>-3.8449097857299407E-2</v>
      </c>
      <c r="S123" s="257">
        <f t="shared" ref="S123" si="390">S122/S118</f>
        <v>-0.10416666666666667</v>
      </c>
      <c r="T123" s="257">
        <f t="shared" ref="T123" si="391">T122/T118</f>
        <v>9.8550869744367706E-2</v>
      </c>
      <c r="U123" s="257">
        <f>U122/U118</f>
        <v>1.852381974997826E-2</v>
      </c>
      <c r="W123" s="257">
        <f t="shared" ref="W123" si="392">W122/W118</f>
        <v>0.1141692214833451</v>
      </c>
      <c r="X123" s="257">
        <f t="shared" ref="X123" si="393">X122/X118</f>
        <v>0.37358868286335728</v>
      </c>
      <c r="Y123" s="257">
        <f t="shared" ref="Y123" si="394">Y122/Y118</f>
        <v>0.13298384627697513</v>
      </c>
      <c r="Z123" s="257">
        <f t="shared" ref="Z123" si="395">Z122/Z118</f>
        <v>0.10281798082967135</v>
      </c>
      <c r="AA123" s="257">
        <f>AA122/AA118</f>
        <v>0.19140146103549666</v>
      </c>
      <c r="AC123" s="257">
        <f t="shared" ref="AC123" si="396">AC122/AC118</f>
        <v>0.19329483594514812</v>
      </c>
      <c r="AD123" s="257">
        <f t="shared" ref="AD123" si="397">AD122/AD118</f>
        <v>-5.0797735800920717E-3</v>
      </c>
      <c r="AE123" s="257">
        <f t="shared" ref="AE123" si="398">AE122/AE118</f>
        <v>0.32752820954560369</v>
      </c>
      <c r="AF123" s="257">
        <f t="shared" ref="AF123" si="399">AF122/AF118</f>
        <v>0.20309182229899889</v>
      </c>
      <c r="AG123" s="257">
        <f>AG122/AG118</f>
        <v>0.19622993083399809</v>
      </c>
      <c r="AI123" s="257">
        <f t="shared" ref="AI123:AK123" si="400">AI122/AI118</f>
        <v>0.36884176612647512</v>
      </c>
      <c r="AJ123" s="257">
        <f t="shared" si="400"/>
        <v>0.38112116728036066</v>
      </c>
      <c r="AK123" s="257">
        <f t="shared" si="400"/>
        <v>0.26212581139464447</v>
      </c>
      <c r="AL123" s="257">
        <f>AL122/AL118</f>
        <v>0.12185527899288254</v>
      </c>
      <c r="AM123" s="257">
        <f>AM122/AM118</f>
        <v>0.29563372488082529</v>
      </c>
    </row>
    <row r="124" spans="1:39">
      <c r="A124" s="65" t="str">
        <f>IF(Menu!$D$7="Português/Portuguese",B124,C124)</f>
        <v>Despesas Gerais e de Vendas</v>
      </c>
      <c r="B124" s="65" t="s">
        <v>432</v>
      </c>
      <c r="C124" s="65" t="s">
        <v>437</v>
      </c>
      <c r="E124" s="238">
        <v>-8</v>
      </c>
      <c r="F124" s="238">
        <v>-7</v>
      </c>
      <c r="G124" s="238">
        <v>-8</v>
      </c>
      <c r="H124" s="238">
        <v>-7.5463817499999992</v>
      </c>
      <c r="I124" s="238">
        <f t="shared" ref="I124:I127" si="401">SUM(E124:H124)</f>
        <v>-30.546381749999998</v>
      </c>
      <c r="K124" s="238">
        <v>-7.5120081899999995</v>
      </c>
      <c r="L124" s="238">
        <v>-7.5314496000000002</v>
      </c>
      <c r="M124" s="238">
        <v>-8.5729402500000003</v>
      </c>
      <c r="N124" s="238">
        <v>-8.466657780000002</v>
      </c>
      <c r="O124" s="238">
        <f t="shared" ref="O124:O127" si="402">SUM(K124:N124)</f>
        <v>-32.083055819999998</v>
      </c>
      <c r="Q124" s="238">
        <v>-8.5532158999999996</v>
      </c>
      <c r="R124" s="238">
        <v>-8.3537628999999995</v>
      </c>
      <c r="S124" s="238">
        <v>-10</v>
      </c>
      <c r="T124" s="238">
        <v>-17.265162360000001</v>
      </c>
      <c r="U124" s="238">
        <f t="shared" ref="U124:U127" si="403">SUM(Q124:T124)</f>
        <v>-44.172141159999995</v>
      </c>
      <c r="W124" s="238">
        <v>-12.628973070000001</v>
      </c>
      <c r="X124" s="238">
        <v>-14.772670849999999</v>
      </c>
      <c r="Y124" s="238">
        <v>-16.300310379999999</v>
      </c>
      <c r="Z124" s="238">
        <v>-14.15179365</v>
      </c>
      <c r="AA124" s="238">
        <f t="shared" ref="AA124:AA127" si="404">SUM(W124:Z124)</f>
        <v>-57.853747949999999</v>
      </c>
      <c r="AC124" s="238">
        <v>-14.61485118</v>
      </c>
      <c r="AD124" s="238">
        <v>-6.518272070000001</v>
      </c>
      <c r="AE124" s="238">
        <v>-11.609939300000001</v>
      </c>
      <c r="AF124" s="238">
        <v>-15.93092455</v>
      </c>
      <c r="AG124" s="238">
        <f t="shared" ref="AG124:AG127" si="405">SUM(AC124:AF124)</f>
        <v>-48.673987100000005</v>
      </c>
      <c r="AI124" s="238">
        <v>-9.13794869</v>
      </c>
      <c r="AJ124" s="238">
        <v>-9.7159999999999993</v>
      </c>
      <c r="AK124" s="238">
        <v>-8.8149263799999975</v>
      </c>
      <c r="AL124" s="238">
        <v>-7.7491208099999991</v>
      </c>
      <c r="AM124" s="238">
        <f t="shared" ref="AM124:AM127" si="406">SUM(AI124:AL124)</f>
        <v>-35.417995879999999</v>
      </c>
    </row>
    <row r="125" spans="1:39">
      <c r="A125" s="65" t="str">
        <f>IF(Menu!$D$7="Português/Portuguese",B125,C125)</f>
        <v>Depreciação</v>
      </c>
      <c r="B125" s="65" t="s">
        <v>429</v>
      </c>
      <c r="C125" s="65" t="s">
        <v>438</v>
      </c>
      <c r="E125" s="238">
        <v>4</v>
      </c>
      <c r="F125" s="238">
        <v>4</v>
      </c>
      <c r="G125" s="238">
        <v>4</v>
      </c>
      <c r="H125" s="238">
        <v>4.3877904500000007</v>
      </c>
      <c r="I125" s="238">
        <f t="shared" si="401"/>
        <v>16.387790450000001</v>
      </c>
      <c r="K125" s="238">
        <v>4.4050380699999998</v>
      </c>
      <c r="L125" s="238">
        <v>4.4090817699999993</v>
      </c>
      <c r="M125" s="238">
        <v>4.3891233300000003</v>
      </c>
      <c r="N125" s="238">
        <v>4.3781413000000002</v>
      </c>
      <c r="O125" s="238">
        <f t="shared" si="402"/>
        <v>17.58138447</v>
      </c>
      <c r="Q125" s="238">
        <v>3.9671604999999999</v>
      </c>
      <c r="R125" s="238">
        <v>3.9647086100000002</v>
      </c>
      <c r="S125" s="238">
        <v>4</v>
      </c>
      <c r="T125" s="238">
        <v>29.45216357</v>
      </c>
      <c r="U125" s="238">
        <f t="shared" si="403"/>
        <v>41.384032680000004</v>
      </c>
      <c r="W125" s="238">
        <v>24.671221799999998</v>
      </c>
      <c r="X125" s="238">
        <v>24.44246034</v>
      </c>
      <c r="Y125" s="238">
        <v>24.878950959999997</v>
      </c>
      <c r="Z125" s="238">
        <v>22.9538875</v>
      </c>
      <c r="AA125" s="238">
        <f t="shared" si="404"/>
        <v>96.946520599999985</v>
      </c>
      <c r="AC125" s="238">
        <v>23.51822993</v>
      </c>
      <c r="AD125" s="238">
        <v>20.978520339999999</v>
      </c>
      <c r="AE125" s="238">
        <v>22.642560490000001</v>
      </c>
      <c r="AF125" s="238">
        <v>22.074393349999998</v>
      </c>
      <c r="AG125" s="238">
        <f t="shared" si="405"/>
        <v>89.213704109999995</v>
      </c>
      <c r="AI125" s="238">
        <v>22.238950410000001</v>
      </c>
      <c r="AJ125" s="238">
        <v>22.236000000000001</v>
      </c>
      <c r="AK125" s="238">
        <v>22.410504980000002</v>
      </c>
      <c r="AL125" s="238">
        <v>22.305904760000001</v>
      </c>
      <c r="AM125" s="238">
        <f t="shared" si="406"/>
        <v>89.191360150000008</v>
      </c>
    </row>
    <row r="126" spans="1:39" collapsed="1">
      <c r="A126" s="65" t="str">
        <f>IF(Menu!$D$7="Português/Portuguese",B126,C126)</f>
        <v>Custo Residual de Venda de Ativos</v>
      </c>
      <c r="B126" s="65" t="s">
        <v>434</v>
      </c>
      <c r="C126" s="65" t="s">
        <v>439</v>
      </c>
      <c r="E126" s="238">
        <v>0</v>
      </c>
      <c r="F126" s="238">
        <v>0</v>
      </c>
      <c r="G126" s="238">
        <v>0</v>
      </c>
      <c r="H126" s="238">
        <v>0</v>
      </c>
      <c r="I126" s="238">
        <f t="shared" si="401"/>
        <v>0</v>
      </c>
      <c r="K126" s="238">
        <v>0</v>
      </c>
      <c r="L126" s="238">
        <v>0</v>
      </c>
      <c r="M126" s="238">
        <v>0</v>
      </c>
      <c r="N126" s="238">
        <v>0</v>
      </c>
      <c r="O126" s="238">
        <f t="shared" si="402"/>
        <v>0</v>
      </c>
      <c r="Q126" s="238">
        <v>0</v>
      </c>
      <c r="R126" s="238">
        <v>0</v>
      </c>
      <c r="S126" s="238">
        <v>0</v>
      </c>
      <c r="T126" s="238">
        <v>0</v>
      </c>
      <c r="U126" s="238">
        <f t="shared" si="403"/>
        <v>0</v>
      </c>
      <c r="W126" s="238">
        <v>0</v>
      </c>
      <c r="X126" s="238">
        <v>0</v>
      </c>
      <c r="Y126" s="238">
        <v>0</v>
      </c>
      <c r="Z126" s="238">
        <v>0</v>
      </c>
      <c r="AA126" s="238">
        <f t="shared" si="404"/>
        <v>0</v>
      </c>
      <c r="AC126" s="238">
        <v>0</v>
      </c>
      <c r="AD126" s="238">
        <v>0</v>
      </c>
      <c r="AE126" s="238">
        <v>0</v>
      </c>
      <c r="AF126" s="238">
        <v>0</v>
      </c>
      <c r="AG126" s="238">
        <f t="shared" si="405"/>
        <v>0</v>
      </c>
      <c r="AI126" s="238">
        <v>0</v>
      </c>
      <c r="AJ126" s="238">
        <v>0</v>
      </c>
      <c r="AK126" s="238">
        <v>0</v>
      </c>
      <c r="AL126" s="238">
        <v>0</v>
      </c>
      <c r="AM126" s="238">
        <f t="shared" si="406"/>
        <v>0</v>
      </c>
    </row>
    <row r="127" spans="1:39">
      <c r="A127" s="65" t="str">
        <f>IF(Menu!$D$7="Português/Portuguese",B127,C127)</f>
        <v>EBITDA Proporcional de Contr em Conj</v>
      </c>
      <c r="B127" s="65" t="s">
        <v>430</v>
      </c>
      <c r="C127" s="65" t="s">
        <v>440</v>
      </c>
      <c r="E127" s="238">
        <v>0</v>
      </c>
      <c r="F127" s="238">
        <v>0</v>
      </c>
      <c r="G127" s="238">
        <v>0</v>
      </c>
      <c r="H127" s="238">
        <v>0</v>
      </c>
      <c r="I127" s="238">
        <f t="shared" si="401"/>
        <v>0</v>
      </c>
      <c r="K127" s="238">
        <v>0</v>
      </c>
      <c r="L127" s="238">
        <v>0</v>
      </c>
      <c r="M127" s="238">
        <v>0</v>
      </c>
      <c r="N127" s="238">
        <v>0</v>
      </c>
      <c r="O127" s="238">
        <f t="shared" si="402"/>
        <v>0</v>
      </c>
      <c r="Q127" s="238">
        <v>0</v>
      </c>
      <c r="R127" s="238">
        <v>0</v>
      </c>
      <c r="S127" s="238">
        <v>0</v>
      </c>
      <c r="T127" s="238">
        <v>0</v>
      </c>
      <c r="U127" s="238">
        <f t="shared" si="403"/>
        <v>0</v>
      </c>
      <c r="W127" s="238">
        <v>0</v>
      </c>
      <c r="X127" s="238">
        <v>0</v>
      </c>
      <c r="Y127" s="238">
        <v>0</v>
      </c>
      <c r="Z127" s="238">
        <v>0</v>
      </c>
      <c r="AA127" s="238">
        <f t="shared" si="404"/>
        <v>0</v>
      </c>
      <c r="AC127" s="238">
        <v>0</v>
      </c>
      <c r="AD127" s="238">
        <v>0</v>
      </c>
      <c r="AE127" s="238">
        <v>0</v>
      </c>
      <c r="AF127" s="238">
        <v>0</v>
      </c>
      <c r="AG127" s="238">
        <f t="shared" si="405"/>
        <v>0</v>
      </c>
      <c r="AI127" s="238">
        <v>0</v>
      </c>
      <c r="AJ127" s="238">
        <v>0</v>
      </c>
      <c r="AK127" s="238">
        <v>0</v>
      </c>
      <c r="AL127" s="238">
        <v>0</v>
      </c>
      <c r="AM127" s="238">
        <f t="shared" si="406"/>
        <v>0</v>
      </c>
    </row>
    <row r="128" spans="1:39" ht="18">
      <c r="A128" s="69" t="str">
        <f>IF(Menu!$D$7="Português/Portuguese",B128,C128)</f>
        <v>EBITDA Ajustado</v>
      </c>
      <c r="B128" s="69" t="s">
        <v>92</v>
      </c>
      <c r="C128" s="69" t="s">
        <v>101</v>
      </c>
      <c r="E128" s="256">
        <v>9</v>
      </c>
      <c r="F128" s="256">
        <v>2</v>
      </c>
      <c r="G128" s="256">
        <v>3</v>
      </c>
      <c r="H128" s="256">
        <v>18.089640039999999</v>
      </c>
      <c r="I128" s="256">
        <f t="shared" si="378"/>
        <v>32.089640039999999</v>
      </c>
      <c r="K128" s="256">
        <v>16.234710700000001</v>
      </c>
      <c r="L128" s="256">
        <v>17.656950499999994</v>
      </c>
      <c r="M128" s="256">
        <v>24.389555220000002</v>
      </c>
      <c r="N128" s="256">
        <v>3.6530723599999955</v>
      </c>
      <c r="O128" s="256">
        <f>SUM(K128:N128)</f>
        <v>61.934288779999989</v>
      </c>
      <c r="Q128" s="256">
        <v>-7.4855137899999988</v>
      </c>
      <c r="R128" s="256">
        <v>-6.2084472700000024</v>
      </c>
      <c r="S128" s="256">
        <v>-10</v>
      </c>
      <c r="T128" s="256">
        <v>27.336691799999983</v>
      </c>
      <c r="U128" s="256">
        <f>SUM(Q128:T128)</f>
        <v>3.6427307399999833</v>
      </c>
      <c r="W128" s="256">
        <v>27.96166775999999</v>
      </c>
      <c r="X128" s="256">
        <v>69.116817160000011</v>
      </c>
      <c r="Y128" s="256">
        <v>24.776216840000004</v>
      </c>
      <c r="Z128" s="256">
        <v>21.692772189999999</v>
      </c>
      <c r="AA128" s="256">
        <f>SUM(W128:Z128)</f>
        <v>143.54747394999998</v>
      </c>
      <c r="AC128" s="256">
        <v>28.996920709999991</v>
      </c>
      <c r="AD128" s="256">
        <v>13.938073779999995</v>
      </c>
      <c r="AE128" s="256">
        <v>60.619033050000027</v>
      </c>
      <c r="AF128" s="256">
        <v>39.312740259999998</v>
      </c>
      <c r="AG128" s="256">
        <f>SUM(AC128:AF128)</f>
        <v>142.86676780000002</v>
      </c>
      <c r="AI128" s="256">
        <v>78.919667779999997</v>
      </c>
      <c r="AJ128" s="256">
        <v>90.045000000000016</v>
      </c>
      <c r="AK128" s="256">
        <v>54.178118779999991</v>
      </c>
      <c r="AL128" s="256">
        <v>32.273065340000009</v>
      </c>
      <c r="AM128" s="256">
        <f>SUM(AI128:AL128)</f>
        <v>255.41585190000001</v>
      </c>
    </row>
    <row r="129" spans="1:39" ht="18">
      <c r="A129" s="70" t="str">
        <f>IF(Menu!$D$7="Português/Portuguese",B129,C129)</f>
        <v>Margem EBITDA Ajustada (%)</v>
      </c>
      <c r="B129" s="70" t="s">
        <v>433</v>
      </c>
      <c r="C129" s="70" t="s">
        <v>103</v>
      </c>
      <c r="E129" s="266">
        <f>E128/E118</f>
        <v>0.21428571428571427</v>
      </c>
      <c r="F129" s="266">
        <f t="shared" ref="F129:I129" si="407">F128/F118</f>
        <v>5.2631578947368418E-2</v>
      </c>
      <c r="G129" s="266">
        <f t="shared" si="407"/>
        <v>7.4999999999999997E-2</v>
      </c>
      <c r="H129" s="266">
        <f t="shared" si="407"/>
        <v>0.34109609901951077</v>
      </c>
      <c r="I129" s="266">
        <f t="shared" si="407"/>
        <v>0.18545296001554046</v>
      </c>
      <c r="K129" s="264">
        <f t="shared" ref="K129" si="408">K128/K118</f>
        <v>0.29908642347546738</v>
      </c>
      <c r="L129" s="264">
        <f t="shared" ref="L129" si="409">L128/L118</f>
        <v>0.3186762438972463</v>
      </c>
      <c r="M129" s="264">
        <f t="shared" ref="M129" si="410">M128/M118</f>
        <v>0.36787917121041741</v>
      </c>
      <c r="N129" s="264">
        <f t="shared" ref="N129" si="411">N128/N118</f>
        <v>7.8059184305087834E-2</v>
      </c>
      <c r="O129" s="264">
        <f>O128/O118</f>
        <v>0.27800068573751302</v>
      </c>
      <c r="Q129" s="264">
        <f t="shared" ref="Q129" si="412">Q128/Q118</f>
        <v>-0.1695961295825226</v>
      </c>
      <c r="R129" s="264">
        <f t="shared" ref="R129" si="413">R128/R118</f>
        <v>-0.13120265893634089</v>
      </c>
      <c r="S129" s="264">
        <f t="shared" ref="S129" si="414">S128/S118</f>
        <v>-0.20833333333333334</v>
      </c>
      <c r="T129" s="264">
        <f t="shared" ref="T129" si="415">T128/T118</f>
        <v>0.17782902804642203</v>
      </c>
      <c r="U129" s="264">
        <f>U128/U118</f>
        <v>1.2424836179456044E-2</v>
      </c>
      <c r="W129" s="264">
        <f t="shared" ref="W129" si="416">W128/W118</f>
        <v>0.20053255922965368</v>
      </c>
      <c r="X129" s="264">
        <f t="shared" ref="X129" si="417">X128/X118</f>
        <v>0.43435747250223938</v>
      </c>
      <c r="Y129" s="264">
        <f t="shared" ref="Y129" si="418">Y128/Y118</f>
        <v>0.20341540973091007</v>
      </c>
      <c r="Z129" s="264">
        <f t="shared" ref="Z129" si="419">Z128/Z118</f>
        <v>0.17302479949816574</v>
      </c>
      <c r="AA129" s="264">
        <f>AA128/AA118</f>
        <v>0.26303455852192359</v>
      </c>
      <c r="AC129" s="264">
        <f t="shared" ref="AC129" si="420">AC128/AC118</f>
        <v>0.27894310732829702</v>
      </c>
      <c r="AD129" s="264">
        <f t="shared" ref="AD129" si="421">AD128/AD118</f>
        <v>0.13559118704749312</v>
      </c>
      <c r="AE129" s="264">
        <f t="shared" ref="AE129" si="422">AE128/AE118</f>
        <v>0.40040088835845589</v>
      </c>
      <c r="AF129" s="264">
        <f t="shared" ref="AF129" si="423">AF128/AF118</f>
        <v>0.24070761001184249</v>
      </c>
      <c r="AG129" s="264">
        <f>AG128/AG118</f>
        <v>0.27397189450329179</v>
      </c>
      <c r="AI129" s="264">
        <f t="shared" ref="AI129:AL129" si="424">AI128/AI118</f>
        <v>0.44225857782584593</v>
      </c>
      <c r="AJ129" s="264">
        <f t="shared" si="424"/>
        <v>0.44267082241547989</v>
      </c>
      <c r="AK129" s="264">
        <f t="shared" si="424"/>
        <v>0.34994072037022822</v>
      </c>
      <c r="AL129" s="264">
        <f t="shared" si="424"/>
        <v>0.22197905386516484</v>
      </c>
      <c r="AM129" s="264">
        <f>AM128/AM118</f>
        <v>0.37447236729870637</v>
      </c>
    </row>
    <row r="130" spans="1:39" ht="15">
      <c r="A130" s="26"/>
      <c r="B130" s="26"/>
      <c r="C130" s="26"/>
      <c r="E130" s="255"/>
      <c r="F130" s="255"/>
      <c r="G130" s="255"/>
      <c r="H130" s="255"/>
      <c r="I130" s="255"/>
      <c r="K130" s="255"/>
      <c r="L130" s="255"/>
      <c r="M130" s="255"/>
      <c r="N130" s="255"/>
      <c r="O130" s="255"/>
      <c r="Q130" s="255"/>
      <c r="R130" s="255"/>
      <c r="S130" s="255"/>
      <c r="T130" s="255"/>
      <c r="U130" s="255"/>
      <c r="W130" s="255"/>
      <c r="X130" s="255"/>
      <c r="Y130" s="255"/>
      <c r="Z130" s="255"/>
      <c r="AA130" s="255"/>
      <c r="AC130" s="255"/>
      <c r="AD130" s="255"/>
      <c r="AE130" s="255"/>
      <c r="AF130" s="255"/>
      <c r="AG130" s="255"/>
      <c r="AI130" s="255"/>
      <c r="AJ130" s="255"/>
      <c r="AK130" s="255"/>
      <c r="AL130" s="255"/>
      <c r="AM130" s="255"/>
    </row>
    <row r="131" spans="1:39" ht="18">
      <c r="A131" s="21" t="str">
        <f>IF(Menu!$D$7="Português/Portuguese",B131,C131)</f>
        <v xml:space="preserve">Despesas Corporativas/Eliminação </v>
      </c>
      <c r="B131" s="21" t="s">
        <v>457</v>
      </c>
      <c r="C131" s="21" t="s">
        <v>458</v>
      </c>
      <c r="E131" s="243"/>
      <c r="F131" s="243"/>
      <c r="G131" s="243"/>
      <c r="H131" s="243"/>
      <c r="I131" s="243"/>
      <c r="K131" s="243"/>
      <c r="L131" s="243"/>
      <c r="M131" s="243"/>
      <c r="N131" s="243"/>
      <c r="O131" s="243"/>
      <c r="Q131" s="243"/>
      <c r="R131" s="243"/>
      <c r="S131" s="243"/>
      <c r="T131" s="243"/>
      <c r="U131" s="243"/>
      <c r="W131" s="243"/>
      <c r="X131" s="243"/>
      <c r="Y131" s="243"/>
      <c r="Z131" s="243"/>
      <c r="AA131" s="243"/>
      <c r="AC131" s="243"/>
      <c r="AD131" s="243"/>
      <c r="AE131" s="243"/>
      <c r="AF131" s="243"/>
      <c r="AG131" s="243"/>
      <c r="AI131" s="243"/>
      <c r="AJ131" s="243"/>
      <c r="AK131" s="243"/>
      <c r="AL131" s="243"/>
      <c r="AM131" s="243"/>
    </row>
    <row r="132" spans="1:39" ht="18">
      <c r="A132" s="69" t="str">
        <f>IF(Menu!$D$7="Português/Portuguese",B132,C132)</f>
        <v>Receita Líquida</v>
      </c>
      <c r="B132" s="69" t="s">
        <v>0</v>
      </c>
      <c r="C132" s="69" t="s">
        <v>39</v>
      </c>
      <c r="E132" s="256">
        <v>-398</v>
      </c>
      <c r="F132" s="256">
        <v>-574</v>
      </c>
      <c r="G132" s="256">
        <v>-491</v>
      </c>
      <c r="H132" s="256">
        <v>-536.99637405000021</v>
      </c>
      <c r="I132" s="256">
        <f>SUM(E132:H132)</f>
        <v>-1999.9963740500002</v>
      </c>
      <c r="K132" s="256">
        <v>-1056.3214121000005</v>
      </c>
      <c r="L132" s="256">
        <v>-1066.8133322900098</v>
      </c>
      <c r="M132" s="256">
        <v>-1215.7507605599999</v>
      </c>
      <c r="N132" s="256">
        <v>-687.18941939000035</v>
      </c>
      <c r="O132" s="256">
        <f>SUM(K132:N132)</f>
        <v>-4026.0749243400105</v>
      </c>
      <c r="Q132" s="256">
        <v>-937.97494248999999</v>
      </c>
      <c r="R132" s="256">
        <v>-939.60219489999997</v>
      </c>
      <c r="S132" s="256">
        <v>-875</v>
      </c>
      <c r="T132" s="256">
        <v>-483.30562070000008</v>
      </c>
      <c r="U132" s="256">
        <f>SUM(Q132:T132)</f>
        <v>-3235.8827580899997</v>
      </c>
      <c r="W132" s="256">
        <v>-447.08773629999905</v>
      </c>
      <c r="X132" s="256">
        <v>-608.8664679799997</v>
      </c>
      <c r="Y132" s="256">
        <v>-639.74449004999997</v>
      </c>
      <c r="Z132" s="256">
        <v>-686.67081697999993</v>
      </c>
      <c r="AA132" s="256">
        <f>SUM(W132:Z132)</f>
        <v>-2382.3695113099984</v>
      </c>
      <c r="AC132" s="256">
        <v>-433.88989436000014</v>
      </c>
      <c r="AD132" s="256">
        <v>-235.6097578799976</v>
      </c>
      <c r="AE132" s="256">
        <v>-279.31649522000009</v>
      </c>
      <c r="AF132" s="256">
        <v>-167.32492787000081</v>
      </c>
      <c r="AG132" s="256">
        <f>SUM(AC132:AF132)</f>
        <v>-1116.1410753299988</v>
      </c>
      <c r="AI132" s="256">
        <v>-682.49366842999984</v>
      </c>
      <c r="AJ132" s="256">
        <v>-705.31900000000007</v>
      </c>
      <c r="AK132" s="256">
        <v>-624.08911647000025</v>
      </c>
      <c r="AL132" s="256">
        <v>-578.70602320000035</v>
      </c>
      <c r="AM132" s="256">
        <f>SUM(AI132:AL132)</f>
        <v>-2590.6078081000005</v>
      </c>
    </row>
    <row r="133" spans="1:39">
      <c r="A133" s="64" t="str">
        <f>IF(Menu!$D$7="Português/Portuguese",B133,C133)</f>
        <v>Mercado Interno</v>
      </c>
      <c r="B133" s="64" t="s">
        <v>111</v>
      </c>
      <c r="C133" s="64" t="s">
        <v>113</v>
      </c>
      <c r="E133" s="238">
        <v>-581</v>
      </c>
      <c r="F133" s="238">
        <v>-778</v>
      </c>
      <c r="G133" s="238">
        <v>-878</v>
      </c>
      <c r="H133" s="238">
        <v>-907.26784922000024</v>
      </c>
      <c r="I133" s="238">
        <f t="shared" ref="I133:I136" si="425">SUM(E133:H133)</f>
        <v>-3144.2678492200002</v>
      </c>
      <c r="K133" s="238">
        <v>-1221.3702840799997</v>
      </c>
      <c r="L133" s="238">
        <v>-1415.4308482000099</v>
      </c>
      <c r="M133" s="238">
        <v>-1490.6502611599999</v>
      </c>
      <c r="N133" s="238">
        <v>-956.69994352000049</v>
      </c>
      <c r="O133" s="238">
        <f t="shared" ref="O133:O136" si="426">SUM(K133:N133)</f>
        <v>-5084.1513369600098</v>
      </c>
      <c r="Q133" s="238">
        <v>-991.36061816999995</v>
      </c>
      <c r="R133" s="238">
        <v>-1032.15484601</v>
      </c>
      <c r="S133" s="238">
        <v>-1091</v>
      </c>
      <c r="T133" s="238">
        <v>-948.93154933000005</v>
      </c>
      <c r="U133" s="238">
        <f t="shared" ref="U133:U136" si="427">SUM(Q133:T133)</f>
        <v>-4063.44701351</v>
      </c>
      <c r="W133" s="238">
        <v>-846.68771470999934</v>
      </c>
      <c r="X133" s="238">
        <v>-1011.9575877199994</v>
      </c>
      <c r="Y133" s="238">
        <v>-1169.67229585</v>
      </c>
      <c r="Z133" s="238">
        <v>-1180.7641475399998</v>
      </c>
      <c r="AA133" s="238">
        <f t="shared" ref="AA133:AA136" si="428">SUM(W133:Z133)</f>
        <v>-4209.0817458199981</v>
      </c>
      <c r="AC133" s="238">
        <v>-1139.8410646000002</v>
      </c>
      <c r="AD133" s="238">
        <v>-1101.5351056599975</v>
      </c>
      <c r="AE133" s="238">
        <v>-1272.9194691800001</v>
      </c>
      <c r="AF133" s="238">
        <v>-1089.6293852600008</v>
      </c>
      <c r="AG133" s="238">
        <f t="shared" ref="AG133:AG136" si="429">SUM(AC133:AF133)</f>
        <v>-4603.9250246999991</v>
      </c>
      <c r="AI133" s="238">
        <v>-1181.6938011299999</v>
      </c>
      <c r="AJ133" s="238">
        <v>-1337.316</v>
      </c>
      <c r="AK133" s="238">
        <v>-1365.0801555700002</v>
      </c>
      <c r="AL133" s="238">
        <v>-1398.8183324200004</v>
      </c>
      <c r="AM133" s="238">
        <f t="shared" ref="AM133:AM136" si="430">SUM(AI133:AL133)</f>
        <v>-5282.9082891199996</v>
      </c>
    </row>
    <row r="134" spans="1:39">
      <c r="A134" s="64" t="str">
        <f>IF(Menu!$D$7="Português/Portuguese",B134,C134)</f>
        <v>Mercado Externo</v>
      </c>
      <c r="B134" s="64" t="s">
        <v>112</v>
      </c>
      <c r="C134" s="64" t="s">
        <v>114</v>
      </c>
      <c r="E134" s="238">
        <v>184</v>
      </c>
      <c r="F134" s="238">
        <v>204</v>
      </c>
      <c r="G134" s="238">
        <v>387</v>
      </c>
      <c r="H134" s="238">
        <v>370.27147516999997</v>
      </c>
      <c r="I134" s="238">
        <f t="shared" si="425"/>
        <v>1145.27147517</v>
      </c>
      <c r="K134" s="238">
        <v>165.04887197999926</v>
      </c>
      <c r="L134" s="238">
        <v>348.61751591000001</v>
      </c>
      <c r="M134" s="238">
        <v>274.89950060000001</v>
      </c>
      <c r="N134" s="238">
        <v>269.51052412999996</v>
      </c>
      <c r="O134" s="238">
        <f t="shared" si="426"/>
        <v>1058.0764126199992</v>
      </c>
      <c r="Q134" s="238">
        <v>53.385675679999999</v>
      </c>
      <c r="R134" s="238">
        <v>92.552651109999999</v>
      </c>
      <c r="S134" s="238">
        <v>215</v>
      </c>
      <c r="T134" s="238">
        <v>465.62592862999998</v>
      </c>
      <c r="U134" s="238">
        <f t="shared" si="427"/>
        <v>826.56425541999999</v>
      </c>
      <c r="W134" s="238">
        <v>399.59997841000035</v>
      </c>
      <c r="X134" s="238">
        <v>403.09111973999967</v>
      </c>
      <c r="Y134" s="238">
        <v>529.92780579999999</v>
      </c>
      <c r="Z134" s="238">
        <v>494.09333055999997</v>
      </c>
      <c r="AA134" s="238">
        <f t="shared" si="428"/>
        <v>1826.7122345099999</v>
      </c>
      <c r="AC134" s="238">
        <v>705.95117024000001</v>
      </c>
      <c r="AD134" s="238">
        <v>865.92534777999992</v>
      </c>
      <c r="AE134" s="238">
        <v>993.60297395999999</v>
      </c>
      <c r="AF134" s="238">
        <v>922.30445739000004</v>
      </c>
      <c r="AG134" s="238">
        <f t="shared" si="429"/>
        <v>3487.7839493699998</v>
      </c>
      <c r="AI134" s="238">
        <v>499.20013270000004</v>
      </c>
      <c r="AJ134" s="238">
        <v>631.99699999999996</v>
      </c>
      <c r="AK134" s="238">
        <v>740.99103909999997</v>
      </c>
      <c r="AL134" s="238">
        <v>820.11230922000004</v>
      </c>
      <c r="AM134" s="238">
        <f t="shared" si="430"/>
        <v>2692.30048102</v>
      </c>
    </row>
    <row r="135" spans="1:39" ht="18">
      <c r="A135" s="69" t="str">
        <f>IF(Menu!$D$7="Português/Portuguese",B135,C135)</f>
        <v>Custo de Produto Vendido (CPV)</v>
      </c>
      <c r="B135" s="69" t="s">
        <v>431</v>
      </c>
      <c r="C135" s="69" t="s">
        <v>118</v>
      </c>
      <c r="E135" s="256">
        <v>537</v>
      </c>
      <c r="F135" s="256">
        <v>604</v>
      </c>
      <c r="G135" s="256">
        <v>694</v>
      </c>
      <c r="H135" s="256">
        <v>799.87408316833967</v>
      </c>
      <c r="I135" s="256">
        <f t="shared" si="425"/>
        <v>2634.8740831683399</v>
      </c>
      <c r="K135" s="256">
        <v>1028.9324015802003</v>
      </c>
      <c r="L135" s="256">
        <v>1255.2167610299991</v>
      </c>
      <c r="M135" s="256">
        <v>1322.2388525599999</v>
      </c>
      <c r="N135" s="256">
        <v>868.87094888999036</v>
      </c>
      <c r="O135" s="256">
        <f t="shared" si="426"/>
        <v>4475.25896406019</v>
      </c>
      <c r="Q135" s="256">
        <v>850.28600500240998</v>
      </c>
      <c r="R135" s="256">
        <v>849.4979260761404</v>
      </c>
      <c r="S135" s="256">
        <v>873</v>
      </c>
      <c r="T135" s="256">
        <v>724.44591773606021</v>
      </c>
      <c r="U135" s="256">
        <f t="shared" si="427"/>
        <v>3297.2298488146107</v>
      </c>
      <c r="W135" s="256">
        <v>676.71069759200009</v>
      </c>
      <c r="X135" s="256">
        <v>764.52220944800058</v>
      </c>
      <c r="Y135" s="256">
        <v>909.30287650452999</v>
      </c>
      <c r="Z135" s="256">
        <v>941.47845997999991</v>
      </c>
      <c r="AA135" s="256">
        <f t="shared" si="428"/>
        <v>3292.0142435245307</v>
      </c>
      <c r="AC135" s="256">
        <v>887.74289875131035</v>
      </c>
      <c r="AD135" s="256">
        <v>853.95170419843009</v>
      </c>
      <c r="AE135" s="256">
        <v>1000.7230206900045</v>
      </c>
      <c r="AF135" s="256">
        <v>968.5534764458904</v>
      </c>
      <c r="AG135" s="256">
        <f t="shared" si="429"/>
        <v>3710.971100085635</v>
      </c>
      <c r="AI135" s="256">
        <v>973.9358622289991</v>
      </c>
      <c r="AJ135" s="256">
        <v>1047.3440000000001</v>
      </c>
      <c r="AK135" s="256">
        <v>1078.6189635399999</v>
      </c>
      <c r="AL135" s="256">
        <v>1172.9900454400008</v>
      </c>
      <c r="AM135" s="256">
        <f t="shared" si="430"/>
        <v>4272.8888712089993</v>
      </c>
    </row>
    <row r="136" spans="1:39">
      <c r="A136" s="65" t="str">
        <f>IF(Menu!$D$7="Português/Portuguese",B136,C136)</f>
        <v>Lucro Bruto</v>
      </c>
      <c r="B136" s="65" t="s">
        <v>1</v>
      </c>
      <c r="C136" s="65" t="s">
        <v>100</v>
      </c>
      <c r="E136" s="238">
        <v>139</v>
      </c>
      <c r="F136" s="238">
        <v>30</v>
      </c>
      <c r="G136" s="238">
        <v>203</v>
      </c>
      <c r="H136" s="238">
        <v>262.87770911833945</v>
      </c>
      <c r="I136" s="238">
        <f t="shared" si="425"/>
        <v>634.87770911833945</v>
      </c>
      <c r="K136" s="238">
        <v>-27.389010519800195</v>
      </c>
      <c r="L136" s="238">
        <v>188.40342873998929</v>
      </c>
      <c r="M136" s="238">
        <v>106.48809200000005</v>
      </c>
      <c r="N136" s="238">
        <v>181.68152949998992</v>
      </c>
      <c r="O136" s="238">
        <f t="shared" si="426"/>
        <v>449.18403972017904</v>
      </c>
      <c r="Q136" s="238">
        <v>-87.68893748759001</v>
      </c>
      <c r="R136" s="238">
        <v>-90.104268823859627</v>
      </c>
      <c r="S136" s="238">
        <v>-3</v>
      </c>
      <c r="T136" s="238">
        <v>241.14029703606013</v>
      </c>
      <c r="U136" s="238">
        <f t="shared" si="427"/>
        <v>60.347090724610496</v>
      </c>
      <c r="W136" s="238">
        <v>229.62296129200107</v>
      </c>
      <c r="X136" s="238">
        <v>155.6557414680008</v>
      </c>
      <c r="Y136" s="238">
        <v>269.55838645453002</v>
      </c>
      <c r="Z136" s="238">
        <v>254.80764300000004</v>
      </c>
      <c r="AA136" s="238">
        <f t="shared" si="428"/>
        <v>909.64473221453204</v>
      </c>
      <c r="AC136" s="238">
        <v>453.85300439131015</v>
      </c>
      <c r="AD136" s="238">
        <v>618.34194631843241</v>
      </c>
      <c r="AE136" s="238">
        <v>721.40652547000445</v>
      </c>
      <c r="AF136" s="238">
        <v>801.22854857588959</v>
      </c>
      <c r="AG136" s="238">
        <f t="shared" si="429"/>
        <v>2594.8300247556363</v>
      </c>
      <c r="AI136" s="238">
        <v>291.44219379899926</v>
      </c>
      <c r="AJ136" s="238">
        <v>342.02499999999998</v>
      </c>
      <c r="AK136" s="238">
        <v>454.52984706999968</v>
      </c>
      <c r="AL136" s="238">
        <v>594.28402224000047</v>
      </c>
      <c r="AM136" s="238">
        <f t="shared" si="430"/>
        <v>1682.2810631089994</v>
      </c>
    </row>
    <row r="137" spans="1:39" s="271" customFormat="1" ht="15.75">
      <c r="A137" s="270" t="str">
        <f>IF(Menu!$D$7="Português/Portuguese",B137,C137)</f>
        <v>Margem Bruta (%)</v>
      </c>
      <c r="B137" s="270" t="s">
        <v>91</v>
      </c>
      <c r="C137" s="270" t="s">
        <v>102</v>
      </c>
      <c r="E137" s="257" t="s">
        <v>701</v>
      </c>
      <c r="F137" s="257" t="s">
        <v>701</v>
      </c>
      <c r="G137" s="257" t="s">
        <v>701</v>
      </c>
      <c r="H137" s="257" t="s">
        <v>701</v>
      </c>
      <c r="I137" s="257" t="s">
        <v>701</v>
      </c>
      <c r="K137" s="257" t="s">
        <v>701</v>
      </c>
      <c r="L137" s="257" t="s">
        <v>701</v>
      </c>
      <c r="M137" s="257" t="s">
        <v>701</v>
      </c>
      <c r="N137" s="257" t="s">
        <v>701</v>
      </c>
      <c r="O137" s="257" t="s">
        <v>701</v>
      </c>
      <c r="Q137" s="257" t="s">
        <v>701</v>
      </c>
      <c r="R137" s="257" t="s">
        <v>701</v>
      </c>
      <c r="S137" s="257" t="s">
        <v>701</v>
      </c>
      <c r="T137" s="257" t="s">
        <v>701</v>
      </c>
      <c r="U137" s="257" t="s">
        <v>701</v>
      </c>
      <c r="W137" s="257" t="s">
        <v>701</v>
      </c>
      <c r="X137" s="257" t="s">
        <v>701</v>
      </c>
      <c r="Y137" s="257" t="s">
        <v>701</v>
      </c>
      <c r="Z137" s="257" t="s">
        <v>701</v>
      </c>
      <c r="AA137" s="257" t="s">
        <v>701</v>
      </c>
      <c r="AC137" s="257" t="s">
        <v>701</v>
      </c>
      <c r="AD137" s="257" t="s">
        <v>701</v>
      </c>
      <c r="AE137" s="257" t="s">
        <v>701</v>
      </c>
      <c r="AF137" s="257" t="s">
        <v>701</v>
      </c>
      <c r="AG137" s="257" t="s">
        <v>701</v>
      </c>
      <c r="AI137" s="257" t="s">
        <v>701</v>
      </c>
      <c r="AJ137" s="257" t="s">
        <v>701</v>
      </c>
      <c r="AK137" s="257" t="s">
        <v>701</v>
      </c>
      <c r="AL137" s="257" t="s">
        <v>701</v>
      </c>
      <c r="AM137" s="257" t="s">
        <v>701</v>
      </c>
    </row>
    <row r="138" spans="1:39">
      <c r="A138" s="65" t="str">
        <f>IF(Menu!$D$7="Português/Portuguese",B138,C138)</f>
        <v>Despesas Gerais e de Vendas</v>
      </c>
      <c r="B138" s="65" t="s">
        <v>432</v>
      </c>
      <c r="C138" s="65" t="s">
        <v>437</v>
      </c>
      <c r="E138" s="238">
        <v>-183</v>
      </c>
      <c r="F138" s="238">
        <v>-190</v>
      </c>
      <c r="G138" s="238">
        <v>-390</v>
      </c>
      <c r="H138" s="238">
        <v>-387.3625090299999</v>
      </c>
      <c r="I138" s="238">
        <f t="shared" ref="I138:I142" si="431">SUM(E138:H138)</f>
        <v>-1150.36250903</v>
      </c>
      <c r="K138" s="238">
        <v>-151.13323624000012</v>
      </c>
      <c r="L138" s="238">
        <v>-351.74934745999997</v>
      </c>
      <c r="M138" s="238">
        <v>-281.29330775999995</v>
      </c>
      <c r="N138" s="238">
        <v>-273.13811158000004</v>
      </c>
      <c r="O138" s="238">
        <f t="shared" ref="O138:O142" si="432">SUM(K138:N138)</f>
        <v>-1057.31400304</v>
      </c>
      <c r="Q138" s="238">
        <v>-79.702628230000045</v>
      </c>
      <c r="R138" s="238">
        <v>-132.37520782000004</v>
      </c>
      <c r="S138" s="238">
        <v>-248</v>
      </c>
      <c r="T138" s="238">
        <v>-507.32129712000011</v>
      </c>
      <c r="U138" s="238">
        <f t="shared" ref="U138:U142" si="433">SUM(Q138:T138)</f>
        <v>-967.39913317000014</v>
      </c>
      <c r="W138" s="238">
        <v>-427.22177964000002</v>
      </c>
      <c r="X138" s="238">
        <v>-454.60070231000009</v>
      </c>
      <c r="Y138" s="238">
        <v>-585.09985967</v>
      </c>
      <c r="Z138" s="238">
        <v>-538.20113179459997</v>
      </c>
      <c r="AA138" s="238">
        <f t="shared" ref="AA138:AA142" si="434">SUM(W138:Z138)</f>
        <v>-2005.1234734146001</v>
      </c>
      <c r="AC138" s="238">
        <v>-745.4789159799999</v>
      </c>
      <c r="AD138" s="238">
        <v>-907.54129582999997</v>
      </c>
      <c r="AE138" s="238">
        <v>-1023.8709611100003</v>
      </c>
      <c r="AF138" s="238">
        <v>-933.34421699999996</v>
      </c>
      <c r="AG138" s="238">
        <f t="shared" ref="AG138:AG142" si="435">SUM(AC138:AF138)</f>
        <v>-3610.2353899199998</v>
      </c>
      <c r="AI138" s="238">
        <v>-536.09857996000005</v>
      </c>
      <c r="AJ138" s="238">
        <v>-688.17600000000004</v>
      </c>
      <c r="AK138" s="238">
        <v>-770.42145658000004</v>
      </c>
      <c r="AL138" s="238">
        <v>-857.12250399999982</v>
      </c>
      <c r="AM138" s="238">
        <f t="shared" ref="AM138:AM142" si="436">SUM(AI138:AL138)</f>
        <v>-2851.81854054</v>
      </c>
    </row>
    <row r="139" spans="1:39">
      <c r="A139" s="65" t="str">
        <f>IF(Menu!$D$7="Português/Portuguese",B139,C139)</f>
        <v>Depreciação</v>
      </c>
      <c r="B139" s="65" t="s">
        <v>429</v>
      </c>
      <c r="C139" s="65" t="s">
        <v>438</v>
      </c>
      <c r="E139" s="238">
        <v>-110</v>
      </c>
      <c r="F139" s="238">
        <v>-90</v>
      </c>
      <c r="G139" s="238">
        <v>-88</v>
      </c>
      <c r="H139" s="238">
        <v>-88.798712419999973</v>
      </c>
      <c r="I139" s="238">
        <f t="shared" si="431"/>
        <v>-376.79871241999996</v>
      </c>
      <c r="K139" s="238">
        <v>-91.905897879999984</v>
      </c>
      <c r="L139" s="238">
        <v>-92.441827780000054</v>
      </c>
      <c r="M139" s="238">
        <v>-93.931620159999937</v>
      </c>
      <c r="N139" s="238">
        <v>-81.330784880000024</v>
      </c>
      <c r="O139" s="238">
        <f t="shared" si="432"/>
        <v>-359.61013070000001</v>
      </c>
      <c r="Q139" s="238">
        <v>-91.767240099999938</v>
      </c>
      <c r="R139" s="238">
        <v>-94.547757199999936</v>
      </c>
      <c r="S139" s="238">
        <v>-78</v>
      </c>
      <c r="T139" s="238">
        <v>-37.728831650000011</v>
      </c>
      <c r="U139" s="238">
        <f t="shared" si="433"/>
        <v>-302.04382894999986</v>
      </c>
      <c r="W139" s="238">
        <v>-77.920736990000066</v>
      </c>
      <c r="X139" s="238">
        <v>-74.540175539999922</v>
      </c>
      <c r="Y139" s="238">
        <v>-77.360490170000006</v>
      </c>
      <c r="Z139" s="238">
        <v>-86.437558179999982</v>
      </c>
      <c r="AA139" s="238">
        <f t="shared" si="434"/>
        <v>-316.25896087999996</v>
      </c>
      <c r="AC139" s="238">
        <v>-81.289134219999923</v>
      </c>
      <c r="AD139" s="238">
        <v>-83.945029819999974</v>
      </c>
      <c r="AE139" s="238">
        <v>-84.413449480000111</v>
      </c>
      <c r="AF139" s="238">
        <v>-88.717268029999858</v>
      </c>
      <c r="AG139" s="238">
        <f t="shared" si="435"/>
        <v>-338.36488154999984</v>
      </c>
      <c r="AI139" s="238">
        <v>-89.233251389999907</v>
      </c>
      <c r="AJ139" s="238">
        <v>-93.186999999999998</v>
      </c>
      <c r="AK139" s="238">
        <v>-96.144757710000036</v>
      </c>
      <c r="AL139" s="238">
        <v>-104.21247665999988</v>
      </c>
      <c r="AM139" s="238">
        <f t="shared" si="436"/>
        <v>-382.77748575999982</v>
      </c>
    </row>
    <row r="140" spans="1:39">
      <c r="A140" s="65" t="str">
        <f>IF(Menu!$D$7="Português/Portuguese",B140,C140)</f>
        <v>Custo Residual de Venda de Ativos</v>
      </c>
      <c r="B140" s="65" t="s">
        <v>434</v>
      </c>
      <c r="C140" s="65" t="s">
        <v>439</v>
      </c>
      <c r="E140" s="238">
        <v>0</v>
      </c>
      <c r="F140" s="238">
        <v>0</v>
      </c>
      <c r="G140" s="238">
        <v>0</v>
      </c>
      <c r="H140" s="238">
        <v>0</v>
      </c>
      <c r="I140" s="238">
        <f t="shared" si="431"/>
        <v>0</v>
      </c>
      <c r="K140" s="238">
        <v>0</v>
      </c>
      <c r="L140" s="238">
        <v>0</v>
      </c>
      <c r="M140" s="238">
        <v>0</v>
      </c>
      <c r="N140" s="238">
        <v>0</v>
      </c>
      <c r="O140" s="238">
        <f t="shared" si="432"/>
        <v>0</v>
      </c>
      <c r="Q140" s="238"/>
      <c r="R140" s="238"/>
      <c r="S140" s="238"/>
      <c r="T140" s="238"/>
      <c r="U140" s="238">
        <f t="shared" si="433"/>
        <v>0</v>
      </c>
      <c r="W140" s="238"/>
      <c r="X140" s="238"/>
      <c r="Y140" s="238"/>
      <c r="Z140" s="238"/>
      <c r="AA140" s="238">
        <f t="shared" si="434"/>
        <v>0</v>
      </c>
      <c r="AC140" s="238"/>
      <c r="AD140" s="238"/>
      <c r="AE140" s="238"/>
      <c r="AF140" s="238"/>
      <c r="AG140" s="238">
        <f t="shared" si="435"/>
        <v>0</v>
      </c>
      <c r="AI140" s="238"/>
      <c r="AJ140" s="238"/>
      <c r="AK140" s="238"/>
      <c r="AL140" s="238">
        <v>0</v>
      </c>
      <c r="AM140" s="238">
        <f t="shared" si="436"/>
        <v>0</v>
      </c>
    </row>
    <row r="141" spans="1:39">
      <c r="A141" s="65" t="str">
        <f>IF(Menu!$D$7="Português/Portuguese",B141,C141)</f>
        <v>EBITDA Proporcional de Contr em Conj</v>
      </c>
      <c r="B141" s="65" t="s">
        <v>430</v>
      </c>
      <c r="C141" s="65" t="s">
        <v>440</v>
      </c>
      <c r="E141" s="238">
        <v>0</v>
      </c>
      <c r="F141" s="238">
        <v>0</v>
      </c>
      <c r="G141" s="238">
        <v>0</v>
      </c>
      <c r="H141" s="238">
        <v>0</v>
      </c>
      <c r="I141" s="238">
        <f t="shared" si="431"/>
        <v>0</v>
      </c>
      <c r="K141" s="238">
        <v>172.88973874980019</v>
      </c>
      <c r="L141" s="238">
        <v>216.79479038001068</v>
      </c>
      <c r="M141" s="238">
        <v>219.62134134999988</v>
      </c>
      <c r="N141" s="238">
        <v>162.81183816001018</v>
      </c>
      <c r="O141" s="238">
        <f t="shared" si="432"/>
        <v>772.11770863982099</v>
      </c>
      <c r="Q141" s="238">
        <v>187.26860724758984</v>
      </c>
      <c r="R141" s="238">
        <v>264.93259126385954</v>
      </c>
      <c r="S141" s="238">
        <v>285</v>
      </c>
      <c r="T141" s="238">
        <v>228.62700126394012</v>
      </c>
      <c r="U141" s="238">
        <f t="shared" si="433"/>
        <v>965.82819977538941</v>
      </c>
      <c r="W141" s="238">
        <v>196.939639497999</v>
      </c>
      <c r="X141" s="238">
        <v>313.39299474199919</v>
      </c>
      <c r="Y141" s="238">
        <v>342.74136886546898</v>
      </c>
      <c r="Z141" s="238">
        <v>290.18122240999969</v>
      </c>
      <c r="AA141" s="238">
        <f t="shared" si="434"/>
        <v>1143.2552255154669</v>
      </c>
      <c r="AC141" s="238">
        <v>305.3431860086896</v>
      </c>
      <c r="AD141" s="238">
        <v>329.14211778157039</v>
      </c>
      <c r="AE141" s="238">
        <v>320.03756430999562</v>
      </c>
      <c r="AF141" s="238">
        <v>197.37075924411033</v>
      </c>
      <c r="AG141" s="238">
        <f t="shared" si="435"/>
        <v>1151.893627344366</v>
      </c>
      <c r="AI141" s="238">
        <v>282.49321225100056</v>
      </c>
      <c r="AJ141" s="238">
        <v>366.54599999999999</v>
      </c>
      <c r="AK141" s="238">
        <v>372.58169709000038</v>
      </c>
      <c r="AL141" s="238">
        <v>344.21718230999949</v>
      </c>
      <c r="AM141" s="238">
        <f t="shared" si="436"/>
        <v>1365.8380916510005</v>
      </c>
    </row>
    <row r="142" spans="1:39" ht="18">
      <c r="A142" s="69" t="str">
        <f>IF(Menu!$D$7="Português/Portuguese",B142,C142)</f>
        <v>EBITDA Ajustado</v>
      </c>
      <c r="B142" s="69" t="s">
        <v>92</v>
      </c>
      <c r="C142" s="69" t="s">
        <v>101</v>
      </c>
      <c r="E142" s="256">
        <v>-45</v>
      </c>
      <c r="F142" s="256">
        <v>-68</v>
      </c>
      <c r="G142" s="256">
        <v>-80</v>
      </c>
      <c r="H142" s="256">
        <v>-50.801977550300109</v>
      </c>
      <c r="I142" s="256">
        <f t="shared" si="431"/>
        <v>-243.80197755030011</v>
      </c>
      <c r="K142" s="256">
        <v>-97.538405890000092</v>
      </c>
      <c r="L142" s="256">
        <v>-38.992956120000031</v>
      </c>
      <c r="M142" s="256">
        <v>-49.115494569999981</v>
      </c>
      <c r="N142" s="256">
        <v>-9.9755287999999425</v>
      </c>
      <c r="O142" s="256">
        <f t="shared" si="432"/>
        <v>-195.62238538000005</v>
      </c>
      <c r="Q142" s="256">
        <v>-71.890198570000166</v>
      </c>
      <c r="R142" s="256">
        <v>-52.094642580000084</v>
      </c>
      <c r="S142" s="256">
        <v>-44</v>
      </c>
      <c r="T142" s="256">
        <v>-75.28283046999988</v>
      </c>
      <c r="U142" s="256">
        <f t="shared" si="433"/>
        <v>-243.26767162000013</v>
      </c>
      <c r="W142" s="256">
        <v>-78.579915840000027</v>
      </c>
      <c r="X142" s="256">
        <v>-60.092141640000079</v>
      </c>
      <c r="Y142" s="256">
        <v>-50.160594520000984</v>
      </c>
      <c r="Z142" s="256">
        <v>-79.649824564600237</v>
      </c>
      <c r="AA142" s="256">
        <f t="shared" si="434"/>
        <v>-268.48247656460131</v>
      </c>
      <c r="AC142" s="256">
        <v>-67.571859800000098</v>
      </c>
      <c r="AD142" s="256">
        <v>-44.00226154999703</v>
      </c>
      <c r="AE142" s="256">
        <v>-66.840320810000321</v>
      </c>
      <c r="AF142" s="256">
        <v>-23.462177209999879</v>
      </c>
      <c r="AG142" s="256">
        <f t="shared" si="435"/>
        <v>-201.87661936999734</v>
      </c>
      <c r="AI142" s="256">
        <v>-51.396425300000146</v>
      </c>
      <c r="AJ142" s="256">
        <v>-72.792000000000087</v>
      </c>
      <c r="AK142" s="256">
        <v>-39.454670130000011</v>
      </c>
      <c r="AL142" s="256">
        <v>-22.833776109999746</v>
      </c>
      <c r="AM142" s="256">
        <f t="shared" si="436"/>
        <v>-186.47687153999999</v>
      </c>
    </row>
    <row r="143" spans="1:39" ht="18">
      <c r="A143" s="70" t="str">
        <f>IF(Menu!$D$7="Português/Portuguese",B143,C143)</f>
        <v>Margem EBITDA Ajustada (%)</v>
      </c>
      <c r="B143" s="70" t="s">
        <v>433</v>
      </c>
      <c r="C143" s="70" t="s">
        <v>103</v>
      </c>
      <c r="E143" s="266" t="s">
        <v>701</v>
      </c>
      <c r="F143" s="266" t="s">
        <v>701</v>
      </c>
      <c r="G143" s="266" t="s">
        <v>701</v>
      </c>
      <c r="H143" s="266" t="s">
        <v>701</v>
      </c>
      <c r="I143" s="266" t="s">
        <v>701</v>
      </c>
      <c r="K143" s="268" t="s">
        <v>701</v>
      </c>
      <c r="L143" s="268" t="s">
        <v>701</v>
      </c>
      <c r="M143" s="268" t="s">
        <v>701</v>
      </c>
      <c r="N143" s="268" t="s">
        <v>701</v>
      </c>
      <c r="O143" s="266" t="s">
        <v>701</v>
      </c>
      <c r="Q143" s="268" t="s">
        <v>701</v>
      </c>
      <c r="R143" s="268" t="s">
        <v>701</v>
      </c>
      <c r="S143" s="268" t="s">
        <v>701</v>
      </c>
      <c r="T143" s="268" t="s">
        <v>701</v>
      </c>
      <c r="U143" s="268" t="s">
        <v>701</v>
      </c>
      <c r="W143" s="268" t="s">
        <v>701</v>
      </c>
      <c r="X143" s="268" t="s">
        <v>701</v>
      </c>
      <c r="Y143" s="268" t="s">
        <v>701</v>
      </c>
      <c r="Z143" s="268" t="s">
        <v>701</v>
      </c>
      <c r="AA143" s="268" t="s">
        <v>701</v>
      </c>
      <c r="AC143" s="268" t="s">
        <v>701</v>
      </c>
      <c r="AD143" s="268" t="s">
        <v>701</v>
      </c>
      <c r="AE143" s="268" t="s">
        <v>701</v>
      </c>
      <c r="AF143" s="268" t="s">
        <v>701</v>
      </c>
      <c r="AG143" s="268" t="s">
        <v>701</v>
      </c>
      <c r="AI143" s="268" t="s">
        <v>701</v>
      </c>
      <c r="AJ143" s="268" t="s">
        <v>701</v>
      </c>
      <c r="AK143" s="268" t="s">
        <v>701</v>
      </c>
      <c r="AL143" s="268" t="s">
        <v>701</v>
      </c>
      <c r="AM143" s="268" t="s">
        <v>701</v>
      </c>
    </row>
    <row r="144" spans="1:39" ht="15.75">
      <c r="A144" s="28"/>
      <c r="B144" s="28"/>
      <c r="C144" s="28"/>
      <c r="E144" s="247"/>
      <c r="F144" s="247"/>
      <c r="G144" s="247"/>
      <c r="H144" s="247"/>
      <c r="I144" s="247"/>
      <c r="K144" s="247"/>
      <c r="L144" s="247"/>
      <c r="M144" s="247"/>
      <c r="N144" s="247"/>
      <c r="O144" s="247"/>
      <c r="Q144" s="247"/>
      <c r="R144" s="247"/>
      <c r="S144" s="247"/>
      <c r="T144" s="247"/>
      <c r="U144" s="247"/>
      <c r="W144" s="247"/>
      <c r="X144" s="247"/>
      <c r="Y144" s="247"/>
      <c r="Z144" s="247"/>
      <c r="AA144" s="247"/>
      <c r="AC144" s="247"/>
      <c r="AD144" s="247"/>
      <c r="AE144" s="247"/>
      <c r="AF144" s="247"/>
      <c r="AG144" s="247"/>
      <c r="AI144" s="247"/>
      <c r="AJ144" s="247"/>
      <c r="AK144" s="247"/>
      <c r="AL144" s="247"/>
      <c r="AM144" s="247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8524E-8D5E-4BCA-B975-347940DF880A}">
  <sheetPr>
    <tabColor rgb="FFFFC000"/>
  </sheetPr>
  <dimension ref="A1:AN43"/>
  <sheetViews>
    <sheetView showGridLines="0" zoomScale="75" zoomScaleNormal="75" workbookViewId="0">
      <pane xSplit="4" ySplit="4" topLeftCell="E5" activePane="bottomRight" state="frozen"/>
      <selection activeCell="AN19" sqref="AN19"/>
      <selection pane="topRight" activeCell="AN19" sqref="AN19"/>
      <selection pane="bottomLeft" activeCell="AN19" sqref="AN19"/>
      <selection pane="bottomRight" activeCell="AO17" sqref="AO17"/>
    </sheetView>
  </sheetViews>
  <sheetFormatPr defaultColWidth="15.7109375" defaultRowHeight="17.25" outlineLevelCol="1"/>
  <cols>
    <col min="1" max="1" width="79.5703125" style="67" customWidth="1"/>
    <col min="2" max="3" width="79.5703125" style="67" hidden="1" customWidth="1"/>
    <col min="4" max="4" width="1.28515625" customWidth="1"/>
    <col min="5" max="8" width="15.7109375" style="67" hidden="1" customWidth="1" outlineLevel="1"/>
    <col min="9" max="9" width="15.7109375" style="67" collapsed="1"/>
    <col min="10" max="10" width="2.5703125" customWidth="1"/>
    <col min="11" max="14" width="15.7109375" style="67" hidden="1" customWidth="1" outlineLevel="1"/>
    <col min="15" max="15" width="15.7109375" style="67" collapsed="1"/>
    <col min="16" max="16" width="2.5703125" customWidth="1"/>
    <col min="17" max="20" width="15.7109375" style="67" hidden="1" customWidth="1" outlineLevel="1"/>
    <col min="21" max="21" width="15.7109375" style="67" collapsed="1"/>
    <col min="22" max="22" width="2.5703125" customWidth="1"/>
    <col min="23" max="26" width="15.7109375" style="67" hidden="1" customWidth="1" outlineLevel="1"/>
    <col min="27" max="27" width="15.7109375" style="67" collapsed="1"/>
    <col min="28" max="28" width="2.5703125" customWidth="1"/>
    <col min="29" max="32" width="15.7109375" style="67" hidden="1" customWidth="1" outlineLevel="1"/>
    <col min="33" max="33" width="15.7109375" style="67" collapsed="1"/>
    <col min="34" max="34" width="2.5703125" customWidth="1"/>
    <col min="35" max="38" width="15.7109375" style="67" customWidth="1" outlineLevel="1"/>
    <col min="39" max="39" width="15.7109375" style="67"/>
  </cols>
  <sheetData>
    <row r="1" spans="1:40" s="34" customFormat="1" ht="18" customHeight="1">
      <c r="A1" s="33"/>
      <c r="B1" s="33"/>
      <c r="C1" s="33"/>
      <c r="D1" s="33"/>
      <c r="E1" s="24"/>
      <c r="F1" s="24"/>
      <c r="G1" s="24"/>
      <c r="H1" s="24"/>
      <c r="I1" s="24"/>
      <c r="J1" s="25"/>
      <c r="K1" s="24"/>
      <c r="L1" s="24"/>
      <c r="M1" s="24"/>
      <c r="N1" s="24"/>
      <c r="O1" s="24"/>
      <c r="P1" s="25"/>
      <c r="Q1" s="24"/>
      <c r="R1" s="24"/>
      <c r="S1" s="24"/>
      <c r="T1" s="24"/>
      <c r="U1" s="24"/>
      <c r="V1" s="25"/>
      <c r="W1" s="24"/>
      <c r="X1" s="24"/>
      <c r="Y1" s="24"/>
      <c r="Z1" s="24"/>
      <c r="AA1" s="24"/>
      <c r="AB1" s="25"/>
      <c r="AC1" s="24"/>
      <c r="AD1" s="24"/>
      <c r="AE1" s="24"/>
      <c r="AF1" s="24"/>
      <c r="AG1" s="24"/>
      <c r="AH1" s="25"/>
      <c r="AI1" s="24"/>
      <c r="AJ1" s="24"/>
      <c r="AK1" s="24"/>
      <c r="AL1" s="24"/>
      <c r="AM1" s="24"/>
    </row>
    <row r="2" spans="1:40" s="34" customFormat="1" ht="18" customHeight="1">
      <c r="A2" s="33"/>
      <c r="B2" s="33"/>
      <c r="C2" s="33"/>
      <c r="D2" s="33"/>
      <c r="E2" s="24" t="s">
        <v>2</v>
      </c>
      <c r="F2" s="24" t="s">
        <v>3</v>
      </c>
      <c r="G2" s="24" t="s">
        <v>4</v>
      </c>
      <c r="H2" s="24" t="s">
        <v>5</v>
      </c>
      <c r="I2" s="24">
        <v>2020</v>
      </c>
      <c r="J2" s="25"/>
      <c r="K2" s="24" t="s">
        <v>6</v>
      </c>
      <c r="L2" s="24" t="s">
        <v>7</v>
      </c>
      <c r="M2" s="24" t="s">
        <v>8</v>
      </c>
      <c r="N2" s="24" t="s">
        <v>9</v>
      </c>
      <c r="O2" s="24">
        <v>2021</v>
      </c>
      <c r="P2" s="25"/>
      <c r="Q2" s="24" t="s">
        <v>18</v>
      </c>
      <c r="R2" s="24" t="s">
        <v>21</v>
      </c>
      <c r="S2" s="24" t="s">
        <v>22</v>
      </c>
      <c r="T2" s="24" t="s">
        <v>23</v>
      </c>
      <c r="U2" s="24">
        <v>2022</v>
      </c>
      <c r="V2" s="25"/>
      <c r="W2" s="24" t="s">
        <v>32</v>
      </c>
      <c r="X2" s="24" t="s">
        <v>34</v>
      </c>
      <c r="Y2" s="24" t="s">
        <v>73</v>
      </c>
      <c r="Z2" s="24" t="s">
        <v>74</v>
      </c>
      <c r="AA2" s="24">
        <v>2023</v>
      </c>
      <c r="AB2" s="25"/>
      <c r="AC2" s="24" t="s">
        <v>76</v>
      </c>
      <c r="AD2" s="24" t="s">
        <v>82</v>
      </c>
      <c r="AE2" s="24" t="s">
        <v>84</v>
      </c>
      <c r="AF2" s="24" t="s">
        <v>87</v>
      </c>
      <c r="AG2" s="24">
        <v>2024</v>
      </c>
      <c r="AH2" s="25"/>
      <c r="AI2" s="24" t="s">
        <v>89</v>
      </c>
      <c r="AJ2" s="24" t="s">
        <v>109</v>
      </c>
      <c r="AK2" s="24" t="s">
        <v>130</v>
      </c>
      <c r="AL2" s="24" t="s">
        <v>175</v>
      </c>
      <c r="AM2" s="24">
        <v>2025</v>
      </c>
    </row>
    <row r="3" spans="1:40" s="34" customFormat="1" ht="18" customHeight="1">
      <c r="A3" s="33"/>
      <c r="B3" s="33"/>
      <c r="C3" s="33"/>
      <c r="D3" s="33"/>
      <c r="E3" s="24" t="s">
        <v>41</v>
      </c>
      <c r="F3" s="24" t="s">
        <v>42</v>
      </c>
      <c r="G3" s="24" t="s">
        <v>43</v>
      </c>
      <c r="H3" s="24" t="s">
        <v>44</v>
      </c>
      <c r="I3" s="24">
        <v>2020</v>
      </c>
      <c r="J3" s="23"/>
      <c r="K3" s="24" t="s">
        <v>45</v>
      </c>
      <c r="L3" s="24" t="s">
        <v>46</v>
      </c>
      <c r="M3" s="24" t="s">
        <v>47</v>
      </c>
      <c r="N3" s="24" t="s">
        <v>48</v>
      </c>
      <c r="O3" s="24">
        <v>2021</v>
      </c>
      <c r="P3" s="23"/>
      <c r="Q3" s="24" t="s">
        <v>49</v>
      </c>
      <c r="R3" s="24" t="s">
        <v>50</v>
      </c>
      <c r="S3" s="24" t="s">
        <v>51</v>
      </c>
      <c r="T3" s="24" t="s">
        <v>52</v>
      </c>
      <c r="U3" s="24">
        <v>2022</v>
      </c>
      <c r="V3" s="23"/>
      <c r="W3" s="24" t="s">
        <v>53</v>
      </c>
      <c r="X3" s="24" t="s">
        <v>54</v>
      </c>
      <c r="Y3" s="24" t="s">
        <v>72</v>
      </c>
      <c r="Z3" s="24" t="s">
        <v>75</v>
      </c>
      <c r="AA3" s="24">
        <v>2023</v>
      </c>
      <c r="AB3" s="23"/>
      <c r="AC3" s="24" t="s">
        <v>77</v>
      </c>
      <c r="AD3" s="24" t="s">
        <v>83</v>
      </c>
      <c r="AE3" s="24" t="s">
        <v>85</v>
      </c>
      <c r="AF3" s="24" t="s">
        <v>88</v>
      </c>
      <c r="AG3" s="24">
        <v>2024</v>
      </c>
      <c r="AH3" s="23"/>
      <c r="AI3" s="24" t="s">
        <v>90</v>
      </c>
      <c r="AJ3" s="24" t="s">
        <v>110</v>
      </c>
      <c r="AK3" s="24" t="s">
        <v>129</v>
      </c>
      <c r="AL3" s="24" t="s">
        <v>706</v>
      </c>
      <c r="AM3" s="24">
        <v>2025</v>
      </c>
    </row>
    <row r="4" spans="1:40" s="34" customFormat="1" ht="20.100000000000001" customHeight="1" thickBot="1">
      <c r="A4" s="51"/>
      <c r="B4" s="51"/>
      <c r="C4" s="51"/>
      <c r="D4" s="33"/>
      <c r="E4" s="47" t="str">
        <f>IF(Menu!$D$7="Português/Portuguese",E2,E3)</f>
        <v>1T20</v>
      </c>
      <c r="F4" s="47" t="str">
        <f>IF(Menu!$D$7="Português/Portuguese",F2,F3)</f>
        <v>2T20</v>
      </c>
      <c r="G4" s="47" t="str">
        <f>IF(Menu!$D$7="Português/Portuguese",G2,G3)</f>
        <v>3T20</v>
      </c>
      <c r="H4" s="47" t="str">
        <f>IF(Menu!$D$7="Português/Portuguese",H2,H3)</f>
        <v>4T20</v>
      </c>
      <c r="I4" s="17">
        <f>IF(Menu!$D$7="Português/Portuguese",I2,I3)</f>
        <v>2020</v>
      </c>
      <c r="J4"/>
      <c r="K4" s="47" t="str">
        <f>IF(Menu!$D$7="Português/Portuguese",K2,K3)</f>
        <v>1T21</v>
      </c>
      <c r="L4" s="47" t="str">
        <f>IF(Menu!$D$7="Português/Portuguese",L2,L3)</f>
        <v>2T21</v>
      </c>
      <c r="M4" s="47" t="str">
        <f>IF(Menu!$D$7="Português/Portuguese",M2,M3)</f>
        <v>3T21</v>
      </c>
      <c r="N4" s="47" t="str">
        <f>IF(Menu!$D$7="Português/Portuguese",N2,N3)</f>
        <v>4T21</v>
      </c>
      <c r="O4" s="17">
        <f>IF(Menu!$D$7="Português/Portuguese",O2,O3)</f>
        <v>2021</v>
      </c>
      <c r="P4"/>
      <c r="Q4" s="47" t="str">
        <f>IF(Menu!$D$7="Português/Portuguese",Q2,Q3)</f>
        <v>1T22</v>
      </c>
      <c r="R4" s="47" t="str">
        <f>IF(Menu!$D$7="Português/Portuguese",R2,R3)</f>
        <v>2T22</v>
      </c>
      <c r="S4" s="47" t="str">
        <f>IF(Menu!$D$7="Português/Portuguese",S2,S3)</f>
        <v>3T22</v>
      </c>
      <c r="T4" s="47" t="str">
        <f>IF(Menu!$D$7="Português/Portuguese",T2,T3)</f>
        <v>4T22</v>
      </c>
      <c r="U4" s="17">
        <f>IF(Menu!$D$7="Português/Portuguese",U2,U3)</f>
        <v>2022</v>
      </c>
      <c r="V4"/>
      <c r="W4" s="47" t="str">
        <f>IF(Menu!$D$7="Português/Portuguese",W2,W3)</f>
        <v>1T23</v>
      </c>
      <c r="X4" s="47" t="str">
        <f>IF(Menu!$D$7="Português/Portuguese",X2,X3)</f>
        <v>2T23</v>
      </c>
      <c r="Y4" s="47" t="str">
        <f>IF(Menu!$D$7="Português/Portuguese",Y2,Y3)</f>
        <v>3T23</v>
      </c>
      <c r="Z4" s="47" t="str">
        <f>IF(Menu!$D$7="Português/Portuguese",Z2,Z3)</f>
        <v>4T23</v>
      </c>
      <c r="AA4" s="17">
        <f>IF(Menu!$D$7="Português/Portuguese",AA2,AA3)</f>
        <v>2023</v>
      </c>
      <c r="AB4"/>
      <c r="AC4" s="47" t="str">
        <f>IF(Menu!$D$7="Português/Portuguese",AC2,AC3)</f>
        <v>1T24</v>
      </c>
      <c r="AD4" s="47" t="str">
        <f>IF(Menu!$D$7="Português/Portuguese",AD2,AD3)</f>
        <v>2T24</v>
      </c>
      <c r="AE4" s="47" t="str">
        <f>IF(Menu!$D$7="Português/Portuguese",AE2,AE3)</f>
        <v>3T24</v>
      </c>
      <c r="AF4" s="47" t="str">
        <f>IF(Menu!$D$7="Português/Portuguese",AF2,AF3)</f>
        <v>4T24</v>
      </c>
      <c r="AG4" s="17">
        <f>IF(Menu!$D$7="Português/Portuguese",AG2,AG3)</f>
        <v>2024</v>
      </c>
      <c r="AH4"/>
      <c r="AI4" s="47" t="str">
        <f>IF(Menu!$D$7="Português/Portuguese",AI2,AI3)</f>
        <v>1T25</v>
      </c>
      <c r="AJ4" s="47" t="str">
        <f>IF(Menu!$D$7="Português/Portuguese",AJ2,AJ3)</f>
        <v>2T25</v>
      </c>
      <c r="AK4" s="47" t="str">
        <f>IF(Menu!$D$7="Português/Portuguese",AK2,AK3)</f>
        <v>3T25</v>
      </c>
      <c r="AL4" s="47" t="str">
        <f>IF(Menu!$D$7="Português/Portuguese",AL2,AL3)</f>
        <v>4T25</v>
      </c>
      <c r="AM4" s="17">
        <f>IF(Menu!$D$7="Português/Portuguese",AM2,AM3)</f>
        <v>2025</v>
      </c>
    </row>
    <row r="5" spans="1:40" ht="18">
      <c r="A5" s="71" t="str">
        <f>IF(Menu!$D$7="Português/Portuguese",B5,C5)</f>
        <v xml:space="preserve">Siderurgia </v>
      </c>
      <c r="B5" s="71" t="s">
        <v>575</v>
      </c>
      <c r="C5" s="71" t="s">
        <v>442</v>
      </c>
      <c r="E5" s="71"/>
      <c r="F5" s="71"/>
      <c r="G5" s="71"/>
      <c r="H5" s="71"/>
      <c r="I5" s="71"/>
      <c r="K5" s="71"/>
      <c r="L5" s="71"/>
      <c r="M5" s="71"/>
      <c r="N5" s="71"/>
      <c r="O5" s="71"/>
      <c r="Q5" s="71"/>
      <c r="R5" s="71"/>
      <c r="S5" s="71"/>
      <c r="T5" s="71"/>
      <c r="U5" s="71"/>
      <c r="W5" s="71"/>
      <c r="X5" s="71"/>
      <c r="Y5" s="71"/>
      <c r="Z5" s="71"/>
      <c r="AA5" s="71"/>
      <c r="AC5" s="71"/>
      <c r="AD5" s="71"/>
      <c r="AE5" s="71"/>
      <c r="AF5" s="71"/>
      <c r="AG5" s="71"/>
      <c r="AI5" s="71"/>
      <c r="AJ5" s="71"/>
      <c r="AK5" s="71"/>
      <c r="AL5" s="71"/>
      <c r="AM5" s="71"/>
    </row>
    <row r="6" spans="1:40" ht="2.25" customHeight="1">
      <c r="A6" s="28"/>
      <c r="B6" s="28"/>
      <c r="C6" s="28"/>
      <c r="E6" s="28"/>
      <c r="F6" s="28"/>
      <c r="G6" s="28"/>
      <c r="H6" s="28"/>
      <c r="I6" s="28"/>
      <c r="K6" s="28"/>
      <c r="L6" s="28"/>
      <c r="M6" s="28"/>
      <c r="N6" s="28"/>
      <c r="O6" s="28"/>
      <c r="Q6" s="28"/>
      <c r="R6" s="28"/>
      <c r="S6" s="28"/>
      <c r="T6" s="28"/>
      <c r="U6" s="28"/>
      <c r="W6" s="28"/>
      <c r="X6" s="28"/>
      <c r="Y6" s="28"/>
      <c r="Z6" s="28"/>
      <c r="AA6" s="28"/>
      <c r="AC6" s="28"/>
      <c r="AD6" s="28"/>
      <c r="AE6" s="28"/>
      <c r="AF6" s="28"/>
      <c r="AG6" s="28"/>
      <c r="AI6" s="28"/>
      <c r="AJ6" s="28"/>
      <c r="AK6" s="28"/>
      <c r="AL6" s="28"/>
      <c r="AM6" s="28"/>
    </row>
    <row r="7" spans="1:40" ht="18">
      <c r="A7" s="71" t="str">
        <f>IF(Menu!$D$7="Português/Portuguese",B7,C7)</f>
        <v>Produção de aços (mil toneladas)</v>
      </c>
      <c r="B7" s="71" t="s">
        <v>576</v>
      </c>
      <c r="C7" s="71" t="s">
        <v>577</v>
      </c>
      <c r="E7" s="71"/>
      <c r="F7" s="71"/>
      <c r="G7" s="71"/>
      <c r="H7" s="71"/>
      <c r="I7" s="71"/>
      <c r="K7" s="71"/>
      <c r="L7" s="71"/>
      <c r="M7" s="71"/>
      <c r="N7" s="71"/>
      <c r="O7" s="71"/>
      <c r="Q7" s="71"/>
      <c r="R7" s="71"/>
      <c r="S7" s="71"/>
      <c r="T7" s="71"/>
      <c r="U7" s="71"/>
      <c r="W7" s="71"/>
      <c r="X7" s="71"/>
      <c r="Y7" s="71"/>
      <c r="Z7" s="71"/>
      <c r="AA7" s="71"/>
      <c r="AC7" s="71"/>
      <c r="AD7" s="71"/>
      <c r="AE7" s="71"/>
      <c r="AF7" s="71"/>
      <c r="AG7" s="71"/>
      <c r="AI7" s="71"/>
      <c r="AJ7" s="71"/>
      <c r="AK7" s="71"/>
      <c r="AL7" s="71"/>
      <c r="AM7" s="71"/>
      <c r="AN7" s="94"/>
    </row>
    <row r="8" spans="1:40" ht="15.75">
      <c r="A8" s="10" t="str">
        <f>IF(Menu!$D$7="Português/Portuguese",B8,C8)</f>
        <v xml:space="preserve">Total de Placas (UPV + Terceiros) </v>
      </c>
      <c r="B8" s="10" t="s">
        <v>519</v>
      </c>
      <c r="C8" s="10" t="s">
        <v>533</v>
      </c>
      <c r="E8" s="272">
        <v>943</v>
      </c>
      <c r="F8" s="272">
        <v>916</v>
      </c>
      <c r="G8" s="272">
        <v>786</v>
      </c>
      <c r="H8" s="272">
        <v>907.78979500000003</v>
      </c>
      <c r="I8" s="272">
        <f>SUM(E8:H8)</f>
        <v>3552.7897950000001</v>
      </c>
      <c r="K8" s="272">
        <v>1007.418305</v>
      </c>
      <c r="L8" s="272">
        <v>971.077944</v>
      </c>
      <c r="M8" s="272">
        <v>1105</v>
      </c>
      <c r="N8" s="272">
        <v>987.7</v>
      </c>
      <c r="O8" s="272">
        <f>SUM(K8:N8)</f>
        <v>4071.1962489999996</v>
      </c>
      <c r="Q8" s="272">
        <v>895</v>
      </c>
      <c r="R8" s="272">
        <v>890.00357500000007</v>
      </c>
      <c r="S8" s="272">
        <v>1026.677334</v>
      </c>
      <c r="T8" s="272">
        <v>959</v>
      </c>
      <c r="U8" s="272">
        <f>SUM(Q8:T8)</f>
        <v>3770.6809090000002</v>
      </c>
      <c r="W8" s="272">
        <v>748.45628299999998</v>
      </c>
      <c r="X8" s="272">
        <v>732.12991</v>
      </c>
      <c r="Y8" s="272">
        <v>922.07019200000002</v>
      </c>
      <c r="Z8" s="272">
        <v>893.65636199999994</v>
      </c>
      <c r="AA8" s="272">
        <f>SUM(W8:Z8)</f>
        <v>3296.3127469999999</v>
      </c>
      <c r="AC8" s="272">
        <v>944.52078200000005</v>
      </c>
      <c r="AD8" s="272">
        <f>'[4]11. Produção_Siderurgia'!$Z$4</f>
        <v>883.39988099999994</v>
      </c>
      <c r="AE8" s="272">
        <v>995.15118600000005</v>
      </c>
      <c r="AF8" s="272">
        <v>963.25068500000009</v>
      </c>
      <c r="AG8" s="272">
        <f>SUM(AC8:AF8)</f>
        <v>3786.3225339999999</v>
      </c>
      <c r="AI8" s="272">
        <v>811.8400459999998</v>
      </c>
      <c r="AJ8" s="272">
        <v>786</v>
      </c>
      <c r="AK8" s="272">
        <f t="shared" ref="AK8" si="0">SUM(AK9:AK10)</f>
        <v>726.15064400000006</v>
      </c>
      <c r="AL8" s="272">
        <v>793.91992600000003</v>
      </c>
      <c r="AM8" s="272">
        <f>SUM(AI8:AL8)</f>
        <v>3117.9106159999997</v>
      </c>
    </row>
    <row r="9" spans="1:40">
      <c r="A9" s="67" t="str">
        <f>IF(Menu!$D$7="Português/Portuguese",B9,C9)</f>
        <v xml:space="preserve">Produção de Placas </v>
      </c>
      <c r="B9" s="67" t="s">
        <v>520</v>
      </c>
      <c r="C9" s="67" t="s">
        <v>534</v>
      </c>
      <c r="E9" s="273">
        <v>884</v>
      </c>
      <c r="F9" s="273">
        <v>913</v>
      </c>
      <c r="G9" s="273">
        <v>781</v>
      </c>
      <c r="H9" s="273">
        <v>897.85300000000007</v>
      </c>
      <c r="I9" s="273">
        <f t="shared" ref="I9:I12" si="1">SUM(E9:H9)</f>
        <v>3475.8530000000001</v>
      </c>
      <c r="K9" s="273">
        <v>1007.418305</v>
      </c>
      <c r="L9" s="273">
        <v>946.63499999999999</v>
      </c>
      <c r="M9" s="273">
        <v>1105</v>
      </c>
      <c r="N9" s="273">
        <v>987.7</v>
      </c>
      <c r="O9" s="273">
        <f t="shared" ref="O9:O12" si="2">SUM(K9:N9)</f>
        <v>4046.7533050000002</v>
      </c>
      <c r="Q9" s="273">
        <v>895</v>
      </c>
      <c r="R9" s="273">
        <v>889.97700000000009</v>
      </c>
      <c r="S9" s="273">
        <v>960.16600000000005</v>
      </c>
      <c r="T9" s="273">
        <v>839</v>
      </c>
      <c r="U9" s="273">
        <f t="shared" ref="U9:U12" si="3">SUM(Q9:T9)</f>
        <v>3584.143</v>
      </c>
      <c r="W9" s="273">
        <v>589.101</v>
      </c>
      <c r="X9" s="273">
        <v>664.72299999999996</v>
      </c>
      <c r="Y9" s="273">
        <v>867.49300000000005</v>
      </c>
      <c r="Z9" s="273">
        <v>787.274</v>
      </c>
      <c r="AA9" s="273">
        <f t="shared" ref="AA9:AA12" si="4">SUM(W9:Z9)</f>
        <v>2908.5909999999999</v>
      </c>
      <c r="AC9" s="273">
        <v>770.44900000000007</v>
      </c>
      <c r="AD9" s="273">
        <v>717</v>
      </c>
      <c r="AE9" s="273">
        <v>829.67000000000007</v>
      </c>
      <c r="AF9" s="273">
        <v>818.4670000000001</v>
      </c>
      <c r="AG9" s="273">
        <f t="shared" ref="AG9:AG12" si="5">SUM(AC9:AF9)</f>
        <v>3135.5860000000002</v>
      </c>
      <c r="AI9" s="273">
        <v>711.49840899999981</v>
      </c>
      <c r="AJ9" s="273">
        <v>699</v>
      </c>
      <c r="AK9" s="273">
        <v>715.68100000000004</v>
      </c>
      <c r="AL9" s="273">
        <v>763.09699999999998</v>
      </c>
      <c r="AM9" s="273">
        <f t="shared" ref="AM9:AM12" si="6">SUM(AI9:AL9)</f>
        <v>2889.2764090000001</v>
      </c>
    </row>
    <row r="10" spans="1:40">
      <c r="A10" s="67" t="str">
        <f>IF(Menu!$D$7="Português/Portuguese",B10,C10)</f>
        <v xml:space="preserve">Placas de Terceiros </v>
      </c>
      <c r="B10" s="67" t="s">
        <v>521</v>
      </c>
      <c r="C10" s="67" t="s">
        <v>535</v>
      </c>
      <c r="E10" s="273">
        <v>58</v>
      </c>
      <c r="F10" s="273">
        <v>2</v>
      </c>
      <c r="G10" s="273">
        <v>5</v>
      </c>
      <c r="H10" s="273">
        <v>9.936795</v>
      </c>
      <c r="I10" s="273">
        <f t="shared" si="1"/>
        <v>74.936795000000004</v>
      </c>
      <c r="K10" s="273">
        <v>0</v>
      </c>
      <c r="L10" s="273">
        <v>24.442944000000001</v>
      </c>
      <c r="M10" s="273">
        <v>0</v>
      </c>
      <c r="N10" s="273">
        <v>0</v>
      </c>
      <c r="O10" s="273">
        <f t="shared" si="2"/>
        <v>24.442944000000001</v>
      </c>
      <c r="Q10" s="273">
        <v>0</v>
      </c>
      <c r="R10" s="273">
        <v>2.6574999999999998E-2</v>
      </c>
      <c r="S10" s="273">
        <v>66.511334000000005</v>
      </c>
      <c r="T10" s="273">
        <v>121</v>
      </c>
      <c r="U10" s="273">
        <f t="shared" si="3"/>
        <v>187.53790900000001</v>
      </c>
      <c r="W10" s="273">
        <v>159.35528299999999</v>
      </c>
      <c r="X10" s="273">
        <v>67.406910000000011</v>
      </c>
      <c r="Y10" s="273">
        <v>54.577191999999997</v>
      </c>
      <c r="Z10" s="273">
        <v>106.382362</v>
      </c>
      <c r="AA10" s="273">
        <f t="shared" si="4"/>
        <v>387.72174699999999</v>
      </c>
      <c r="AC10" s="273">
        <v>174.07178200000001</v>
      </c>
      <c r="AD10" s="273">
        <v>166</v>
      </c>
      <c r="AE10" s="273">
        <v>165.48118599999998</v>
      </c>
      <c r="AF10" s="273">
        <v>144.78368499999999</v>
      </c>
      <c r="AG10" s="273">
        <f t="shared" si="5"/>
        <v>650.33665299999996</v>
      </c>
      <c r="AI10" s="273">
        <v>100.34163699999999</v>
      </c>
      <c r="AJ10" s="273">
        <v>87</v>
      </c>
      <c r="AK10" s="273">
        <v>10.469644000000001</v>
      </c>
      <c r="AL10" s="273">
        <v>30.822925999999999</v>
      </c>
      <c r="AM10" s="273">
        <f t="shared" si="6"/>
        <v>228.63420699999998</v>
      </c>
    </row>
    <row r="11" spans="1:40" ht="15.75">
      <c r="A11" s="10" t="str">
        <f>IF(Menu!$D$7="Português/Portuguese",B11,C11)</f>
        <v>Total Laminados Planos</v>
      </c>
      <c r="B11" s="10" t="s">
        <v>522</v>
      </c>
      <c r="C11" s="10" t="s">
        <v>536</v>
      </c>
      <c r="E11" s="272">
        <v>928</v>
      </c>
      <c r="F11" s="272">
        <v>749</v>
      </c>
      <c r="G11" s="272">
        <v>822</v>
      </c>
      <c r="H11" s="272">
        <v>879.23503400000004</v>
      </c>
      <c r="I11" s="272">
        <f t="shared" si="1"/>
        <v>3378.2350340000003</v>
      </c>
      <c r="K11" s="272">
        <v>929.61175300000002</v>
      </c>
      <c r="L11" s="272">
        <v>977.61884899999995</v>
      </c>
      <c r="M11" s="272">
        <v>1023</v>
      </c>
      <c r="N11" s="272">
        <v>859.080557</v>
      </c>
      <c r="O11" s="272">
        <f t="shared" si="2"/>
        <v>3789.3111589999999</v>
      </c>
      <c r="Q11" s="272">
        <v>827</v>
      </c>
      <c r="R11" s="272">
        <v>766.75740199999996</v>
      </c>
      <c r="S11" s="272">
        <v>910.51843499999973</v>
      </c>
      <c r="T11" s="272">
        <v>873</v>
      </c>
      <c r="U11" s="272">
        <f t="shared" si="3"/>
        <v>3377.2758369999997</v>
      </c>
      <c r="W11" s="272">
        <v>702.21471299999996</v>
      </c>
      <c r="X11" s="272">
        <v>774.70835299999999</v>
      </c>
      <c r="Y11" s="272">
        <v>835.34469899999999</v>
      </c>
      <c r="Z11" s="272">
        <v>793.17652499999986</v>
      </c>
      <c r="AA11" s="272">
        <f t="shared" si="4"/>
        <v>3105.4442899999995</v>
      </c>
      <c r="AC11" s="272">
        <v>860.32728999999995</v>
      </c>
      <c r="AD11" s="272">
        <f>'[4]11. Produção_Siderurgia'!$Z$9</f>
        <v>828.92465700000002</v>
      </c>
      <c r="AE11" s="272">
        <v>917.15343900000005</v>
      </c>
      <c r="AF11" s="272">
        <v>867.14683800000012</v>
      </c>
      <c r="AG11" s="272">
        <f t="shared" si="5"/>
        <v>3473.552224</v>
      </c>
      <c r="AI11" s="272">
        <v>775.30118900000002</v>
      </c>
      <c r="AJ11" s="272">
        <v>762</v>
      </c>
      <c r="AK11" s="272">
        <v>738.37162499999999</v>
      </c>
      <c r="AL11" s="272">
        <v>790.96714199999997</v>
      </c>
      <c r="AM11" s="272">
        <f t="shared" si="6"/>
        <v>3066.639956</v>
      </c>
    </row>
    <row r="12" spans="1:40" ht="15.75">
      <c r="A12" s="10" t="str">
        <f>IF(Menu!$D$7="Português/Portuguese",B12,C12)</f>
        <v>Total Laminados Longos</v>
      </c>
      <c r="B12" s="10" t="s">
        <v>523</v>
      </c>
      <c r="C12" s="10" t="s">
        <v>537</v>
      </c>
      <c r="E12" s="272">
        <v>51</v>
      </c>
      <c r="F12" s="272">
        <v>54</v>
      </c>
      <c r="G12" s="272">
        <v>56</v>
      </c>
      <c r="H12" s="272">
        <v>55.039520000000337</v>
      </c>
      <c r="I12" s="272">
        <f t="shared" si="1"/>
        <v>216.03952000000032</v>
      </c>
      <c r="K12" s="272">
        <v>52.745668000000109</v>
      </c>
      <c r="L12" s="272">
        <v>63.004860000000633</v>
      </c>
      <c r="M12" s="272">
        <v>60</v>
      </c>
      <c r="N12" s="272">
        <v>60.477723000000182</v>
      </c>
      <c r="O12" s="272">
        <f t="shared" si="2"/>
        <v>236.22825100000091</v>
      </c>
      <c r="Q12" s="272">
        <v>49</v>
      </c>
      <c r="R12" s="272">
        <v>50.432258000000076</v>
      </c>
      <c r="S12" s="272">
        <v>60.039504999999998</v>
      </c>
      <c r="T12" s="272">
        <v>57</v>
      </c>
      <c r="U12" s="272">
        <f t="shared" si="3"/>
        <v>216.47176300000007</v>
      </c>
      <c r="W12" s="272">
        <v>48.779730000000001</v>
      </c>
      <c r="X12" s="272">
        <v>45.678606999999992</v>
      </c>
      <c r="Y12" s="272">
        <v>55.149355999999997</v>
      </c>
      <c r="Z12" s="272">
        <v>60.370874000000001</v>
      </c>
      <c r="AA12" s="272">
        <f t="shared" si="4"/>
        <v>209.978567</v>
      </c>
      <c r="AC12" s="272">
        <v>55.430279000000006</v>
      </c>
      <c r="AD12" s="272">
        <f>'[4]11. Produção_Siderurgia'!$Z$10</f>
        <v>58.948284999999998</v>
      </c>
      <c r="AE12" s="272">
        <v>58.172657999999998</v>
      </c>
      <c r="AF12" s="272">
        <v>66.13784299999999</v>
      </c>
      <c r="AG12" s="272">
        <f t="shared" si="5"/>
        <v>238.68906499999997</v>
      </c>
      <c r="AI12" s="272">
        <v>58.081297000000006</v>
      </c>
      <c r="AJ12" s="272">
        <v>63</v>
      </c>
      <c r="AK12" s="272">
        <v>54.858260000000008</v>
      </c>
      <c r="AL12" s="272">
        <v>63.497344000000012</v>
      </c>
      <c r="AM12" s="272">
        <f t="shared" si="6"/>
        <v>239.43690100000003</v>
      </c>
    </row>
    <row r="13" spans="1:40" ht="18">
      <c r="A13" s="71" t="str">
        <f>IF(Menu!$D$7="Português/Portuguese",B13,C13)</f>
        <v>Vendas de aço - por mercado (mil toneladas)</v>
      </c>
      <c r="B13" s="71" t="s">
        <v>578</v>
      </c>
      <c r="C13" s="71" t="s">
        <v>579</v>
      </c>
      <c r="E13" s="71"/>
      <c r="F13" s="71"/>
      <c r="G13" s="71"/>
      <c r="H13" s="71"/>
      <c r="I13" s="71"/>
      <c r="K13" s="71"/>
      <c r="L13" s="71"/>
      <c r="M13" s="71"/>
      <c r="N13" s="71"/>
      <c r="O13" s="71"/>
      <c r="Q13" s="71"/>
      <c r="R13" s="71"/>
      <c r="S13" s="71"/>
      <c r="T13" s="71"/>
      <c r="U13" s="71"/>
      <c r="W13" s="71"/>
      <c r="X13" s="71"/>
      <c r="Y13" s="71"/>
      <c r="Z13" s="71"/>
      <c r="AA13" s="71"/>
      <c r="AC13" s="71"/>
      <c r="AD13" s="71"/>
      <c r="AE13" s="71"/>
      <c r="AF13" s="71"/>
      <c r="AG13" s="71"/>
      <c r="AI13" s="71"/>
      <c r="AJ13" s="71"/>
      <c r="AK13" s="71"/>
      <c r="AL13" s="71"/>
      <c r="AM13" s="71"/>
    </row>
    <row r="14" spans="1:40" ht="15.75">
      <c r="A14" s="10" t="str">
        <f>IF(Menu!$D$7="Português/Portuguese",B14,C14)</f>
        <v xml:space="preserve">Vendas de Aços Planos </v>
      </c>
      <c r="B14" s="10" t="s">
        <v>524</v>
      </c>
      <c r="C14" s="10" t="s">
        <v>538</v>
      </c>
      <c r="E14" s="272">
        <v>863</v>
      </c>
      <c r="F14" s="272">
        <v>753</v>
      </c>
      <c r="G14" s="272">
        <v>1054</v>
      </c>
      <c r="H14" s="272">
        <v>989.92121239099993</v>
      </c>
      <c r="I14" s="272">
        <f>SUM(E14:H14)</f>
        <v>3659.9212123910002</v>
      </c>
      <c r="K14" s="272">
        <v>1055.564645389175</v>
      </c>
      <c r="L14" s="272">
        <v>1025</v>
      </c>
      <c r="M14" s="272">
        <v>776.48204085882355</v>
      </c>
      <c r="N14" s="272">
        <v>784.4821735560862</v>
      </c>
      <c r="O14" s="272">
        <f>SUM(K14:N14)</f>
        <v>3641.5288598040847</v>
      </c>
      <c r="Q14" s="272">
        <v>871</v>
      </c>
      <c r="R14" s="272">
        <v>829</v>
      </c>
      <c r="S14" s="272">
        <v>948.53671344834913</v>
      </c>
      <c r="T14" s="272">
        <v>797.84285095973462</v>
      </c>
      <c r="U14" s="272">
        <f>SUM(Q14:T14)</f>
        <v>3446.3795644080838</v>
      </c>
      <c r="W14" s="272">
        <v>811.44541921500013</v>
      </c>
      <c r="X14" s="272">
        <v>848.42576757190011</v>
      </c>
      <c r="Y14" s="272">
        <v>816.98271326725251</v>
      </c>
      <c r="Z14" s="272">
        <v>840.97593905675012</v>
      </c>
      <c r="AA14" s="272">
        <f>SUM(W14:Z14)</f>
        <v>3317.8298391109029</v>
      </c>
      <c r="AC14" s="272">
        <v>832.57195417799994</v>
      </c>
      <c r="AD14" s="272">
        <v>882.81130438600007</v>
      </c>
      <c r="AE14" s="272">
        <v>946.94010912599992</v>
      </c>
      <c r="AF14" s="272">
        <v>933.7321073736</v>
      </c>
      <c r="AG14" s="272">
        <f>SUM(AC14:AF14)</f>
        <v>3596.0554750636002</v>
      </c>
      <c r="AI14" s="272">
        <v>877.42793924199998</v>
      </c>
      <c r="AJ14" s="272">
        <v>798</v>
      </c>
      <c r="AK14" s="272">
        <f>SUM(AK15:AK18)</f>
        <v>820.55410792807004</v>
      </c>
      <c r="AL14" s="272">
        <f>SUM(AL15:AL18)</f>
        <v>775.30810575418491</v>
      </c>
      <c r="AM14" s="272">
        <f>SUM(AI14:AL14)</f>
        <v>3271.2901529242549</v>
      </c>
    </row>
    <row r="15" spans="1:40">
      <c r="A15" s="67" t="str">
        <f>IF(Menu!$D$7="Português/Portuguese",B15,C15)</f>
        <v xml:space="preserve">Mercado Interno </v>
      </c>
      <c r="B15" s="67" t="s">
        <v>525</v>
      </c>
      <c r="C15" s="67" t="s">
        <v>113</v>
      </c>
      <c r="E15" s="273">
        <v>720</v>
      </c>
      <c r="F15" s="273">
        <v>556</v>
      </c>
      <c r="G15" s="273">
        <v>924</v>
      </c>
      <c r="H15" s="273">
        <v>833.10183508899991</v>
      </c>
      <c r="I15" s="273">
        <f t="shared" ref="I15:I21" si="7">SUM(E15:H15)</f>
        <v>3033.1018350889999</v>
      </c>
      <c r="K15" s="273">
        <v>858.99306181999987</v>
      </c>
      <c r="L15" s="273">
        <v>839</v>
      </c>
      <c r="M15" s="273">
        <v>640</v>
      </c>
      <c r="N15" s="273">
        <v>616.08549783000001</v>
      </c>
      <c r="O15" s="273">
        <f t="shared" ref="O15:O21" si="8">SUM(K15:N15)</f>
        <v>2954.0785596499995</v>
      </c>
      <c r="Q15" s="273">
        <v>691</v>
      </c>
      <c r="R15" s="273">
        <v>669</v>
      </c>
      <c r="S15" s="273">
        <v>806.3011383585</v>
      </c>
      <c r="T15" s="273">
        <v>682.68691662870003</v>
      </c>
      <c r="U15" s="273">
        <f t="shared" ref="U15:U21" si="9">SUM(Q15:T15)</f>
        <v>2848.9880549872</v>
      </c>
      <c r="W15" s="273">
        <v>620.36242185900005</v>
      </c>
      <c r="X15" s="273">
        <v>679.96745292790001</v>
      </c>
      <c r="Y15" s="273">
        <v>677.85579988469999</v>
      </c>
      <c r="Z15" s="273">
        <v>685.58459441190007</v>
      </c>
      <c r="AA15" s="273">
        <f t="shared" ref="AA15:AA21" si="10">SUM(W15:Z15)</f>
        <v>2663.7702690835004</v>
      </c>
      <c r="AC15" s="273">
        <v>665.56370429699996</v>
      </c>
      <c r="AD15" s="273">
        <v>719.72335002500006</v>
      </c>
      <c r="AE15" s="273">
        <v>787.56533593500001</v>
      </c>
      <c r="AF15" s="273">
        <v>796.79421939660006</v>
      </c>
      <c r="AG15" s="273">
        <f t="shared" ref="AG15:AG21" si="11">SUM(AC15:AF15)</f>
        <v>2969.6466096536001</v>
      </c>
      <c r="AI15" s="273">
        <v>717.6975477709999</v>
      </c>
      <c r="AJ15" s="273">
        <v>689</v>
      </c>
      <c r="AK15" s="273">
        <v>706</v>
      </c>
      <c r="AL15" s="273">
        <v>677.54363134325502</v>
      </c>
      <c r="AM15" s="273">
        <f t="shared" ref="AM15:AM20" si="12">SUM(AI15:AL15)</f>
        <v>2790.2411791142549</v>
      </c>
    </row>
    <row r="16" spans="1:40">
      <c r="A16" s="67" t="str">
        <f>IF(Menu!$D$7="Português/Portuguese",B16,C16)</f>
        <v xml:space="preserve">Mercado Externo </v>
      </c>
      <c r="B16" s="67" t="s">
        <v>526</v>
      </c>
      <c r="C16" s="67" t="s">
        <v>114</v>
      </c>
      <c r="E16" s="273">
        <v>8</v>
      </c>
      <c r="F16" s="273">
        <v>53</v>
      </c>
      <c r="G16" s="273">
        <v>26</v>
      </c>
      <c r="H16" s="273">
        <v>37.83419599999997</v>
      </c>
      <c r="I16" s="273">
        <f t="shared" si="7"/>
        <v>124.83419599999996</v>
      </c>
      <c r="K16" s="273">
        <v>38.496269000001497</v>
      </c>
      <c r="L16" s="273">
        <v>26</v>
      </c>
      <c r="M16" s="273">
        <v>20</v>
      </c>
      <c r="N16" s="273">
        <v>29.794036999999303</v>
      </c>
      <c r="O16" s="273">
        <f t="shared" si="8"/>
        <v>114.2903060000008</v>
      </c>
      <c r="Q16" s="273">
        <v>38</v>
      </c>
      <c r="R16" s="273">
        <v>18</v>
      </c>
      <c r="S16" s="273">
        <v>22.207678999999999</v>
      </c>
      <c r="T16" s="273">
        <v>7.72427099999988</v>
      </c>
      <c r="U16" s="273">
        <f t="shared" si="9"/>
        <v>85.931949999999873</v>
      </c>
      <c r="W16" s="273">
        <v>7.6149400000000096</v>
      </c>
      <c r="X16" s="273">
        <v>5.3181319999999994</v>
      </c>
      <c r="Y16" s="273">
        <v>4.5981430000000101</v>
      </c>
      <c r="Z16" s="273">
        <v>3.4435969999999703</v>
      </c>
      <c r="AA16" s="273">
        <f t="shared" si="10"/>
        <v>20.974811999999993</v>
      </c>
      <c r="AC16" s="273">
        <v>2.2114130000000101</v>
      </c>
      <c r="AD16" s="273">
        <v>2.2114130000000101</v>
      </c>
      <c r="AE16" s="273">
        <v>5.1244669999999894</v>
      </c>
      <c r="AF16" s="273">
        <v>1.979425</v>
      </c>
      <c r="AG16" s="273">
        <f t="shared" si="11"/>
        <v>11.52671800000001</v>
      </c>
      <c r="AI16" s="273">
        <v>2.1042930000000002</v>
      </c>
      <c r="AJ16" s="273">
        <v>2.7895430000000001</v>
      </c>
      <c r="AK16" s="273">
        <v>1.6361679999999998</v>
      </c>
      <c r="AL16" s="273">
        <v>0.42937699999999901</v>
      </c>
      <c r="AM16" s="273">
        <f t="shared" si="12"/>
        <v>6.9593809999999987</v>
      </c>
    </row>
    <row r="17" spans="1:39">
      <c r="A17" s="67" t="str">
        <f>IF(Menu!$D$7="Português/Portuguese",B17,C17)</f>
        <v xml:space="preserve">LLC </v>
      </c>
      <c r="B17" s="67" t="s">
        <v>527</v>
      </c>
      <c r="C17" s="67" t="s">
        <v>539</v>
      </c>
      <c r="E17" s="273">
        <v>45</v>
      </c>
      <c r="F17" s="273">
        <v>76</v>
      </c>
      <c r="G17" s="273">
        <v>63</v>
      </c>
      <c r="H17" s="273">
        <v>31.643726301999997</v>
      </c>
      <c r="I17" s="273">
        <f t="shared" si="7"/>
        <v>215.643726302</v>
      </c>
      <c r="K17" s="273">
        <v>62.436162569173597</v>
      </c>
      <c r="L17" s="273">
        <v>64</v>
      </c>
      <c r="M17" s="273">
        <v>54</v>
      </c>
      <c r="N17" s="273">
        <v>72.287216726086797</v>
      </c>
      <c r="O17" s="273">
        <f t="shared" si="8"/>
        <v>252.7233792952604</v>
      </c>
      <c r="Q17" s="273">
        <v>53</v>
      </c>
      <c r="R17" s="273">
        <v>67</v>
      </c>
      <c r="S17" s="273">
        <v>61.553232089849203</v>
      </c>
      <c r="T17" s="273">
        <v>38.506277331034603</v>
      </c>
      <c r="U17" s="273">
        <f t="shared" si="9"/>
        <v>220.05950942088378</v>
      </c>
      <c r="W17" s="273">
        <v>72.252826356</v>
      </c>
      <c r="X17" s="273">
        <v>78.077323644000103</v>
      </c>
      <c r="Y17" s="273">
        <v>66.535719382552401</v>
      </c>
      <c r="Z17" s="273">
        <v>80.935472644849995</v>
      </c>
      <c r="AA17" s="273">
        <f t="shared" si="10"/>
        <v>297.80134202740248</v>
      </c>
      <c r="AC17" s="273">
        <v>78.180653881000012</v>
      </c>
      <c r="AD17" s="273">
        <v>76.399493360999998</v>
      </c>
      <c r="AE17" s="273">
        <v>90.212369191000008</v>
      </c>
      <c r="AF17" s="273">
        <v>66.354256976999991</v>
      </c>
      <c r="AG17" s="273">
        <f t="shared" si="11"/>
        <v>311.14677340999998</v>
      </c>
      <c r="AI17" s="273">
        <v>68.096344471000009</v>
      </c>
      <c r="AJ17" s="273">
        <v>30.316454413999999</v>
      </c>
      <c r="AK17" s="273">
        <v>43.790117927670202</v>
      </c>
      <c r="AL17" s="273">
        <v>27.277414951329799</v>
      </c>
      <c r="AM17" s="273">
        <f t="shared" si="12"/>
        <v>169.480331764</v>
      </c>
    </row>
    <row r="18" spans="1:39">
      <c r="A18" s="67" t="str">
        <f>IF(Menu!$D$7="Português/Portuguese",B18,C18)</f>
        <v xml:space="preserve">Lusosider </v>
      </c>
      <c r="B18" s="67" t="s">
        <v>528</v>
      </c>
      <c r="C18" s="67" t="s">
        <v>540</v>
      </c>
      <c r="E18" s="273">
        <v>90</v>
      </c>
      <c r="F18" s="273">
        <v>68</v>
      </c>
      <c r="G18" s="273">
        <v>94</v>
      </c>
      <c r="H18" s="273">
        <v>87.341454999999996</v>
      </c>
      <c r="I18" s="273">
        <f t="shared" si="7"/>
        <v>339.341455</v>
      </c>
      <c r="K18" s="273">
        <v>95.639151999999996</v>
      </c>
      <c r="L18" s="273">
        <v>96</v>
      </c>
      <c r="M18" s="273">
        <v>62</v>
      </c>
      <c r="N18" s="273">
        <v>66.315422000000012</v>
      </c>
      <c r="O18" s="273">
        <f t="shared" si="8"/>
        <v>319.95457399999998</v>
      </c>
      <c r="Q18" s="273">
        <v>88</v>
      </c>
      <c r="R18" s="273">
        <v>75</v>
      </c>
      <c r="S18" s="273">
        <v>58.474663999999997</v>
      </c>
      <c r="T18" s="273">
        <v>68.925386000000003</v>
      </c>
      <c r="U18" s="273">
        <f t="shared" si="9"/>
        <v>290.40004999999996</v>
      </c>
      <c r="W18" s="273">
        <v>111.215231</v>
      </c>
      <c r="X18" s="273">
        <v>85.062859000000003</v>
      </c>
      <c r="Y18" s="273">
        <v>67.993051000000008</v>
      </c>
      <c r="Z18" s="273">
        <v>71.012274999999988</v>
      </c>
      <c r="AA18" s="273">
        <f t="shared" si="10"/>
        <v>335.28341600000005</v>
      </c>
      <c r="AC18" s="273">
        <v>86.616183000000007</v>
      </c>
      <c r="AD18" s="273">
        <v>84.583816999999996</v>
      </c>
      <c r="AE18" s="273">
        <v>64.037936999999999</v>
      </c>
      <c r="AF18" s="273">
        <v>68.604206000000005</v>
      </c>
      <c r="AG18" s="273">
        <f t="shared" si="11"/>
        <v>303.84214299999996</v>
      </c>
      <c r="AI18" s="273">
        <v>89.646385999999993</v>
      </c>
      <c r="AJ18" s="273">
        <v>75.573738379999995</v>
      </c>
      <c r="AK18" s="273">
        <v>69.127822000399902</v>
      </c>
      <c r="AL18" s="273">
        <v>70.057682459600102</v>
      </c>
      <c r="AM18" s="273">
        <f t="shared" si="12"/>
        <v>304.40562883999996</v>
      </c>
    </row>
    <row r="19" spans="1:39" ht="15.75">
      <c r="A19" s="10" t="str">
        <f>IF(Menu!$D$7="Português/Portuguese",B19,C19)</f>
        <v xml:space="preserve">Vendas de Aços Longos </v>
      </c>
      <c r="B19" s="10" t="s">
        <v>529</v>
      </c>
      <c r="C19" s="10" t="s">
        <v>541</v>
      </c>
      <c r="E19" s="272">
        <v>276</v>
      </c>
      <c r="F19" s="272">
        <v>250</v>
      </c>
      <c r="G19" s="272">
        <v>225</v>
      </c>
      <c r="H19" s="272">
        <v>239.38042074799992</v>
      </c>
      <c r="I19" s="272">
        <f t="shared" si="7"/>
        <v>990.38042074799989</v>
      </c>
      <c r="K19" s="272">
        <v>261.39466438599999</v>
      </c>
      <c r="L19" s="272">
        <v>256</v>
      </c>
      <c r="M19" s="272">
        <v>204.36681720099998</v>
      </c>
      <c r="N19" s="272">
        <v>239.12283723600001</v>
      </c>
      <c r="O19" s="272">
        <f t="shared" si="8"/>
        <v>960.88431882299994</v>
      </c>
      <c r="Q19" s="272">
        <v>286</v>
      </c>
      <c r="R19" s="272">
        <v>238</v>
      </c>
      <c r="S19" s="272">
        <v>211.68634552999998</v>
      </c>
      <c r="T19" s="272">
        <v>210.44622946999999</v>
      </c>
      <c r="U19" s="272">
        <f t="shared" si="9"/>
        <v>946.13257499999986</v>
      </c>
      <c r="W19" s="272">
        <v>221.51612209000001</v>
      </c>
      <c r="X19" s="272">
        <v>202.37273213999998</v>
      </c>
      <c r="Y19" s="272">
        <v>201.49076573999997</v>
      </c>
      <c r="Z19" s="272">
        <v>223.20606297</v>
      </c>
      <c r="AA19" s="272">
        <f t="shared" si="10"/>
        <v>848.58568293999997</v>
      </c>
      <c r="AC19" s="272">
        <v>253.92605565</v>
      </c>
      <c r="AD19" s="272">
        <v>240.48195919999998</v>
      </c>
      <c r="AE19" s="272">
        <v>219.38540617000001</v>
      </c>
      <c r="AF19" s="272">
        <v>241.34813538999998</v>
      </c>
      <c r="AG19" s="272">
        <f t="shared" si="11"/>
        <v>955.14155641000002</v>
      </c>
      <c r="AI19" s="272">
        <v>266.56780989999999</v>
      </c>
      <c r="AJ19" s="272">
        <v>216</v>
      </c>
      <c r="AK19" s="272">
        <f>SUM(AK20:AK21)</f>
        <v>236.96101980000003</v>
      </c>
      <c r="AL19" s="272">
        <f>SUM(AL20:AL21)</f>
        <v>219.68566308999999</v>
      </c>
      <c r="AM19" s="272">
        <f t="shared" si="12"/>
        <v>939.21449278999989</v>
      </c>
    </row>
    <row r="20" spans="1:39">
      <c r="A20" s="67" t="str">
        <f>IF(Menu!$D$7="Português/Portuguese",B20,C20)</f>
        <v xml:space="preserve">Mercado Interno </v>
      </c>
      <c r="B20" s="67" t="s">
        <v>525</v>
      </c>
      <c r="C20" s="67" t="s">
        <v>113</v>
      </c>
      <c r="E20" s="273">
        <v>55</v>
      </c>
      <c r="F20" s="273">
        <v>59</v>
      </c>
      <c r="G20" s="273">
        <v>54</v>
      </c>
      <c r="H20" s="273">
        <v>57.5264207479999</v>
      </c>
      <c r="I20" s="273">
        <f t="shared" si="7"/>
        <v>225.52642074799991</v>
      </c>
      <c r="K20" s="273">
        <v>52.169862385999998</v>
      </c>
      <c r="L20" s="273">
        <v>56</v>
      </c>
      <c r="M20" s="273">
        <v>39</v>
      </c>
      <c r="N20" s="273">
        <v>74.398709236000002</v>
      </c>
      <c r="O20" s="273">
        <f t="shared" si="8"/>
        <v>221.56857162200001</v>
      </c>
      <c r="Q20" s="273">
        <v>63</v>
      </c>
      <c r="R20" s="273">
        <v>55</v>
      </c>
      <c r="S20" s="273">
        <v>52.972727529999993</v>
      </c>
      <c r="T20" s="273">
        <v>56.851631470000001</v>
      </c>
      <c r="U20" s="273">
        <f t="shared" si="9"/>
        <v>227.82435899999999</v>
      </c>
      <c r="W20" s="273">
        <v>48.810880089999998</v>
      </c>
      <c r="X20" s="273">
        <v>59.212785140000001</v>
      </c>
      <c r="Y20" s="273">
        <v>69.378381739999995</v>
      </c>
      <c r="Z20" s="273">
        <v>76.526981969999994</v>
      </c>
      <c r="AA20" s="273">
        <f t="shared" si="10"/>
        <v>253.92902894000002</v>
      </c>
      <c r="AC20" s="273">
        <v>66.790847649999989</v>
      </c>
      <c r="AD20" s="273">
        <v>78</v>
      </c>
      <c r="AE20" s="273">
        <v>78.950281169999997</v>
      </c>
      <c r="AF20" s="273">
        <v>79.449874389999991</v>
      </c>
      <c r="AG20" s="273">
        <f t="shared" si="11"/>
        <v>303.19100320999996</v>
      </c>
      <c r="AI20" s="273">
        <v>71.51410589999999</v>
      </c>
      <c r="AJ20" s="273">
        <v>61.598746429999998</v>
      </c>
      <c r="AK20" s="273">
        <v>74.379229800000005</v>
      </c>
      <c r="AL20" s="273">
        <v>79.886740090000004</v>
      </c>
      <c r="AM20" s="273">
        <f t="shared" si="12"/>
        <v>287.37882221999996</v>
      </c>
    </row>
    <row r="21" spans="1:39">
      <c r="A21" s="67" t="str">
        <f>IF(Menu!$D$7="Português/Portuguese",B21,C21)</f>
        <v xml:space="preserve">SWT </v>
      </c>
      <c r="B21" s="67" t="s">
        <v>530</v>
      </c>
      <c r="C21" s="67" t="s">
        <v>542</v>
      </c>
      <c r="E21" s="273">
        <v>221</v>
      </c>
      <c r="F21" s="273">
        <v>191</v>
      </c>
      <c r="G21" s="273">
        <v>171</v>
      </c>
      <c r="H21" s="273">
        <v>181.85400000000001</v>
      </c>
      <c r="I21" s="273">
        <f t="shared" si="7"/>
        <v>764.85400000000004</v>
      </c>
      <c r="K21" s="273">
        <v>209.22480199999998</v>
      </c>
      <c r="L21" s="273">
        <v>200</v>
      </c>
      <c r="M21" s="273">
        <v>166</v>
      </c>
      <c r="N21" s="273">
        <v>164.72412800000001</v>
      </c>
      <c r="O21" s="273">
        <f t="shared" si="8"/>
        <v>739.94893000000002</v>
      </c>
      <c r="Q21" s="273">
        <v>223</v>
      </c>
      <c r="R21" s="273">
        <v>183</v>
      </c>
      <c r="S21" s="273">
        <v>158.713618</v>
      </c>
      <c r="T21" s="273">
        <v>153.59459799999999</v>
      </c>
      <c r="U21" s="273">
        <f t="shared" si="9"/>
        <v>718.30821600000002</v>
      </c>
      <c r="W21" s="273">
        <v>172.705242</v>
      </c>
      <c r="X21" s="273">
        <v>143.15994699999999</v>
      </c>
      <c r="Y21" s="273">
        <v>132.11238399999999</v>
      </c>
      <c r="Z21" s="273">
        <v>146.679081</v>
      </c>
      <c r="AA21" s="273">
        <f t="shared" si="10"/>
        <v>594.656654</v>
      </c>
      <c r="AC21" s="273">
        <v>187.13520800000001</v>
      </c>
      <c r="AD21" s="273">
        <v>162</v>
      </c>
      <c r="AE21" s="273">
        <v>140.435125</v>
      </c>
      <c r="AF21" s="273">
        <v>161.89826099999999</v>
      </c>
      <c r="AG21" s="273">
        <f t="shared" si="11"/>
        <v>651.46859399999994</v>
      </c>
      <c r="AI21" s="273">
        <v>195.05370400000001</v>
      </c>
      <c r="AJ21" s="273">
        <v>153.88972000000001</v>
      </c>
      <c r="AK21" s="273">
        <v>162.58179000000001</v>
      </c>
      <c r="AL21" s="273">
        <v>139.798923</v>
      </c>
      <c r="AM21" s="273">
        <f>SUM(AI21:AL21)</f>
        <v>651.32413700000006</v>
      </c>
    </row>
    <row r="22" spans="1:39" ht="18">
      <c r="A22" s="71" t="str">
        <f>IF(Menu!$D$7="Português/Portuguese",B22,C22)</f>
        <v xml:space="preserve">Custo de Produção Siderúrgica (Controladora) </v>
      </c>
      <c r="B22" s="71" t="s">
        <v>531</v>
      </c>
      <c r="C22" s="71" t="s">
        <v>543</v>
      </c>
      <c r="E22" s="71"/>
      <c r="F22" s="71"/>
      <c r="G22" s="71"/>
      <c r="H22" s="71"/>
      <c r="I22" s="71"/>
      <c r="K22" s="71"/>
      <c r="L22" s="71"/>
      <c r="M22" s="71"/>
      <c r="N22" s="71"/>
      <c r="O22" s="71"/>
      <c r="Q22" s="71"/>
      <c r="R22" s="71"/>
      <c r="S22" s="71"/>
      <c r="T22" s="71"/>
      <c r="U22" s="71"/>
      <c r="W22" s="71"/>
      <c r="X22" s="71"/>
      <c r="Y22" s="71"/>
      <c r="Z22" s="71"/>
      <c r="AA22" s="71"/>
      <c r="AC22" s="71"/>
      <c r="AD22" s="71"/>
      <c r="AE22" s="71"/>
      <c r="AF22" s="71"/>
      <c r="AG22" s="71"/>
      <c r="AI22" s="71"/>
      <c r="AJ22" s="71"/>
      <c r="AK22" s="71"/>
      <c r="AL22" s="71"/>
      <c r="AM22" s="71"/>
    </row>
    <row r="23" spans="1:39">
      <c r="A23" s="67" t="str">
        <f>IF(Menu!$D$7="Português/Portuguese",B23,C23)</f>
        <v>Carvão/Coque (%)</v>
      </c>
      <c r="B23" s="67" t="s">
        <v>544</v>
      </c>
      <c r="C23" s="67" t="s">
        <v>553</v>
      </c>
      <c r="E23" s="269">
        <v>0.27400000000000002</v>
      </c>
      <c r="F23" s="269">
        <v>0.15</v>
      </c>
      <c r="G23" s="269">
        <v>0.23</v>
      </c>
      <c r="H23" s="269">
        <v>0.24388104847706593</v>
      </c>
      <c r="I23" s="272"/>
      <c r="K23" s="269">
        <v>0.24885643970224214</v>
      </c>
      <c r="L23" s="269">
        <v>0.23640999620238579</v>
      </c>
      <c r="M23" s="269">
        <v>0.21912633188429226</v>
      </c>
      <c r="N23" s="269">
        <v>0.21863295112931677</v>
      </c>
      <c r="O23" s="272"/>
      <c r="Q23" s="269">
        <v>0.24</v>
      </c>
      <c r="R23" s="269">
        <v>0.36</v>
      </c>
      <c r="S23" s="269">
        <v>0.36</v>
      </c>
      <c r="T23" s="269">
        <v>0.313</v>
      </c>
      <c r="U23" s="272"/>
      <c r="W23" s="269">
        <v>0.24506543171220238</v>
      </c>
      <c r="X23" s="269">
        <v>0.28942783315297171</v>
      </c>
      <c r="Y23" s="269">
        <v>0.28950916893754797</v>
      </c>
      <c r="Z23" s="269">
        <v>0.22595980956481393</v>
      </c>
      <c r="AA23" s="272"/>
      <c r="AC23" s="269">
        <v>0.22</v>
      </c>
      <c r="AD23" s="269">
        <v>0.20875863905740422</v>
      </c>
      <c r="AE23" s="269">
        <v>0.214</v>
      </c>
      <c r="AF23" s="269">
        <v>0.22374968597843717</v>
      </c>
      <c r="AG23" s="272"/>
      <c r="AI23" s="269">
        <v>0.21305608451207039</v>
      </c>
      <c r="AJ23" s="269">
        <v>0.18447125727936278</v>
      </c>
      <c r="AK23" s="269">
        <v>0.20442014752952758</v>
      </c>
      <c r="AL23" s="269">
        <v>0.1868425268427627</v>
      </c>
      <c r="AM23" s="272"/>
    </row>
    <row r="24" spans="1:39">
      <c r="A24" s="67" t="str">
        <f>IF(Menu!$D$7="Português/Portuguese",B24,C24)</f>
        <v>Minério de Ferro (%)</v>
      </c>
      <c r="B24" s="67" t="s">
        <v>545</v>
      </c>
      <c r="C24" s="67" t="s">
        <v>554</v>
      </c>
      <c r="E24" s="269">
        <v>0.20899999999999999</v>
      </c>
      <c r="F24" s="269">
        <v>0.11</v>
      </c>
      <c r="G24" s="269">
        <v>0.26</v>
      </c>
      <c r="H24" s="269">
        <v>0.29879966194699076</v>
      </c>
      <c r="I24" s="272"/>
      <c r="K24" s="269">
        <v>0.35041945356284709</v>
      </c>
      <c r="L24" s="269">
        <v>0.31437234958250887</v>
      </c>
      <c r="M24" s="269">
        <v>0.36449780259793202</v>
      </c>
      <c r="N24" s="269">
        <v>0.34491577336777035</v>
      </c>
      <c r="O24" s="272"/>
      <c r="Q24" s="269">
        <v>0.31</v>
      </c>
      <c r="R24" s="269">
        <v>0.22</v>
      </c>
      <c r="S24" s="269">
        <v>0.18</v>
      </c>
      <c r="T24" s="269">
        <v>0.154</v>
      </c>
      <c r="U24" s="272"/>
      <c r="W24" s="269">
        <v>0.16597090958579541</v>
      </c>
      <c r="X24" s="269">
        <v>0.15845045084131401</v>
      </c>
      <c r="Y24" s="269">
        <v>0.15839242840965811</v>
      </c>
      <c r="Z24" s="269">
        <v>0.1720728843770791</v>
      </c>
      <c r="AA24" s="272"/>
      <c r="AC24" s="269">
        <v>0.19</v>
      </c>
      <c r="AD24" s="269">
        <v>0.17725346278414861</v>
      </c>
      <c r="AE24" s="269">
        <v>0.158</v>
      </c>
      <c r="AF24" s="269">
        <v>0.14985098499227348</v>
      </c>
      <c r="AG24" s="272"/>
      <c r="AI24" s="269">
        <v>0.17245684711843165</v>
      </c>
      <c r="AJ24" s="269">
        <v>0.15057833909342697</v>
      </c>
      <c r="AK24" s="269">
        <v>0.16109717890558414</v>
      </c>
      <c r="AL24" s="269">
        <v>0.1645778688163784</v>
      </c>
      <c r="AM24" s="272"/>
    </row>
    <row r="25" spans="1:39">
      <c r="A25" s="67" t="str">
        <f>IF(Menu!$D$7="Português/Portuguese",B25,C25)</f>
        <v>Metais (%)</v>
      </c>
      <c r="B25" s="67" t="s">
        <v>546</v>
      </c>
      <c r="C25" s="67" t="s">
        <v>555</v>
      </c>
      <c r="E25" s="269">
        <v>7.0999999999999994E-2</v>
      </c>
      <c r="F25" s="269">
        <v>0.08</v>
      </c>
      <c r="G25" s="269">
        <v>0.08</v>
      </c>
      <c r="H25" s="269">
        <v>7.7980445857022976E-2</v>
      </c>
      <c r="I25" s="272"/>
      <c r="K25" s="269">
        <v>7.2313932476866544E-2</v>
      </c>
      <c r="L25" s="269">
        <v>6.4782744766339537E-2</v>
      </c>
      <c r="M25" s="269">
        <v>6.0046552421970122E-2</v>
      </c>
      <c r="N25" s="269">
        <v>7.0884162435236778E-2</v>
      </c>
      <c r="O25" s="272"/>
      <c r="Q25" s="269">
        <v>0.06</v>
      </c>
      <c r="R25" s="269">
        <v>0.08</v>
      </c>
      <c r="S25" s="269">
        <v>7.0000000000000007E-2</v>
      </c>
      <c r="T25" s="269">
        <v>6.6000000000000003E-2</v>
      </c>
      <c r="U25" s="272"/>
      <c r="W25" s="269">
        <v>6.045420407884497E-2</v>
      </c>
      <c r="X25" s="269">
        <v>7.189470101010241E-2</v>
      </c>
      <c r="Y25" s="269">
        <v>7.0618341494010944E-2</v>
      </c>
      <c r="Z25" s="269">
        <v>6.5403598707227603E-2</v>
      </c>
      <c r="AA25" s="272"/>
      <c r="AC25" s="269">
        <v>0.06</v>
      </c>
      <c r="AD25" s="269">
        <v>6.5643060601947675E-2</v>
      </c>
      <c r="AE25" s="269">
        <v>8.4000000000000005E-2</v>
      </c>
      <c r="AF25" s="269">
        <v>7.825105566697832E-2</v>
      </c>
      <c r="AG25" s="272"/>
      <c r="AI25" s="269">
        <v>9.1783160000927289E-2</v>
      </c>
      <c r="AJ25" s="269">
        <v>9.5663917050561487E-2</v>
      </c>
      <c r="AK25" s="269">
        <v>9.2846191541738954E-2</v>
      </c>
      <c r="AL25" s="269">
        <v>9.5247204861498305E-2</v>
      </c>
      <c r="AM25" s="272"/>
    </row>
    <row r="26" spans="1:39">
      <c r="A26" s="67" t="str">
        <f>IF(Menu!$D$7="Português/Portuguese",B26,C26)</f>
        <v>Placas/Bobinas Compradas (%)</v>
      </c>
      <c r="B26" s="67" t="s">
        <v>547</v>
      </c>
      <c r="C26" s="67" t="s">
        <v>556</v>
      </c>
      <c r="E26" s="269">
        <v>4.7E-2</v>
      </c>
      <c r="F26" s="269">
        <v>0.27</v>
      </c>
      <c r="G26" s="269">
        <v>0.01</v>
      </c>
      <c r="H26" s="269">
        <v>8.1331330441432679E-3</v>
      </c>
      <c r="I26" s="272"/>
      <c r="K26" s="269">
        <v>1.070377013560859E-4</v>
      </c>
      <c r="L26" s="269">
        <v>9.7473740342634577E-2</v>
      </c>
      <c r="M26" s="269">
        <v>9.0347546717264915E-2</v>
      </c>
      <c r="N26" s="269">
        <v>7.1909817578910285E-3</v>
      </c>
      <c r="O26" s="272"/>
      <c r="Q26" s="269">
        <v>0.1</v>
      </c>
      <c r="R26" s="269">
        <v>0.01</v>
      </c>
      <c r="S26" s="269">
        <v>0.06</v>
      </c>
      <c r="T26" s="269">
        <v>0.11</v>
      </c>
      <c r="U26" s="272"/>
      <c r="W26" s="269">
        <v>0.14085277795703202</v>
      </c>
      <c r="X26" s="269">
        <v>5.6713575421633369E-2</v>
      </c>
      <c r="Y26" s="269">
        <v>5.6692807670349656E-2</v>
      </c>
      <c r="Z26" s="269">
        <v>7.8766556483734332E-2</v>
      </c>
      <c r="AA26" s="272"/>
      <c r="AC26" s="269">
        <v>0.12</v>
      </c>
      <c r="AD26" s="269">
        <v>0.13194446307477628</v>
      </c>
      <c r="AE26" s="269">
        <v>0.124</v>
      </c>
      <c r="AF26" s="269">
        <v>0.12407203051248905</v>
      </c>
      <c r="AG26" s="272"/>
      <c r="AI26" s="269">
        <v>9.7537650399164691E-2</v>
      </c>
      <c r="AJ26" s="269">
        <v>0.12613334296434778</v>
      </c>
      <c r="AK26" s="269">
        <v>8.3708722930594073E-2</v>
      </c>
      <c r="AL26" s="269">
        <v>8.8269016600482766E-2</v>
      </c>
      <c r="AM26" s="272"/>
    </row>
    <row r="27" spans="1:39">
      <c r="A27" s="67" t="str">
        <f>IF(Menu!$D$7="Português/Portuguese",B27,C27)</f>
        <v>Outras Matérias Primas (%)</v>
      </c>
      <c r="B27" s="67" t="s">
        <v>548</v>
      </c>
      <c r="C27" s="67" t="s">
        <v>557</v>
      </c>
      <c r="E27" s="269">
        <v>2.8000000000000001E-2</v>
      </c>
      <c r="F27" s="269">
        <v>0.02</v>
      </c>
      <c r="G27" s="269">
        <v>0.03</v>
      </c>
      <c r="H27" s="269">
        <v>2.9138929637102965E-2</v>
      </c>
      <c r="I27" s="272"/>
      <c r="K27" s="269">
        <v>3.3639468051996593E-2</v>
      </c>
      <c r="L27" s="269">
        <v>2.3834871009982682E-2</v>
      </c>
      <c r="M27" s="269">
        <v>2.2092330862700016E-2</v>
      </c>
      <c r="N27" s="269">
        <v>4.1389473291743709E-2</v>
      </c>
      <c r="O27" s="272"/>
      <c r="Q27" s="269">
        <v>0.02</v>
      </c>
      <c r="R27" s="269">
        <v>0.04</v>
      </c>
      <c r="S27" s="269">
        <v>0.04</v>
      </c>
      <c r="T27" s="269">
        <v>3.5999999999999997E-2</v>
      </c>
      <c r="U27" s="272"/>
      <c r="W27" s="269">
        <v>2.6048181704732318E-2</v>
      </c>
      <c r="X27" s="269">
        <v>2.4085476740893841E-2</v>
      </c>
      <c r="Y27" s="269">
        <v>2.5139369223784784E-2</v>
      </c>
      <c r="Z27" s="269">
        <v>3.2510045200903906E-2</v>
      </c>
      <c r="AA27" s="272"/>
      <c r="AC27" s="269">
        <v>0.02</v>
      </c>
      <c r="AD27" s="269">
        <v>1.0130199452956418E-2</v>
      </c>
      <c r="AE27" s="269">
        <v>2.4E-2</v>
      </c>
      <c r="AF27" s="269">
        <v>1.7792439262028115E-2</v>
      </c>
      <c r="AG27" s="272"/>
      <c r="AI27" s="269">
        <v>1.1707438303267597E-2</v>
      </c>
      <c r="AJ27" s="269">
        <v>2.9034616394922278E-2</v>
      </c>
      <c r="AK27" s="269">
        <v>7.6106228005495781E-3</v>
      </c>
      <c r="AL27" s="269">
        <v>6.5195329753902223E-3</v>
      </c>
      <c r="AM27" s="272"/>
    </row>
    <row r="28" spans="1:39">
      <c r="A28" s="67" t="str">
        <f>IF(Menu!$D$7="Português/Portuguese",B28,C28)</f>
        <v>Mão de Obra (%)</v>
      </c>
      <c r="B28" s="67" t="s">
        <v>549</v>
      </c>
      <c r="C28" s="67" t="s">
        <v>558</v>
      </c>
      <c r="E28" s="269">
        <v>9.6000000000000002E-2</v>
      </c>
      <c r="F28" s="269">
        <v>0.12</v>
      </c>
      <c r="G28" s="269">
        <v>0.1</v>
      </c>
      <c r="H28" s="269">
        <v>0.1258858482115881</v>
      </c>
      <c r="I28" s="272"/>
      <c r="K28" s="269">
        <v>6.27566264476941E-2</v>
      </c>
      <c r="L28" s="269">
        <v>5.6497642303467051E-2</v>
      </c>
      <c r="M28" s="269">
        <v>5.2367164320205738E-2</v>
      </c>
      <c r="N28" s="269">
        <v>5.1737426344994474E-2</v>
      </c>
      <c r="O28" s="272"/>
      <c r="Q28" s="269">
        <v>0.06</v>
      </c>
      <c r="R28" s="269">
        <v>0.05</v>
      </c>
      <c r="S28" s="269">
        <v>0.05</v>
      </c>
      <c r="T28" s="269">
        <v>5.7000000000000002E-2</v>
      </c>
      <c r="U28" s="272"/>
      <c r="W28" s="269">
        <v>6.3551951275426857E-2</v>
      </c>
      <c r="X28" s="269">
        <v>7.3578037067449809E-2</v>
      </c>
      <c r="Y28" s="269">
        <v>7.3897103432369382E-2</v>
      </c>
      <c r="Z28" s="269">
        <v>7.3791832109851185E-2</v>
      </c>
      <c r="AA28" s="272"/>
      <c r="AC28" s="269">
        <v>7.0000000000000007E-2</v>
      </c>
      <c r="AD28" s="269">
        <v>7.6297431460001633E-2</v>
      </c>
      <c r="AE28" s="269">
        <v>6.6000000000000003E-2</v>
      </c>
      <c r="AF28" s="269">
        <v>6.9189816048579156E-2</v>
      </c>
      <c r="AG28" s="272"/>
      <c r="AI28" s="269">
        <v>7.9203948172601124E-2</v>
      </c>
      <c r="AJ28" s="269">
        <v>7.6375737937330199E-2</v>
      </c>
      <c r="AK28" s="269">
        <v>8.4584247428132725E-2</v>
      </c>
      <c r="AL28" s="269">
        <v>7.7176939657485386E-2</v>
      </c>
      <c r="AM28" s="272"/>
    </row>
    <row r="29" spans="1:39">
      <c r="A29" s="67" t="str">
        <f>IF(Menu!$D$7="Português/Portuguese",B29,C29)</f>
        <v>Energia/Combustíveis (%)</v>
      </c>
      <c r="B29" s="67" t="s">
        <v>550</v>
      </c>
      <c r="C29" s="67" t="s">
        <v>559</v>
      </c>
      <c r="E29" s="269">
        <v>0.151</v>
      </c>
      <c r="F29" s="269">
        <v>0.17</v>
      </c>
      <c r="G29" s="269">
        <v>0.14000000000000001</v>
      </c>
      <c r="H29" s="269">
        <v>8.6051381557222612E-2</v>
      </c>
      <c r="I29" s="272"/>
      <c r="K29" s="269">
        <v>0.11228690687929872</v>
      </c>
      <c r="L29" s="269">
        <v>0.1075285214216203</v>
      </c>
      <c r="M29" s="269">
        <v>9.9667234256414286E-2</v>
      </c>
      <c r="N29" s="269">
        <v>0.10669192618064643</v>
      </c>
      <c r="O29" s="272"/>
      <c r="Q29" s="269">
        <v>0.11</v>
      </c>
      <c r="R29" s="269">
        <v>0.12</v>
      </c>
      <c r="S29" s="269">
        <v>0.12</v>
      </c>
      <c r="T29" s="269">
        <v>0.128</v>
      </c>
      <c r="U29" s="272"/>
      <c r="W29" s="269">
        <v>0.13565715826723035</v>
      </c>
      <c r="X29" s="269">
        <v>0.14972045954624519</v>
      </c>
      <c r="Y29" s="269">
        <v>0.12176611510375157</v>
      </c>
      <c r="Z29" s="269">
        <v>0.11875298359357572</v>
      </c>
      <c r="AA29" s="272"/>
      <c r="AC29" s="269">
        <v>0.12</v>
      </c>
      <c r="AD29" s="269">
        <v>0.10989492397103945</v>
      </c>
      <c r="AE29" s="269">
        <v>0.108</v>
      </c>
      <c r="AF29" s="269">
        <v>0.10652615857125101</v>
      </c>
      <c r="AG29" s="272"/>
      <c r="AI29" s="269">
        <v>0.10479327443216345</v>
      </c>
      <c r="AJ29" s="269">
        <v>0.10169839970111604</v>
      </c>
      <c r="AK29" s="269">
        <v>0.1066126252760955</v>
      </c>
      <c r="AL29" s="269">
        <v>7.7176939657485386E-2</v>
      </c>
      <c r="AM29" s="272"/>
    </row>
    <row r="30" spans="1:39">
      <c r="A30" s="67" t="str">
        <f>IF(Menu!$D$7="Português/Portuguese",B30,C30)</f>
        <v>Manutenção/Custos Gerais (%)</v>
      </c>
      <c r="B30" s="67" t="s">
        <v>551</v>
      </c>
      <c r="C30" s="67" t="s">
        <v>560</v>
      </c>
      <c r="E30" s="269">
        <v>6.5000000000000002E-2</v>
      </c>
      <c r="F30" s="269">
        <v>0.02</v>
      </c>
      <c r="G30" s="269">
        <v>0.08</v>
      </c>
      <c r="H30" s="269">
        <v>6.8021335634415439E-2</v>
      </c>
      <c r="I30" s="272"/>
      <c r="K30" s="269">
        <v>7.2408256124502329E-2</v>
      </c>
      <c r="L30" s="269">
        <v>5.6063475734714867E-2</v>
      </c>
      <c r="M30" s="269">
        <v>5.1964739172514395E-2</v>
      </c>
      <c r="N30" s="269">
        <v>7.1200626063877878E-2</v>
      </c>
      <c r="O30" s="272"/>
      <c r="Q30" s="269">
        <v>0.06</v>
      </c>
      <c r="R30" s="269">
        <v>7.0000000000000007E-2</v>
      </c>
      <c r="S30" s="269">
        <v>7.0000000000000007E-2</v>
      </c>
      <c r="T30" s="269">
        <v>8.1000000000000003E-2</v>
      </c>
      <c r="U30" s="272"/>
      <c r="W30" s="269">
        <v>0.10006274373523087</v>
      </c>
      <c r="X30" s="269">
        <v>0.1074374865197813</v>
      </c>
      <c r="Y30" s="269">
        <v>0.13531784011132345</v>
      </c>
      <c r="Z30" s="269">
        <v>0.16034091471133005</v>
      </c>
      <c r="AA30" s="272"/>
      <c r="AC30" s="269">
        <v>0.13</v>
      </c>
      <c r="AD30" s="269">
        <v>0.14557552388909883</v>
      </c>
      <c r="AE30" s="269">
        <v>0.151</v>
      </c>
      <c r="AF30" s="269">
        <v>0.15977232150620807</v>
      </c>
      <c r="AG30" s="272"/>
      <c r="AI30" s="269">
        <v>0.14879728112725152</v>
      </c>
      <c r="AJ30" s="269">
        <v>0.15721587260120454</v>
      </c>
      <c r="AK30" s="269">
        <v>0.17282974813338625</v>
      </c>
      <c r="AL30" s="269">
        <v>0.23153081897245614</v>
      </c>
      <c r="AM30" s="272"/>
    </row>
    <row r="31" spans="1:39">
      <c r="A31" s="67" t="str">
        <f>IF(Menu!$D$7="Português/Portuguese",B31,C31)</f>
        <v>Depreciação (%)</v>
      </c>
      <c r="B31" s="67" t="s">
        <v>552</v>
      </c>
      <c r="C31" s="67" t="s">
        <v>561</v>
      </c>
      <c r="E31" s="269">
        <v>5.8999999999999997E-2</v>
      </c>
      <c r="F31" s="269">
        <v>0.05</v>
      </c>
      <c r="G31" s="269">
        <v>7.0000000000000007E-2</v>
      </c>
      <c r="H31" s="269">
        <v>6.2108215634448002E-2</v>
      </c>
      <c r="I31" s="272"/>
      <c r="K31" s="269">
        <v>4.7211879053196279E-2</v>
      </c>
      <c r="L31" s="269">
        <v>4.3036658636346377E-2</v>
      </c>
      <c r="M31" s="269">
        <v>3.9890297766706106E-2</v>
      </c>
      <c r="N31" s="269">
        <v>4.5967206136778786E-2</v>
      </c>
      <c r="O31" s="272"/>
      <c r="Q31" s="269">
        <v>0.04</v>
      </c>
      <c r="R31" s="269">
        <v>0.05</v>
      </c>
      <c r="S31" s="269">
        <v>0.05</v>
      </c>
      <c r="T31" s="269">
        <v>5.2999999999999999E-2</v>
      </c>
      <c r="U31" s="272"/>
      <c r="W31" s="269">
        <v>6.2336641683504702E-2</v>
      </c>
      <c r="X31" s="269">
        <v>6.8691979699608302E-2</v>
      </c>
      <c r="Y31" s="269">
        <v>6.8666825617204191E-2</v>
      </c>
      <c r="Z31" s="269">
        <v>7.2401375251484199E-2</v>
      </c>
      <c r="AA31" s="272"/>
      <c r="AC31" s="269">
        <v>7.0000000000000007E-2</v>
      </c>
      <c r="AD31" s="269">
        <v>7.4502295708626792E-2</v>
      </c>
      <c r="AE31" s="269">
        <v>7.0999999999999994E-2</v>
      </c>
      <c r="AF31" s="269">
        <v>7.0795507461755669E-2</v>
      </c>
      <c r="AG31" s="272"/>
      <c r="AI31" s="269">
        <v>8.0664315934122224E-2</v>
      </c>
      <c r="AJ31" s="269">
        <v>7.8828516977728053E-2</v>
      </c>
      <c r="AK31" s="269">
        <v>8.6290515454391079E-2</v>
      </c>
      <c r="AL31" s="269">
        <v>7.2659151616060555E-2</v>
      </c>
      <c r="AM31" s="272"/>
    </row>
    <row r="32" spans="1:39" ht="18">
      <c r="A32" s="71" t="str">
        <f>IF(Menu!$D$7="Português/Portuguese",B32,C32)</f>
        <v xml:space="preserve">Custo da Placa (Controladora) </v>
      </c>
      <c r="B32" s="71" t="s">
        <v>532</v>
      </c>
      <c r="C32" s="71" t="s">
        <v>562</v>
      </c>
      <c r="E32" s="71"/>
      <c r="F32" s="71"/>
      <c r="G32" s="71"/>
      <c r="H32" s="71"/>
      <c r="I32" s="71"/>
      <c r="K32" s="71"/>
      <c r="L32" s="71"/>
      <c r="M32" s="71"/>
      <c r="N32" s="71"/>
      <c r="O32" s="71"/>
      <c r="Q32" s="71"/>
      <c r="R32" s="71"/>
      <c r="S32" s="71"/>
      <c r="T32" s="71"/>
      <c r="U32" s="71"/>
      <c r="W32" s="71"/>
      <c r="X32" s="71"/>
      <c r="Y32" s="71"/>
      <c r="Z32" s="71"/>
      <c r="AA32" s="71"/>
      <c r="AC32" s="71"/>
      <c r="AD32" s="71"/>
      <c r="AE32" s="71"/>
      <c r="AF32" s="71"/>
      <c r="AG32" s="71"/>
      <c r="AI32" s="71"/>
      <c r="AJ32" s="71"/>
      <c r="AK32" s="71"/>
      <c r="AL32" s="71"/>
      <c r="AM32" s="71"/>
    </row>
    <row r="33" spans="1:39">
      <c r="A33" s="67" t="str">
        <f>IF(Menu!$D$7="Português/Portuguese",B33,C33)</f>
        <v>Custo da placa (R$/ton)</v>
      </c>
      <c r="B33" s="67" t="s">
        <v>563</v>
      </c>
      <c r="C33" s="67" t="s">
        <v>564</v>
      </c>
      <c r="E33" s="273">
        <v>2035.8920152438429</v>
      </c>
      <c r="F33" s="273">
        <v>2082.0970817417569</v>
      </c>
      <c r="G33" s="273">
        <v>2115.6884242847304</v>
      </c>
      <c r="H33" s="273">
        <v>2396.8154049441728</v>
      </c>
      <c r="I33" s="273">
        <v>2158.6403712733177</v>
      </c>
      <c r="K33" s="273">
        <v>2821.7444546508818</v>
      </c>
      <c r="L33" s="273">
        <v>3517.3996586621338</v>
      </c>
      <c r="M33" s="273">
        <v>3703.383544807024</v>
      </c>
      <c r="N33" s="273">
        <v>3672.5119276100017</v>
      </c>
      <c r="O33" s="273">
        <v>3425.3097589467629</v>
      </c>
      <c r="Q33" s="273">
        <v>4195.3759520971944</v>
      </c>
      <c r="R33" s="273">
        <v>4385.8534483387439</v>
      </c>
      <c r="S33" s="273">
        <v>4138.1357177305381</v>
      </c>
      <c r="T33" s="273">
        <v>3922.8866640685378</v>
      </c>
      <c r="U33" s="273">
        <v>4151.0409490146312</v>
      </c>
      <c r="W33" s="273">
        <v>4146.8053733412098</v>
      </c>
      <c r="X33" s="273">
        <v>4113.3558462544397</v>
      </c>
      <c r="Y33" s="273">
        <v>3562.5754552995495</v>
      </c>
      <c r="Z33" s="273">
        <v>3461.7448044664507</v>
      </c>
      <c r="AA33" s="273">
        <v>3802.6851140750373</v>
      </c>
      <c r="AC33" s="273">
        <v>3419.3575067721854</v>
      </c>
      <c r="AD33" s="273">
        <v>3549.3563724669784</v>
      </c>
      <c r="AE33" s="273">
        <v>3365.9302375994812</v>
      </c>
      <c r="AF33" s="273">
        <v>3509.555898879747</v>
      </c>
      <c r="AG33" s="273">
        <v>3456.7178838747568</v>
      </c>
      <c r="AI33" s="273">
        <v>3519.1126275312204</v>
      </c>
      <c r="AJ33" s="273">
        <v>3512.6413028695074</v>
      </c>
      <c r="AK33" s="273">
        <v>3302.5472857126019</v>
      </c>
      <c r="AL33" s="273">
        <v>3202.8669905991105</v>
      </c>
      <c r="AM33" s="273">
        <v>3389.9622476105446</v>
      </c>
    </row>
    <row r="34" spans="1:39">
      <c r="A34" s="67" t="str">
        <f>IF(Menu!$D$7="Português/Portuguese",B34,C34)</f>
        <v>Custo da placa (US$/ton)</v>
      </c>
      <c r="B34" s="67" t="s">
        <v>565</v>
      </c>
      <c r="C34" s="67" t="s">
        <v>580</v>
      </c>
      <c r="E34" s="273">
        <v>486.30306682750376</v>
      </c>
      <c r="F34" s="273">
        <v>402.64128775568389</v>
      </c>
      <c r="G34" s="273">
        <v>398.95795469608419</v>
      </c>
      <c r="H34" s="273">
        <v>437.76451558146834</v>
      </c>
      <c r="I34" s="273">
        <v>433.80222080154891</v>
      </c>
      <c r="K34" s="273">
        <v>530.32614538593725</v>
      </c>
      <c r="L34" s="273">
        <v>637.33476389516784</v>
      </c>
      <c r="M34" s="273">
        <v>714.40942371178164</v>
      </c>
      <c r="N34" s="273">
        <v>677.89356239357437</v>
      </c>
      <c r="O34" s="273">
        <v>640.00001687096233</v>
      </c>
      <c r="Q34" s="273">
        <v>764.47528169241173</v>
      </c>
      <c r="R34" s="273">
        <v>881.6409544624355</v>
      </c>
      <c r="S34" s="273">
        <v>802.52319969401344</v>
      </c>
      <c r="T34" s="273">
        <v>750.32056907297999</v>
      </c>
      <c r="U34" s="273">
        <v>797.02785773703113</v>
      </c>
      <c r="W34" s="273">
        <v>798.24300282956688</v>
      </c>
      <c r="X34" s="273">
        <v>831.87696620258282</v>
      </c>
      <c r="Y34" s="273">
        <v>729.40658317571683</v>
      </c>
      <c r="Z34" s="273">
        <v>696.53556845843991</v>
      </c>
      <c r="AA34" s="273">
        <v>761.15116655832401</v>
      </c>
      <c r="AC34" s="273">
        <v>694.27779869718756</v>
      </c>
      <c r="AD34" s="273">
        <v>704.15053336376752</v>
      </c>
      <c r="AE34" s="273">
        <v>622.14658481908953</v>
      </c>
      <c r="AF34" s="273">
        <v>627.27095509800938</v>
      </c>
      <c r="AG34" s="273">
        <v>660.58146483254268</v>
      </c>
      <c r="AI34" s="273">
        <v>594.63996692185117</v>
      </c>
      <c r="AJ34" s="273">
        <v>613.62518643314252</v>
      </c>
      <c r="AK34" s="273">
        <v>594.41884131507493</v>
      </c>
      <c r="AL34" s="273">
        <v>592.48393932437102</v>
      </c>
      <c r="AM34" s="273">
        <v>598.89411102268411</v>
      </c>
    </row>
    <row r="35" spans="1:39" ht="18">
      <c r="A35" s="71" t="str">
        <f>IF(Menu!$D$7="Português/Portuguese",B35,C35)</f>
        <v xml:space="preserve">Volume de Vendas por Segmento </v>
      </c>
      <c r="B35" s="71" t="s">
        <v>566</v>
      </c>
      <c r="C35" s="71" t="s">
        <v>567</v>
      </c>
      <c r="E35" s="71"/>
      <c r="F35" s="71"/>
      <c r="G35" s="71"/>
      <c r="H35" s="71"/>
      <c r="I35" s="71"/>
      <c r="K35" s="71"/>
      <c r="L35" s="71"/>
      <c r="M35" s="71"/>
      <c r="N35" s="71"/>
      <c r="O35" s="71"/>
      <c r="Q35" s="71"/>
      <c r="R35" s="71"/>
      <c r="S35" s="71"/>
      <c r="T35" s="71"/>
      <c r="U35" s="71"/>
      <c r="W35" s="71"/>
      <c r="X35" s="71"/>
      <c r="Y35" s="71"/>
      <c r="Z35" s="71"/>
      <c r="AA35" s="71"/>
      <c r="AC35" s="71"/>
      <c r="AD35" s="71"/>
      <c r="AE35" s="71"/>
      <c r="AF35" s="71"/>
      <c r="AG35" s="71"/>
      <c r="AI35" s="71"/>
      <c r="AJ35" s="71"/>
      <c r="AK35" s="71"/>
      <c r="AL35" s="71"/>
      <c r="AM35" s="71"/>
    </row>
    <row r="36" spans="1:39">
      <c r="A36" s="67" t="str">
        <f>IF(Menu!$D$7="Português/Portuguese",B36,C36)</f>
        <v>Distribuição (%)</v>
      </c>
      <c r="B36" s="67" t="s">
        <v>568</v>
      </c>
      <c r="C36" s="67" t="s">
        <v>569</v>
      </c>
      <c r="E36" s="269">
        <v>0.36</v>
      </c>
      <c r="F36" s="269">
        <v>0.38</v>
      </c>
      <c r="G36" s="269">
        <v>0.3725</v>
      </c>
      <c r="H36" s="269">
        <v>0.3234972401130059</v>
      </c>
      <c r="I36" s="272"/>
      <c r="K36" s="269">
        <v>0.33344341582839526</v>
      </c>
      <c r="L36" s="269">
        <v>0.33858851594438438</v>
      </c>
      <c r="M36" s="269">
        <v>0.28623794581201534</v>
      </c>
      <c r="N36" s="269">
        <v>0.30714494423143041</v>
      </c>
      <c r="O36" s="272"/>
      <c r="Q36" s="269">
        <v>0.4</v>
      </c>
      <c r="R36" s="269">
        <v>0.3</v>
      </c>
      <c r="S36" s="269">
        <v>0.34</v>
      </c>
      <c r="T36" s="269">
        <v>0.36125569796241497</v>
      </c>
      <c r="U36" s="269">
        <v>0.33687199595959272</v>
      </c>
      <c r="W36" s="269">
        <v>0.32686935733727368</v>
      </c>
      <c r="X36" s="269">
        <v>0.31560275481661548</v>
      </c>
      <c r="Y36" s="269">
        <v>0.3084817840038438</v>
      </c>
      <c r="Z36" s="269">
        <v>0.33894768221791627</v>
      </c>
      <c r="AA36" s="269">
        <v>0.32244566460336116</v>
      </c>
      <c r="AC36" s="269">
        <v>0.34533866903809102</v>
      </c>
      <c r="AD36" s="269">
        <v>0.31342050929112181</v>
      </c>
      <c r="AE36" s="269">
        <v>0.33</v>
      </c>
      <c r="AF36" s="269">
        <v>0.34708074534161487</v>
      </c>
      <c r="AG36" s="269">
        <v>0.33298800253985233</v>
      </c>
      <c r="AI36" s="269">
        <v>0.34895833333333337</v>
      </c>
      <c r="AJ36" s="269">
        <v>0.31956964233788898</v>
      </c>
      <c r="AK36" s="269">
        <v>0.3249162946428571</v>
      </c>
      <c r="AL36" s="269">
        <v>0.33264554163596166</v>
      </c>
      <c r="AM36" s="269">
        <v>0.33155558737203811</v>
      </c>
    </row>
    <row r="37" spans="1:39">
      <c r="A37" s="67" t="str">
        <f>IF(Menu!$D$7="Português/Portuguese",B37,C37)</f>
        <v>Construção Civil (%)</v>
      </c>
      <c r="B37" s="67" t="s">
        <v>581</v>
      </c>
      <c r="C37" s="67" t="s">
        <v>570</v>
      </c>
      <c r="E37" s="269">
        <v>0.16</v>
      </c>
      <c r="F37" s="269">
        <v>0.22</v>
      </c>
      <c r="G37" s="269">
        <v>0.18629999999999999</v>
      </c>
      <c r="H37" s="269">
        <v>0.16218895748512491</v>
      </c>
      <c r="I37" s="272"/>
      <c r="K37" s="269">
        <v>0.15980045369894361</v>
      </c>
      <c r="L37" s="269">
        <v>0.16243037766058008</v>
      </c>
      <c r="M37" s="269">
        <v>0.16185549982005532</v>
      </c>
      <c r="N37" s="269">
        <v>0.2060858934928082</v>
      </c>
      <c r="O37" s="272"/>
      <c r="Q37" s="269">
        <v>0.21</v>
      </c>
      <c r="R37" s="269">
        <v>0.17</v>
      </c>
      <c r="S37" s="269">
        <v>0.21</v>
      </c>
      <c r="T37" s="269">
        <v>0.2245766547856084</v>
      </c>
      <c r="U37" s="269">
        <v>0.21001209662449488</v>
      </c>
      <c r="W37" s="269">
        <v>0.1864198148830763</v>
      </c>
      <c r="X37" s="269">
        <v>0.16295474886228817</v>
      </c>
      <c r="Y37" s="269">
        <v>0.20029711623139496</v>
      </c>
      <c r="Z37" s="269">
        <v>0.20867491429423163</v>
      </c>
      <c r="AA37" s="269">
        <v>0.18959716494168019</v>
      </c>
      <c r="AC37" s="269">
        <v>0.19327108344449387</v>
      </c>
      <c r="AD37" s="269">
        <v>0.19366827253957328</v>
      </c>
      <c r="AE37" s="269">
        <v>0.17</v>
      </c>
      <c r="AF37" s="269">
        <v>0.1880745341614907</v>
      </c>
      <c r="AG37" s="269">
        <v>0.18671256224309063</v>
      </c>
      <c r="AI37" s="269">
        <v>0.15371621621621623</v>
      </c>
      <c r="AJ37" s="269">
        <v>0.16865367839488224</v>
      </c>
      <c r="AK37" s="269">
        <v>0.19796316964285712</v>
      </c>
      <c r="AL37" s="269">
        <v>0.22004421518054534</v>
      </c>
      <c r="AM37" s="269">
        <v>0.18483785525091279</v>
      </c>
    </row>
    <row r="38" spans="1:39">
      <c r="A38" s="67" t="str">
        <f>IF(Menu!$D$7="Português/Portuguese",B38,C38)</f>
        <v>Montadora (%)</v>
      </c>
      <c r="B38" s="67" t="s">
        <v>582</v>
      </c>
      <c r="C38" s="67" t="s">
        <v>571</v>
      </c>
      <c r="E38" s="269">
        <v>0.12</v>
      </c>
      <c r="F38" s="269">
        <v>0.05</v>
      </c>
      <c r="G38" s="269">
        <v>8.8200000000000001E-2</v>
      </c>
      <c r="H38" s="269">
        <v>0.12025821701627347</v>
      </c>
      <c r="I38" s="272"/>
      <c r="K38" s="269">
        <v>0.1138576729461472</v>
      </c>
      <c r="L38" s="269">
        <v>0.11800892530098483</v>
      </c>
      <c r="M38" s="269">
        <v>0.13355924312039927</v>
      </c>
      <c r="N38" s="269">
        <v>0.11292609350932031</v>
      </c>
      <c r="O38" s="272"/>
      <c r="Q38" s="269">
        <v>0.1</v>
      </c>
      <c r="R38" s="269">
        <v>0.15</v>
      </c>
      <c r="S38" s="269">
        <v>0.13</v>
      </c>
      <c r="T38" s="269">
        <v>0.11855892937240098</v>
      </c>
      <c r="U38" s="269">
        <v>9.8567103276723314E-2</v>
      </c>
      <c r="W38" s="269">
        <v>0.15024998858189473</v>
      </c>
      <c r="X38" s="269">
        <v>0.16280203923712633</v>
      </c>
      <c r="Y38" s="269">
        <v>0.14202015737040061</v>
      </c>
      <c r="Z38" s="269">
        <v>0.12669548367864064</v>
      </c>
      <c r="AA38" s="269">
        <v>0.14534160682382508</v>
      </c>
      <c r="AC38" s="269">
        <v>0.14080331999407145</v>
      </c>
      <c r="AD38" s="269">
        <v>0.14370268410185824</v>
      </c>
      <c r="AE38" s="269">
        <v>0.14000000000000001</v>
      </c>
      <c r="AF38" s="269">
        <v>0.12658385093167704</v>
      </c>
      <c r="AG38" s="269">
        <v>0.1381211776894028</v>
      </c>
      <c r="AI38" s="269">
        <v>0.14667792792792794</v>
      </c>
      <c r="AJ38" s="269">
        <v>0.15164291945332947</v>
      </c>
      <c r="AK38" s="269">
        <v>0.12918526785714285</v>
      </c>
      <c r="AL38" s="269">
        <v>9.8452468680913771E-2</v>
      </c>
      <c r="AM38" s="269">
        <v>0.1317202376691245</v>
      </c>
    </row>
    <row r="39" spans="1:39">
      <c r="A39" s="67" t="str">
        <f>IF(Menu!$D$7="Português/Portuguese",B39,C39)</f>
        <v>Linha Branca (%)</v>
      </c>
      <c r="B39" s="67" t="s">
        <v>583</v>
      </c>
      <c r="C39" s="67" t="s">
        <v>572</v>
      </c>
      <c r="E39" s="269">
        <v>0.09</v>
      </c>
      <c r="F39" s="269">
        <v>7.0000000000000007E-2</v>
      </c>
      <c r="G39" s="269">
        <v>9.8000000000000004E-2</v>
      </c>
      <c r="H39" s="269">
        <v>0.11588830804822323</v>
      </c>
      <c r="I39" s="272"/>
      <c r="K39" s="269">
        <v>0.10979603106059105</v>
      </c>
      <c r="L39" s="269">
        <v>0.1089757029939768</v>
      </c>
      <c r="M39" s="269">
        <v>0.13193106746166106</v>
      </c>
      <c r="N39" s="269">
        <v>0.10178381011444211</v>
      </c>
      <c r="O39" s="272"/>
      <c r="Q39" s="269">
        <v>0.06</v>
      </c>
      <c r="R39" s="269">
        <v>0.09</v>
      </c>
      <c r="S39" s="269">
        <v>7.0000000000000007E-2</v>
      </c>
      <c r="T39" s="269">
        <v>5.3339541845788374E-2</v>
      </c>
      <c r="U39" s="269">
        <v>0.22485402897930423</v>
      </c>
      <c r="W39" s="269">
        <v>9.3927374445155046E-2</v>
      </c>
      <c r="X39" s="269">
        <v>0.11267819016757138</v>
      </c>
      <c r="Y39" s="269">
        <v>0.10692517420399586</v>
      </c>
      <c r="Z39" s="269">
        <v>8.7345356983156958E-2</v>
      </c>
      <c r="AA39" s="269">
        <v>0.10038534205093863</v>
      </c>
      <c r="AC39" s="269">
        <v>9.307840521713355E-2</v>
      </c>
      <c r="AD39" s="269">
        <v>0.10516173434273916</v>
      </c>
      <c r="AE39" s="269">
        <v>0.11</v>
      </c>
      <c r="AF39" s="269">
        <v>9.8136645962732916E-2</v>
      </c>
      <c r="AG39" s="269">
        <v>0.10146041506533438</v>
      </c>
      <c r="AI39" s="269">
        <v>0.10430743243243243</v>
      </c>
      <c r="AJ39" s="269">
        <v>0.10918871765047979</v>
      </c>
      <c r="AK39" s="269">
        <v>0.10030691964285714</v>
      </c>
      <c r="AL39" s="269">
        <v>0.10876934414148857</v>
      </c>
      <c r="AM39" s="269">
        <v>0.10559095139236882</v>
      </c>
    </row>
    <row r="40" spans="1:39">
      <c r="A40" s="67" t="str">
        <f>IF(Menu!$D$7="Português/Portuguese",B40,C40)</f>
        <v>Indústria Geral (%)</v>
      </c>
      <c r="B40" s="67" t="s">
        <v>584</v>
      </c>
      <c r="C40" s="67" t="s">
        <v>573</v>
      </c>
      <c r="E40" s="269">
        <v>0.16</v>
      </c>
      <c r="F40" s="269">
        <v>0.17</v>
      </c>
      <c r="G40" s="269">
        <v>0.15679999999999999</v>
      </c>
      <c r="H40" s="269">
        <v>0.16483536176658101</v>
      </c>
      <c r="I40" s="272"/>
      <c r="K40" s="269">
        <v>0.17816708058860051</v>
      </c>
      <c r="L40" s="269">
        <v>0.16948337031371119</v>
      </c>
      <c r="M40" s="269">
        <v>0.16960556613279121</v>
      </c>
      <c r="N40" s="269">
        <v>0.15649408641011239</v>
      </c>
      <c r="O40" s="272"/>
      <c r="Q40" s="269">
        <v>0.14000000000000001</v>
      </c>
      <c r="R40" s="269">
        <v>0.19</v>
      </c>
      <c r="S40" s="269">
        <v>0.16</v>
      </c>
      <c r="T40" s="269">
        <v>0.14067488881876211</v>
      </c>
      <c r="U40" s="269">
        <v>8.7463823243164249E-2</v>
      </c>
      <c r="W40" s="269">
        <v>0.14222699051216922</v>
      </c>
      <c r="X40" s="269">
        <v>0.14967994007923013</v>
      </c>
      <c r="Y40" s="269">
        <v>0.15189932142934268</v>
      </c>
      <c r="Z40" s="269">
        <v>0.14711581457743331</v>
      </c>
      <c r="AA40" s="269">
        <v>0.14783364673985522</v>
      </c>
      <c r="AC40" s="269">
        <v>0.15354972580406109</v>
      </c>
      <c r="AD40" s="269">
        <v>0.17412250516173433</v>
      </c>
      <c r="AE40" s="269">
        <v>0.18</v>
      </c>
      <c r="AF40" s="269">
        <v>0.16173913043478264</v>
      </c>
      <c r="AG40" s="269">
        <v>0.16883333890318486</v>
      </c>
      <c r="AI40" s="269">
        <v>0.17328265765765766</v>
      </c>
      <c r="AJ40" s="269">
        <v>0.16138412329165455</v>
      </c>
      <c r="AK40" s="269">
        <v>0.17159598214285712</v>
      </c>
      <c r="AL40" s="269">
        <v>0.16521739130434784</v>
      </c>
      <c r="AM40" s="269">
        <v>0.16797909657097865</v>
      </c>
    </row>
    <row r="41" spans="1:39">
      <c r="A41" s="67" t="str">
        <f>IF(Menu!$D$7="Português/Portuguese",B41,C41)</f>
        <v>Embalagem (%)</v>
      </c>
      <c r="B41" s="67" t="s">
        <v>585</v>
      </c>
      <c r="C41" s="67" t="s">
        <v>574</v>
      </c>
      <c r="E41" s="269">
        <v>0.11</v>
      </c>
      <c r="F41" s="269">
        <v>0.11</v>
      </c>
      <c r="G41" s="269">
        <v>9.8000000000000004E-2</v>
      </c>
      <c r="H41" s="269">
        <v>0.11057634860774553</v>
      </c>
      <c r="I41" s="272"/>
      <c r="K41" s="269">
        <v>0.10493534587732252</v>
      </c>
      <c r="L41" s="269">
        <v>9.9747158981773554E-2</v>
      </c>
      <c r="M41" s="269">
        <v>0.11681067765307782</v>
      </c>
      <c r="N41" s="269">
        <v>0.11556517224188628</v>
      </c>
      <c r="O41" s="272"/>
      <c r="Q41" s="269">
        <v>0.09</v>
      </c>
      <c r="R41" s="269">
        <v>0.1</v>
      </c>
      <c r="S41" s="269">
        <v>0.09</v>
      </c>
      <c r="T41" s="269">
        <v>0.10159428721502502</v>
      </c>
      <c r="U41" s="269">
        <v>4.223095191672057E-2</v>
      </c>
      <c r="W41" s="269">
        <v>0.10030647424043097</v>
      </c>
      <c r="X41" s="269">
        <v>9.6282326837168364E-2</v>
      </c>
      <c r="Y41" s="269">
        <v>9.0376446761021953E-2</v>
      </c>
      <c r="Z41" s="269">
        <v>9.1220748248621267E-2</v>
      </c>
      <c r="AA41" s="269">
        <v>9.4396574840339628E-2</v>
      </c>
      <c r="AC41" s="269">
        <v>7.3958796502149107E-2</v>
      </c>
      <c r="AD41" s="269">
        <v>6.9924294562973152E-2</v>
      </c>
      <c r="AE41" s="269">
        <v>7.0000000000000007E-2</v>
      </c>
      <c r="AF41" s="269">
        <v>7.8385093167701869E-2</v>
      </c>
      <c r="AG41" s="269">
        <v>7.1884503559135116E-2</v>
      </c>
      <c r="AI41" s="269">
        <v>7.3057432432432429E-2</v>
      </c>
      <c r="AJ41" s="269">
        <v>8.9560918871765052E-2</v>
      </c>
      <c r="AK41" s="269">
        <v>7.6032366071428562E-2</v>
      </c>
      <c r="AL41" s="269">
        <v>7.4871039056742805E-2</v>
      </c>
      <c r="AM41" s="269">
        <v>7.8316271744577295E-2</v>
      </c>
    </row>
    <row r="42" spans="1:39" ht="18">
      <c r="A42" s="71" t="str">
        <f>IF(Menu!$D$7="Português/Portuguese",B42,C42)</f>
        <v>Performance por tonelada</v>
      </c>
      <c r="B42" s="71" t="s">
        <v>586</v>
      </c>
      <c r="C42" s="71" t="s">
        <v>587</v>
      </c>
      <c r="E42" s="71"/>
      <c r="F42" s="71"/>
      <c r="G42" s="71"/>
      <c r="H42" s="71"/>
      <c r="I42" s="71"/>
      <c r="K42" s="71"/>
      <c r="L42" s="71"/>
      <c r="M42" s="71"/>
      <c r="N42" s="71"/>
      <c r="O42" s="71"/>
      <c r="Q42" s="71"/>
      <c r="R42" s="71"/>
      <c r="S42" s="71"/>
      <c r="T42" s="71"/>
      <c r="U42" s="71"/>
      <c r="W42" s="71"/>
      <c r="X42" s="71"/>
      <c r="Y42" s="71"/>
      <c r="Z42" s="71"/>
      <c r="AA42" s="71"/>
      <c r="AC42" s="71"/>
      <c r="AD42" s="71"/>
      <c r="AE42" s="71"/>
      <c r="AF42" s="71"/>
      <c r="AG42" s="71"/>
      <c r="AI42" s="71"/>
      <c r="AJ42" s="71"/>
      <c r="AK42" s="71"/>
      <c r="AL42" s="71"/>
      <c r="AM42" s="71"/>
    </row>
    <row r="43" spans="1:39">
      <c r="A43" s="67" t="str">
        <f>IF(Menu!$D$7="Português/Portuguese",B43,C43)</f>
        <v>Performance por tonelada</v>
      </c>
      <c r="B43" s="67" t="s">
        <v>586</v>
      </c>
      <c r="C43" s="67" t="s">
        <v>587</v>
      </c>
      <c r="E43" s="273">
        <f>'Resul Segmentos |Result BU'!E30*1000/(E14+E19)</f>
        <v>261.63301141352065</v>
      </c>
      <c r="F43" s="273">
        <f>'Resul Segmentos |Result BU'!F30*1000/(F14+F19)</f>
        <v>323.0309072781655</v>
      </c>
      <c r="G43" s="273">
        <f>'Resul Segmentos |Result BU'!G30*1000/(G14+G19)</f>
        <v>430.80531665363566</v>
      </c>
      <c r="H43" s="273">
        <f>'Resul Segmentos |Result BU'!H30*1000/(H14+H19)</f>
        <v>1006.8555657010234</v>
      </c>
      <c r="I43" s="273">
        <f>'Resul Segmentos |Result BU'!I30*1000/(I14+I19)</f>
        <v>518.40275780650677</v>
      </c>
      <c r="K43" s="273">
        <f>'Resul Segmentos |Result BU'!K30*1000/(K14+K19)</f>
        <v>1387.5476305968448</v>
      </c>
      <c r="L43" s="273">
        <f>'Resul Segmentos |Result BU'!L30*1000/(L14+L19)</f>
        <v>2106.8237031443482</v>
      </c>
      <c r="M43" s="273">
        <f>'Resul Segmentos |Result BU'!M30*1000/(M14+M19)</f>
        <v>2909.8398719450547</v>
      </c>
      <c r="N43" s="273">
        <f>'Resul Segmentos |Result BU'!N30*1000/(N14+N19)</f>
        <v>2455.2257742714551</v>
      </c>
      <c r="O43" s="273">
        <f>'Resul Segmentos |Result BU'!O30*1000/(O14+O19)</f>
        <v>2149.6286991891848</v>
      </c>
      <c r="Q43" s="273">
        <f>'Resul Segmentos |Result BU'!Q30*1000/(Q14+Q19)</f>
        <v>1748.9415508388513</v>
      </c>
      <c r="R43" s="273">
        <f>'Resul Segmentos |Result BU'!R30*1000/(R14+R19)</f>
        <v>1785.5838438838798</v>
      </c>
      <c r="S43" s="273">
        <f>'Resul Segmentos |Result BU'!S30*1000/(S14+S19)</f>
        <v>1078.2409385153796</v>
      </c>
      <c r="T43" s="273">
        <f>'Resul Segmentos |Result BU'!T30*1000/(T14+T19)</f>
        <v>819.29079876717697</v>
      </c>
      <c r="U43" s="273">
        <f>'Resul Segmentos |Result BU'!U30*1000/(U14+U19)</f>
        <v>1367.2871266435407</v>
      </c>
      <c r="W43" s="273">
        <f>'Resul Segmentos |Result BU'!W30*1000/(W14+W19)</f>
        <v>729.4718899446525</v>
      </c>
      <c r="X43" s="273">
        <f>'Resul Segmentos |Result BU'!X30*1000/(X14+X19)</f>
        <v>526.48864639066437</v>
      </c>
      <c r="Y43" s="273">
        <f>'Resul Segmentos |Result BU'!Y30*1000/(Y14+Y19)</f>
        <v>179.31180312010761</v>
      </c>
      <c r="Z43" s="273">
        <f>'Resul Segmentos |Result BU'!Z30*1000/(Z14+Z19)</f>
        <v>311.43990286783833</v>
      </c>
      <c r="AA43" s="273">
        <f>'Resul Segmentos |Result BU'!AA30*1000/(AA14+AA19)</f>
        <v>437.0190474708071</v>
      </c>
      <c r="AC43" s="273">
        <f>'Resul Segmentos |Result BU'!AC30*1000/(AC14+AC19)</f>
        <v>215.25300435609975</v>
      </c>
      <c r="AD43" s="273">
        <f>'Resul Segmentos |Result BU'!AD30*1000/(AD14+AD19)</f>
        <v>289.05165651288576</v>
      </c>
      <c r="AE43" s="273">
        <f>'Resul Segmentos |Result BU'!AE30*1000/(AE14+AE19)</f>
        <v>333.12047194098022</v>
      </c>
      <c r="AF43" s="273">
        <f>'Resul Segmentos |Result BU'!AF30*1000/(AF14+AF19)</f>
        <v>558.14246528452156</v>
      </c>
      <c r="AG43" s="273">
        <f>'Resul Segmentos |Result BU'!AG30*1000/(AG14+AG19)</f>
        <v>352.20422628200549</v>
      </c>
      <c r="AI43" s="273">
        <f>'Resul Segmentos |Result BU'!AI30*1000/(AI14+AI19)</f>
        <v>423.52219135346627</v>
      </c>
      <c r="AJ43" s="273">
        <f>'Resul Segmentos |Result BU'!AJ30*1000/(AJ14+AJ19)</f>
        <v>573.25147928994124</v>
      </c>
      <c r="AK43" s="273">
        <f>'Resul Segmentos |Result BU'!AK30*1000/(AK14+AK19)</f>
        <v>404.98649678206414</v>
      </c>
      <c r="AL43" s="273">
        <f>'Resul Segmentos |Result BU'!AL30*1000/(AL14+AL19)</f>
        <v>703.69382113474228</v>
      </c>
      <c r="AM43" s="273">
        <f>'Resul Segmentos |Result BU'!AM30*1000/(AM14+AM19)</f>
        <v>521.13347099259647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Público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  s t a n d a l o n e = " n o " ? > < D a t a M a s h u p   x m l n s = " h t t p : / / s c h e m a s . m i c r o s o f t . c o m / D a t a M a s h u p " > A A A A A E c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w 7 V D w q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T s z A x 0 j O w 0 Y e J 2 f h m 5 i H k j Y D u B c k i C d o 4 l + a U l B a l 2 h W U 6 D o F 2 e j D u D b 6 U C / Y A Q A A A P / / A w B Q S w M E F A A C A A g A A A A h A H g A d J 9 X A Q A A E A I A A B M A A A B G b 3 J t d W x h c y 9 T Z W N 0 a W 9 u M S 5 t d I 9 b T 8 I w G I b v l + w / N P N m J H M b p y E S L w g n E Y k c J 2 i 8 6 N j H h n b t X A u 6 k P 1 3 N y Z I T O h N m + f r 9 + Z 5 O a z E h l E 0 z e 9 i Q 5 Z k i f s 4 A h d d K T P s E E C m g u 4 Q A S F L K D 1 d R g W k 4 B k c f Y Q 9 U L N H K 4 N U c F X x h Q j 5 r W G 4 b M V 1 j z G P g L 5 i g c H D C L D L f Q D B D d c A o z R q t h b X x d 1 0 + f S 5 / l h 2 q u 3 B f D S M i T 2 8 I T U z r g q v T o I a 7 l p j y 3 l 8 W M R d u z O 0 L d u + H / d 6 k / 6 0 H p U B x 4 M v a 1 z q T e k L q + D 5 0 n 9 3 j H D r + C I g S q G g 5 b 5 t L L C Z + h 6 8 9 2 b y m o G 3 3 2 F a c R M y 1 C Q C I u y y r O i h s z 6 L M O V r F g U t R r Y B n c U h c P U Q p e 3 3 S g 6 L i o Z E O k A C v k W i o S M v p b x P h V X R s 7 W z Q f n C Q u X I 6 T Z w I E q S w k k v + 0 A x R x M I 2 G 7 j Y v 6 n e E C Q J 3 D 1 f x P t 3 P I k l h R k a U M v h z d + A A A A / / 8 D A F B L A Q I t A B Q A B g A I A A A A I Q A q 3 a p A 0 g A A A D c B A A A T A A A A A A A A A A A A A A A A A A A A A A B b Q 2 9 u d G V u d F 9 U e X B l c 1 0 u e G 1 s U E s B A i 0 A F A A C A A g A A A A h A M O 1 Q 8 K s A A A A 9 g A A A B I A A A A A A A A A A A A A A A A A C w M A A E N v b m Z p Z y 9 Q Y W N r Y W d l L n h t b F B L A Q I t A B Q A A g A I A A A A I Q B 4 A H S f V w E A A B A C A A A T A A A A A A A A A A A A A A A A A O c D A A B G b 3 J t d W x h c y 9 T Z W N 0 a W 9 u M S 5 t U E s F B g A A A A A D A A M A w g A A A G 8 F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a C Q A A A A A A A L g J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V G F i b G U l M j A w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C 0 w M V Q w M j o 1 M j o 1 M y 4 0 M j U 2 M j g y W i I v P j x F b n R y e S B U e X B l P S J G a W x s Q 2 9 s d W 1 u V H l w Z X M i I F Z h b H V l P S J z Q m d V P S I v P j x F b n R y e S B U e X B l P S J G a W x s Q 2 9 s d W 1 u T m F t Z X M i I F Z h b H V l P S J z W y Z x d W 9 0 O 0 N v b H V t b j M m c X V v d D s s J n F 1 b 3 Q 7 Q 2 9 s d W 1 u N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T l m Z W R i M T M t N T J k O S 0 0 N D U 2 L W F j M T E t Y m Q x M j Y z N m I 1 Y T A 0 I i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V G l w b y B B b H R l c m F k b y 5 7 Q 2 9 s d W 1 u M y w y f S Z x d W 9 0 O y w m c X V v d D t T Z W N 0 a W 9 u M S 9 U Y W J s Z S A w L 1 R p c G 8 g Q W x 0 Z X J h Z G 8 u e 0 N v b H V t b j Q s M 3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g M C 9 U a X B v I E F s d G V y Y W R v L n t D b 2 x 1 b W 4 z L D J 9 J n F 1 b 3 Q 7 L C Z x d W 9 0 O 1 N l Y 3 R p b 2 4 x L 1 R h Y m x l I D A v V G l w b y B B b H R l c m F k b y 5 7 Q 2 9 s d W 1 u N C w z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w 6 f D o 2 8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J T I w M C 9 G b 2 5 0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l M j A w L 0 R h d G E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S U y M D A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S U y M D A v Q 2 9 s d W 5 h c y U y M F J l b W 9 2 a W R h c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9 0 X M e r O D k 6 B P q I 7 i w N G o Q A A A A A C A A A A A A A D Z g A A w A A A A B A A A A D d a 2 D S E 4 y x + G 2 v W r Q F o o 2 J A A A A A A S A A A C g A A A A E A A A A E R F F b i M o D s I / d Z j O X m h m I x Q A A A A u 2 T a o 1 1 t M l r u b 2 M L M C n 6 l r s N C 8 z A p F q B W e F g 3 5 R c L j F M V w z P / a x 9 A m 7 7 E D P E X r C i i W V L 6 W i y 1 H + 2 i 4 r 3 1 9 u m Y T F 1 T Y q C w l E H D y x h P h b F T 4 o U A A A A O 8 e t S / 0 4 d f W 2 t R F / 0 A / d P 0 l h p m 4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497053CF9D6240A078A2883FE7585E" ma:contentTypeVersion="3" ma:contentTypeDescription="Crie um novo documento." ma:contentTypeScope="" ma:versionID="6e4493010385b62ad8ebd79f2109b4e2">
  <xsd:schema xmlns:xsd="http://www.w3.org/2001/XMLSchema" xmlns:xs="http://www.w3.org/2001/XMLSchema" xmlns:p="http://schemas.microsoft.com/office/2006/metadata/properties" xmlns:ns2="ef5596d6-136c-4eaf-923f-ea3eea9a8099" targetNamespace="http://schemas.microsoft.com/office/2006/metadata/properties" ma:root="true" ma:fieldsID="a589d882be586a602feac8f79b84489b" ns2:_="">
    <xsd:import namespace="ef5596d6-136c-4eaf-923f-ea3eea9a80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5596d6-136c-4eaf-923f-ea3eea9a80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DBB580-A2F8-414E-942A-1269E8BDB4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FB7060-CA62-4A50-A0BD-96F1655BFAC8}">
  <ds:schemaRefs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5596d6-136c-4eaf-923f-ea3eea9a809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35D60A2-B5EF-4897-BC45-09D28C98AD6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CF39EF96-173F-4680-B83D-840B40E472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5596d6-136c-4eaf-923f-ea3eea9a80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0dc42001-9759-4b38-a906-152fbf37e35a}" enabled="1" method="Privileged" siteId="{a50e7b76-8ea5-492c-bf17-97d652fc3ce9}" removed="0"/>
  <clbl:label id="{ea4d6a05-509a-47be-b294-2e1b750e57c1}" enabled="1" method="Standard" siteId="{72b256b0-66c6-4cd3-8b5c-a7bb0e1a9d45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Menu</vt:lpstr>
      <vt:lpstr>Destaques | Highlights</vt:lpstr>
      <vt:lpstr>Bal Patrimonial | Balance Sheet</vt:lpstr>
      <vt:lpstr>DRE | Income Statement</vt:lpstr>
      <vt:lpstr>Fluxo de Caixa | Cash Flow</vt:lpstr>
      <vt:lpstr>Indicadores | Indicators</vt:lpstr>
      <vt:lpstr>Guidance</vt:lpstr>
      <vt:lpstr>Resul Segmentos |Result BU</vt:lpstr>
      <vt:lpstr>Siderurgia | Steel</vt:lpstr>
      <vt:lpstr>Mineração | Mining</vt:lpstr>
      <vt:lpstr>Cimentos | Cement</vt:lpstr>
      <vt:lpstr>Logistica | Logistics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Guia de Modalegem - CSN - 2T25/2Q25</dc:title>
  <dc:creator>RI CSN</dc:creator>
  <cp:lastModifiedBy>MAYRA FAVERO CELLEGUIN</cp:lastModifiedBy>
  <dcterms:created xsi:type="dcterms:W3CDTF">2021-10-21T18:39:02Z</dcterms:created>
  <dcterms:modified xsi:type="dcterms:W3CDTF">2026-03-18T20:14:25Z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0x01010066497053CF9D6240A078A2883FE7585E</vt:lpwstr>
  </property>
</Properties>
</file>