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lanilha" sheetId="1" r:id="rId1"/>
    <sheet name="Plan2" sheetId="2" r:id="rId2"/>
    <sheet name="Plan3" sheetId="3" r:id="rId3"/>
  </sheets>
  <definedNames>
    <definedName name="_xlnm.Print_Area" localSheetId="0">'Planilha'!$A$1:$H$377</definedName>
  </definedNames>
  <calcPr fullCalcOnLoad="1"/>
</workbook>
</file>

<file path=xl/sharedStrings.xml><?xml version="1.0" encoding="utf-8"?>
<sst xmlns="http://schemas.openxmlformats.org/spreadsheetml/2006/main" count="1251" uniqueCount="801">
  <si>
    <t/>
  </si>
  <si>
    <t>RESTAURAÇÃO DAS EDIFICAÇÕES DA IGREJA DE SÃO FRANCISCO DA PRAINHA</t>
  </si>
  <si>
    <t>PRAZO CONTRATO: 240 DIAS</t>
  </si>
  <si>
    <t>Data: Abril / 2013</t>
  </si>
  <si>
    <t>ITEM</t>
  </si>
  <si>
    <t>DISCRIMINAÇÃO</t>
  </si>
  <si>
    <t>UN.</t>
  </si>
  <si>
    <t>QUANT.</t>
  </si>
  <si>
    <t>P.UNIT.</t>
  </si>
  <si>
    <t>TOTAL</t>
  </si>
  <si>
    <t>SUBTOTAL</t>
  </si>
  <si>
    <t>Código de Referência</t>
  </si>
  <si>
    <t>CUSTOS ADMINISTRATIVOS</t>
  </si>
  <si>
    <t>1.2</t>
  </si>
  <si>
    <t>01.01.03.12</t>
  </si>
  <si>
    <t>Elaboração e implantação de PPRA, PCMAT / Mapa de Risco, incluindo placas de sinalização nas áreas de trabalho e de circulação de terceiros, inclusive manutenção destas.</t>
  </si>
  <si>
    <t>un</t>
  </si>
  <si>
    <t>1.5</t>
  </si>
  <si>
    <t>AD 40.05.0134(/)</t>
  </si>
  <si>
    <t>Arquiteto/ Engenheiro Sênior Residente especialista em restauro</t>
  </si>
  <si>
    <t>mês</t>
  </si>
  <si>
    <t>1.6</t>
  </si>
  <si>
    <t>Coordenador de Projetos</t>
  </si>
  <si>
    <t>1.7</t>
  </si>
  <si>
    <t>AD 40.05.0206(/)</t>
  </si>
  <si>
    <t>Técnico de Segurança do Trabalho integral</t>
  </si>
  <si>
    <t>1.8</t>
  </si>
  <si>
    <t>Técnico em restauro</t>
  </si>
  <si>
    <t>1.9</t>
  </si>
  <si>
    <t>AD 40.05.0146 (/)</t>
  </si>
  <si>
    <t>Estagiário de Arquitetura (2)</t>
  </si>
  <si>
    <t>1.10</t>
  </si>
  <si>
    <t>AD 40.05.0152 (/)</t>
  </si>
  <si>
    <t>Mestre de obras A</t>
  </si>
  <si>
    <t>1.11</t>
  </si>
  <si>
    <t>AD 40.05.0116 (/)</t>
  </si>
  <si>
    <t>Encarregado de obras</t>
  </si>
  <si>
    <t>1.12</t>
  </si>
  <si>
    <t>AD 40.05.0116(/)</t>
  </si>
  <si>
    <t>Encarregado de restauro - Museólogo</t>
  </si>
  <si>
    <t>1.13</t>
  </si>
  <si>
    <t>Encarregado de marcenaria</t>
  </si>
  <si>
    <t>1.14</t>
  </si>
  <si>
    <t>Encarregado de pintura</t>
  </si>
  <si>
    <t>1.15</t>
  </si>
  <si>
    <t>AD 40.05.0056 (/)</t>
  </si>
  <si>
    <t>Almoxarife/ Apontador</t>
  </si>
  <si>
    <t>1.16</t>
  </si>
  <si>
    <t>AD 40.05.0080 (/)</t>
  </si>
  <si>
    <t>Auxiliar Administrativo</t>
  </si>
  <si>
    <t>1.17</t>
  </si>
  <si>
    <t>AD 40.05.0218 (A)</t>
  </si>
  <si>
    <t>Segurança/Vigia (3)</t>
  </si>
  <si>
    <t>1.23</t>
  </si>
  <si>
    <t>CE.05.10.0110 (/)</t>
  </si>
  <si>
    <t xml:space="preserve">Consultoria em restauração </t>
  </si>
  <si>
    <t>1.24</t>
  </si>
  <si>
    <t>Consultoria estrutural</t>
  </si>
  <si>
    <t>1.28</t>
  </si>
  <si>
    <t>TC 05.05.0100 (/)</t>
  </si>
  <si>
    <t>Fretes diversos</t>
  </si>
  <si>
    <t>t.km</t>
  </si>
  <si>
    <t>CUSTOS GERAIS</t>
  </si>
  <si>
    <t>2.1</t>
  </si>
  <si>
    <t>SERVIÇOS PRELIMINARES</t>
  </si>
  <si>
    <t>2.1.1</t>
  </si>
  <si>
    <t>01.04.03.03</t>
  </si>
  <si>
    <t>As Built do serviço executado</t>
  </si>
  <si>
    <t>m²</t>
  </si>
  <si>
    <t>2.1.2</t>
  </si>
  <si>
    <t>AD 20.25.0300 (A)</t>
  </si>
  <si>
    <t>Placa de obra</t>
  </si>
  <si>
    <t>2.1.4</t>
  </si>
  <si>
    <t>AD 20.20.0100 (/)</t>
  </si>
  <si>
    <t>Instalações Provisórias de água e esgoto</t>
  </si>
  <si>
    <t>serv</t>
  </si>
  <si>
    <t>2.1.5</t>
  </si>
  <si>
    <t>AD 20.20.0050 (/)</t>
  </si>
  <si>
    <t>Instalações Provisórias de energia e telefone</t>
  </si>
  <si>
    <t>2.1.6</t>
  </si>
  <si>
    <t>AD 20.05.0450 (/)</t>
  </si>
  <si>
    <t>Tapume em telha galvanizada pintada</t>
  </si>
  <si>
    <t>2.1.7</t>
  </si>
  <si>
    <t>CO 05.10.0050 (/)</t>
  </si>
  <si>
    <t>Locação de andaime fachadeiro</t>
  </si>
  <si>
    <t>m².mês</t>
  </si>
  <si>
    <t>2.1.8</t>
  </si>
  <si>
    <t>CO 05.05.0650 (A)</t>
  </si>
  <si>
    <t>Tela de proteção para andaime em nylon</t>
  </si>
  <si>
    <t>2.1.9</t>
  </si>
  <si>
    <t>CO 05.05.0450 (A)</t>
  </si>
  <si>
    <t>Bandeja apara-lixo - proteção transeuntes</t>
  </si>
  <si>
    <t>m</t>
  </si>
  <si>
    <t>2.1.10</t>
  </si>
  <si>
    <t>CO 05.05.0100 (A)</t>
  </si>
  <si>
    <t>Andaimes Internos  (mont./ desm.)</t>
  </si>
  <si>
    <t>m³</t>
  </si>
  <si>
    <t>2.1.11</t>
  </si>
  <si>
    <t>AD 20.15.0050 (/)</t>
  </si>
  <si>
    <t>Fornecimento e instalação de conteiner escritório, almaxarifado</t>
  </si>
  <si>
    <t>un.mês</t>
  </si>
  <si>
    <t>2.1.12</t>
  </si>
  <si>
    <t>AD 20.15.0150 (/)</t>
  </si>
  <si>
    <t>Fornecimento e instalação de conteiner vestiario e sanitario</t>
  </si>
  <si>
    <t>2.1.13</t>
  </si>
  <si>
    <t>TC.05.05.0050</t>
  </si>
  <si>
    <t>Transporte de container (ida e volta)</t>
  </si>
  <si>
    <t>2.1.14</t>
  </si>
  <si>
    <t>AD 20.05.0100 (A)</t>
  </si>
  <si>
    <t>Implantação de carpintaria</t>
  </si>
  <si>
    <t>2.1.15</t>
  </si>
  <si>
    <t>Implantação de refeitório</t>
  </si>
  <si>
    <t>2.1.16</t>
  </si>
  <si>
    <t>Atelier de restauração</t>
  </si>
  <si>
    <t>2.1.17</t>
  </si>
  <si>
    <t>AD 25.05.0500 (A)</t>
  </si>
  <si>
    <t>Isolamento das áreas com telas metálicas ou laranja, fixadas em caibros (conforme desenho de setorização esquemático fornecido), inclusive manutenção com substituição de áreas danificadas)</t>
  </si>
  <si>
    <t>2.1.18</t>
  </si>
  <si>
    <t>02.011.200-7</t>
  </si>
  <si>
    <t>Proteção de piso com lona plástica e contrapiso provisório de gesso/areia e fibras.</t>
  </si>
  <si>
    <t>2.2</t>
  </si>
  <si>
    <t>DIVERSOS</t>
  </si>
  <si>
    <t>2.2.1</t>
  </si>
  <si>
    <t>TC 05.15.0100 (/)</t>
  </si>
  <si>
    <t>Retirada de entulho em caçambas metalicas inclsuive estas e transporte da caçamba (toda a obra)</t>
  </si>
  <si>
    <t>2.2.2</t>
  </si>
  <si>
    <t>TC.05.10.0050 (/)</t>
  </si>
  <si>
    <t>Transporte horizontal / vertical  de entulho, material, ferramenta e equipamento</t>
  </si>
  <si>
    <t>t.dam</t>
  </si>
  <si>
    <t>2.2.6</t>
  </si>
  <si>
    <t>AP 45.05.0103 (/)</t>
  </si>
  <si>
    <t>Equipamento contra incêndio tipo extintores portáteis, localizados convenientemente no canteiro</t>
  </si>
  <si>
    <t>2.2.7</t>
  </si>
  <si>
    <t>02.03.02.01</t>
  </si>
  <si>
    <t>Mobilização e desmobilização do canteiro de obras</t>
  </si>
  <si>
    <t>2.2.8</t>
  </si>
  <si>
    <t>SC.10.05.1450 (/)</t>
  </si>
  <si>
    <t>Limpeza diária das áreas em uso</t>
  </si>
  <si>
    <t>h</t>
  </si>
  <si>
    <t>2.2.9</t>
  </si>
  <si>
    <t>SC.30.15.0300 (/)</t>
  </si>
  <si>
    <t>Limpeza final das áreas em uso e entrega da obra</t>
  </si>
  <si>
    <t xml:space="preserve"> SERVIÇOS DE RESTAURAÇÃO</t>
  </si>
  <si>
    <t>DEMOLIÇÕES E RETIRADAS</t>
  </si>
  <si>
    <t>3.1</t>
  </si>
  <si>
    <t>RV 30.05.2000 (/)</t>
  </si>
  <si>
    <t>Demolição de revestimento em argamassa de cimento e areia em parede</t>
  </si>
  <si>
    <t>3.2</t>
  </si>
  <si>
    <t>RV 30.05.2002 (/)</t>
  </si>
  <si>
    <t>Remoção de piso cerâmico existente</t>
  </si>
  <si>
    <t>3.3</t>
  </si>
  <si>
    <t>RV 30.05.2003 (/)</t>
  </si>
  <si>
    <t>Remoção de pisos de madeira</t>
  </si>
  <si>
    <t>3.4</t>
  </si>
  <si>
    <t>RV 30.05.2004 (/)</t>
  </si>
  <si>
    <t>Remoção da pintura existente, inclusive camada de regularização</t>
  </si>
  <si>
    <t>3.5</t>
  </si>
  <si>
    <t>RV 30.05.2005 (/)</t>
  </si>
  <si>
    <t>Remoção de revestimento das paredes do banheiro</t>
  </si>
  <si>
    <t>3.6</t>
  </si>
  <si>
    <t>AP 05.20.1000 (/)</t>
  </si>
  <si>
    <t>Retirada de louças e metais</t>
  </si>
  <si>
    <t>3.7</t>
  </si>
  <si>
    <t>Remoção cuidadosa do revestimento</t>
  </si>
  <si>
    <t>3.8</t>
  </si>
  <si>
    <t>Remoção do reboco e emboço deteriorados e soltos, atingindo uma camada consistente e íntegra</t>
  </si>
  <si>
    <t>3.9</t>
  </si>
  <si>
    <t>RV 30.05.2006 (/)</t>
  </si>
  <si>
    <t>Remoção dos forros danificados ou inapropriados</t>
  </si>
  <si>
    <t>3.10</t>
  </si>
  <si>
    <t>CI 20.05.0300 (/)</t>
  </si>
  <si>
    <t>Remoção total das telhas argamassadas (em projeção)</t>
  </si>
  <si>
    <t>3.11</t>
  </si>
  <si>
    <t>CI 20.05.0400 (/)</t>
  </si>
  <si>
    <t>Seleção e remoção das estruturas danificadas dos telhados de madeira.</t>
  </si>
  <si>
    <t>3.12</t>
  </si>
  <si>
    <t>RV 30.05.2007 (/)</t>
  </si>
  <si>
    <t>Seleção e remoção dos barrotes de piso danficados.</t>
  </si>
  <si>
    <t>3.13</t>
  </si>
  <si>
    <t>02.11.01.19</t>
  </si>
  <si>
    <t>Desmonte cuidadoso das alvenarias de pau a pique</t>
  </si>
  <si>
    <t>ESCORAMENTO</t>
  </si>
  <si>
    <t>4.1</t>
  </si>
  <si>
    <t>ET 30.15.0100 (/)</t>
  </si>
  <si>
    <t>Escoramento lateral de alvenaria conforme projeto específico</t>
  </si>
  <si>
    <t>sv</t>
  </si>
  <si>
    <t>COBERTURA</t>
  </si>
  <si>
    <t>5.1</t>
  </si>
  <si>
    <t>RECUPERAÇÃO DOS TELHADOS</t>
  </si>
  <si>
    <t>5.1.1</t>
  </si>
  <si>
    <t>CI 05.30.0050 (/)</t>
  </si>
  <si>
    <t>Fornecimento e Instalação de telhas a serem substituídas (100%) e fixação das mesmas com fios de cobre. Em projeção.</t>
  </si>
  <si>
    <t>5.1.2</t>
  </si>
  <si>
    <t>14.006.200-7</t>
  </si>
  <si>
    <t>Triagem das ripas – Descarte das peças danificadas e/ou atacadas por insetos xilófagos – substituição por peças de igual dimensão e mesma espécie, ou de espécie com características similares</t>
  </si>
  <si>
    <t>5.1.3</t>
  </si>
  <si>
    <t>14.006.201-7</t>
  </si>
  <si>
    <t>Triagem dos Caibros, Terças, Tesouras e outros elementos estruturais – Fornencimento e instalação de novas peças de madeira em substituição das danificadas, inclusive estruturais.</t>
  </si>
  <si>
    <t>5.1.4</t>
  </si>
  <si>
    <t>02.16.10.77</t>
  </si>
  <si>
    <t>Dedetização das madeiras a serem reaproveitadas e das novas peças fornecidas</t>
  </si>
  <si>
    <t>5.1.5</t>
  </si>
  <si>
    <t>02.16.10.78</t>
  </si>
  <si>
    <t xml:space="preserve">Obras civis para preparação do berço e impermeabilização da calha </t>
  </si>
  <si>
    <t>5.1.6</t>
  </si>
  <si>
    <t>16.009.201-7</t>
  </si>
  <si>
    <t xml:space="preserve">Calhas - Fornecimento e Instalação - Em chapa de cobre </t>
  </si>
  <si>
    <t>5.1.7</t>
  </si>
  <si>
    <t>16.009.200-7</t>
  </si>
  <si>
    <t xml:space="preserve">Rufos - Fornecimento e Instalação - em chapa de cobre </t>
  </si>
  <si>
    <t>5.1.8</t>
  </si>
  <si>
    <t>02.14.02.95</t>
  </si>
  <si>
    <t>Aplicação de protetivo hidrorepelente e hidrofugante incolores</t>
  </si>
  <si>
    <t>5.2</t>
  </si>
  <si>
    <t>RECUPERAÇÃO DOS BEIRAIS</t>
  </si>
  <si>
    <t>5.2.1</t>
  </si>
  <si>
    <t>02.16.10.76</t>
  </si>
  <si>
    <t>Remoção e seleção das peças cerâmicas.</t>
  </si>
  <si>
    <t>5.2.2</t>
  </si>
  <si>
    <t>02.14.02.97</t>
  </si>
  <si>
    <t>Tratamento com Herbicida em junções de peças, trincas e fissuras.</t>
  </si>
  <si>
    <t>5.2.3</t>
  </si>
  <si>
    <t>02.14.02.99</t>
  </si>
  <si>
    <t>Aplicação de Biocida à base de água p/ tratamento de infestação de bactérias, algas e líquens</t>
  </si>
  <si>
    <t>5.2.4</t>
  </si>
  <si>
    <t>CI 15.05.1000 (/)</t>
  </si>
  <si>
    <t>Impermeabilização do topo da alvenaria com impermeabilizante acrílico de base cimentícia e respectiva proteção mecânica.</t>
  </si>
  <si>
    <t>5.2.5</t>
  </si>
  <si>
    <t>02.16.10.42</t>
  </si>
  <si>
    <t>Conferência dos níveis e recuperação dos frechais.</t>
  </si>
  <si>
    <t>5.2.6</t>
  </si>
  <si>
    <t>16.002.200-7</t>
  </si>
  <si>
    <t>Re-instalação das telhas cerâmicas conforme padrão original.</t>
  </si>
  <si>
    <t>5.3</t>
  </si>
  <si>
    <t>COBERTURA PROVISÓRIA</t>
  </si>
  <si>
    <t>5.3.1</t>
  </si>
  <si>
    <t>ET 25.05.0180 (B)</t>
  </si>
  <si>
    <t>Estrutura metálica para cobertura provisória - tesouras, pilares e chapas fundações</t>
  </si>
  <si>
    <t>kg</t>
  </si>
  <si>
    <t>5.3.2</t>
  </si>
  <si>
    <t>MT 05.05.0050 (/)</t>
  </si>
  <si>
    <t>Escavação manual de valas</t>
  </si>
  <si>
    <t>5.3.3</t>
  </si>
  <si>
    <t>MT 15.05.0250 (/)</t>
  </si>
  <si>
    <t>Reaterro manual apiloado de valas</t>
  </si>
  <si>
    <t>5.3.4</t>
  </si>
  <si>
    <t>ET 15.10.0050 (A)</t>
  </si>
  <si>
    <t>Forma em madeira - cintas</t>
  </si>
  <si>
    <t>5.3.5</t>
  </si>
  <si>
    <t>ET 10.05.0109 (/)</t>
  </si>
  <si>
    <t>Aco CA-50 para armadura de concreto, com saliencia ou mossa, coeficiente de conformacao superficial minimo (aderencia) igual a 1,5, diametro de 12,5mm. Fornecimento, incluindo 10% de perdas e arame 18.</t>
  </si>
  <si>
    <t>5.3.6</t>
  </si>
  <si>
    <t>ET 10.05.0112 (/)</t>
  </si>
  <si>
    <t>Aco CA-50 para armadura de concreto, com saliencia ou mossa, coeficiente de conformacao 0superficial minimo (aderencia) igual a 1,5, diametro de 16,0mm. Fornecimento, incluindo 10% de perdas e arame 18.</t>
  </si>
  <si>
    <t>5.3.7</t>
  </si>
  <si>
    <t>ET 10.05.0103 (/)</t>
  </si>
  <si>
    <t>Aco CA-50 para armadura de concreto, com saliencia ou mossa, coeficiente de conformacao superficial minimo (aderencia) igual a 1,5, diametro de 8,0mm. Fornecimento, incluindo 10% de perdas e arame 18.</t>
  </si>
  <si>
    <t>5.3.8</t>
  </si>
  <si>
    <t>ET 10.05.0106 (/)</t>
  </si>
  <si>
    <t>Aco CA-50 para armadura de concreto, com saliencia ou mossa, coeficiente de conformacao superficial minimo (aderencia) igual a 1,5, diametro de 10mm. Fornecimento, incluindo 10% de perdas e arame 18.</t>
  </si>
  <si>
    <t>5.3.9</t>
  </si>
  <si>
    <t>ET 10.05.0159 (/)</t>
  </si>
  <si>
    <t>Aco CA-60 para armadura de concreto, redondo, sem saliencia ou mossa, coeficiente de conformacao superficial minimo (aderencia) igual a 1,5, diametro de 5mm. Fornecimento, incluindo 10% de perdas e arame 18</t>
  </si>
  <si>
    <t>5.3.10</t>
  </si>
  <si>
    <t>ET 60.05.0051 (/)</t>
  </si>
  <si>
    <t>Lastro de concreo magro 10MPa - blocos</t>
  </si>
  <si>
    <t>5.3.11</t>
  </si>
  <si>
    <t>ET 60.05.0071 (/)</t>
  </si>
  <si>
    <t>Concreto importado de usina dosado racionalmente para uma resistencia caracteristica a compressao de fck=25MPa (pilaretes, cintas e blocos)</t>
  </si>
  <si>
    <t>5.3.12</t>
  </si>
  <si>
    <t>CI 05.55.0223 (/)</t>
  </si>
  <si>
    <t>Cobertura com telha translúcida</t>
  </si>
  <si>
    <t>5.3.13</t>
  </si>
  <si>
    <t>CI 05.55.1000 (/)</t>
  </si>
  <si>
    <t>Desmontagem de estrutura e cobertura provisória</t>
  </si>
  <si>
    <t>FORROS</t>
  </si>
  <si>
    <t>6.1</t>
  </si>
  <si>
    <t>FORRO NOVO EM MADEIRA</t>
  </si>
  <si>
    <t>6.1.1</t>
  </si>
  <si>
    <t>13.195.201-7</t>
  </si>
  <si>
    <t>Execução de estrutura de suporte. (peças em madeira 05x10cm, espaçamento de 50cm)</t>
  </si>
  <si>
    <t>6.1.2</t>
  </si>
  <si>
    <t>RV 10.30.0250 (A)</t>
  </si>
  <si>
    <t>Fornecimento e instalação de novas peças em madeira.</t>
  </si>
  <si>
    <t>6.1.3</t>
  </si>
  <si>
    <t>13.195.200-7</t>
  </si>
  <si>
    <t>Fornecimento e instalação de rodateto</t>
  </si>
  <si>
    <t>6.1.4</t>
  </si>
  <si>
    <t>PT 05.30.0100 (/)</t>
  </si>
  <si>
    <t>Imunização geral dos elementos em madeira.</t>
  </si>
  <si>
    <t>6.1.5</t>
  </si>
  <si>
    <t>PT 05.20.0050 (A)</t>
  </si>
  <si>
    <t>Emassamento de forro de madeira com massa acrílica</t>
  </si>
  <si>
    <t>6.1.6</t>
  </si>
  <si>
    <t>PT 05.20.0100 (/)</t>
  </si>
  <si>
    <t>Pintura esmalte sintético, cor a definir , inclusive limpeza, leve lixamento com lixa fina, uma demão de selador, massa de regularização e duas de acabamento</t>
  </si>
  <si>
    <t>6.2</t>
  </si>
  <si>
    <t xml:space="preserve"> RESTAURO DOS FORROS EM ESTUQUES (FRISOS, MOLDURAS,CUNHAIS,CORNIJAS E CAPITÉIS)</t>
  </si>
  <si>
    <t>6.2.1</t>
  </si>
  <si>
    <t>11.16.10.44</t>
  </si>
  <si>
    <t>Recomposição dos frisos e ornatos faltantes.</t>
  </si>
  <si>
    <t>6.2.2</t>
  </si>
  <si>
    <t>20.105.200-7</t>
  </si>
  <si>
    <t>Acabamento final dos ornatos planos e em relevo com nata de cal fina, sem areia, pigmentada com minerais naturais, estáveis à luz, à umidade e com excelente aderência à argamassa de cal,através de  pincel, com cor definida pela prospecção estratigráfica.</t>
  </si>
  <si>
    <t>6.2.3</t>
  </si>
  <si>
    <t>PT 10.05.0100 (/)</t>
  </si>
  <si>
    <t>Pintura à silicato, aplicada em duas demãos.</t>
  </si>
  <si>
    <t>ALVENARIAS E DIVISÓRIAS</t>
  </si>
  <si>
    <t>7.1</t>
  </si>
  <si>
    <t>PAU A PIQUE</t>
  </si>
  <si>
    <t>7.1.1</t>
  </si>
  <si>
    <t>11.004.200-7</t>
  </si>
  <si>
    <t>Reconstrução das alvenarias em pau a pique demolidas</t>
  </si>
  <si>
    <t>7.2</t>
  </si>
  <si>
    <t>GESSO ACARTONADO</t>
  </si>
  <si>
    <t>7.2.1</t>
  </si>
  <si>
    <t>12.016.0004-0</t>
  </si>
  <si>
    <t>Shaft em placas com acesso para inspeção e sua respectiva estrutura metálica</t>
  </si>
  <si>
    <t>7.2.2</t>
  </si>
  <si>
    <t>12.016.0005-0</t>
  </si>
  <si>
    <t>Divisória em gesso acartonado RU - Resistente à umidade</t>
  </si>
  <si>
    <t>REVESTIMENTOS INTERNOS - PAREDES</t>
  </si>
  <si>
    <t>8.1</t>
  </si>
  <si>
    <t>REVESTIMENTO COM ARGAMASSA -PANOS LISOS</t>
  </si>
  <si>
    <t>8.1.1</t>
  </si>
  <si>
    <t>01.050.209-7</t>
  </si>
  <si>
    <t>Exame à percurssão através de martelo de borracha, identificando e confirmando todos os trechos em que o revestimento será removido e mapeando graficamente o resultado</t>
  </si>
  <si>
    <t>471,66</t>
  </si>
  <si>
    <t>8.1.2</t>
  </si>
  <si>
    <t>17.035.200-7</t>
  </si>
  <si>
    <t>Decapagem da pintura</t>
  </si>
  <si>
    <t>8.1.3</t>
  </si>
  <si>
    <t>Remoção cuidadosa das argamassas com comprometimento mecânico e/ou físico - emboço</t>
  </si>
  <si>
    <t>141,5</t>
  </si>
  <si>
    <t>8.1.4</t>
  </si>
  <si>
    <t>Remoção cuidadosa das argamassas com comprometimento mecânico e/ou físico - reboco</t>
  </si>
  <si>
    <t>23,60</t>
  </si>
  <si>
    <t>8.1.5</t>
  </si>
  <si>
    <t>01.05.02.99</t>
  </si>
  <si>
    <t xml:space="preserve">Registro gráfico em planta dos trechos mantidos </t>
  </si>
  <si>
    <t>8.1.6</t>
  </si>
  <si>
    <t>Remoção das argamassas de composição cimentícia - emboço e reboco</t>
  </si>
  <si>
    <t>4,71</t>
  </si>
  <si>
    <t>8.1.7</t>
  </si>
  <si>
    <t>RV 30.05.2001 (/)</t>
  </si>
  <si>
    <t xml:space="preserve">Limpeza das superfícies com  água  sem pressão + hipocloríto ,através de escovas de nylon, removendo sujidades e partículas soltas </t>
  </si>
  <si>
    <t>8.1.8</t>
  </si>
  <si>
    <t>07.001.200-7</t>
  </si>
  <si>
    <t>Consolidação através de injeção , com argamassa fluida a base de cal e areia de granulometria média</t>
  </si>
  <si>
    <t>23,58</t>
  </si>
  <si>
    <t>8.1.9</t>
  </si>
  <si>
    <t>13.001.203-7</t>
  </si>
  <si>
    <t>Aplicação de emulsão de água e cal  sobre a superfície, visando a preparação da parede para a aplicação da argamassa de cal</t>
  </si>
  <si>
    <t>169,81</t>
  </si>
  <si>
    <t>8.1.10</t>
  </si>
  <si>
    <t>13.001.200-7</t>
  </si>
  <si>
    <t>Aplicação de argamassa de cal hidratada de granulometria grossa e e areia média - emboço</t>
  </si>
  <si>
    <t>8.1.11</t>
  </si>
  <si>
    <t>13.001.201-7</t>
  </si>
  <si>
    <t>Aplicação de argamassa de cal hidratada de granulometria fina e areia fina - reboco</t>
  </si>
  <si>
    <t>8.1.12</t>
  </si>
  <si>
    <t>13.001.202-7</t>
  </si>
  <si>
    <t>Aplicação de argamassa fina pigmentada, a base de silicato, para correção de imperfeições da superfície</t>
  </si>
  <si>
    <t>8.1.13</t>
  </si>
  <si>
    <t>Pintura à silicato, aplicada em duas demãos, com pincel de cerdas macias, de boa qualidade</t>
  </si>
  <si>
    <t>8.2</t>
  </si>
  <si>
    <t>REVESTIMENTO EM MÁRMORE</t>
  </si>
  <si>
    <t>8.2.1</t>
  </si>
  <si>
    <t>11.16.10.45</t>
  </si>
  <si>
    <t>Pré-consolidação com injeção e/ou pincelamento com água de cal, de partes danificadas e em desprendimento, com prévia higienização com álcool - índice 2% do total m2</t>
  </si>
  <si>
    <t>8.2.2</t>
  </si>
  <si>
    <t>AD 40.05.0219 (A)</t>
  </si>
  <si>
    <t>Proteção das áreas limitrofes à lavagem das pedras</t>
  </si>
  <si>
    <t>8.2.3</t>
  </si>
  <si>
    <t>Limpeza com detergente neutro, com água sem pressão, temperatura normal e escovas de nylon macias, na proporção 1:10</t>
  </si>
  <si>
    <t>8.2.4</t>
  </si>
  <si>
    <t>11.16.10.46</t>
  </si>
  <si>
    <t>Aplicação de emplastros de argila tipo bentonita e água, para limpeza do mármore</t>
  </si>
  <si>
    <t>8.2.5</t>
  </si>
  <si>
    <t>11.16.10.47</t>
  </si>
  <si>
    <t>Emplastros pontuais de EDTA, ph controlado, solúvel em água, para remoção de sujeiras mais resistentes e aderidas na superfície - índice 30% da área total</t>
  </si>
  <si>
    <t>8.2.6</t>
  </si>
  <si>
    <t>13.025.206-7</t>
  </si>
  <si>
    <t>Aplicação de consolidante nas partes esfoliadas e/ou descoesas</t>
  </si>
  <si>
    <t>8.2.7</t>
  </si>
  <si>
    <t>11.16.10.48</t>
  </si>
  <si>
    <t xml:space="preserve">Consolidação de partes em desprendimento com resina epoxídica e pinos em aço inox, com rejuntamento em cal e pó de granito e limpeza do excesso </t>
  </si>
  <si>
    <t>8.2.8</t>
  </si>
  <si>
    <t>RV 15.55.100</t>
  </si>
  <si>
    <t>Remoção e reconstituição dos rejuntes comprometidos com cal, pó de granito ,água e pigmento.</t>
  </si>
  <si>
    <t>8.2.9</t>
  </si>
  <si>
    <t xml:space="preserve">Rejuntamento de fissuras nos elementos em mármore com cal, pó de mármore ,água e pigmento </t>
  </si>
  <si>
    <t>8.3</t>
  </si>
  <si>
    <t>REVESTIMENTO CERÂMICO</t>
  </si>
  <si>
    <t>8.3.1</t>
  </si>
  <si>
    <t>8.3.2</t>
  </si>
  <si>
    <t>Remoção das peças não orignais</t>
  </si>
  <si>
    <t>8.3.3</t>
  </si>
  <si>
    <t>02.20.02.20</t>
  </si>
  <si>
    <t xml:space="preserve">Restauração e recomposição artistica dos azulejos originais </t>
  </si>
  <si>
    <t>8.3.4</t>
  </si>
  <si>
    <t>RV 10.15.0150 (/)</t>
  </si>
  <si>
    <t>Fornecimento e instalação de azulejos , especificações conforme projeto.</t>
  </si>
  <si>
    <t>8.4</t>
  </si>
  <si>
    <t>ORNATOS EM ESTUQUE</t>
  </si>
  <si>
    <t>8.4.1</t>
  </si>
  <si>
    <t>13.025.205-7</t>
  </si>
  <si>
    <t>Pré-consolidação com resinas polimericas, das partes danificadas e em desprendimento, com prévia higienização com álcool</t>
  </si>
  <si>
    <t>8.4.2</t>
  </si>
  <si>
    <t>8.4.3</t>
  </si>
  <si>
    <t>Limpeza  cudadosa da superfície com  água  sem pressão + hipocloríto ,através de escovas de nylon, removendo sujidades e partículas soltas</t>
  </si>
  <si>
    <t>8.4.4</t>
  </si>
  <si>
    <t>Consolidação de partes em desprendimento com resina epoxídica e pinos em aço inox</t>
  </si>
  <si>
    <t>8.4.5</t>
  </si>
  <si>
    <t>8.4.6</t>
  </si>
  <si>
    <t>Recomposição artistica das perdas volumetricas, com argamassa compativel.</t>
  </si>
  <si>
    <t>8.4.7</t>
  </si>
  <si>
    <t>8.4.8</t>
  </si>
  <si>
    <t>REVESTIMENTOS INTERNOS - PISOS</t>
  </si>
  <si>
    <t>9.1</t>
  </si>
  <si>
    <t>PISOS EM LADRILHO HIDRÁULICO</t>
  </si>
  <si>
    <t>9.1.1</t>
  </si>
  <si>
    <t>13.330.200-7</t>
  </si>
  <si>
    <t>Reprodução das peças faltantes (5%)</t>
  </si>
  <si>
    <t>9.1.2</t>
  </si>
  <si>
    <t>01.04.02.99</t>
  </si>
  <si>
    <t>Limpeza com detergente neutro, com água sem pressão, temperatura normal e escovas de nylon macias, na proporção 1:10 (100%)</t>
  </si>
  <si>
    <t>9.1.3</t>
  </si>
  <si>
    <t>13.025.200-7</t>
  </si>
  <si>
    <t>Recuperação dos rejuntes danificados (10%)</t>
  </si>
  <si>
    <t>9.1.4</t>
  </si>
  <si>
    <t>13.330.201-7</t>
  </si>
  <si>
    <t>Seleção das peças danificadas (5%)</t>
  </si>
  <si>
    <t>9.1.5</t>
  </si>
  <si>
    <t>13.025.202-7</t>
  </si>
  <si>
    <t>Consolidação das peças fissuradas. (10%)</t>
  </si>
  <si>
    <t>9.1.6</t>
  </si>
  <si>
    <t>05.042.0200-7</t>
  </si>
  <si>
    <t>Tratamento superficial com ceras (100%)</t>
  </si>
  <si>
    <t>9.2</t>
  </si>
  <si>
    <t>PISOS CERAMICOS</t>
  </si>
  <si>
    <t>9.2.1</t>
  </si>
  <si>
    <t>RV 15.05.0059 (/)</t>
  </si>
  <si>
    <t>Execução de contrapiso e camada de regularização (100%)</t>
  </si>
  <si>
    <t>9.2.2</t>
  </si>
  <si>
    <t>RV 15.25.0050 (/)</t>
  </si>
  <si>
    <t>Impermeabilização de contrapiso com impermeabilizante acrílico de base cimentícia (100%)</t>
  </si>
  <si>
    <t>9.2.3</t>
  </si>
  <si>
    <t>RV 15.15.0200 (A)</t>
  </si>
  <si>
    <t>Fornecimento e instalação de piso cerâmico e rejunte (100%)</t>
  </si>
  <si>
    <t>9.3</t>
  </si>
  <si>
    <t>PISOS EM ASSOALHO DE MADEIRA</t>
  </si>
  <si>
    <t>9.3.1</t>
  </si>
  <si>
    <t>RV 15.55.0050 (C)</t>
  </si>
  <si>
    <t>Fornecimento e instalção de assoalho em madeira sobre barrote, conforme especificação do projeto.</t>
  </si>
  <si>
    <t>9.3.2</t>
  </si>
  <si>
    <t>Rodapé em assoalho de madeira</t>
  </si>
  <si>
    <t>9.3.3</t>
  </si>
  <si>
    <t>RV 15.55.099</t>
  </si>
  <si>
    <t>Imunização prevetiva contra ataques de insetos xilófagos (100%) e Raspagem e acabamento final, com aplicação de duas demãos de cerâ de carnauba (100%)</t>
  </si>
  <si>
    <t>9.4</t>
  </si>
  <si>
    <t>SOLEIRAS E ESCADAS EM PEDRA</t>
  </si>
  <si>
    <t>9.4.1</t>
  </si>
  <si>
    <t xml:space="preserve">Pré-consolidação com injeção e/ou pincelamento com água de cal, de partes danificadas e em desprendimento, com prévia higienização com álcool - índice 2% do total m2 </t>
  </si>
  <si>
    <t>9.4.2</t>
  </si>
  <si>
    <t>Proteção das áreas limitrofes à lavagem das pedras (100%)</t>
  </si>
  <si>
    <t>9.4.3</t>
  </si>
  <si>
    <t>9.4.4</t>
  </si>
  <si>
    <t xml:space="preserve">Emplastros pontuais de EDTA, ph controlado, solúvel em água, para remoção de sujeiras mais resistentes e aderidas na superfície - índice 30% da área total </t>
  </si>
  <si>
    <t>9.4.5</t>
  </si>
  <si>
    <t>SC 35.15.0350 (/)</t>
  </si>
  <si>
    <t>Aplicação de consolidante nas partes esfoliadas e/ou descoesas (20%)</t>
  </si>
  <si>
    <t>9.4.6</t>
  </si>
  <si>
    <t xml:space="preserve">Consolidação de partes em desprendimento com resina epoxídica e pinos em aço inox, com rejuntamento em cal e pó de granito e limpeza do excesso  </t>
  </si>
  <si>
    <t>u</t>
  </si>
  <si>
    <t>9.4.7</t>
  </si>
  <si>
    <t>Remoção e reconstituição dos rejuntes comprometidos com cal, pó de granito ,água e pigmento. (100%)</t>
  </si>
  <si>
    <t>9.4.8</t>
  </si>
  <si>
    <t>13.001.207-7</t>
  </si>
  <si>
    <t>Obturação de junções entre as pedras com pó de pedra semelhante,água, adesivo acrílico  e pigmento</t>
  </si>
  <si>
    <t>9.4.9</t>
  </si>
  <si>
    <t xml:space="preserve">Rejuntamento de fissuras nos elementos em pedra com cal, pó de pedra semelhante, água e pigmento </t>
  </si>
  <si>
    <t>9.4.10</t>
  </si>
  <si>
    <t>Aplicação à pincel, de protetivo silano-siloxano, base água, hidro-repelente e anti-grafite (100%)</t>
  </si>
  <si>
    <t>REVESTIMENTOS EXTERNOS - ARGAMASSAS</t>
  </si>
  <si>
    <t>10.1</t>
  </si>
  <si>
    <t>PANOS LISOS - LIMPEZA, CONSOLIDAÇÃO E RECOMPOSIÇÃO</t>
  </si>
  <si>
    <t>10.1.1</t>
  </si>
  <si>
    <t>01.050.207-7</t>
  </si>
  <si>
    <t>Prospecção Estratigráfica complementares nas alvenarias, gradis, cimalhas.</t>
  </si>
  <si>
    <t>10.1.2</t>
  </si>
  <si>
    <t>01.050.210-7</t>
  </si>
  <si>
    <t>Análises complementares das argamassas -  ensaios de granulometria, reconstituição do traço, determinação da porosidade e dessalinização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</si>
  <si>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</si>
  <si>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</si>
  <si>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</si>
  <si>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</si>
  <si>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</si>
  <si>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</si>
  <si>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</si>
  <si>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</si>
  <si>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</si>
  <si>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</si>
  <si>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02.17.04.08</t>
  </si>
  <si>
    <t>Recomposição pontual das alvenarias degradas, com perdas ou fissuras nos materiais de composição da alvenaria (pedra ou tijolos) e argamassa de cal e areia , 1:3</t>
  </si>
  <si>
    <t>10.1.13</t>
  </si>
  <si>
    <t>Consolidação de reboco através de injeção , com argamassa fluida a base de cal e areia de granulometria média</t>
  </si>
  <si>
    <t>10.1.14</t>
  </si>
  <si>
    <t>10.1.15</t>
  </si>
  <si>
    <t>10.1.16</t>
  </si>
  <si>
    <t>10.1.17</t>
  </si>
  <si>
    <t>10.1.18</t>
  </si>
  <si>
    <t>10.1.19</t>
  </si>
  <si>
    <t>Proteção final da pintura, com produto hidrofugante e hidrorepelente, silano-sloxano, base água, compatível com minerais</t>
  </si>
  <si>
    <t>10.2</t>
  </si>
  <si>
    <t>FRISOS E CORNIJAS - LIMPEZA, CONSOLIDAÇÃO E RECOMPOSIÇÃO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</si>
  <si>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</si>
  <si>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</si>
  <si>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</si>
  <si>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</si>
  <si>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</si>
  <si>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</si>
  <si>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</si>
  <si>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</si>
  <si>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</si>
  <si>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</si>
  <si>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13.001.205-7</t>
  </si>
  <si>
    <t>Aplicação mecânica com resina de alta elasticidade  e carga mineral para impermeabilização.</t>
  </si>
  <si>
    <t>10.2.11</t>
  </si>
  <si>
    <t>13.001.204-7</t>
  </si>
  <si>
    <t>Execução de frisos em argamassa de cal e areia , fixado com pinos inoxidáveis</t>
  </si>
  <si>
    <t>10.2.12</t>
  </si>
  <si>
    <t>10.2.13</t>
  </si>
  <si>
    <t>10.2.14</t>
  </si>
  <si>
    <t>10.3</t>
  </si>
  <si>
    <t xml:space="preserve"> ORNATO - LIMPEZA, CONSOLIDAÇÃO E RECOMPOSIÇÃO</t>
  </si>
  <si>
    <t>10.3.1</t>
  </si>
  <si>
    <t xml:space="preserve">Pré-consolidação com resinas polimericas, das partes danificadas e em desprendimento, com prévia higienização com álcool </t>
  </si>
  <si>
    <t>10.3.2</t>
  </si>
  <si>
    <t>10.3.3</t>
  </si>
  <si>
    <t xml:space="preserve">Limpeza  cudadosa da superfície com  água  sem pressão + hipocloríto ,através de escovas de nylon, removendo sujidades e partículas soltas </t>
  </si>
  <si>
    <t>10.3.4</t>
  </si>
  <si>
    <t>10.3.5</t>
  </si>
  <si>
    <t>10.3.6</t>
  </si>
  <si>
    <t>10.3.7</t>
  </si>
  <si>
    <t>10.3.8</t>
  </si>
  <si>
    <t>10.3.9</t>
  </si>
  <si>
    <t>REVESTIMENTOS EXTERNOS - CANTARIAS</t>
  </si>
  <si>
    <t>11.1</t>
  </si>
  <si>
    <t>01.050.208-7</t>
  </si>
  <si>
    <t xml:space="preserve">Confirmação do mapeamento de danos após instalação de andaimes </t>
  </si>
  <si>
    <t>11.2</t>
  </si>
  <si>
    <t>Pré-consolidação com injeção e/ou pincelamento com água de cal, de partes danificadas e em desprendimento, com prévia higienização com álcool (5% da área total)</t>
  </si>
  <si>
    <t>11.3</t>
  </si>
  <si>
    <t>11.4</t>
  </si>
  <si>
    <t>11.5</t>
  </si>
  <si>
    <t>11.6</t>
  </si>
  <si>
    <t>15.001.201-7</t>
  </si>
  <si>
    <t>Execução de sistema hidráulico para lavagem das pedras e de esgotamento da águas servidas</t>
  </si>
  <si>
    <t>11.7</t>
  </si>
  <si>
    <t>11.8</t>
  </si>
  <si>
    <t>11.9</t>
  </si>
  <si>
    <t>13.025.207-7</t>
  </si>
  <si>
    <t>Aplicação de emplastros de solventes automotivos e gel para remoção de pixação (10% da área total)</t>
  </si>
  <si>
    <t>11.10</t>
  </si>
  <si>
    <t>11.11</t>
  </si>
  <si>
    <t>11.12</t>
  </si>
  <si>
    <t>11.13</t>
  </si>
  <si>
    <t>Obturação de junções entre os granitos com pó de granito, água, resina e pigmento</t>
  </si>
  <si>
    <t>11.14</t>
  </si>
  <si>
    <t xml:space="preserve">Rejuntamento de fissuras nos elementos em granito com cal, pó de granito ,água e pigmento </t>
  </si>
  <si>
    <t>11.15</t>
  </si>
  <si>
    <t>GRADIS E GUARDACORPOS</t>
  </si>
  <si>
    <t>12.1</t>
  </si>
  <si>
    <t>METÁLICO</t>
  </si>
  <si>
    <t>12.1.1</t>
  </si>
  <si>
    <t>14.002.200-7</t>
  </si>
  <si>
    <t>Identificação das grades, de acordo com pavimentos e localização, visando a remoção para tratamento</t>
  </si>
  <si>
    <t>12.1.2</t>
  </si>
  <si>
    <t>05.001.0147-0</t>
  </si>
  <si>
    <t>Remoção cuidadosa dos gradis</t>
  </si>
  <si>
    <t>12.1.3</t>
  </si>
  <si>
    <t>14.002.201-7</t>
  </si>
  <si>
    <t>Limpeza mecânica através de escovas de cerdas duras e de nylon, para limpeza de sujidades e partículas de ferrugens</t>
  </si>
  <si>
    <t>12.1.4</t>
  </si>
  <si>
    <t>Decapagem química de tintas com solventes apropriados, neutralizando logo após com pano e álcool</t>
  </si>
  <si>
    <t>12.1.5</t>
  </si>
  <si>
    <t>14.002.202-7</t>
  </si>
  <si>
    <t>Remoção cuidadosa de incrustações com bisturis, de forma cuidadosa</t>
  </si>
  <si>
    <t>12.1.6</t>
  </si>
  <si>
    <t>14.002.203-7</t>
  </si>
  <si>
    <t>Recuperação pontual de partes quebradas,incluindo fundições em ferro fundido fixadas através de pinos, adesivo epoxi, emassamento e nivelamento da massa automotiva,sem uso de solda</t>
  </si>
  <si>
    <t>12.1.7</t>
  </si>
  <si>
    <t>Limpeza com água e detergente neutro e imediata desidratação com álcool</t>
  </si>
  <si>
    <t>12.1.8</t>
  </si>
  <si>
    <t>PT 05.40.0050 (/)</t>
  </si>
  <si>
    <t xml:space="preserve">Aplicação de Primer Epóxi de óxido de ferro, á pistola. </t>
  </si>
  <si>
    <t>12.1.9</t>
  </si>
  <si>
    <t>PT 05.40.0103 (/)</t>
  </si>
  <si>
    <t>Pintura esmalte, base água,à pistola, após a aplicação do Primer</t>
  </si>
  <si>
    <t>12.1.10</t>
  </si>
  <si>
    <t>02.16.10.79</t>
  </si>
  <si>
    <t>Preparação do berço para reinstalação das grades , com inserção de tijolos e/ou pedras nas lacunas e fixação com adesivo Epoxi.</t>
  </si>
  <si>
    <t>12.2</t>
  </si>
  <si>
    <t>MADEIRA</t>
  </si>
  <si>
    <t>12.2.1</t>
  </si>
  <si>
    <t xml:space="preserve">Remoção do acabamento existente, inclusive camada de regularização </t>
  </si>
  <si>
    <t>12.2.2</t>
  </si>
  <si>
    <t>Restauração do madeirame, com substituição das peças podres, afetadas por cupim.</t>
  </si>
  <si>
    <t>12.2.3</t>
  </si>
  <si>
    <t>RV 15.55.101</t>
  </si>
  <si>
    <t>Dedetização e imunização preventiva contra ataques de insetos xilófagos.</t>
  </si>
  <si>
    <t>12.2.4</t>
  </si>
  <si>
    <t>17.017.200-7</t>
  </si>
  <si>
    <t>Preparação de madeira, constituída de lixamento geral, limpeza, demão de impermeabilizante, duas demãos de massa óleo, novo lixamento, demão de primária.</t>
  </si>
  <si>
    <t>12.2.5</t>
  </si>
  <si>
    <t>PT 05.30.0106 (A)</t>
  </si>
  <si>
    <t>Acabamento sobre madeira, inclusive tantas demãos de acabamento quantas se fizerem necessárias para se manter um perfeito acabamento</t>
  </si>
  <si>
    <t xml:space="preserve">ESQUADRIAS </t>
  </si>
  <si>
    <t>13.1</t>
  </si>
  <si>
    <t>05.001.0134-0</t>
  </si>
  <si>
    <t>Remoção das esquadrias com proteção interna dos vãos das esquadrias com chapa de madeira compensada.</t>
  </si>
  <si>
    <t xml:space="preserve">un </t>
  </si>
  <si>
    <t>13.2</t>
  </si>
  <si>
    <t>Decapagem das esquadrias (folhas, marcos e alisares) em madeira, através de decapantes químicos. Frente e verso</t>
  </si>
  <si>
    <t>13.3</t>
  </si>
  <si>
    <t>Restauração das esquadrias (folhas, marcos e alisares) com inserção de madeiras novas e desempeno das originais.</t>
  </si>
  <si>
    <t>13.4</t>
  </si>
  <si>
    <t>Dedetização e imunização (folhas, marcos e alisares) preventiva contra ataques de insetos xilófagos.</t>
  </si>
  <si>
    <t>13.5</t>
  </si>
  <si>
    <t>14.007.200-7</t>
  </si>
  <si>
    <t>Revisão e restauração das ferragens existentes, com remoção das diversas camadas de pintura e reestabelecimento do funcionamento.</t>
  </si>
  <si>
    <t>13.6</t>
  </si>
  <si>
    <t>ES 40.10.0100 (/)</t>
  </si>
  <si>
    <t>Substituição de ferragens inexistentes, por outras  similares, mantendo-se as características estéticas e de funcionamento</t>
  </si>
  <si>
    <t>13.7</t>
  </si>
  <si>
    <t>ES 45.05.0309 (A)</t>
  </si>
  <si>
    <t>Fornecimento e instalação de vidros incolores 6 mm, faltantes, quebrados e arranhados, fixados com baguetes de madeira</t>
  </si>
  <si>
    <t>13.8</t>
  </si>
  <si>
    <t>14.004.200-7</t>
  </si>
  <si>
    <t>Fornecimento e instalação de vitrais faltantes, quebrados e arranhados, fixados com baguetes de madeira similares ao padrão existente</t>
  </si>
  <si>
    <t>13.9</t>
  </si>
  <si>
    <t>Preparação de madeira, constituída de lixamento geral, limpeza, demão de impermeabilizante, duas demãos de massa compativel, novo lixamento, demão de tinta primária.</t>
  </si>
  <si>
    <t>13.10</t>
  </si>
  <si>
    <t>RSE007050</t>
  </si>
  <si>
    <t>Pintura sobre madeira, com tinta esmalte sintético fosco inclusive tantas demãos de acabamento quantas se fizerem necessárias para se manter um perfeito acabamento</t>
  </si>
  <si>
    <t>ESCADAS</t>
  </si>
  <si>
    <t>14.1</t>
  </si>
  <si>
    <t>ESCADA HELICOIDAL (Larg. 1,69 x Alt. 4,69) com 20 degraus e guardacorpo (Larg. 0,20 x Alt. 0,85)</t>
  </si>
  <si>
    <t>14.1.2</t>
  </si>
  <si>
    <t>14.002.204-7</t>
  </si>
  <si>
    <t>Identificação e remoção das peças de acordo com pavimentos e localização, visando a remoção para tratamento</t>
  </si>
  <si>
    <t>%</t>
  </si>
  <si>
    <t>14.1.3</t>
  </si>
  <si>
    <t>14.1.4</t>
  </si>
  <si>
    <t>14.1.5</t>
  </si>
  <si>
    <t>14.1.6</t>
  </si>
  <si>
    <t>Recuperação pontual de partes quebradas,incluindo fundições em ferro fundido fixadas através de pinos, adesivo epoxi, emassamento e nivelamento da massa automotiva, sem uso de solda.</t>
  </si>
  <si>
    <t>14.1.7</t>
  </si>
  <si>
    <t>14.1.8</t>
  </si>
  <si>
    <t>14.1.9</t>
  </si>
  <si>
    <t>Pintura esmalte, base água, à pistola, após a aplicação do Primer</t>
  </si>
  <si>
    <t>14.1.10</t>
  </si>
  <si>
    <t>14.2</t>
  </si>
  <si>
    <t>ESCADA VESTÍBULO  (Larg. 3,77 x Alt. 3,47) com 18 degraus e guardacorpo (Larg. 0,06 x Alt. 1,05) Inclusive fechamento lateral</t>
  </si>
  <si>
    <t>ESCADA CAMPANÁRIO (Larg. 1,80 x Alt. 3,02) com 14 degraus</t>
  </si>
  <si>
    <t>14.2.1</t>
  </si>
  <si>
    <t>Remoção da pintura/verniz existente.</t>
  </si>
  <si>
    <t>14.2.2</t>
  </si>
  <si>
    <t>14.2.3</t>
  </si>
  <si>
    <t>14.2.4</t>
  </si>
  <si>
    <t>Preparação de madeira, constituída de lixamento geral e limpeza.</t>
  </si>
  <si>
    <t>14.2.5</t>
  </si>
  <si>
    <t xml:space="preserve"> Aplicação de duas demãos de cera de Carnauba</t>
  </si>
  <si>
    <t>INSTALAÇÕES</t>
  </si>
  <si>
    <t>15.1</t>
  </si>
  <si>
    <t xml:space="preserve">INSTALAÇÕES ELÉTRICAS / TELEFÔNICAS </t>
  </si>
  <si>
    <t>15.1.1</t>
  </si>
  <si>
    <t>15.008.0085-0</t>
  </si>
  <si>
    <t>Instalações Elétricas / Telefônicas</t>
  </si>
  <si>
    <t>15.2</t>
  </si>
  <si>
    <t>INSTALAÇÕES HIDROSSANITÁRIAS</t>
  </si>
  <si>
    <t>15.2.1</t>
  </si>
  <si>
    <t>15.001.200-7</t>
  </si>
  <si>
    <t>Instalações hidro-sanitárias</t>
  </si>
  <si>
    <t>15.2.2</t>
  </si>
  <si>
    <t>LOUÇAS E METAIS</t>
  </si>
  <si>
    <t>15.2.2.1</t>
  </si>
  <si>
    <t>AP 50.05.1000 (/)</t>
  </si>
  <si>
    <t>Bancada em granito</t>
  </si>
  <si>
    <t>15.2.2.2</t>
  </si>
  <si>
    <t>AP 05.05.0153 (A)</t>
  </si>
  <si>
    <t>Cuba louça branca, inclusive metais</t>
  </si>
  <si>
    <t>15.2.2.3</t>
  </si>
  <si>
    <t>AP 05.05.0512 (/)</t>
  </si>
  <si>
    <t>Louça sanitária com caixa acoplada</t>
  </si>
  <si>
    <t>15.2.2.4</t>
  </si>
  <si>
    <t>18.002.0031-0</t>
  </si>
  <si>
    <t>Tanque de Serviço, em louça branca , inclusive metais</t>
  </si>
  <si>
    <t>15.2.2.7</t>
  </si>
  <si>
    <t>IT 10.30.0053 (/)</t>
  </si>
  <si>
    <t>Registro de gaveta</t>
  </si>
  <si>
    <t>18.005.0013-0</t>
  </si>
  <si>
    <t>Papeleira</t>
  </si>
  <si>
    <t>15.3</t>
  </si>
  <si>
    <t>INSTALAÇÕES DE COMBATE A INCÊNDIO</t>
  </si>
  <si>
    <t>15.3.1</t>
  </si>
  <si>
    <t>18.032.200-7</t>
  </si>
  <si>
    <t>Extintores</t>
  </si>
  <si>
    <t>15.3.2</t>
  </si>
  <si>
    <t>17.040.0050-0</t>
  </si>
  <si>
    <t>Sinalização</t>
  </si>
  <si>
    <t>ESTRUTURAS</t>
  </si>
  <si>
    <t>16.1</t>
  </si>
  <si>
    <t>RECUPERAÇÃO ESTRUTURAL</t>
  </si>
  <si>
    <t>16.1.1</t>
  </si>
  <si>
    <t>ESTRUTURA METÁLICA</t>
  </si>
  <si>
    <t>16.1.1.1</t>
  </si>
  <si>
    <t>Recuperação estrutural de vigas metálicas. Considerando limpeza, decapagem e remoção de oxidação.</t>
  </si>
  <si>
    <t>16.1.1.2</t>
  </si>
  <si>
    <t>16.1.1.3</t>
  </si>
  <si>
    <t>16.1.2</t>
  </si>
  <si>
    <t>CONCRETO ARMADO</t>
  </si>
  <si>
    <t>16.1.2.1</t>
  </si>
  <si>
    <t>02.05.03.04</t>
  </si>
  <si>
    <t>Decapagem e remoção dos trechos danificados, com fissuras e expansão volumetrica do concreto.</t>
  </si>
  <si>
    <t>16.1.2.2</t>
  </si>
  <si>
    <t>ET 65.05.0106 (A)</t>
  </si>
  <si>
    <t>Avaliação e recuperação da armadura</t>
  </si>
  <si>
    <t>16.1.2.3</t>
  </si>
  <si>
    <t>02.11.06.10</t>
  </si>
  <si>
    <t>Passivação dos processos de oxidação da armadura</t>
  </si>
  <si>
    <t>16.1.2.4</t>
  </si>
  <si>
    <t>02.11.04.26</t>
  </si>
  <si>
    <t>Recuperação da camada de cobertura das ferragens em concreto.</t>
  </si>
  <si>
    <t>16.1.3</t>
  </si>
  <si>
    <t>ALVENARIA ESTRUTURAL</t>
  </si>
  <si>
    <t>16.1.3.1</t>
  </si>
  <si>
    <t>02.17.04.09</t>
  </si>
  <si>
    <t>Recomposição pontual da alvenaria</t>
  </si>
  <si>
    <t>16.1.3.2</t>
  </si>
  <si>
    <t>02.11.04.28</t>
  </si>
  <si>
    <t>Aplicação pontual cuidadosa de argamassas fluídas de alta resistência a esforços físicos após cura.</t>
  </si>
  <si>
    <t>SERVIÇOS COMPLEMENTARES DE RESTAURO</t>
  </si>
  <si>
    <t>17.1</t>
  </si>
  <si>
    <t>02.11.04.29</t>
  </si>
  <si>
    <t>Limpeza, consolidação e aplicação de protetivo nas placas em mármore existentes na fachada</t>
  </si>
  <si>
    <t>17.2</t>
  </si>
  <si>
    <t>02.11.04.30</t>
  </si>
  <si>
    <t>Remoção cuidadosa, acondicionamento e reinstalação do Sino</t>
  </si>
  <si>
    <t>17.3</t>
  </si>
  <si>
    <t>02.11.04.31</t>
  </si>
  <si>
    <t>Análise química para a identificação da composição metálica do sino e da composição da pátina existente.</t>
  </si>
  <si>
    <t>17.4</t>
  </si>
  <si>
    <t>Limpeza e aplicação de proteção no Sino</t>
  </si>
  <si>
    <t>17.5</t>
  </si>
  <si>
    <t xml:space="preserve">Realização de prospecções e investigações complementares </t>
  </si>
  <si>
    <t>17.6</t>
  </si>
  <si>
    <t>02.11.04.32</t>
  </si>
  <si>
    <t>Remoção cuidadosa e acondicionamento/proteção da Pia Batismal durante a obra.</t>
  </si>
  <si>
    <t>17.7</t>
  </si>
  <si>
    <t>02.11.04.33</t>
  </si>
  <si>
    <t>Remoção cuidadosa e acondicionamento/proteção do Confessionário durante a obra.</t>
  </si>
  <si>
    <t>17.8</t>
  </si>
  <si>
    <t>02.11.04.34</t>
  </si>
  <si>
    <t>Remoção cuidadosa e acondicionamento/proteção do Púlpito durante a obra.</t>
  </si>
  <si>
    <t>17.9</t>
  </si>
  <si>
    <t>02.11.04.35</t>
  </si>
  <si>
    <t>Remoção cuidadosa e acondicionamento/proteção dos Altares laterais em madeira durante a obra.</t>
  </si>
  <si>
    <t>17.10</t>
  </si>
  <si>
    <t>02.11.04.36</t>
  </si>
  <si>
    <t>Remoção cuidadosa e acondicionamento/proteção do Altar principal em mármore durante a obra.</t>
  </si>
  <si>
    <t>17.11</t>
  </si>
  <si>
    <t>02.11.04.37</t>
  </si>
  <si>
    <t>Remoção cuidadosa, acondicionamento/proteção do Arcaz durante a obra.</t>
  </si>
  <si>
    <t>17.12</t>
  </si>
  <si>
    <t>02.11.04.38</t>
  </si>
  <si>
    <t>Remoção cuidadosa, acondicionamento/proteção da Tela durante a obra.</t>
  </si>
  <si>
    <t>IMPERMEABILIZAÇÃO ESPECIAL</t>
  </si>
  <si>
    <t>18.1</t>
  </si>
  <si>
    <t>Impermeabilização externa das alvenarias</t>
  </si>
  <si>
    <t>18.1.1</t>
  </si>
  <si>
    <t>SC.05.05.3000 (/)</t>
  </si>
  <si>
    <t>Remoção da pavimentação em paralelepipedo no entorno da edificação - faixa de 1 m de largura</t>
  </si>
  <si>
    <t>18.1.2</t>
  </si>
  <si>
    <t>BP 10.10.0050 (B)</t>
  </si>
  <si>
    <t>Execução de pavimentação em concreto armado sobre camada de 10 cm de brita - faixa de 1m de largura</t>
  </si>
  <si>
    <t>18.1.3</t>
  </si>
  <si>
    <t>Impermeabilização de base cimentícia do contrapiso, 1 m, e do substrato da alvenaria até 1,5 m de altura. Com proteção mecânica do contrapiso</t>
  </si>
  <si>
    <t>18.1.4</t>
  </si>
  <si>
    <t>CI 15.05.0100 (/)</t>
  </si>
  <si>
    <t>Proteção mecânica da ipermeabilização sobre o contrapiso</t>
  </si>
  <si>
    <t>18.1.5</t>
  </si>
  <si>
    <t>BP 10.25.0303 (/)</t>
  </si>
  <si>
    <t>Recomposição da pavimentação em paralelepipedo sobre o contrapiso.</t>
  </si>
  <si>
    <t>Total Parcial</t>
  </si>
  <si>
    <t>BDI (16%)</t>
  </si>
  <si>
    <t>Total Geral</t>
  </si>
  <si>
    <t>________________________________________________</t>
  </si>
  <si>
    <t>Lediane Damacena Santeiro Fernandes</t>
  </si>
  <si>
    <t>CREA-GO 9.586/D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</si>
</sst>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 quotePrefix="1">
      <alignment horizontal="left" vertical="top" wrapText="1"/>
    </xf>
    <xf numFmtId="0" fontId="4" fillId="33" borderId="11" xfId="0" applyFont="1" applyFill="1" applyBorder="1" applyAlignment="1">
      <alignment vertical="center"/>
    </xf>
    <xf numFmtId="43" fontId="4" fillId="33" borderId="11" xfId="63" applyFont="1" applyFill="1" applyBorder="1" applyAlignment="1">
      <alignment vertical="center"/>
    </xf>
    <xf numFmtId="164" fontId="5" fillId="33" borderId="12" xfId="64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43" fontId="4" fillId="33" borderId="0" xfId="63" applyFont="1" applyFill="1" applyBorder="1" applyAlignment="1">
      <alignment vertical="center"/>
    </xf>
    <xf numFmtId="164" fontId="4" fillId="33" borderId="0" xfId="64" applyFont="1" applyFill="1" applyBorder="1" applyAlignment="1">
      <alignment horizontal="center" vertical="center"/>
    </xf>
    <xf numFmtId="164" fontId="5" fillId="33" borderId="14" xfId="64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33" borderId="0" xfId="49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43" fontId="3" fillId="33" borderId="0" xfId="63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43" fontId="2" fillId="34" borderId="15" xfId="63" applyFont="1" applyFill="1" applyBorder="1" applyAlignment="1">
      <alignment horizontal="center"/>
    </xf>
    <xf numFmtId="43" fontId="2" fillId="34" borderId="15" xfId="63" applyFont="1" applyFill="1" applyBorder="1" applyAlignment="1">
      <alignment horizontal="center" wrapText="1"/>
    </xf>
    <xf numFmtId="4" fontId="2" fillId="34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9" fillId="35" borderId="16" xfId="49" applyFont="1" applyFill="1" applyBorder="1" applyAlignment="1">
      <alignment horizontal="center" vertical="center" wrapText="1"/>
      <protection/>
    </xf>
    <xf numFmtId="0" fontId="9" fillId="35" borderId="17" xfId="49" applyFont="1" applyFill="1" applyBorder="1" applyAlignment="1">
      <alignment horizontal="center" vertical="center" wrapText="1"/>
      <protection/>
    </xf>
    <xf numFmtId="0" fontId="10" fillId="35" borderId="17" xfId="49" applyFont="1" applyFill="1" applyBorder="1" applyAlignment="1">
      <alignment vertical="center" wrapText="1"/>
      <protection/>
    </xf>
    <xf numFmtId="0" fontId="10" fillId="35" borderId="18" xfId="49" applyFont="1" applyFill="1" applyBorder="1" applyAlignment="1">
      <alignment vertical="center" wrapText="1"/>
      <protection/>
    </xf>
    <xf numFmtId="43" fontId="10" fillId="35" borderId="18" xfId="63" applyFont="1" applyFill="1" applyBorder="1" applyAlignment="1">
      <alignment vertical="center" wrapText="1"/>
    </xf>
    <xf numFmtId="0" fontId="10" fillId="35" borderId="19" xfId="49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1" fillId="0" borderId="20" xfId="49" applyNumberFormat="1" applyFont="1" applyFill="1" applyBorder="1" applyAlignment="1">
      <alignment horizontal="center" vertical="center"/>
      <protection/>
    </xf>
    <xf numFmtId="49" fontId="11" fillId="0" borderId="21" xfId="49" applyNumberFormat="1" applyFont="1" applyFill="1" applyBorder="1" applyAlignment="1">
      <alignment horizontal="center" vertical="center"/>
      <protection/>
    </xf>
    <xf numFmtId="0" fontId="11" fillId="0" borderId="22" xfId="49" applyFont="1" applyFill="1" applyBorder="1" applyAlignment="1">
      <alignment horizontal="left" vertical="center" wrapText="1"/>
      <protection/>
    </xf>
    <xf numFmtId="0" fontId="11" fillId="0" borderId="15" xfId="49" applyFont="1" applyFill="1" applyBorder="1" applyAlignment="1">
      <alignment horizontal="center" vertical="center"/>
      <protection/>
    </xf>
    <xf numFmtId="43" fontId="11" fillId="0" borderId="23" xfId="63" applyFont="1" applyFill="1" applyBorder="1" applyAlignment="1">
      <alignment horizontal="center" vertical="center"/>
    </xf>
    <xf numFmtId="43" fontId="11" fillId="0" borderId="24" xfId="63" applyFont="1" applyFill="1" applyBorder="1" applyAlignment="1">
      <alignment horizontal="center" vertical="center"/>
    </xf>
    <xf numFmtId="43" fontId="0" fillId="0" borderId="25" xfId="63" applyFont="1" applyFill="1" applyBorder="1" applyAlignment="1">
      <alignment/>
    </xf>
    <xf numFmtId="43" fontId="49" fillId="0" borderId="26" xfId="0" applyNumberFormat="1" applyFont="1" applyBorder="1" applyAlignment="1">
      <alignment/>
    </xf>
    <xf numFmtId="0" fontId="48" fillId="0" borderId="0" xfId="0" applyFont="1" applyFill="1" applyAlignment="1">
      <alignment/>
    </xf>
    <xf numFmtId="165" fontId="11" fillId="0" borderId="22" xfId="47" applyFont="1" applyFill="1" applyBorder="1" applyAlignment="1">
      <alignment horizontal="left" vertical="center" wrapText="1"/>
    </xf>
    <xf numFmtId="43" fontId="11" fillId="0" borderId="15" xfId="63" applyFont="1" applyFill="1" applyBorder="1" applyAlignment="1">
      <alignment horizontal="center" vertical="center"/>
    </xf>
    <xf numFmtId="43" fontId="50" fillId="0" borderId="26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/>
    </xf>
    <xf numFmtId="49" fontId="11" fillId="0" borderId="27" xfId="49" applyNumberFormat="1" applyFont="1" applyFill="1" applyBorder="1" applyAlignment="1">
      <alignment horizontal="center" vertical="center"/>
      <protection/>
    </xf>
    <xf numFmtId="0" fontId="11" fillId="0" borderId="28" xfId="49" applyFont="1" applyFill="1" applyBorder="1" applyAlignment="1">
      <alignment horizontal="left" vertical="center" wrapText="1"/>
      <protection/>
    </xf>
    <xf numFmtId="0" fontId="11" fillId="0" borderId="29" xfId="49" applyFont="1" applyFill="1" applyBorder="1" applyAlignment="1">
      <alignment horizontal="center" vertical="center"/>
      <protection/>
    </xf>
    <xf numFmtId="43" fontId="11" fillId="0" borderId="30" xfId="63" applyFont="1" applyFill="1" applyBorder="1" applyAlignment="1">
      <alignment horizontal="center" vertical="center"/>
    </xf>
    <xf numFmtId="43" fontId="11" fillId="0" borderId="28" xfId="63" applyFont="1" applyFill="1" applyBorder="1" applyAlignment="1">
      <alignment horizontal="center" vertical="center"/>
    </xf>
    <xf numFmtId="43" fontId="0" fillId="0" borderId="31" xfId="63" applyFont="1" applyFill="1" applyBorder="1" applyAlignment="1">
      <alignment/>
    </xf>
    <xf numFmtId="43" fontId="49" fillId="0" borderId="26" xfId="0" applyNumberFormat="1" applyFont="1" applyFill="1" applyBorder="1" applyAlignment="1">
      <alignment/>
    </xf>
    <xf numFmtId="43" fontId="49" fillId="0" borderId="3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35" borderId="33" xfId="49" applyFont="1" applyFill="1" applyBorder="1" applyAlignment="1">
      <alignment horizontal="center" vertical="center" wrapText="1"/>
      <protection/>
    </xf>
    <xf numFmtId="1" fontId="11" fillId="0" borderId="34" xfId="49" applyNumberFormat="1" applyFont="1" applyFill="1" applyBorder="1" applyAlignment="1">
      <alignment horizontal="center" vertical="center"/>
      <protection/>
    </xf>
    <xf numFmtId="1" fontId="11" fillId="0" borderId="15" xfId="49" applyNumberFormat="1" applyFont="1" applyFill="1" applyBorder="1" applyAlignment="1">
      <alignment horizontal="center" vertical="center"/>
      <protection/>
    </xf>
    <xf numFmtId="0" fontId="11" fillId="0" borderId="35" xfId="49" applyFont="1" applyFill="1" applyBorder="1" applyAlignment="1">
      <alignment horizontal="left" vertical="center" wrapText="1"/>
      <protection/>
    </xf>
    <xf numFmtId="164" fontId="10" fillId="0" borderId="16" xfId="64" applyFont="1" applyFill="1" applyBorder="1" applyAlignment="1">
      <alignment wrapText="1"/>
    </xf>
    <xf numFmtId="164" fontId="14" fillId="0" borderId="0" xfId="64" applyFont="1" applyFill="1" applyBorder="1" applyAlignment="1">
      <alignment horizontal="center" vertical="center"/>
    </xf>
    <xf numFmtId="164" fontId="14" fillId="0" borderId="0" xfId="64" applyFont="1" applyFill="1" applyBorder="1" applyAlignment="1">
      <alignment horizontal="center" vertical="center" wrapText="1"/>
    </xf>
    <xf numFmtId="1" fontId="11" fillId="36" borderId="34" xfId="49" applyNumberFormat="1" applyFont="1" applyFill="1" applyBorder="1" applyAlignment="1">
      <alignment horizontal="center" vertical="center"/>
      <protection/>
    </xf>
    <xf numFmtId="1" fontId="11" fillId="36" borderId="15" xfId="49" applyNumberFormat="1" applyFont="1" applyFill="1" applyBorder="1" applyAlignment="1">
      <alignment horizontal="center" vertical="center"/>
      <protection/>
    </xf>
    <xf numFmtId="0" fontId="11" fillId="36" borderId="35" xfId="49" applyFont="1" applyFill="1" applyBorder="1" applyAlignment="1">
      <alignment horizontal="left" vertical="center" wrapText="1"/>
      <protection/>
    </xf>
    <xf numFmtId="0" fontId="11" fillId="36" borderId="15" xfId="49" applyFont="1" applyFill="1" applyBorder="1" applyAlignment="1">
      <alignment horizontal="center" vertical="center"/>
      <protection/>
    </xf>
    <xf numFmtId="43" fontId="11" fillId="36" borderId="23" xfId="63" applyFont="1" applyFill="1" applyBorder="1" applyAlignment="1">
      <alignment horizontal="center" vertical="center"/>
    </xf>
    <xf numFmtId="43" fontId="11" fillId="36" borderId="15" xfId="63" applyFont="1" applyFill="1" applyBorder="1" applyAlignment="1">
      <alignment horizontal="center" vertical="center"/>
    </xf>
    <xf numFmtId="43" fontId="0" fillId="0" borderId="25" xfId="63" applyFont="1" applyBorder="1" applyAlignment="1">
      <alignment/>
    </xf>
    <xf numFmtId="164" fontId="10" fillId="0" borderId="26" xfId="64" applyFont="1" applyFill="1" applyBorder="1" applyAlignment="1">
      <alignment wrapText="1"/>
    </xf>
    <xf numFmtId="1" fontId="11" fillId="36" borderId="36" xfId="49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164" fontId="14" fillId="0" borderId="0" xfId="64" applyFont="1" applyFill="1" applyBorder="1" applyAlignment="1">
      <alignment horizontal="left" vertical="center"/>
    </xf>
    <xf numFmtId="0" fontId="11" fillId="36" borderId="34" xfId="49" applyFont="1" applyFill="1" applyBorder="1" applyAlignment="1">
      <alignment horizontal="center" vertical="center" wrapText="1"/>
      <protection/>
    </xf>
    <xf numFmtId="49" fontId="11" fillId="0" borderId="37" xfId="49" applyNumberFormat="1" applyFont="1" applyFill="1" applyBorder="1" applyAlignment="1">
      <alignment horizontal="center" vertical="center"/>
      <protection/>
    </xf>
    <xf numFmtId="0" fontId="11" fillId="0" borderId="34" xfId="49" applyFont="1" applyFill="1" applyBorder="1" applyAlignment="1">
      <alignment horizontal="center" vertical="center" wrapText="1"/>
      <protection/>
    </xf>
    <xf numFmtId="0" fontId="11" fillId="0" borderId="20" xfId="49" applyFont="1" applyFill="1" applyBorder="1" applyAlignment="1">
      <alignment horizontal="center" vertical="center" wrapText="1"/>
      <protection/>
    </xf>
    <xf numFmtId="0" fontId="11" fillId="36" borderId="15" xfId="49" applyFont="1" applyFill="1" applyBorder="1" applyAlignment="1">
      <alignment horizontal="center" vertical="center" wrapText="1"/>
      <protection/>
    </xf>
    <xf numFmtId="0" fontId="11" fillId="0" borderId="15" xfId="49" applyFont="1" applyFill="1" applyBorder="1" applyAlignment="1">
      <alignment horizontal="center" vertical="center" wrapText="1"/>
      <protection/>
    </xf>
    <xf numFmtId="0" fontId="11" fillId="0" borderId="38" xfId="49" applyFont="1" applyFill="1" applyBorder="1" applyAlignment="1">
      <alignment horizontal="center" vertical="center" wrapText="1"/>
      <protection/>
    </xf>
    <xf numFmtId="0" fontId="11" fillId="0" borderId="39" xfId="49" applyFont="1" applyFill="1" applyBorder="1" applyAlignment="1">
      <alignment horizontal="left" vertical="center" wrapText="1"/>
      <protection/>
    </xf>
    <xf numFmtId="0" fontId="11" fillId="0" borderId="40" xfId="49" applyFont="1" applyFill="1" applyBorder="1" applyAlignment="1">
      <alignment horizontal="center" vertical="center"/>
      <protection/>
    </xf>
    <xf numFmtId="43" fontId="11" fillId="0" borderId="41" xfId="63" applyFont="1" applyFill="1" applyBorder="1" applyAlignment="1">
      <alignment horizontal="center" vertical="center"/>
    </xf>
    <xf numFmtId="43" fontId="0" fillId="0" borderId="42" xfId="63" applyFont="1" applyFill="1" applyBorder="1" applyAlignment="1">
      <alignment/>
    </xf>
    <xf numFmtId="164" fontId="10" fillId="0" borderId="32" xfId="64" applyFont="1" applyFill="1" applyBorder="1" applyAlignment="1">
      <alignment wrapText="1"/>
    </xf>
    <xf numFmtId="164" fontId="9" fillId="0" borderId="0" xfId="64" applyFont="1" applyFill="1" applyBorder="1" applyAlignment="1">
      <alignment horizontal="center" vertical="center" wrapText="1"/>
    </xf>
    <xf numFmtId="49" fontId="15" fillId="14" borderId="19" xfId="49" applyNumberFormat="1" applyFont="1" applyFill="1" applyBorder="1" applyAlignment="1">
      <alignment horizontal="center" vertical="center" wrapText="1"/>
      <protection/>
    </xf>
    <xf numFmtId="0" fontId="11" fillId="0" borderId="37" xfId="49" applyFont="1" applyFill="1" applyBorder="1" applyAlignment="1">
      <alignment horizontal="center" vertical="center" wrapText="1"/>
      <protection/>
    </xf>
    <xf numFmtId="0" fontId="11" fillId="0" borderId="43" xfId="49" applyFont="1" applyFill="1" applyBorder="1" applyAlignment="1">
      <alignment horizontal="center" vertical="center" wrapText="1"/>
      <protection/>
    </xf>
    <xf numFmtId="0" fontId="11" fillId="0" borderId="44" xfId="49" applyFont="1" applyFill="1" applyBorder="1" applyAlignment="1">
      <alignment horizontal="left" vertical="center" wrapText="1"/>
      <protection/>
    </xf>
    <xf numFmtId="0" fontId="11" fillId="0" borderId="24" xfId="49" applyFont="1" applyFill="1" applyBorder="1" applyAlignment="1">
      <alignment horizontal="center" vertical="center" wrapText="1"/>
      <protection/>
    </xf>
    <xf numFmtId="43" fontId="11" fillId="0" borderId="45" xfId="63" applyFont="1" applyFill="1" applyBorder="1" applyAlignment="1">
      <alignment horizontal="center" vertical="center"/>
    </xf>
    <xf numFmtId="43" fontId="11" fillId="36" borderId="24" xfId="63" applyFont="1" applyFill="1" applyBorder="1" applyAlignment="1">
      <alignment horizontal="center" vertical="center"/>
    </xf>
    <xf numFmtId="0" fontId="11" fillId="0" borderId="21" xfId="49" applyFont="1" applyFill="1" applyBorder="1" applyAlignment="1">
      <alignment horizontal="center" vertical="center" wrapText="1"/>
      <protection/>
    </xf>
    <xf numFmtId="0" fontId="11" fillId="0" borderId="28" xfId="49" applyFont="1" applyFill="1" applyBorder="1" applyAlignment="1">
      <alignment horizontal="center" vertical="center" wrapText="1"/>
      <protection/>
    </xf>
    <xf numFmtId="0" fontId="11" fillId="0" borderId="27" xfId="49" applyFont="1" applyFill="1" applyBorder="1" applyAlignment="1">
      <alignment horizontal="left" vertical="center" wrapText="1"/>
      <protection/>
    </xf>
    <xf numFmtId="0" fontId="11" fillId="0" borderId="29" xfId="49" applyFont="1" applyFill="1" applyBorder="1" applyAlignment="1">
      <alignment horizontal="center" vertical="center" wrapText="1"/>
      <protection/>
    </xf>
    <xf numFmtId="43" fontId="0" fillId="0" borderId="30" xfId="63" applyFont="1" applyFill="1" applyBorder="1" applyAlignment="1">
      <alignment horizontal="center" wrapText="1"/>
    </xf>
    <xf numFmtId="43" fontId="0" fillId="0" borderId="31" xfId="63" applyFont="1" applyBorder="1" applyAlignment="1">
      <alignment/>
    </xf>
    <xf numFmtId="0" fontId="11" fillId="0" borderId="26" xfId="49" applyFont="1" applyFill="1" applyBorder="1" applyAlignment="1">
      <alignment horizontal="center" vertical="center" wrapText="1"/>
      <protection/>
    </xf>
    <xf numFmtId="0" fontId="11" fillId="0" borderId="39" xfId="49" applyFont="1" applyFill="1" applyBorder="1" applyAlignment="1">
      <alignment horizontal="center" vertical="center" wrapText="1"/>
      <protection/>
    </xf>
    <xf numFmtId="0" fontId="11" fillId="0" borderId="46" xfId="49" applyFont="1" applyFill="1" applyBorder="1" applyAlignment="1">
      <alignment horizontal="left" vertical="center" wrapText="1"/>
      <protection/>
    </xf>
    <xf numFmtId="0" fontId="11" fillId="0" borderId="40" xfId="49" applyFont="1" applyFill="1" applyBorder="1" applyAlignment="1">
      <alignment horizontal="center" vertical="center" wrapText="1"/>
      <protection/>
    </xf>
    <xf numFmtId="43" fontId="0" fillId="0" borderId="42" xfId="63" applyFont="1" applyBorder="1" applyAlignment="1">
      <alignment/>
    </xf>
    <xf numFmtId="0" fontId="11" fillId="0" borderId="44" xfId="49" applyFont="1" applyFill="1" applyBorder="1" applyAlignment="1">
      <alignment horizontal="center" vertical="center" wrapText="1"/>
      <protection/>
    </xf>
    <xf numFmtId="0" fontId="11" fillId="0" borderId="23" xfId="49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wrapText="1"/>
    </xf>
    <xf numFmtId="43" fontId="11" fillId="0" borderId="15" xfId="63" applyFont="1" applyFill="1" applyBorder="1" applyAlignment="1">
      <alignment horizontal="center" vertical="center" wrapText="1"/>
    </xf>
    <xf numFmtId="0" fontId="11" fillId="0" borderId="22" xfId="49" applyFont="1" applyFill="1" applyBorder="1" applyAlignment="1">
      <alignment horizontal="center" vertical="center" wrapText="1"/>
      <protection/>
    </xf>
    <xf numFmtId="0" fontId="0" fillId="0" borderId="22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11" fillId="36" borderId="22" xfId="0" applyFont="1" applyFill="1" applyBorder="1" applyAlignment="1">
      <alignment wrapText="1"/>
    </xf>
    <xf numFmtId="164" fontId="14" fillId="36" borderId="0" xfId="64" applyFont="1" applyFill="1" applyBorder="1" applyAlignment="1">
      <alignment horizontal="center" vertical="center"/>
    </xf>
    <xf numFmtId="164" fontId="14" fillId="36" borderId="0" xfId="64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0" fontId="9" fillId="35" borderId="10" xfId="49" applyFont="1" applyFill="1" applyBorder="1" applyAlignment="1">
      <alignment horizontal="center" vertical="center" wrapText="1"/>
      <protection/>
    </xf>
    <xf numFmtId="0" fontId="11" fillId="0" borderId="47" xfId="49" applyFont="1" applyFill="1" applyBorder="1" applyAlignment="1">
      <alignment horizontal="center" vertical="center" wrapText="1"/>
      <protection/>
    </xf>
    <xf numFmtId="4" fontId="11" fillId="0" borderId="15" xfId="49" applyNumberFormat="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wrapText="1"/>
    </xf>
    <xf numFmtId="0" fontId="11" fillId="0" borderId="30" xfId="49" applyFont="1" applyFill="1" applyBorder="1" applyAlignment="1">
      <alignment horizontal="center" vertical="center" wrapText="1"/>
      <protection/>
    </xf>
    <xf numFmtId="0" fontId="11" fillId="0" borderId="45" xfId="49" applyFont="1" applyFill="1" applyBorder="1" applyAlignment="1">
      <alignment horizontal="center" vertical="center" wrapText="1"/>
      <protection/>
    </xf>
    <xf numFmtId="0" fontId="0" fillId="36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1" fillId="36" borderId="22" xfId="49" applyFont="1" applyFill="1" applyBorder="1" applyAlignment="1">
      <alignment vertical="center" wrapText="1"/>
      <protection/>
    </xf>
    <xf numFmtId="0" fontId="0" fillId="36" borderId="0" xfId="0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6" borderId="22" xfId="0" applyFill="1" applyBorder="1" applyAlignment="1">
      <alignment/>
    </xf>
    <xf numFmtId="0" fontId="11" fillId="0" borderId="22" xfId="49" applyFont="1" applyFill="1" applyBorder="1" applyAlignment="1">
      <alignment vertical="center" wrapText="1"/>
      <protection/>
    </xf>
    <xf numFmtId="43" fontId="14" fillId="0" borderId="22" xfId="63" applyFont="1" applyFill="1" applyBorder="1" applyAlignment="1">
      <alignment vertical="center" wrapText="1"/>
    </xf>
    <xf numFmtId="43" fontId="14" fillId="36" borderId="15" xfId="63" applyFont="1" applyFill="1" applyBorder="1" applyAlignment="1">
      <alignment vertical="center" wrapText="1"/>
    </xf>
    <xf numFmtId="0" fontId="0" fillId="0" borderId="4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43" fontId="0" fillId="0" borderId="23" xfId="63" applyFont="1" applyFill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46" xfId="0" applyFont="1" applyFill="1" applyBorder="1" applyAlignment="1">
      <alignment wrapText="1"/>
    </xf>
    <xf numFmtId="43" fontId="14" fillId="0" borderId="0" xfId="63" applyFont="1" applyFill="1" applyBorder="1" applyAlignment="1">
      <alignment vertical="center" wrapText="1"/>
    </xf>
    <xf numFmtId="0" fontId="11" fillId="0" borderId="48" xfId="49" applyFont="1" applyFill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44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43" fontId="11" fillId="0" borderId="45" xfId="63" applyFont="1" applyFill="1" applyBorder="1" applyAlignment="1">
      <alignment horizontal="center" vertical="center" wrapText="1"/>
    </xf>
    <xf numFmtId="164" fontId="5" fillId="0" borderId="0" xfId="64" applyFont="1" applyFill="1" applyBorder="1" applyAlignment="1">
      <alignment horizontal="center" vertical="center"/>
    </xf>
    <xf numFmtId="164" fontId="5" fillId="0" borderId="0" xfId="64" applyFont="1" applyFill="1" applyBorder="1" applyAlignment="1">
      <alignment horizontal="center" vertical="center" wrapText="1"/>
    </xf>
    <xf numFmtId="0" fontId="11" fillId="0" borderId="21" xfId="49" applyFont="1" applyFill="1" applyBorder="1" applyAlignment="1">
      <alignment horizontal="left" vertical="center" wrapText="1"/>
      <protection/>
    </xf>
    <xf numFmtId="43" fontId="11" fillId="0" borderId="23" xfId="63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164" fontId="9" fillId="0" borderId="0" xfId="64" applyFont="1" applyFill="1" applyBorder="1" applyAlignment="1">
      <alignment horizontal="center" vertical="center"/>
    </xf>
    <xf numFmtId="164" fontId="7" fillId="0" borderId="0" xfId="64" applyFont="1" applyFill="1" applyBorder="1" applyAlignment="1">
      <alignment horizontal="center" vertical="center"/>
    </xf>
    <xf numFmtId="164" fontId="7" fillId="0" borderId="0" xfId="64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50" xfId="0" applyFont="1" applyFill="1" applyBorder="1" applyAlignment="1">
      <alignment horizontal="center"/>
    </xf>
    <xf numFmtId="43" fontId="11" fillId="0" borderId="22" xfId="63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51" xfId="0" applyFont="1" applyFill="1" applyBorder="1" applyAlignment="1">
      <alignment wrapText="1"/>
    </xf>
    <xf numFmtId="4" fontId="11" fillId="0" borderId="40" xfId="49" applyNumberFormat="1" applyFont="1" applyFill="1" applyBorder="1" applyAlignment="1">
      <alignment horizontal="center" vertical="center" wrapText="1"/>
      <protection/>
    </xf>
    <xf numFmtId="43" fontId="11" fillId="0" borderId="15" xfId="63" applyFont="1" applyFill="1" applyBorder="1" applyAlignment="1">
      <alignment vertical="center" wrapText="1"/>
    </xf>
    <xf numFmtId="0" fontId="10" fillId="35" borderId="10" xfId="49" applyFont="1" applyFill="1" applyBorder="1" applyAlignment="1">
      <alignment vertical="center" wrapText="1"/>
      <protection/>
    </xf>
    <xf numFmtId="0" fontId="11" fillId="0" borderId="52" xfId="4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53" xfId="0" applyFont="1" applyFill="1" applyBorder="1" applyAlignment="1">
      <alignment horizontal="center" wrapText="1"/>
    </xf>
    <xf numFmtId="43" fontId="0" fillId="0" borderId="54" xfId="63" applyFont="1" applyFill="1" applyBorder="1" applyAlignment="1">
      <alignment horizontal="center" wrapText="1"/>
    </xf>
    <xf numFmtId="0" fontId="11" fillId="0" borderId="25" xfId="49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wrapText="1"/>
    </xf>
    <xf numFmtId="43" fontId="0" fillId="0" borderId="41" xfId="63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164" fontId="14" fillId="0" borderId="0" xfId="64" applyNumberFormat="1" applyFont="1" applyFill="1" applyBorder="1" applyAlignment="1">
      <alignment vertical="center" wrapText="1"/>
    </xf>
    <xf numFmtId="43" fontId="11" fillId="37" borderId="15" xfId="63" applyFont="1" applyFill="1" applyBorder="1" applyAlignment="1">
      <alignment horizontal="center" vertical="center" wrapText="1"/>
    </xf>
    <xf numFmtId="43" fontId="0" fillId="0" borderId="23" xfId="63" applyFont="1" applyBorder="1" applyAlignment="1">
      <alignment horizontal="center" vertical="center"/>
    </xf>
    <xf numFmtId="43" fontId="0" fillId="0" borderId="52" xfId="63" applyFont="1" applyBorder="1" applyAlignment="1">
      <alignment/>
    </xf>
    <xf numFmtId="43" fontId="0" fillId="0" borderId="23" xfId="63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1" fillId="0" borderId="41" xfId="49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wrapText="1"/>
    </xf>
    <xf numFmtId="164" fontId="9" fillId="0" borderId="0" xfId="64" applyNumberFormat="1" applyFont="1" applyFill="1" applyBorder="1" applyAlignment="1">
      <alignment vertical="center" wrapText="1"/>
    </xf>
    <xf numFmtId="0" fontId="11" fillId="0" borderId="35" xfId="49" applyFont="1" applyFill="1" applyBorder="1" applyAlignment="1">
      <alignment horizontal="center" vertical="center" wrapText="1"/>
      <protection/>
    </xf>
    <xf numFmtId="0" fontId="0" fillId="36" borderId="22" xfId="0" applyFont="1" applyFill="1" applyBorder="1" applyAlignment="1">
      <alignment wrapText="1"/>
    </xf>
    <xf numFmtId="4" fontId="11" fillId="36" borderId="15" xfId="49" applyNumberFormat="1" applyFont="1" applyFill="1" applyBorder="1" applyAlignment="1">
      <alignment horizontal="center" vertical="center" wrapText="1"/>
      <protection/>
    </xf>
    <xf numFmtId="0" fontId="11" fillId="36" borderId="22" xfId="49" applyFont="1" applyFill="1" applyBorder="1" applyAlignment="1">
      <alignment horizontal="left" vertical="center" wrapText="1"/>
      <protection/>
    </xf>
    <xf numFmtId="0" fontId="0" fillId="36" borderId="22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4" fontId="11" fillId="0" borderId="29" xfId="49" applyNumberFormat="1" applyFont="1" applyFill="1" applyBorder="1" applyAlignment="1">
      <alignment horizontal="center" vertical="center" wrapText="1"/>
      <protection/>
    </xf>
    <xf numFmtId="0" fontId="11" fillId="0" borderId="0" xfId="49" applyFont="1" applyFill="1" applyBorder="1" applyAlignment="1">
      <alignment horizontal="center" vertical="center" wrapText="1"/>
      <protection/>
    </xf>
    <xf numFmtId="43" fontId="14" fillId="0" borderId="23" xfId="63" applyFont="1" applyFill="1" applyBorder="1" applyAlignment="1">
      <alignment horizontal="left" vertical="center"/>
    </xf>
    <xf numFmtId="0" fontId="0" fillId="0" borderId="13" xfId="0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43" fontId="11" fillId="0" borderId="41" xfId="63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164" fontId="10" fillId="0" borderId="16" xfId="49" applyNumberFormat="1" applyFont="1" applyFill="1" applyBorder="1" applyAlignment="1">
      <alignment wrapText="1"/>
      <protection/>
    </xf>
    <xf numFmtId="164" fontId="10" fillId="0" borderId="26" xfId="49" applyNumberFormat="1" applyFont="1" applyFill="1" applyBorder="1" applyAlignment="1">
      <alignment wrapText="1"/>
      <protection/>
    </xf>
    <xf numFmtId="0" fontId="0" fillId="0" borderId="46" xfId="0" applyFill="1" applyBorder="1" applyAlignment="1">
      <alignment wrapText="1"/>
    </xf>
    <xf numFmtId="164" fontId="10" fillId="0" borderId="32" xfId="49" applyNumberFormat="1" applyFont="1" applyFill="1" applyBorder="1" applyAlignment="1">
      <alignment wrapText="1"/>
      <protection/>
    </xf>
    <xf numFmtId="43" fontId="0" fillId="0" borderId="23" xfId="63" applyFont="1" applyBorder="1" applyAlignment="1">
      <alignment/>
    </xf>
    <xf numFmtId="43" fontId="11" fillId="0" borderId="40" xfId="63" applyFont="1" applyFill="1" applyBorder="1" applyAlignment="1">
      <alignment horizontal="center" vertical="center" wrapText="1"/>
    </xf>
    <xf numFmtId="43" fontId="10" fillId="35" borderId="11" xfId="63" applyFont="1" applyFill="1" applyBorder="1" applyAlignment="1">
      <alignment vertical="center" wrapText="1"/>
    </xf>
    <xf numFmtId="0" fontId="10" fillId="35" borderId="11" xfId="49" applyFont="1" applyFill="1" applyBorder="1" applyAlignment="1">
      <alignment vertical="center" wrapText="1"/>
      <protection/>
    </xf>
    <xf numFmtId="0" fontId="10" fillId="0" borderId="24" xfId="49" applyFont="1" applyFill="1" applyBorder="1" applyAlignment="1">
      <alignment horizontal="center" vertical="center" wrapText="1"/>
      <protection/>
    </xf>
    <xf numFmtId="0" fontId="10" fillId="0" borderId="55" xfId="49" applyFont="1" applyFill="1" applyBorder="1" applyAlignment="1">
      <alignment horizontal="left" vertical="center" wrapText="1"/>
      <protection/>
    </xf>
    <xf numFmtId="43" fontId="10" fillId="0" borderId="23" xfId="63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4" fontId="11" fillId="0" borderId="25" xfId="49" applyNumberFormat="1" applyFont="1" applyFill="1" applyBorder="1" applyAlignment="1">
      <alignment horizontal="center" vertical="center" wrapText="1"/>
      <protection/>
    </xf>
    <xf numFmtId="43" fontId="10" fillId="35" borderId="56" xfId="63" applyFont="1" applyFill="1" applyBorder="1" applyAlignment="1">
      <alignment vertical="center" wrapText="1"/>
    </xf>
    <xf numFmtId="0" fontId="10" fillId="35" borderId="56" xfId="49" applyFont="1" applyFill="1" applyBorder="1" applyAlignment="1">
      <alignment vertical="center" wrapText="1"/>
      <protection/>
    </xf>
    <xf numFmtId="0" fontId="10" fillId="0" borderId="44" xfId="49" applyFont="1" applyFill="1" applyBorder="1" applyAlignment="1">
      <alignment horizontal="center" vertical="center" wrapText="1"/>
      <protection/>
    </xf>
    <xf numFmtId="0" fontId="10" fillId="0" borderId="35" xfId="49" applyFont="1" applyFill="1" applyBorder="1" applyAlignment="1">
      <alignment horizontal="left" vertical="center" wrapText="1"/>
      <protection/>
    </xf>
    <xf numFmtId="43" fontId="10" fillId="0" borderId="57" xfId="63" applyFont="1" applyFill="1" applyBorder="1" applyAlignment="1">
      <alignment horizontal="left" vertical="center" wrapText="1"/>
    </xf>
    <xf numFmtId="0" fontId="10" fillId="0" borderId="22" xfId="49" applyFont="1" applyFill="1" applyBorder="1" applyAlignment="1">
      <alignment horizontal="center" vertical="center" wrapText="1"/>
      <protection/>
    </xf>
    <xf numFmtId="164" fontId="14" fillId="0" borderId="0" xfId="64" applyFont="1" applyFill="1" applyBorder="1" applyAlignment="1">
      <alignment vertical="center" wrapText="1"/>
    </xf>
    <xf numFmtId="0" fontId="11" fillId="0" borderId="46" xfId="49" applyFont="1" applyFill="1" applyBorder="1" applyAlignment="1">
      <alignment horizontal="center" vertical="center" wrapText="1"/>
      <protection/>
    </xf>
    <xf numFmtId="0" fontId="11" fillId="0" borderId="47" xfId="49" applyFont="1" applyFill="1" applyBorder="1" applyAlignment="1">
      <alignment vertical="center" wrapText="1"/>
      <protection/>
    </xf>
    <xf numFmtId="0" fontId="11" fillId="0" borderId="43" xfId="49" applyFont="1" applyFill="1" applyBorder="1" applyAlignment="1">
      <alignment horizontal="left" vertical="center" wrapText="1"/>
      <protection/>
    </xf>
    <xf numFmtId="4" fontId="11" fillId="0" borderId="58" xfId="49" applyNumberFormat="1" applyFont="1" applyFill="1" applyBorder="1" applyAlignment="1">
      <alignment horizontal="center" vertical="center" wrapText="1"/>
      <protection/>
    </xf>
    <xf numFmtId="43" fontId="10" fillId="0" borderId="16" xfId="49" applyNumberFormat="1" applyFont="1" applyFill="1" applyBorder="1" applyAlignment="1">
      <alignment wrapText="1"/>
      <protection/>
    </xf>
    <xf numFmtId="0" fontId="11" fillId="0" borderId="45" xfId="49" applyFont="1" applyFill="1" applyBorder="1" applyAlignment="1">
      <alignment vertical="center" wrapText="1"/>
      <protection/>
    </xf>
    <xf numFmtId="4" fontId="11" fillId="0" borderId="24" xfId="49" applyNumberFormat="1" applyFont="1" applyFill="1" applyBorder="1" applyAlignment="1">
      <alignment horizontal="center" vertical="center" wrapText="1"/>
      <protection/>
    </xf>
    <xf numFmtId="43" fontId="11" fillId="0" borderId="24" xfId="63" applyFont="1" applyFill="1" applyBorder="1" applyAlignment="1">
      <alignment horizontal="center" vertical="center" wrapText="1"/>
    </xf>
    <xf numFmtId="43" fontId="11" fillId="0" borderId="24" xfId="63" applyFont="1" applyFill="1" applyBorder="1" applyAlignment="1">
      <alignment vertical="center" wrapText="1"/>
    </xf>
    <xf numFmtId="43" fontId="11" fillId="0" borderId="45" xfId="63" applyFont="1" applyFill="1" applyBorder="1" applyAlignment="1">
      <alignment vertical="center" wrapText="1"/>
    </xf>
    <xf numFmtId="43" fontId="10" fillId="0" borderId="26" xfId="49" applyNumberFormat="1" applyFont="1" applyFill="1" applyBorder="1" applyAlignment="1">
      <alignment wrapText="1"/>
      <protection/>
    </xf>
    <xf numFmtId="43" fontId="14" fillId="0" borderId="25" xfId="63" applyFont="1" applyFill="1" applyBorder="1" applyAlignment="1">
      <alignment horizontal="center" vertical="center"/>
    </xf>
    <xf numFmtId="0" fontId="10" fillId="0" borderId="23" xfId="49" applyFont="1" applyFill="1" applyBorder="1" applyAlignment="1">
      <alignment horizontal="center" vertical="center" wrapText="1"/>
      <protection/>
    </xf>
    <xf numFmtId="0" fontId="11" fillId="38" borderId="22" xfId="49" applyFont="1" applyFill="1" applyBorder="1" applyAlignment="1">
      <alignment horizontal="left" vertical="center" wrapText="1"/>
      <protection/>
    </xf>
    <xf numFmtId="4" fontId="11" fillId="38" borderId="15" xfId="49" applyNumberFormat="1" applyFont="1" applyFill="1" applyBorder="1" applyAlignment="1">
      <alignment horizontal="center" vertical="center" wrapText="1"/>
      <protection/>
    </xf>
    <xf numFmtId="43" fontId="10" fillId="38" borderId="23" xfId="63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59" xfId="49" applyFont="1" applyFill="1" applyBorder="1" applyAlignment="1">
      <alignment horizontal="left" vertical="center" wrapText="1"/>
      <protection/>
    </xf>
    <xf numFmtId="43" fontId="10" fillId="0" borderId="32" xfId="49" applyNumberFormat="1" applyFont="1" applyFill="1" applyBorder="1" applyAlignment="1">
      <alignment wrapText="1"/>
      <protection/>
    </xf>
    <xf numFmtId="0" fontId="48" fillId="0" borderId="26" xfId="0" applyFont="1" applyBorder="1" applyAlignment="1">
      <alignment/>
    </xf>
    <xf numFmtId="0" fontId="10" fillId="38" borderId="35" xfId="49" applyFont="1" applyFill="1" applyBorder="1" applyAlignment="1">
      <alignment horizontal="left" vertical="center" wrapText="1"/>
      <protection/>
    </xf>
    <xf numFmtId="0" fontId="10" fillId="38" borderId="55" xfId="49" applyFont="1" applyFill="1" applyBorder="1" applyAlignment="1">
      <alignment horizontal="left" vertical="center" wrapText="1"/>
      <protection/>
    </xf>
    <xf numFmtId="0" fontId="10" fillId="38" borderId="57" xfId="49" applyFont="1" applyFill="1" applyBorder="1" applyAlignment="1">
      <alignment horizontal="left" vertical="center" wrapText="1"/>
      <protection/>
    </xf>
    <xf numFmtId="43" fontId="11" fillId="0" borderId="43" xfId="63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43" fontId="11" fillId="0" borderId="23" xfId="63" applyFont="1" applyFill="1" applyBorder="1" applyAlignment="1">
      <alignment vertical="center" wrapText="1"/>
    </xf>
    <xf numFmtId="0" fontId="48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3" fontId="0" fillId="0" borderId="23" xfId="63" applyFont="1" applyFill="1" applyBorder="1" applyAlignment="1">
      <alignment horizontal="center"/>
    </xf>
    <xf numFmtId="0" fontId="10" fillId="38" borderId="22" xfId="49" applyFont="1" applyFill="1" applyBorder="1" applyAlignment="1">
      <alignment horizontal="left" vertical="center" wrapText="1"/>
      <protection/>
    </xf>
    <xf numFmtId="0" fontId="10" fillId="38" borderId="15" xfId="49" applyFont="1" applyFill="1" applyBorder="1" applyAlignment="1">
      <alignment horizontal="left" vertical="center" wrapText="1"/>
      <protection/>
    </xf>
    <xf numFmtId="0" fontId="10" fillId="38" borderId="23" xfId="49" applyFont="1" applyFill="1" applyBorder="1" applyAlignment="1">
      <alignment horizontal="left" vertical="center" wrapText="1"/>
      <protection/>
    </xf>
    <xf numFmtId="43" fontId="10" fillId="0" borderId="25" xfId="63" applyFont="1" applyFill="1" applyBorder="1" applyAlignment="1">
      <alignment horizontal="center" vertical="center" wrapText="1"/>
    </xf>
    <xf numFmtId="0" fontId="0" fillId="0" borderId="46" xfId="0" applyFont="1" applyBorder="1" applyAlignment="1">
      <alignment wrapText="1"/>
    </xf>
    <xf numFmtId="0" fontId="0" fillId="0" borderId="40" xfId="0" applyFont="1" applyBorder="1" applyAlignment="1">
      <alignment horizontal="center"/>
    </xf>
    <xf numFmtId="43" fontId="0" fillId="0" borderId="41" xfId="63" applyFont="1" applyBorder="1" applyAlignment="1">
      <alignment horizontal="center"/>
    </xf>
    <xf numFmtId="43" fontId="48" fillId="0" borderId="32" xfId="0" applyNumberFormat="1" applyFont="1" applyBorder="1" applyAlignment="1">
      <alignment/>
    </xf>
    <xf numFmtId="43" fontId="48" fillId="0" borderId="16" xfId="0" applyNumberFormat="1" applyFont="1" applyBorder="1" applyAlignment="1">
      <alignment/>
    </xf>
    <xf numFmtId="43" fontId="0" fillId="0" borderId="22" xfId="63" applyFont="1" applyFill="1" applyBorder="1" applyAlignment="1">
      <alignment/>
    </xf>
    <xf numFmtId="43" fontId="11" fillId="0" borderId="30" xfId="63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43" fontId="5" fillId="0" borderId="22" xfId="63" applyFont="1" applyBorder="1" applyAlignment="1" applyProtection="1">
      <alignment horizontal="right" vertical="center"/>
      <protection locked="0"/>
    </xf>
    <xf numFmtId="43" fontId="48" fillId="0" borderId="26" xfId="0" applyNumberFormat="1" applyFont="1" applyBorder="1" applyAlignment="1">
      <alignment/>
    </xf>
    <xf numFmtId="0" fontId="11" fillId="0" borderId="51" xfId="49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center"/>
    </xf>
    <xf numFmtId="43" fontId="11" fillId="0" borderId="60" xfId="63" applyFont="1" applyFill="1" applyBorder="1" applyAlignment="1">
      <alignment horizontal="center" vertical="center" wrapText="1"/>
    </xf>
    <xf numFmtId="43" fontId="5" fillId="0" borderId="46" xfId="63" applyFont="1" applyBorder="1" applyAlignment="1" applyProtection="1">
      <alignment horizontal="center" vertical="center"/>
      <protection locked="0"/>
    </xf>
    <xf numFmtId="43" fontId="48" fillId="0" borderId="33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63" applyFont="1" applyAlignment="1">
      <alignment horizontal="center"/>
    </xf>
    <xf numFmtId="43" fontId="0" fillId="0" borderId="0" xfId="63" applyFont="1" applyAlignment="1">
      <alignment/>
    </xf>
    <xf numFmtId="43" fontId="0" fillId="0" borderId="0" xfId="63" applyFont="1" applyAlignment="1">
      <alignment/>
    </xf>
    <xf numFmtId="0" fontId="5" fillId="0" borderId="0" xfId="50" applyFont="1" applyFill="1" applyAlignment="1">
      <alignment vertical="center"/>
      <protection/>
    </xf>
    <xf numFmtId="0" fontId="0" fillId="0" borderId="0" xfId="0" applyAlignment="1">
      <alignment horizontal="left"/>
    </xf>
    <xf numFmtId="0" fontId="52" fillId="0" borderId="0" xfId="0" applyFont="1" applyAlignment="1">
      <alignment vertical="center"/>
    </xf>
    <xf numFmtId="0" fontId="10" fillId="2" borderId="61" xfId="49" applyFont="1" applyFill="1" applyBorder="1" applyAlignment="1">
      <alignment horizontal="center" vertical="center" wrapText="1"/>
      <protection/>
    </xf>
    <xf numFmtId="0" fontId="10" fillId="2" borderId="56" xfId="49" applyFont="1" applyFill="1" applyBorder="1" applyAlignment="1">
      <alignment horizontal="center" vertical="center" wrapText="1"/>
      <protection/>
    </xf>
    <xf numFmtId="0" fontId="10" fillId="2" borderId="62" xfId="49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9" fillId="2" borderId="61" xfId="49" applyFont="1" applyFill="1" applyBorder="1" applyAlignment="1">
      <alignment horizontal="center" vertical="center" wrapText="1"/>
      <protection/>
    </xf>
    <xf numFmtId="0" fontId="9" fillId="2" borderId="56" xfId="49" applyFont="1" applyFill="1" applyBorder="1" applyAlignment="1">
      <alignment horizontal="center" vertical="center" wrapText="1"/>
      <protection/>
    </xf>
    <xf numFmtId="0" fontId="9" fillId="2" borderId="62" xfId="49" applyFont="1" applyFill="1" applyBorder="1" applyAlignment="1">
      <alignment horizontal="center" vertical="center" wrapText="1"/>
      <protection/>
    </xf>
    <xf numFmtId="0" fontId="10" fillId="2" borderId="17" xfId="49" applyFont="1" applyFill="1" applyBorder="1" applyAlignment="1">
      <alignment horizontal="center" vertical="center" wrapText="1"/>
      <protection/>
    </xf>
    <xf numFmtId="0" fontId="10" fillId="2" borderId="18" xfId="49" applyFont="1" applyFill="1" applyBorder="1" applyAlignment="1">
      <alignment horizontal="center" vertical="center" wrapText="1"/>
      <protection/>
    </xf>
    <xf numFmtId="0" fontId="10" fillId="2" borderId="19" xfId="49" applyFont="1" applyFill="1" applyBorder="1" applyAlignment="1">
      <alignment horizontal="center" vertical="center" wrapText="1"/>
      <protection/>
    </xf>
    <xf numFmtId="49" fontId="15" fillId="14" borderId="17" xfId="49" applyNumberFormat="1" applyFont="1" applyFill="1" applyBorder="1" applyAlignment="1">
      <alignment horizontal="center" vertical="center" wrapText="1"/>
      <protection/>
    </xf>
    <xf numFmtId="49" fontId="15" fillId="14" borderId="18" xfId="49" applyNumberFormat="1" applyFont="1" applyFill="1" applyBorder="1" applyAlignment="1">
      <alignment horizontal="center" vertical="center" wrapText="1"/>
      <protection/>
    </xf>
    <xf numFmtId="0" fontId="5" fillId="0" borderId="0" xfId="50" applyFont="1" applyFill="1" applyAlignment="1">
      <alignment horizontal="center" vertical="center"/>
      <protection/>
    </xf>
    <xf numFmtId="0" fontId="7" fillId="39" borderId="17" xfId="0" applyNumberFormat="1" applyFont="1" applyFill="1" applyBorder="1" applyAlignment="1" applyProtection="1">
      <alignment horizontal="center" vertical="top"/>
      <protection hidden="1"/>
    </xf>
    <xf numFmtId="0" fontId="7" fillId="39" borderId="18" xfId="0" applyNumberFormat="1" applyFont="1" applyFill="1" applyBorder="1" applyAlignment="1" applyProtection="1">
      <alignment horizontal="center" vertical="top"/>
      <protection hidden="1"/>
    </xf>
    <xf numFmtId="0" fontId="7" fillId="39" borderId="19" xfId="0" applyNumberFormat="1" applyFont="1" applyFill="1" applyBorder="1" applyAlignment="1" applyProtection="1">
      <alignment horizontal="center" vertical="top"/>
      <protection hidden="1"/>
    </xf>
    <xf numFmtId="0" fontId="7" fillId="39" borderId="17" xfId="0" applyNumberFormat="1" applyFont="1" applyFill="1" applyBorder="1" applyAlignment="1" applyProtection="1" quotePrefix="1">
      <alignment horizontal="center" vertical="top"/>
      <protection hidden="1"/>
    </xf>
    <xf numFmtId="0" fontId="7" fillId="39" borderId="18" xfId="0" applyNumberFormat="1" applyFont="1" applyFill="1" applyBorder="1" applyAlignment="1" applyProtection="1" quotePrefix="1">
      <alignment horizontal="center" vertical="top"/>
      <protection hidden="1"/>
    </xf>
    <xf numFmtId="0" fontId="7" fillId="39" borderId="19" xfId="0" applyNumberFormat="1" applyFont="1" applyFill="1" applyBorder="1" applyAlignment="1" applyProtection="1" quotePrefix="1">
      <alignment horizontal="center" vertical="top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5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3419475</xdr:colOff>
      <xdr:row>372</xdr:row>
      <xdr:rowOff>85725</xdr:rowOff>
    </xdr:from>
    <xdr:to>
      <xdr:col>2</xdr:col>
      <xdr:colOff>4657725</xdr:colOff>
      <xdr:row>376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2116275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00390625" style="271" customWidth="1"/>
    <col min="2" max="2" width="16.140625" style="271" bestFit="1" customWidth="1"/>
    <col min="3" max="3" width="88.140625" style="0" customWidth="1"/>
    <col min="4" max="4" width="7.00390625" style="271" customWidth="1"/>
    <col min="5" max="5" width="10.57421875" style="272" bestFit="1" customWidth="1"/>
    <col min="6" max="6" width="11.28125" style="273" bestFit="1" customWidth="1"/>
    <col min="7" max="7" width="14.28125" style="274" bestFit="1" customWidth="1"/>
    <col min="8" max="8" width="14.7109375" style="0" customWidth="1"/>
    <col min="9" max="9" width="7.28125" style="0" customWidth="1"/>
    <col min="10" max="10" width="7.7109375" style="0" customWidth="1"/>
    <col min="11" max="11" width="11.8515625" style="0" customWidth="1"/>
  </cols>
  <sheetData>
    <row r="1" spans="1:8" ht="15">
      <c r="A1" s="1" t="s">
        <v>0</v>
      </c>
      <c r="B1" s="2"/>
      <c r="C1" s="2"/>
      <c r="D1" s="3"/>
      <c r="E1" s="4"/>
      <c r="F1" s="3"/>
      <c r="G1" s="5"/>
      <c r="H1" s="6"/>
    </row>
    <row r="2" spans="1:8" ht="18">
      <c r="A2" s="281" t="s">
        <v>1</v>
      </c>
      <c r="B2" s="282"/>
      <c r="C2" s="282"/>
      <c r="D2" s="282"/>
      <c r="E2" s="282"/>
      <c r="F2" s="282"/>
      <c r="G2" s="282"/>
      <c r="H2" s="282"/>
    </row>
    <row r="3" spans="1:14" ht="15">
      <c r="A3" s="7"/>
      <c r="B3" s="8"/>
      <c r="C3" s="8"/>
      <c r="D3" s="9"/>
      <c r="E3" s="10"/>
      <c r="F3" s="11"/>
      <c r="G3" s="12"/>
      <c r="H3" s="6"/>
      <c r="I3" s="13"/>
      <c r="J3" s="13"/>
      <c r="K3" s="13"/>
      <c r="L3" s="13"/>
      <c r="M3" s="13"/>
      <c r="N3" s="13"/>
    </row>
    <row r="4" spans="1:12" s="13" customFormat="1" ht="15">
      <c r="A4" s="7"/>
      <c r="B4" s="8"/>
      <c r="C4" s="8"/>
      <c r="D4" s="9"/>
      <c r="E4" s="10"/>
      <c r="F4" s="11"/>
      <c r="G4" s="12"/>
      <c r="H4" s="14"/>
      <c r="I4" s="15"/>
      <c r="J4" s="15"/>
      <c r="K4" s="15"/>
      <c r="L4" s="15"/>
    </row>
    <row r="5" spans="1:12" s="13" customFormat="1" ht="15">
      <c r="A5" s="16" t="s">
        <v>2</v>
      </c>
      <c r="B5" s="8"/>
      <c r="C5" s="17"/>
      <c r="D5" s="18"/>
      <c r="E5" s="19"/>
      <c r="F5" s="11" t="s">
        <v>3</v>
      </c>
      <c r="G5" s="12"/>
      <c r="H5" s="14"/>
      <c r="I5" s="15"/>
      <c r="J5" s="15"/>
      <c r="K5" s="15"/>
      <c r="L5" s="15"/>
    </row>
    <row r="6" spans="1:14" ht="16.5" thickBot="1">
      <c r="A6" s="20" t="s">
        <v>4</v>
      </c>
      <c r="B6" s="20"/>
      <c r="C6" s="20" t="s">
        <v>5</v>
      </c>
      <c r="D6" s="20" t="s">
        <v>6</v>
      </c>
      <c r="E6" s="21" t="s">
        <v>7</v>
      </c>
      <c r="F6" s="21" t="s">
        <v>8</v>
      </c>
      <c r="G6" s="22" t="s">
        <v>9</v>
      </c>
      <c r="H6" s="23" t="s">
        <v>10</v>
      </c>
      <c r="I6" s="24"/>
      <c r="J6" s="283"/>
      <c r="K6" s="283"/>
      <c r="L6" s="13"/>
      <c r="M6" s="13"/>
      <c r="N6" s="13"/>
    </row>
    <row r="7" spans="1:12" ht="26.25" thickBot="1">
      <c r="A7" s="25">
        <v>1</v>
      </c>
      <c r="B7" s="26" t="s">
        <v>11</v>
      </c>
      <c r="C7" s="27" t="s">
        <v>12</v>
      </c>
      <c r="D7" s="28"/>
      <c r="E7" s="29"/>
      <c r="F7" s="28"/>
      <c r="G7" s="28"/>
      <c r="H7" s="30"/>
      <c r="I7" s="31"/>
      <c r="J7" s="32"/>
      <c r="K7" s="33"/>
      <c r="L7" s="34"/>
    </row>
    <row r="8" spans="1:12" ht="30">
      <c r="A8" s="35" t="s">
        <v>13</v>
      </c>
      <c r="B8" s="36" t="s">
        <v>14</v>
      </c>
      <c r="C8" s="37" t="s">
        <v>15</v>
      </c>
      <c r="D8" s="38" t="s">
        <v>16</v>
      </c>
      <c r="E8" s="39">
        <v>1</v>
      </c>
      <c r="F8" s="40"/>
      <c r="G8" s="41">
        <f aca="true" t="shared" si="0" ref="G8:G24">E8*F8</f>
        <v>0</v>
      </c>
      <c r="H8" s="42"/>
      <c r="I8" s="31"/>
      <c r="J8" s="32"/>
      <c r="K8" s="43"/>
      <c r="L8" s="34"/>
    </row>
    <row r="9" spans="1:12" ht="15">
      <c r="A9" s="35" t="s">
        <v>17</v>
      </c>
      <c r="B9" s="36" t="s">
        <v>18</v>
      </c>
      <c r="C9" s="44" t="s">
        <v>19</v>
      </c>
      <c r="D9" s="38" t="s">
        <v>20</v>
      </c>
      <c r="E9" s="39">
        <v>8</v>
      </c>
      <c r="F9" s="45"/>
      <c r="G9" s="41">
        <f t="shared" si="0"/>
        <v>0</v>
      </c>
      <c r="H9" s="46"/>
      <c r="I9" s="31"/>
      <c r="J9" s="47"/>
      <c r="K9" s="48"/>
      <c r="L9" s="34"/>
    </row>
    <row r="10" spans="1:12" ht="15">
      <c r="A10" s="35" t="s">
        <v>21</v>
      </c>
      <c r="B10" s="36" t="s">
        <v>18</v>
      </c>
      <c r="C10" s="44" t="s">
        <v>22</v>
      </c>
      <c r="D10" s="38" t="s">
        <v>20</v>
      </c>
      <c r="E10" s="39">
        <v>8</v>
      </c>
      <c r="F10" s="45"/>
      <c r="G10" s="41">
        <f t="shared" si="0"/>
        <v>0</v>
      </c>
      <c r="H10" s="46"/>
      <c r="I10" s="31"/>
      <c r="J10" s="49"/>
      <c r="K10" s="48"/>
      <c r="L10" s="34"/>
    </row>
    <row r="11" spans="1:12" ht="15">
      <c r="A11" s="35" t="s">
        <v>23</v>
      </c>
      <c r="B11" s="36" t="s">
        <v>24</v>
      </c>
      <c r="C11" s="37" t="s">
        <v>25</v>
      </c>
      <c r="D11" s="38" t="s">
        <v>20</v>
      </c>
      <c r="E11" s="39">
        <v>8</v>
      </c>
      <c r="F11" s="40"/>
      <c r="G11" s="41">
        <f t="shared" si="0"/>
        <v>0</v>
      </c>
      <c r="H11" s="46"/>
      <c r="I11" s="31"/>
      <c r="J11" s="47"/>
      <c r="K11" s="48"/>
      <c r="L11" s="34"/>
    </row>
    <row r="12" spans="1:12" ht="15">
      <c r="A12" s="35" t="s">
        <v>26</v>
      </c>
      <c r="B12" s="36" t="s">
        <v>24</v>
      </c>
      <c r="C12" s="37" t="s">
        <v>27</v>
      </c>
      <c r="D12" s="38" t="s">
        <v>20</v>
      </c>
      <c r="E12" s="39">
        <v>24</v>
      </c>
      <c r="F12" s="40"/>
      <c r="G12" s="41">
        <f t="shared" si="0"/>
        <v>0</v>
      </c>
      <c r="H12" s="46"/>
      <c r="I12" s="31"/>
      <c r="J12" s="49"/>
      <c r="K12" s="48"/>
      <c r="L12" s="34"/>
    </row>
    <row r="13" spans="1:12" ht="15">
      <c r="A13" s="35" t="s">
        <v>28</v>
      </c>
      <c r="B13" s="36" t="s">
        <v>29</v>
      </c>
      <c r="C13" s="37" t="s">
        <v>30</v>
      </c>
      <c r="D13" s="38" t="s">
        <v>20</v>
      </c>
      <c r="E13" s="39">
        <v>8</v>
      </c>
      <c r="F13" s="45"/>
      <c r="G13" s="41">
        <f t="shared" si="0"/>
        <v>0</v>
      </c>
      <c r="H13" s="46"/>
      <c r="I13" s="31"/>
      <c r="J13" s="50"/>
      <c r="K13" s="48"/>
      <c r="L13" s="34"/>
    </row>
    <row r="14" spans="1:12" ht="15">
      <c r="A14" s="35" t="s">
        <v>31</v>
      </c>
      <c r="B14" s="36" t="s">
        <v>32</v>
      </c>
      <c r="C14" s="37" t="s">
        <v>33</v>
      </c>
      <c r="D14" s="38" t="s">
        <v>20</v>
      </c>
      <c r="E14" s="39">
        <v>8</v>
      </c>
      <c r="F14" s="45"/>
      <c r="G14" s="41">
        <f t="shared" si="0"/>
        <v>0</v>
      </c>
      <c r="H14" s="46"/>
      <c r="I14" s="31"/>
      <c r="J14" s="50"/>
      <c r="K14" s="48"/>
      <c r="L14" s="34"/>
    </row>
    <row r="15" spans="1:12" ht="15">
      <c r="A15" s="35" t="s">
        <v>34</v>
      </c>
      <c r="B15" s="36" t="s">
        <v>35</v>
      </c>
      <c r="C15" s="37" t="s">
        <v>36</v>
      </c>
      <c r="D15" s="38" t="s">
        <v>20</v>
      </c>
      <c r="E15" s="39">
        <v>8</v>
      </c>
      <c r="F15" s="45"/>
      <c r="G15" s="41">
        <f t="shared" si="0"/>
        <v>0</v>
      </c>
      <c r="H15" s="46"/>
      <c r="I15" s="31"/>
      <c r="J15" s="51"/>
      <c r="K15" s="48"/>
      <c r="L15" s="34"/>
    </row>
    <row r="16" spans="1:12" ht="15">
      <c r="A16" s="35" t="s">
        <v>37</v>
      </c>
      <c r="B16" s="36" t="s">
        <v>38</v>
      </c>
      <c r="C16" s="37" t="s">
        <v>39</v>
      </c>
      <c r="D16" s="38" t="s">
        <v>20</v>
      </c>
      <c r="E16" s="39">
        <v>8</v>
      </c>
      <c r="F16" s="40"/>
      <c r="G16" s="41">
        <f t="shared" si="0"/>
        <v>0</v>
      </c>
      <c r="H16" s="46"/>
      <c r="I16" s="31"/>
      <c r="J16" s="50"/>
      <c r="K16" s="48"/>
      <c r="L16" s="34"/>
    </row>
    <row r="17" spans="1:12" ht="15" customHeight="1">
      <c r="A17" s="35" t="s">
        <v>40</v>
      </c>
      <c r="B17" s="36" t="s">
        <v>35</v>
      </c>
      <c r="C17" s="37" t="s">
        <v>41</v>
      </c>
      <c r="D17" s="38" t="s">
        <v>20</v>
      </c>
      <c r="E17" s="39">
        <v>6</v>
      </c>
      <c r="F17" s="40"/>
      <c r="G17" s="41">
        <f t="shared" si="0"/>
        <v>0</v>
      </c>
      <c r="H17" s="46"/>
      <c r="I17" s="31"/>
      <c r="J17" s="50"/>
      <c r="K17" s="48"/>
      <c r="L17" s="34"/>
    </row>
    <row r="18" spans="1:12" ht="15" customHeight="1">
      <c r="A18" s="35" t="s">
        <v>42</v>
      </c>
      <c r="B18" s="36" t="s">
        <v>35</v>
      </c>
      <c r="C18" s="37" t="s">
        <v>43</v>
      </c>
      <c r="D18" s="38" t="s">
        <v>20</v>
      </c>
      <c r="E18" s="39">
        <v>4</v>
      </c>
      <c r="F18" s="40"/>
      <c r="G18" s="41">
        <f t="shared" si="0"/>
        <v>0</v>
      </c>
      <c r="H18" s="46"/>
      <c r="I18" s="31"/>
      <c r="J18" s="51"/>
      <c r="K18" s="48"/>
      <c r="L18" s="34"/>
    </row>
    <row r="19" spans="1:12" ht="15" customHeight="1">
      <c r="A19" s="35" t="s">
        <v>44</v>
      </c>
      <c r="B19" s="36" t="s">
        <v>45</v>
      </c>
      <c r="C19" s="37" t="s">
        <v>46</v>
      </c>
      <c r="D19" s="38" t="s">
        <v>20</v>
      </c>
      <c r="E19" s="39">
        <v>8</v>
      </c>
      <c r="F19" s="45"/>
      <c r="G19" s="41">
        <f t="shared" si="0"/>
        <v>0</v>
      </c>
      <c r="H19" s="46"/>
      <c r="I19" s="31"/>
      <c r="J19" s="50"/>
      <c r="K19" s="48"/>
      <c r="L19" s="34"/>
    </row>
    <row r="20" spans="1:12" ht="15" customHeight="1">
      <c r="A20" s="35" t="s">
        <v>47</v>
      </c>
      <c r="B20" s="36" t="s">
        <v>48</v>
      </c>
      <c r="C20" s="37" t="s">
        <v>49</v>
      </c>
      <c r="D20" s="38" t="s">
        <v>20</v>
      </c>
      <c r="E20" s="39">
        <v>8</v>
      </c>
      <c r="F20" s="45"/>
      <c r="G20" s="41">
        <f t="shared" si="0"/>
        <v>0</v>
      </c>
      <c r="H20" s="46"/>
      <c r="I20" s="31"/>
      <c r="J20" s="50"/>
      <c r="K20" s="50"/>
      <c r="L20" s="34"/>
    </row>
    <row r="21" spans="1:12" ht="15" customHeight="1">
      <c r="A21" s="35" t="s">
        <v>50</v>
      </c>
      <c r="B21" s="36" t="s">
        <v>51</v>
      </c>
      <c r="C21" s="37" t="s">
        <v>52</v>
      </c>
      <c r="D21" s="38" t="s">
        <v>20</v>
      </c>
      <c r="E21" s="39">
        <v>8</v>
      </c>
      <c r="F21" s="45"/>
      <c r="G21" s="41">
        <f t="shared" si="0"/>
        <v>0</v>
      </c>
      <c r="H21" s="46"/>
      <c r="I21" s="31"/>
      <c r="J21" s="52"/>
      <c r="K21" s="53"/>
      <c r="L21" s="34"/>
    </row>
    <row r="22" spans="1:18" ht="15" customHeight="1">
      <c r="A22" s="35" t="s">
        <v>53</v>
      </c>
      <c r="B22" s="36" t="s">
        <v>54</v>
      </c>
      <c r="C22" s="37" t="s">
        <v>55</v>
      </c>
      <c r="D22" s="38" t="s">
        <v>20</v>
      </c>
      <c r="E22" s="39">
        <v>6</v>
      </c>
      <c r="F22" s="40"/>
      <c r="G22" s="41">
        <f t="shared" si="0"/>
        <v>0</v>
      </c>
      <c r="H22" s="46"/>
      <c r="I22" s="31"/>
      <c r="J22" s="49"/>
      <c r="K22" s="48"/>
      <c r="L22" s="34"/>
      <c r="M22" s="50"/>
      <c r="N22" s="50"/>
      <c r="O22" s="50"/>
      <c r="P22" s="50"/>
      <c r="Q22" s="50"/>
      <c r="R22" s="50"/>
    </row>
    <row r="23" spans="1:18" ht="15" customHeight="1">
      <c r="A23" s="35" t="s">
        <v>56</v>
      </c>
      <c r="B23" s="36" t="s">
        <v>54</v>
      </c>
      <c r="C23" s="37" t="s">
        <v>57</v>
      </c>
      <c r="D23" s="38" t="s">
        <v>20</v>
      </c>
      <c r="E23" s="39">
        <v>6</v>
      </c>
      <c r="F23" s="40"/>
      <c r="G23" s="41">
        <f t="shared" si="0"/>
        <v>0</v>
      </c>
      <c r="H23" s="46"/>
      <c r="I23" s="31"/>
      <c r="J23" s="24"/>
      <c r="K23" s="48"/>
      <c r="L23" s="34"/>
      <c r="M23" s="50"/>
      <c r="N23" s="50"/>
      <c r="O23" s="50"/>
      <c r="P23" s="50"/>
      <c r="Q23" s="50"/>
      <c r="R23" s="50"/>
    </row>
    <row r="24" spans="1:12" s="50" customFormat="1" ht="15" customHeight="1" thickBot="1">
      <c r="A24" s="35" t="s">
        <v>58</v>
      </c>
      <c r="B24" s="54" t="s">
        <v>59</v>
      </c>
      <c r="C24" s="55" t="s">
        <v>60</v>
      </c>
      <c r="D24" s="56" t="s">
        <v>61</v>
      </c>
      <c r="E24" s="57">
        <f>7.5*30*4*8</f>
        <v>7200</v>
      </c>
      <c r="F24" s="58"/>
      <c r="G24" s="59">
        <f t="shared" si="0"/>
        <v>0</v>
      </c>
      <c r="H24" s="60"/>
      <c r="I24" s="24"/>
      <c r="J24" s="24"/>
      <c r="K24" s="48"/>
      <c r="L24" s="13"/>
    </row>
    <row r="25" spans="1:18" ht="15.75" customHeight="1" thickBot="1">
      <c r="A25" s="284" t="s">
        <v>10</v>
      </c>
      <c r="B25" s="285"/>
      <c r="C25" s="285"/>
      <c r="D25" s="285"/>
      <c r="E25" s="285"/>
      <c r="F25" s="285"/>
      <c r="G25" s="286"/>
      <c r="H25" s="61">
        <f>SUM(G8:G24)</f>
        <v>0</v>
      </c>
      <c r="I25" s="31"/>
      <c r="J25" s="24"/>
      <c r="K25" s="48"/>
      <c r="L25" s="34"/>
      <c r="M25" s="50"/>
      <c r="N25" s="50"/>
      <c r="O25" s="50"/>
      <c r="P25" s="50"/>
      <c r="Q25" s="50"/>
      <c r="R25" s="50"/>
    </row>
    <row r="26" spans="1:18" ht="15" customHeight="1" thickBot="1">
      <c r="A26" s="25">
        <v>2</v>
      </c>
      <c r="B26" s="26"/>
      <c r="C26" s="27" t="s">
        <v>62</v>
      </c>
      <c r="D26" s="28"/>
      <c r="E26" s="29"/>
      <c r="F26" s="28"/>
      <c r="G26" s="28"/>
      <c r="H26" s="30"/>
      <c r="I26" s="31"/>
      <c r="J26" s="31"/>
      <c r="K26" s="62"/>
      <c r="L26" s="34"/>
      <c r="M26" s="50"/>
      <c r="N26" s="50"/>
      <c r="O26" s="50"/>
      <c r="P26" s="50"/>
      <c r="Q26" s="50"/>
      <c r="R26" s="50"/>
    </row>
    <row r="27" spans="1:18" ht="15" customHeight="1" thickBot="1">
      <c r="A27" s="63" t="s">
        <v>63</v>
      </c>
      <c r="B27" s="26"/>
      <c r="C27" s="27" t="s">
        <v>64</v>
      </c>
      <c r="D27" s="28"/>
      <c r="E27" s="29"/>
      <c r="F27" s="28"/>
      <c r="G27" s="28"/>
      <c r="H27" s="30"/>
      <c r="I27" s="62"/>
      <c r="J27" s="31"/>
      <c r="K27" s="31"/>
      <c r="L27" s="34"/>
      <c r="M27" s="50"/>
      <c r="N27" s="50"/>
      <c r="O27" s="50"/>
      <c r="P27" s="50"/>
      <c r="Q27" s="50"/>
      <c r="R27" s="50"/>
    </row>
    <row r="28" spans="1:11" ht="15">
      <c r="A28" s="64" t="s">
        <v>65</v>
      </c>
      <c r="B28" s="65" t="s">
        <v>66</v>
      </c>
      <c r="C28" s="66" t="s">
        <v>67</v>
      </c>
      <c r="D28" s="38" t="s">
        <v>68</v>
      </c>
      <c r="E28" s="39">
        <v>620.58</v>
      </c>
      <c r="F28" s="40"/>
      <c r="G28" s="41">
        <f aca="true" t="shared" si="1" ref="G28:G51">E28*F28</f>
        <v>0</v>
      </c>
      <c r="H28" s="67"/>
      <c r="I28" s="68"/>
      <c r="J28" s="69"/>
      <c r="K28" s="69"/>
    </row>
    <row r="29" spans="1:11" ht="15">
      <c r="A29" s="70" t="s">
        <v>69</v>
      </c>
      <c r="B29" s="71" t="s">
        <v>70</v>
      </c>
      <c r="C29" s="72" t="s">
        <v>71</v>
      </c>
      <c r="D29" s="73" t="s">
        <v>68</v>
      </c>
      <c r="E29" s="74">
        <v>6</v>
      </c>
      <c r="F29" s="75"/>
      <c r="G29" s="76">
        <f t="shared" si="1"/>
        <v>0</v>
      </c>
      <c r="H29" s="77"/>
      <c r="I29" s="68"/>
      <c r="J29" s="69"/>
      <c r="K29" s="69"/>
    </row>
    <row r="30" spans="1:11" ht="15">
      <c r="A30" s="70" t="s">
        <v>72</v>
      </c>
      <c r="B30" s="71" t="s">
        <v>73</v>
      </c>
      <c r="C30" s="72" t="s">
        <v>74</v>
      </c>
      <c r="D30" s="73" t="s">
        <v>75</v>
      </c>
      <c r="E30" s="74">
        <v>1</v>
      </c>
      <c r="F30" s="75"/>
      <c r="G30" s="76">
        <f t="shared" si="1"/>
        <v>0</v>
      </c>
      <c r="H30" s="77"/>
      <c r="I30" s="68"/>
      <c r="J30" s="69"/>
      <c r="K30" s="69"/>
    </row>
    <row r="31" spans="1:11" ht="15">
      <c r="A31" s="70" t="s">
        <v>76</v>
      </c>
      <c r="B31" s="71" t="s">
        <v>77</v>
      </c>
      <c r="C31" s="72" t="s">
        <v>78</v>
      </c>
      <c r="D31" s="73" t="s">
        <v>75</v>
      </c>
      <c r="E31" s="74">
        <v>1</v>
      </c>
      <c r="F31" s="75"/>
      <c r="G31" s="76">
        <f t="shared" si="1"/>
        <v>0</v>
      </c>
      <c r="H31" s="77"/>
      <c r="I31" s="68"/>
      <c r="J31" s="69"/>
      <c r="K31" s="69"/>
    </row>
    <row r="32" spans="1:11" ht="15">
      <c r="A32" s="70" t="s">
        <v>79</v>
      </c>
      <c r="B32" s="71" t="s">
        <v>80</v>
      </c>
      <c r="C32" s="72" t="s">
        <v>81</v>
      </c>
      <c r="D32" s="73" t="s">
        <v>68</v>
      </c>
      <c r="E32" s="74">
        <v>231.57200000000003</v>
      </c>
      <c r="F32" s="75"/>
      <c r="G32" s="76">
        <f t="shared" si="1"/>
        <v>0</v>
      </c>
      <c r="H32" s="77"/>
      <c r="I32" s="68"/>
      <c r="J32" s="69"/>
      <c r="K32" s="69"/>
    </row>
    <row r="33" spans="1:11" ht="15">
      <c r="A33" s="70" t="s">
        <v>82</v>
      </c>
      <c r="B33" s="71" t="s">
        <v>83</v>
      </c>
      <c r="C33" s="72" t="s">
        <v>84</v>
      </c>
      <c r="D33" s="73" t="s">
        <v>85</v>
      </c>
      <c r="E33" s="74">
        <v>15040</v>
      </c>
      <c r="F33" s="45"/>
      <c r="G33" s="76">
        <f t="shared" si="1"/>
        <v>0</v>
      </c>
      <c r="H33" s="77"/>
      <c r="I33" s="68"/>
      <c r="J33" s="69"/>
      <c r="K33" s="69"/>
    </row>
    <row r="34" spans="1:11" ht="15">
      <c r="A34" s="70" t="s">
        <v>86</v>
      </c>
      <c r="B34" s="71" t="s">
        <v>87</v>
      </c>
      <c r="C34" s="72" t="s">
        <v>88</v>
      </c>
      <c r="D34" s="73" t="s">
        <v>68</v>
      </c>
      <c r="E34" s="74">
        <v>1880</v>
      </c>
      <c r="F34" s="45"/>
      <c r="G34" s="76">
        <f t="shared" si="1"/>
        <v>0</v>
      </c>
      <c r="H34" s="77"/>
      <c r="I34" s="68"/>
      <c r="J34" s="69"/>
      <c r="K34" s="69"/>
    </row>
    <row r="35" spans="1:11" ht="15">
      <c r="A35" s="70" t="s">
        <v>89</v>
      </c>
      <c r="B35" s="71" t="s">
        <v>90</v>
      </c>
      <c r="C35" s="72" t="s">
        <v>91</v>
      </c>
      <c r="D35" s="73" t="s">
        <v>92</v>
      </c>
      <c r="E35" s="74">
        <v>84</v>
      </c>
      <c r="F35" s="45"/>
      <c r="G35" s="76">
        <f t="shared" si="1"/>
        <v>0</v>
      </c>
      <c r="H35" s="77"/>
      <c r="I35" s="68"/>
      <c r="J35" s="69"/>
      <c r="K35" s="69"/>
    </row>
    <row r="36" spans="1:11" ht="15">
      <c r="A36" s="70" t="s">
        <v>93</v>
      </c>
      <c r="B36" s="78" t="s">
        <v>94</v>
      </c>
      <c r="C36" s="79" t="s">
        <v>95</v>
      </c>
      <c r="D36" s="73" t="s">
        <v>96</v>
      </c>
      <c r="E36" s="74">
        <v>9264</v>
      </c>
      <c r="F36" s="75"/>
      <c r="G36" s="76">
        <f t="shared" si="1"/>
        <v>0</v>
      </c>
      <c r="H36" s="77"/>
      <c r="I36" s="68"/>
      <c r="J36" s="69"/>
      <c r="K36" s="69"/>
    </row>
    <row r="37" spans="1:11" ht="15">
      <c r="A37" s="70" t="s">
        <v>97</v>
      </c>
      <c r="B37" s="71" t="s">
        <v>98</v>
      </c>
      <c r="C37" s="72" t="s">
        <v>99</v>
      </c>
      <c r="D37" s="73" t="s">
        <v>100</v>
      </c>
      <c r="E37" s="74">
        <v>16</v>
      </c>
      <c r="F37" s="75"/>
      <c r="G37" s="76">
        <f t="shared" si="1"/>
        <v>0</v>
      </c>
      <c r="H37" s="77"/>
      <c r="I37" s="68"/>
      <c r="J37" s="69"/>
      <c r="K37" s="69"/>
    </row>
    <row r="38" spans="1:11" ht="15">
      <c r="A38" s="70" t="s">
        <v>101</v>
      </c>
      <c r="B38" s="71" t="s">
        <v>102</v>
      </c>
      <c r="C38" s="72" t="s">
        <v>103</v>
      </c>
      <c r="D38" s="73" t="s">
        <v>100</v>
      </c>
      <c r="E38" s="74">
        <v>8</v>
      </c>
      <c r="F38" s="75"/>
      <c r="G38" s="76">
        <f t="shared" si="1"/>
        <v>0</v>
      </c>
      <c r="H38" s="77"/>
      <c r="I38" s="68"/>
      <c r="J38" s="69"/>
      <c r="K38" s="69"/>
    </row>
    <row r="39" spans="1:11" ht="15">
      <c r="A39" s="64" t="s">
        <v>104</v>
      </c>
      <c r="B39" s="65" t="s">
        <v>105</v>
      </c>
      <c r="C39" s="66" t="s">
        <v>106</v>
      </c>
      <c r="D39" s="38" t="s">
        <v>61</v>
      </c>
      <c r="E39" s="39">
        <v>2625</v>
      </c>
      <c r="F39" s="40"/>
      <c r="G39" s="41">
        <f t="shared" si="1"/>
        <v>0</v>
      </c>
      <c r="H39" s="77"/>
      <c r="I39" s="80"/>
      <c r="J39" s="69"/>
      <c r="K39" s="69"/>
    </row>
    <row r="40" spans="1:11" ht="15">
      <c r="A40" s="70" t="s">
        <v>107</v>
      </c>
      <c r="B40" s="71" t="s">
        <v>108</v>
      </c>
      <c r="C40" s="72" t="s">
        <v>109</v>
      </c>
      <c r="D40" s="73" t="s">
        <v>68</v>
      </c>
      <c r="E40" s="74">
        <v>30</v>
      </c>
      <c r="F40" s="75"/>
      <c r="G40" s="76">
        <f t="shared" si="1"/>
        <v>0</v>
      </c>
      <c r="H40" s="77"/>
      <c r="I40" s="68"/>
      <c r="J40" s="69"/>
      <c r="K40" s="69"/>
    </row>
    <row r="41" spans="1:11" ht="15">
      <c r="A41" s="70" t="s">
        <v>110</v>
      </c>
      <c r="B41" s="71" t="s">
        <v>108</v>
      </c>
      <c r="C41" s="72" t="s">
        <v>111</v>
      </c>
      <c r="D41" s="73" t="s">
        <v>68</v>
      </c>
      <c r="E41" s="74">
        <v>30</v>
      </c>
      <c r="F41" s="75"/>
      <c r="G41" s="76">
        <f t="shared" si="1"/>
        <v>0</v>
      </c>
      <c r="H41" s="77"/>
      <c r="I41" s="68"/>
      <c r="J41" s="69"/>
      <c r="K41" s="69"/>
    </row>
    <row r="42" spans="1:11" ht="15">
      <c r="A42" s="70" t="s">
        <v>112</v>
      </c>
      <c r="B42" s="71" t="s">
        <v>108</v>
      </c>
      <c r="C42" s="72" t="s">
        <v>113</v>
      </c>
      <c r="D42" s="73" t="s">
        <v>68</v>
      </c>
      <c r="E42" s="74">
        <v>15</v>
      </c>
      <c r="F42" s="75"/>
      <c r="G42" s="76">
        <f t="shared" si="1"/>
        <v>0</v>
      </c>
      <c r="H42" s="77"/>
      <c r="I42" s="68"/>
      <c r="J42" s="69"/>
      <c r="K42" s="69"/>
    </row>
    <row r="43" spans="1:11" ht="45">
      <c r="A43" s="70" t="s">
        <v>114</v>
      </c>
      <c r="B43" s="71" t="s">
        <v>115</v>
      </c>
      <c r="C43" s="72" t="s">
        <v>116</v>
      </c>
      <c r="D43" s="73" t="s">
        <v>68</v>
      </c>
      <c r="E43" s="74">
        <v>120</v>
      </c>
      <c r="F43" s="75"/>
      <c r="G43" s="76">
        <f t="shared" si="1"/>
        <v>0</v>
      </c>
      <c r="H43" s="77"/>
      <c r="I43" s="68"/>
      <c r="J43" s="69"/>
      <c r="K43" s="69"/>
    </row>
    <row r="44" spans="1:11" ht="15.75" thickBot="1">
      <c r="A44" s="64" t="s">
        <v>117</v>
      </c>
      <c r="B44" s="65" t="s">
        <v>118</v>
      </c>
      <c r="C44" s="66" t="s">
        <v>119</v>
      </c>
      <c r="D44" s="38" t="s">
        <v>68</v>
      </c>
      <c r="E44" s="39">
        <v>114</v>
      </c>
      <c r="F44" s="40"/>
      <c r="G44" s="41">
        <f t="shared" si="1"/>
        <v>0</v>
      </c>
      <c r="H44" s="77"/>
      <c r="I44" s="80"/>
      <c r="J44" s="69"/>
      <c r="K44" s="69"/>
    </row>
    <row r="45" spans="1:12" ht="15.75" thickBot="1">
      <c r="A45" s="63" t="s">
        <v>120</v>
      </c>
      <c r="B45" s="26"/>
      <c r="C45" s="27" t="s">
        <v>121</v>
      </c>
      <c r="D45" s="28"/>
      <c r="E45" s="29"/>
      <c r="F45" s="28"/>
      <c r="G45" s="28"/>
      <c r="H45" s="77"/>
      <c r="I45" s="31"/>
      <c r="J45" s="31"/>
      <c r="K45" s="31"/>
      <c r="L45" s="34"/>
    </row>
    <row r="46" spans="1:11" ht="30">
      <c r="A46" s="81" t="s">
        <v>122</v>
      </c>
      <c r="B46" s="82" t="s">
        <v>123</v>
      </c>
      <c r="C46" s="72" t="s">
        <v>124</v>
      </c>
      <c r="D46" s="73" t="s">
        <v>96</v>
      </c>
      <c r="E46" s="74">
        <v>384</v>
      </c>
      <c r="F46" s="75"/>
      <c r="G46" s="76">
        <f t="shared" si="1"/>
        <v>0</v>
      </c>
      <c r="H46" s="77"/>
      <c r="I46" s="68"/>
      <c r="J46" s="69"/>
      <c r="K46" s="69"/>
    </row>
    <row r="47" spans="1:11" ht="15">
      <c r="A47" s="83" t="s">
        <v>125</v>
      </c>
      <c r="B47" s="84" t="s">
        <v>126</v>
      </c>
      <c r="C47" s="66" t="s">
        <v>127</v>
      </c>
      <c r="D47" s="38" t="s">
        <v>128</v>
      </c>
      <c r="E47" s="39">
        <f>E46*1.5*10</f>
        <v>5760</v>
      </c>
      <c r="F47" s="40"/>
      <c r="G47" s="41">
        <f t="shared" si="1"/>
        <v>0</v>
      </c>
      <c r="H47" s="77"/>
      <c r="I47" s="68"/>
      <c r="J47" s="69"/>
      <c r="K47" s="69"/>
    </row>
    <row r="48" spans="1:11" ht="30">
      <c r="A48" s="81" t="s">
        <v>129</v>
      </c>
      <c r="B48" s="85" t="s">
        <v>130</v>
      </c>
      <c r="C48" s="72" t="s">
        <v>131</v>
      </c>
      <c r="D48" s="73" t="s">
        <v>16</v>
      </c>
      <c r="E48" s="74">
        <v>10</v>
      </c>
      <c r="F48" s="75"/>
      <c r="G48" s="76">
        <f t="shared" si="1"/>
        <v>0</v>
      </c>
      <c r="H48" s="77"/>
      <c r="I48" s="68"/>
      <c r="J48" s="69"/>
      <c r="K48" s="69"/>
    </row>
    <row r="49" spans="1:11" ht="15">
      <c r="A49" s="83" t="s">
        <v>132</v>
      </c>
      <c r="B49" s="86" t="s">
        <v>133</v>
      </c>
      <c r="C49" s="37" t="s">
        <v>134</v>
      </c>
      <c r="D49" s="38" t="s">
        <v>75</v>
      </c>
      <c r="E49" s="39">
        <v>1</v>
      </c>
      <c r="F49" s="40"/>
      <c r="G49" s="41">
        <f t="shared" si="1"/>
        <v>0</v>
      </c>
      <c r="H49" s="77"/>
      <c r="I49" s="80"/>
      <c r="J49" s="69"/>
      <c r="K49" s="69"/>
    </row>
    <row r="50" spans="1:11" ht="15">
      <c r="A50" s="83" t="s">
        <v>135</v>
      </c>
      <c r="B50" s="86" t="s">
        <v>136</v>
      </c>
      <c r="C50" s="37" t="s">
        <v>137</v>
      </c>
      <c r="D50" s="38" t="s">
        <v>138</v>
      </c>
      <c r="E50" s="39">
        <f>185*8</f>
        <v>1480</v>
      </c>
      <c r="F50" s="40"/>
      <c r="G50" s="41">
        <f t="shared" si="1"/>
        <v>0</v>
      </c>
      <c r="H50" s="77"/>
      <c r="I50" s="68"/>
      <c r="J50" s="69"/>
      <c r="K50" s="69"/>
    </row>
    <row r="51" spans="1:11" ht="15.75" thickBot="1">
      <c r="A51" s="83" t="s">
        <v>139</v>
      </c>
      <c r="B51" s="87" t="s">
        <v>140</v>
      </c>
      <c r="C51" s="88" t="s">
        <v>141</v>
      </c>
      <c r="D51" s="89" t="s">
        <v>68</v>
      </c>
      <c r="E51" s="90">
        <v>390</v>
      </c>
      <c r="F51" s="40"/>
      <c r="G51" s="91">
        <f t="shared" si="1"/>
        <v>0</v>
      </c>
      <c r="H51" s="77"/>
      <c r="I51" s="68"/>
      <c r="J51" s="69"/>
      <c r="K51" s="69"/>
    </row>
    <row r="52" spans="1:11" ht="15.75" thickBot="1">
      <c r="A52" s="287" t="s">
        <v>10</v>
      </c>
      <c r="B52" s="288"/>
      <c r="C52" s="288"/>
      <c r="D52" s="288"/>
      <c r="E52" s="288"/>
      <c r="F52" s="288"/>
      <c r="G52" s="289"/>
      <c r="H52" s="92">
        <f>SUM(G28:G51)</f>
        <v>0</v>
      </c>
      <c r="I52" s="68"/>
      <c r="J52" s="69"/>
      <c r="K52" s="93"/>
    </row>
    <row r="53" spans="1:11" ht="16.5" thickBot="1">
      <c r="A53" s="290" t="s">
        <v>142</v>
      </c>
      <c r="B53" s="291"/>
      <c r="C53" s="291"/>
      <c r="D53" s="291"/>
      <c r="E53" s="291"/>
      <c r="F53" s="291"/>
      <c r="G53" s="291"/>
      <c r="H53" s="94"/>
      <c r="I53" s="68"/>
      <c r="J53" s="69"/>
      <c r="K53" s="69"/>
    </row>
    <row r="54" spans="1:12" ht="15.75" thickBot="1">
      <c r="A54" s="25">
        <v>3</v>
      </c>
      <c r="B54" s="26"/>
      <c r="C54" s="27" t="s">
        <v>143</v>
      </c>
      <c r="D54" s="28"/>
      <c r="E54" s="29"/>
      <c r="F54" s="28"/>
      <c r="G54" s="28"/>
      <c r="H54" s="30"/>
      <c r="I54" s="31"/>
      <c r="J54" s="31"/>
      <c r="K54" s="31"/>
      <c r="L54" s="34"/>
    </row>
    <row r="55" spans="1:11" ht="15">
      <c r="A55" s="95" t="s">
        <v>144</v>
      </c>
      <c r="B55" s="96" t="s">
        <v>145</v>
      </c>
      <c r="C55" s="97" t="s">
        <v>146</v>
      </c>
      <c r="D55" s="98" t="s">
        <v>68</v>
      </c>
      <c r="E55" s="99">
        <v>170.25</v>
      </c>
      <c r="F55" s="100"/>
      <c r="G55" s="76">
        <f aca="true" t="shared" si="2" ref="G55:G67">E55*F55</f>
        <v>0</v>
      </c>
      <c r="I55" s="68"/>
      <c r="J55" s="69"/>
      <c r="K55" s="69"/>
    </row>
    <row r="56" spans="1:11" ht="15">
      <c r="A56" s="84" t="s">
        <v>147</v>
      </c>
      <c r="B56" s="101" t="s">
        <v>148</v>
      </c>
      <c r="C56" s="37" t="s">
        <v>149</v>
      </c>
      <c r="D56" s="86" t="s">
        <v>68</v>
      </c>
      <c r="E56" s="39">
        <v>1.25</v>
      </c>
      <c r="F56" s="100"/>
      <c r="G56" s="76">
        <f t="shared" si="2"/>
        <v>0</v>
      </c>
      <c r="H56" s="77"/>
      <c r="I56" s="68"/>
      <c r="J56" s="69"/>
      <c r="K56" s="69"/>
    </row>
    <row r="57" spans="1:11" ht="15">
      <c r="A57" s="84" t="s">
        <v>150</v>
      </c>
      <c r="B57" s="101" t="s">
        <v>151</v>
      </c>
      <c r="C57" s="37" t="s">
        <v>152</v>
      </c>
      <c r="D57" s="86" t="s">
        <v>68</v>
      </c>
      <c r="E57" s="39">
        <v>79.93</v>
      </c>
      <c r="F57" s="100"/>
      <c r="G57" s="76">
        <f t="shared" si="2"/>
        <v>0</v>
      </c>
      <c r="H57" s="77"/>
      <c r="I57" s="68"/>
      <c r="J57" s="69"/>
      <c r="K57" s="69"/>
    </row>
    <row r="58" spans="1:11" ht="15">
      <c r="A58" s="84" t="s">
        <v>153</v>
      </c>
      <c r="B58" s="101" t="s">
        <v>154</v>
      </c>
      <c r="C58" s="37" t="s">
        <v>155</v>
      </c>
      <c r="D58" s="86" t="s">
        <v>68</v>
      </c>
      <c r="E58" s="39">
        <v>622.22</v>
      </c>
      <c r="F58" s="100"/>
      <c r="G58" s="76">
        <f t="shared" si="2"/>
        <v>0</v>
      </c>
      <c r="H58" s="77"/>
      <c r="I58" s="68"/>
      <c r="J58" s="69"/>
      <c r="K58" s="69"/>
    </row>
    <row r="59" spans="1:11" ht="15">
      <c r="A59" s="84" t="s">
        <v>156</v>
      </c>
      <c r="B59" s="101" t="s">
        <v>157</v>
      </c>
      <c r="C59" s="37" t="s">
        <v>158</v>
      </c>
      <c r="D59" s="86" t="s">
        <v>68</v>
      </c>
      <c r="E59" s="39">
        <v>5.7</v>
      </c>
      <c r="F59" s="100"/>
      <c r="G59" s="76">
        <f t="shared" si="2"/>
        <v>0</v>
      </c>
      <c r="H59" s="77"/>
      <c r="I59" s="68"/>
      <c r="J59" s="69"/>
      <c r="K59" s="69"/>
    </row>
    <row r="60" spans="1:11" ht="15">
      <c r="A60" s="84" t="s">
        <v>159</v>
      </c>
      <c r="B60" s="101" t="s">
        <v>160</v>
      </c>
      <c r="C60" s="37" t="s">
        <v>161</v>
      </c>
      <c r="D60" s="86" t="s">
        <v>16</v>
      </c>
      <c r="E60" s="39">
        <v>3</v>
      </c>
      <c r="F60" s="100"/>
      <c r="G60" s="76">
        <f t="shared" si="2"/>
        <v>0</v>
      </c>
      <c r="H60" s="77"/>
      <c r="I60" s="68"/>
      <c r="J60" s="69"/>
      <c r="K60" s="69"/>
    </row>
    <row r="61" spans="1:11" ht="15">
      <c r="A61" s="84" t="s">
        <v>162</v>
      </c>
      <c r="B61" s="101" t="s">
        <v>145</v>
      </c>
      <c r="C61" s="37" t="s">
        <v>163</v>
      </c>
      <c r="D61" s="86" t="s">
        <v>68</v>
      </c>
      <c r="E61" s="39">
        <v>223.21</v>
      </c>
      <c r="F61" s="100"/>
      <c r="G61" s="76">
        <f t="shared" si="2"/>
        <v>0</v>
      </c>
      <c r="H61" s="77"/>
      <c r="I61" s="68"/>
      <c r="J61" s="69"/>
      <c r="K61" s="69"/>
    </row>
    <row r="62" spans="1:11" ht="30">
      <c r="A62" s="84" t="s">
        <v>164</v>
      </c>
      <c r="B62" s="101" t="s">
        <v>145</v>
      </c>
      <c r="C62" s="37" t="s">
        <v>165</v>
      </c>
      <c r="D62" s="86" t="s">
        <v>68</v>
      </c>
      <c r="E62" s="39">
        <v>223.21</v>
      </c>
      <c r="F62" s="100"/>
      <c r="G62" s="76">
        <f t="shared" si="2"/>
        <v>0</v>
      </c>
      <c r="H62" s="77"/>
      <c r="I62" s="68"/>
      <c r="J62" s="69"/>
      <c r="K62" s="69"/>
    </row>
    <row r="63" spans="1:11" ht="15">
      <c r="A63" s="84" t="s">
        <v>166</v>
      </c>
      <c r="B63" s="101" t="s">
        <v>167</v>
      </c>
      <c r="C63" s="37" t="s">
        <v>168</v>
      </c>
      <c r="D63" s="86" t="s">
        <v>68</v>
      </c>
      <c r="E63" s="39">
        <v>126.96</v>
      </c>
      <c r="F63" s="100"/>
      <c r="G63" s="76">
        <f t="shared" si="2"/>
        <v>0</v>
      </c>
      <c r="H63" s="77"/>
      <c r="I63" s="68"/>
      <c r="J63" s="69"/>
      <c r="K63" s="69"/>
    </row>
    <row r="64" spans="1:11" ht="15">
      <c r="A64" s="84" t="s">
        <v>169</v>
      </c>
      <c r="B64" s="101" t="s">
        <v>170</v>
      </c>
      <c r="C64" s="37" t="s">
        <v>171</v>
      </c>
      <c r="D64" s="86" t="s">
        <v>68</v>
      </c>
      <c r="E64" s="39">
        <v>336.62</v>
      </c>
      <c r="F64" s="100"/>
      <c r="G64" s="76">
        <f t="shared" si="2"/>
        <v>0</v>
      </c>
      <c r="H64" s="77"/>
      <c r="I64" s="68"/>
      <c r="J64" s="69"/>
      <c r="K64" s="69"/>
    </row>
    <row r="65" spans="1:11" ht="15">
      <c r="A65" s="84" t="s">
        <v>172</v>
      </c>
      <c r="B65" s="101" t="s">
        <v>173</v>
      </c>
      <c r="C65" s="37" t="s">
        <v>174</v>
      </c>
      <c r="D65" s="86" t="s">
        <v>68</v>
      </c>
      <c r="E65" s="39">
        <v>45</v>
      </c>
      <c r="F65" s="100"/>
      <c r="G65" s="76">
        <f t="shared" si="2"/>
        <v>0</v>
      </c>
      <c r="H65" s="77"/>
      <c r="I65" s="68"/>
      <c r="J65" s="69"/>
      <c r="K65" s="69"/>
    </row>
    <row r="66" spans="1:11" ht="15">
      <c r="A66" s="84" t="s">
        <v>175</v>
      </c>
      <c r="B66" s="101" t="s">
        <v>176</v>
      </c>
      <c r="C66" s="37" t="s">
        <v>177</v>
      </c>
      <c r="D66" s="86" t="s">
        <v>68</v>
      </c>
      <c r="E66" s="39">
        <v>40</v>
      </c>
      <c r="F66" s="100"/>
      <c r="G66" s="76">
        <f t="shared" si="2"/>
        <v>0</v>
      </c>
      <c r="H66" s="77"/>
      <c r="I66" s="68"/>
      <c r="J66" s="69"/>
      <c r="K66" s="69"/>
    </row>
    <row r="67" spans="1:11" ht="15.75" thickBot="1">
      <c r="A67" s="84" t="s">
        <v>178</v>
      </c>
      <c r="B67" s="102" t="s">
        <v>179</v>
      </c>
      <c r="C67" s="103" t="s">
        <v>180</v>
      </c>
      <c r="D67" s="104" t="s">
        <v>68</v>
      </c>
      <c r="E67" s="105">
        <v>5.47</v>
      </c>
      <c r="F67" s="100"/>
      <c r="G67" s="106">
        <f t="shared" si="2"/>
        <v>0</v>
      </c>
      <c r="H67" s="77"/>
      <c r="I67" s="68"/>
      <c r="J67" s="69"/>
      <c r="K67" s="69"/>
    </row>
    <row r="68" spans="1:11" ht="15.75" thickBot="1">
      <c r="A68" s="278" t="s">
        <v>10</v>
      </c>
      <c r="B68" s="279"/>
      <c r="C68" s="279"/>
      <c r="D68" s="279"/>
      <c r="E68" s="279"/>
      <c r="F68" s="279"/>
      <c r="G68" s="280"/>
      <c r="H68" s="67">
        <f>SUM(G55:G67)</f>
        <v>0</v>
      </c>
      <c r="I68" s="68"/>
      <c r="J68" s="69"/>
      <c r="K68" s="93"/>
    </row>
    <row r="69" spans="1:12" ht="15.75" thickBot="1">
      <c r="A69" s="63">
        <v>4</v>
      </c>
      <c r="B69" s="26"/>
      <c r="C69" s="27" t="s">
        <v>181</v>
      </c>
      <c r="D69" s="28"/>
      <c r="E69" s="29"/>
      <c r="F69" s="28"/>
      <c r="G69" s="28"/>
      <c r="H69" s="30"/>
      <c r="I69" s="31"/>
      <c r="J69" s="31"/>
      <c r="K69" s="31"/>
      <c r="L69" s="34"/>
    </row>
    <row r="70" spans="1:11" ht="15.75" thickBot="1">
      <c r="A70" s="107" t="s">
        <v>182</v>
      </c>
      <c r="B70" s="108" t="s">
        <v>183</v>
      </c>
      <c r="C70" s="109" t="s">
        <v>184</v>
      </c>
      <c r="D70" s="110" t="s">
        <v>185</v>
      </c>
      <c r="E70" s="90">
        <v>1</v>
      </c>
      <c r="F70" s="100"/>
      <c r="G70" s="111">
        <f>F70*E70</f>
        <v>0</v>
      </c>
      <c r="I70" s="68"/>
      <c r="J70" s="69"/>
      <c r="K70" s="69"/>
    </row>
    <row r="71" spans="1:11" s="34" customFormat="1" ht="15.75" thickBot="1">
      <c r="A71" s="287" t="s">
        <v>10</v>
      </c>
      <c r="B71" s="288"/>
      <c r="C71" s="288"/>
      <c r="D71" s="288"/>
      <c r="E71" s="288"/>
      <c r="F71" s="288"/>
      <c r="G71" s="289"/>
      <c r="H71" s="67">
        <f>SUM(G70)</f>
        <v>0</v>
      </c>
      <c r="I71" s="68"/>
      <c r="J71" s="69"/>
      <c r="K71" s="93"/>
    </row>
    <row r="72" spans="1:12" ht="15.75" thickBot="1">
      <c r="A72" s="25">
        <v>5</v>
      </c>
      <c r="B72" s="26"/>
      <c r="C72" s="27" t="s">
        <v>186</v>
      </c>
      <c r="D72" s="28"/>
      <c r="E72" s="29"/>
      <c r="F72" s="28"/>
      <c r="G72" s="28"/>
      <c r="H72" s="30"/>
      <c r="I72" s="31"/>
      <c r="J72" s="31"/>
      <c r="K72" s="31"/>
      <c r="L72" s="34"/>
    </row>
    <row r="73" spans="1:12" ht="15.75" thickBot="1">
      <c r="A73" s="63" t="s">
        <v>187</v>
      </c>
      <c r="B73" s="26"/>
      <c r="C73" s="27" t="s">
        <v>188</v>
      </c>
      <c r="D73" s="28"/>
      <c r="E73" s="29"/>
      <c r="F73" s="28"/>
      <c r="G73" s="28"/>
      <c r="H73" s="30"/>
      <c r="I73" s="31"/>
      <c r="J73" s="31"/>
      <c r="K73" s="31"/>
      <c r="L73" s="34"/>
    </row>
    <row r="74" spans="1:11" ht="30">
      <c r="A74" s="112" t="s">
        <v>189</v>
      </c>
      <c r="B74" s="113" t="s">
        <v>190</v>
      </c>
      <c r="C74" s="114" t="s">
        <v>191</v>
      </c>
      <c r="D74" s="86" t="s">
        <v>68</v>
      </c>
      <c r="E74" s="39">
        <v>336.62</v>
      </c>
      <c r="F74" s="115"/>
      <c r="G74" s="76">
        <f aca="true" t="shared" si="3" ref="G74:G81">E74*F74</f>
        <v>0</v>
      </c>
      <c r="H74" s="67"/>
      <c r="I74" s="68"/>
      <c r="J74" s="69"/>
      <c r="K74" s="69"/>
    </row>
    <row r="75" spans="1:11" ht="45">
      <c r="A75" s="116" t="s">
        <v>192</v>
      </c>
      <c r="B75" s="113" t="s">
        <v>193</v>
      </c>
      <c r="C75" s="117" t="s">
        <v>194</v>
      </c>
      <c r="D75" s="86" t="s">
        <v>68</v>
      </c>
      <c r="E75" s="39">
        <v>336.62</v>
      </c>
      <c r="F75" s="100"/>
      <c r="G75" s="76">
        <f t="shared" si="3"/>
        <v>0</v>
      </c>
      <c r="H75" s="77"/>
      <c r="I75" s="68"/>
      <c r="J75" s="69"/>
      <c r="K75" s="69"/>
    </row>
    <row r="76" spans="1:11" ht="30">
      <c r="A76" s="116" t="s">
        <v>195</v>
      </c>
      <c r="B76" s="113" t="s">
        <v>196</v>
      </c>
      <c r="C76" s="118" t="s">
        <v>197</v>
      </c>
      <c r="D76" s="86" t="s">
        <v>68</v>
      </c>
      <c r="E76" s="39">
        <v>336.62</v>
      </c>
      <c r="F76" s="100"/>
      <c r="G76" s="76">
        <f t="shared" si="3"/>
        <v>0</v>
      </c>
      <c r="H76" s="77"/>
      <c r="I76" s="68"/>
      <c r="J76" s="69"/>
      <c r="K76" s="69"/>
    </row>
    <row r="77" spans="1:11" ht="15">
      <c r="A77" s="116" t="s">
        <v>198</v>
      </c>
      <c r="B77" s="113" t="s">
        <v>199</v>
      </c>
      <c r="C77" s="114" t="s">
        <v>200</v>
      </c>
      <c r="D77" s="86" t="s">
        <v>68</v>
      </c>
      <c r="E77" s="39">
        <v>336.62</v>
      </c>
      <c r="F77" s="100"/>
      <c r="G77" s="76">
        <f t="shared" si="3"/>
        <v>0</v>
      </c>
      <c r="H77" s="77"/>
      <c r="I77" s="68"/>
      <c r="J77" s="69"/>
      <c r="K77" s="69"/>
    </row>
    <row r="78" spans="1:11" s="122" customFormat="1" ht="15">
      <c r="A78" s="116" t="s">
        <v>201</v>
      </c>
      <c r="B78" s="113" t="s">
        <v>202</v>
      </c>
      <c r="C78" s="119" t="s">
        <v>203</v>
      </c>
      <c r="D78" s="85" t="s">
        <v>68</v>
      </c>
      <c r="E78" s="74">
        <v>8.28</v>
      </c>
      <c r="F78" s="100"/>
      <c r="G78" s="76">
        <f t="shared" si="3"/>
        <v>0</v>
      </c>
      <c r="H78" s="77"/>
      <c r="I78" s="120"/>
      <c r="J78" s="121"/>
      <c r="K78" s="121"/>
    </row>
    <row r="79" spans="1:11" ht="15">
      <c r="A79" s="116" t="s">
        <v>204</v>
      </c>
      <c r="B79" s="113" t="s">
        <v>205</v>
      </c>
      <c r="C79" s="114" t="s">
        <v>206</v>
      </c>
      <c r="D79" s="86" t="s">
        <v>92</v>
      </c>
      <c r="E79" s="39">
        <v>8.28</v>
      </c>
      <c r="F79" s="100"/>
      <c r="G79" s="76">
        <f t="shared" si="3"/>
        <v>0</v>
      </c>
      <c r="H79" s="77"/>
      <c r="I79" s="68"/>
      <c r="J79" s="69"/>
      <c r="K79" s="69"/>
    </row>
    <row r="80" spans="1:11" ht="15">
      <c r="A80" s="116" t="s">
        <v>207</v>
      </c>
      <c r="B80" s="113" t="s">
        <v>208</v>
      </c>
      <c r="C80" s="114" t="s">
        <v>209</v>
      </c>
      <c r="D80" s="86" t="s">
        <v>92</v>
      </c>
      <c r="E80" s="39">
        <v>6.6</v>
      </c>
      <c r="F80" s="100"/>
      <c r="G80" s="76">
        <f t="shared" si="3"/>
        <v>0</v>
      </c>
      <c r="H80" s="77"/>
      <c r="I80" s="68"/>
      <c r="J80" s="69"/>
      <c r="K80" s="69"/>
    </row>
    <row r="81" spans="1:11" ht="15.75" thickBot="1">
      <c r="A81" s="116" t="s">
        <v>210</v>
      </c>
      <c r="B81" s="113" t="s">
        <v>211</v>
      </c>
      <c r="C81" s="37" t="s">
        <v>212</v>
      </c>
      <c r="D81" s="86" t="s">
        <v>68</v>
      </c>
      <c r="E81" s="39">
        <v>336.62</v>
      </c>
      <c r="F81" s="100"/>
      <c r="G81" s="76">
        <f t="shared" si="3"/>
        <v>0</v>
      </c>
      <c r="H81" s="77"/>
      <c r="I81" s="68"/>
      <c r="J81" s="69"/>
      <c r="K81" s="69"/>
    </row>
    <row r="82" spans="1:12" ht="15.75" thickBot="1">
      <c r="A82" s="25" t="s">
        <v>213</v>
      </c>
      <c r="B82" s="123"/>
      <c r="C82" s="27" t="s">
        <v>214</v>
      </c>
      <c r="D82" s="28"/>
      <c r="E82" s="29"/>
      <c r="F82" s="28"/>
      <c r="G82" s="28"/>
      <c r="H82" s="77"/>
      <c r="I82" s="31"/>
      <c r="J82" s="31"/>
      <c r="K82" s="31"/>
      <c r="L82" s="34"/>
    </row>
    <row r="83" spans="1:11" ht="15">
      <c r="A83" s="96" t="s">
        <v>215</v>
      </c>
      <c r="B83" s="124" t="s">
        <v>216</v>
      </c>
      <c r="C83" s="37" t="s">
        <v>217</v>
      </c>
      <c r="D83" s="86" t="s">
        <v>92</v>
      </c>
      <c r="E83" s="39">
        <v>44.95</v>
      </c>
      <c r="F83" s="100"/>
      <c r="G83" s="76">
        <f aca="true" t="shared" si="4" ref="G83:G88">E83*F83</f>
        <v>0</v>
      </c>
      <c r="H83" s="77"/>
      <c r="I83" s="68"/>
      <c r="J83" s="69"/>
      <c r="K83" s="69"/>
    </row>
    <row r="84" spans="1:11" ht="15">
      <c r="A84" s="116" t="s">
        <v>218</v>
      </c>
      <c r="B84" s="113" t="s">
        <v>219</v>
      </c>
      <c r="C84" s="37" t="s">
        <v>220</v>
      </c>
      <c r="D84" s="125" t="s">
        <v>68</v>
      </c>
      <c r="E84" s="39">
        <v>44.95</v>
      </c>
      <c r="F84" s="100"/>
      <c r="G84" s="76">
        <f t="shared" si="4"/>
        <v>0</v>
      </c>
      <c r="H84" s="77"/>
      <c r="I84" s="68"/>
      <c r="J84" s="69"/>
      <c r="K84" s="69"/>
    </row>
    <row r="85" spans="1:11" ht="15">
      <c r="A85" s="116" t="s">
        <v>221</v>
      </c>
      <c r="B85" s="113" t="s">
        <v>222</v>
      </c>
      <c r="C85" s="37" t="s">
        <v>223</v>
      </c>
      <c r="D85" s="125" t="s">
        <v>68</v>
      </c>
      <c r="E85" s="39">
        <v>44.95</v>
      </c>
      <c r="F85" s="100"/>
      <c r="G85" s="76">
        <f t="shared" si="4"/>
        <v>0</v>
      </c>
      <c r="H85" s="77"/>
      <c r="I85" s="68"/>
      <c r="J85" s="69"/>
      <c r="K85" s="69"/>
    </row>
    <row r="86" spans="1:11" ht="30">
      <c r="A86" s="116" t="s">
        <v>224</v>
      </c>
      <c r="B86" s="113" t="s">
        <v>225</v>
      </c>
      <c r="C86" s="37" t="s">
        <v>226</v>
      </c>
      <c r="D86" s="86" t="s">
        <v>68</v>
      </c>
      <c r="E86" s="39">
        <v>92.42</v>
      </c>
      <c r="F86" s="100"/>
      <c r="G86" s="76">
        <f t="shared" si="4"/>
        <v>0</v>
      </c>
      <c r="H86" s="77"/>
      <c r="I86" s="68"/>
      <c r="J86" s="69"/>
      <c r="K86" s="69"/>
    </row>
    <row r="87" spans="1:11" ht="15">
      <c r="A87" s="116" t="s">
        <v>227</v>
      </c>
      <c r="B87" s="113" t="s">
        <v>228</v>
      </c>
      <c r="C87" s="126" t="s">
        <v>229</v>
      </c>
      <c r="D87" s="86" t="s">
        <v>92</v>
      </c>
      <c r="E87" s="39">
        <v>74.72</v>
      </c>
      <c r="F87" s="100"/>
      <c r="G87" s="76">
        <f t="shared" si="4"/>
        <v>0</v>
      </c>
      <c r="H87" s="77"/>
      <c r="I87" s="68"/>
      <c r="J87" s="69"/>
      <c r="K87" s="69"/>
    </row>
    <row r="88" spans="1:11" ht="15.75" thickBot="1">
      <c r="A88" s="116" t="s">
        <v>230</v>
      </c>
      <c r="B88" s="127" t="s">
        <v>231</v>
      </c>
      <c r="C88" s="109" t="s">
        <v>232</v>
      </c>
      <c r="D88" s="110" t="s">
        <v>92</v>
      </c>
      <c r="E88" s="90">
        <v>44.95</v>
      </c>
      <c r="F88" s="100"/>
      <c r="G88" s="76">
        <f t="shared" si="4"/>
        <v>0</v>
      </c>
      <c r="H88" s="77"/>
      <c r="I88" s="68"/>
      <c r="J88" s="69"/>
      <c r="K88" s="69"/>
    </row>
    <row r="89" spans="1:12" ht="15.75" thickBot="1">
      <c r="A89" s="25" t="s">
        <v>233</v>
      </c>
      <c r="B89" s="123"/>
      <c r="C89" s="27" t="s">
        <v>234</v>
      </c>
      <c r="D89" s="28"/>
      <c r="E89" s="29"/>
      <c r="F89" s="28"/>
      <c r="G89" s="28"/>
      <c r="H89" s="77"/>
      <c r="I89" s="31"/>
      <c r="J89" s="31"/>
      <c r="K89" s="31"/>
      <c r="L89" s="34"/>
    </row>
    <row r="90" spans="1:11" ht="15">
      <c r="A90" s="96" t="s">
        <v>235</v>
      </c>
      <c r="B90" s="124" t="s">
        <v>236</v>
      </c>
      <c r="C90" s="37" t="s">
        <v>237</v>
      </c>
      <c r="D90" s="86" t="s">
        <v>238</v>
      </c>
      <c r="E90" s="39">
        <v>10531</v>
      </c>
      <c r="F90" s="100"/>
      <c r="G90" s="76">
        <f aca="true" t="shared" si="5" ref="G90:G102">E90*F90</f>
        <v>0</v>
      </c>
      <c r="H90" s="77"/>
      <c r="I90" s="68"/>
      <c r="J90" s="69"/>
      <c r="K90" s="69"/>
    </row>
    <row r="91" spans="1:11" ht="15">
      <c r="A91" s="112" t="s">
        <v>239</v>
      </c>
      <c r="B91" s="128" t="s">
        <v>240</v>
      </c>
      <c r="C91" s="37" t="s">
        <v>241</v>
      </c>
      <c r="D91" s="86" t="s">
        <v>96</v>
      </c>
      <c r="E91" s="39">
        <v>12.6</v>
      </c>
      <c r="F91" s="100"/>
      <c r="G91" s="76">
        <f t="shared" si="5"/>
        <v>0</v>
      </c>
      <c r="H91" s="77"/>
      <c r="I91" s="68"/>
      <c r="J91" s="69"/>
      <c r="K91" s="69"/>
    </row>
    <row r="92" spans="1:11" ht="15">
      <c r="A92" s="112" t="s">
        <v>242</v>
      </c>
      <c r="B92" s="128" t="s">
        <v>243</v>
      </c>
      <c r="C92" s="37" t="s">
        <v>244</v>
      </c>
      <c r="D92" s="86" t="s">
        <v>96</v>
      </c>
      <c r="E92" s="39">
        <v>1.48</v>
      </c>
      <c r="F92" s="100"/>
      <c r="G92" s="76">
        <f t="shared" si="5"/>
        <v>0</v>
      </c>
      <c r="H92" s="77"/>
      <c r="I92" s="68"/>
      <c r="J92" s="69"/>
      <c r="K92" s="69"/>
    </row>
    <row r="93" spans="1:11" ht="15">
      <c r="A93" s="112" t="s">
        <v>245</v>
      </c>
      <c r="B93" s="113" t="s">
        <v>246</v>
      </c>
      <c r="C93" s="37" t="s">
        <v>247</v>
      </c>
      <c r="D93" s="86" t="s">
        <v>68</v>
      </c>
      <c r="E93" s="39">
        <v>71.19</v>
      </c>
      <c r="F93" s="100"/>
      <c r="G93" s="76">
        <f t="shared" si="5"/>
        <v>0</v>
      </c>
      <c r="H93" s="77"/>
      <c r="I93" s="68"/>
      <c r="J93" s="69"/>
      <c r="K93" s="69"/>
    </row>
    <row r="94" spans="1:11" ht="45">
      <c r="A94" s="112" t="s">
        <v>248</v>
      </c>
      <c r="B94" s="113" t="s">
        <v>249</v>
      </c>
      <c r="C94" s="37" t="s">
        <v>250</v>
      </c>
      <c r="D94" s="125" t="s">
        <v>238</v>
      </c>
      <c r="E94" s="39">
        <v>330</v>
      </c>
      <c r="F94" s="100"/>
      <c r="G94" s="76">
        <f t="shared" si="5"/>
        <v>0</v>
      </c>
      <c r="H94" s="77"/>
      <c r="I94" s="68"/>
      <c r="J94" s="69"/>
      <c r="K94" s="69"/>
    </row>
    <row r="95" spans="1:11" ht="45">
      <c r="A95" s="112" t="s">
        <v>251</v>
      </c>
      <c r="B95" s="113" t="s">
        <v>252</v>
      </c>
      <c r="C95" s="37" t="s">
        <v>253</v>
      </c>
      <c r="D95" s="125" t="s">
        <v>238</v>
      </c>
      <c r="E95" s="39">
        <v>49</v>
      </c>
      <c r="F95" s="100"/>
      <c r="G95" s="76">
        <f t="shared" si="5"/>
        <v>0</v>
      </c>
      <c r="H95" s="77"/>
      <c r="I95" s="68"/>
      <c r="J95" s="69"/>
      <c r="K95" s="69"/>
    </row>
    <row r="96" spans="1:11" ht="45">
      <c r="A96" s="112" t="s">
        <v>254</v>
      </c>
      <c r="B96" s="113" t="s">
        <v>255</v>
      </c>
      <c r="C96" s="37" t="s">
        <v>256</v>
      </c>
      <c r="D96" s="125" t="s">
        <v>238</v>
      </c>
      <c r="E96" s="39">
        <v>126</v>
      </c>
      <c r="F96" s="100"/>
      <c r="G96" s="76">
        <f t="shared" si="5"/>
        <v>0</v>
      </c>
      <c r="H96" s="77"/>
      <c r="I96" s="68"/>
      <c r="J96" s="69"/>
      <c r="K96" s="69"/>
    </row>
    <row r="97" spans="1:11" ht="45">
      <c r="A97" s="112" t="s">
        <v>257</v>
      </c>
      <c r="B97" s="113" t="s">
        <v>258</v>
      </c>
      <c r="C97" s="37" t="s">
        <v>259</v>
      </c>
      <c r="D97" s="125" t="s">
        <v>238</v>
      </c>
      <c r="E97" s="39">
        <v>530</v>
      </c>
      <c r="F97" s="100"/>
      <c r="G97" s="76">
        <f t="shared" si="5"/>
        <v>0</v>
      </c>
      <c r="H97" s="77"/>
      <c r="I97" s="68"/>
      <c r="J97" s="69"/>
      <c r="K97" s="69"/>
    </row>
    <row r="98" spans="1:11" ht="45">
      <c r="A98" s="112" t="s">
        <v>260</v>
      </c>
      <c r="B98" s="113" t="s">
        <v>261</v>
      </c>
      <c r="C98" s="37" t="s">
        <v>262</v>
      </c>
      <c r="D98" s="86" t="s">
        <v>238</v>
      </c>
      <c r="E98" s="39">
        <v>164</v>
      </c>
      <c r="F98" s="100"/>
      <c r="G98" s="76">
        <f t="shared" si="5"/>
        <v>0</v>
      </c>
      <c r="H98" s="77"/>
      <c r="I98" s="68"/>
      <c r="J98" s="69"/>
      <c r="K98" s="69"/>
    </row>
    <row r="99" spans="1:11" ht="15">
      <c r="A99" s="112" t="s">
        <v>263</v>
      </c>
      <c r="B99" s="113" t="s">
        <v>264</v>
      </c>
      <c r="C99" s="37" t="s">
        <v>265</v>
      </c>
      <c r="D99" s="86" t="s">
        <v>96</v>
      </c>
      <c r="E99" s="39">
        <v>6.800000000000001</v>
      </c>
      <c r="F99" s="100"/>
      <c r="G99" s="76">
        <f>E99*F99</f>
        <v>0</v>
      </c>
      <c r="H99" s="77"/>
      <c r="I99" s="68"/>
      <c r="J99" s="69"/>
      <c r="K99" s="69"/>
    </row>
    <row r="100" spans="1:11" ht="30">
      <c r="A100" s="112" t="s">
        <v>266</v>
      </c>
      <c r="B100" s="113" t="s">
        <v>267</v>
      </c>
      <c r="C100" s="37" t="s">
        <v>268</v>
      </c>
      <c r="D100" s="86" t="s">
        <v>96</v>
      </c>
      <c r="E100" s="39">
        <v>17.6</v>
      </c>
      <c r="F100" s="100"/>
      <c r="G100" s="76">
        <f t="shared" si="5"/>
        <v>0</v>
      </c>
      <c r="H100" s="77"/>
      <c r="I100" s="68"/>
      <c r="J100" s="69"/>
      <c r="K100" s="69"/>
    </row>
    <row r="101" spans="1:11" ht="15">
      <c r="A101" s="112" t="s">
        <v>269</v>
      </c>
      <c r="B101" s="113" t="s">
        <v>270</v>
      </c>
      <c r="C101" s="37" t="s">
        <v>271</v>
      </c>
      <c r="D101" s="86" t="s">
        <v>68</v>
      </c>
      <c r="E101" s="39">
        <v>540</v>
      </c>
      <c r="F101" s="100"/>
      <c r="G101" s="76">
        <f t="shared" si="5"/>
        <v>0</v>
      </c>
      <c r="H101" s="77"/>
      <c r="I101" s="68"/>
      <c r="J101" s="69"/>
      <c r="K101" s="69"/>
    </row>
    <row r="102" spans="1:11" ht="15">
      <c r="A102" s="112" t="s">
        <v>272</v>
      </c>
      <c r="B102" s="113" t="s">
        <v>273</v>
      </c>
      <c r="C102" s="37" t="s">
        <v>274</v>
      </c>
      <c r="D102" s="86" t="s">
        <v>185</v>
      </c>
      <c r="E102" s="39">
        <v>1</v>
      </c>
      <c r="F102" s="100"/>
      <c r="G102" s="76">
        <f t="shared" si="5"/>
        <v>0</v>
      </c>
      <c r="H102" s="77"/>
      <c r="I102" s="68"/>
      <c r="J102" s="69"/>
      <c r="K102" s="69"/>
    </row>
    <row r="103" spans="1:11" ht="15.75" thickBot="1">
      <c r="A103" s="112"/>
      <c r="B103" s="127"/>
      <c r="C103" s="109"/>
      <c r="D103" s="110"/>
      <c r="E103" s="90"/>
      <c r="F103" s="100"/>
      <c r="G103" s="76"/>
      <c r="H103" s="77"/>
      <c r="I103" s="68"/>
      <c r="J103" s="69"/>
      <c r="K103" s="69"/>
    </row>
    <row r="104" spans="1:11" s="34" customFormat="1" ht="15.75" thickBot="1">
      <c r="A104" s="287" t="s">
        <v>10</v>
      </c>
      <c r="B104" s="288"/>
      <c r="C104" s="288"/>
      <c r="D104" s="288"/>
      <c r="E104" s="288"/>
      <c r="F104" s="288"/>
      <c r="G104" s="289"/>
      <c r="H104" s="92">
        <f>SUM(G74:G103)</f>
        <v>0</v>
      </c>
      <c r="I104" s="68"/>
      <c r="J104" s="69"/>
      <c r="K104" s="93"/>
    </row>
    <row r="105" spans="1:12" ht="15.75" thickBot="1">
      <c r="A105" s="25">
        <v>6</v>
      </c>
      <c r="B105" s="26"/>
      <c r="C105" s="27" t="s">
        <v>275</v>
      </c>
      <c r="D105" s="28"/>
      <c r="E105" s="29"/>
      <c r="F105" s="28"/>
      <c r="G105" s="28"/>
      <c r="H105" s="30"/>
      <c r="I105" s="31"/>
      <c r="J105" s="31"/>
      <c r="K105" s="31"/>
      <c r="L105" s="34"/>
    </row>
    <row r="106" spans="1:12" ht="15.75" thickBot="1">
      <c r="A106" s="25" t="s">
        <v>276</v>
      </c>
      <c r="B106" s="123"/>
      <c r="C106" s="27" t="s">
        <v>277</v>
      </c>
      <c r="D106" s="28"/>
      <c r="E106" s="29"/>
      <c r="F106" s="28"/>
      <c r="G106" s="28"/>
      <c r="H106" s="30"/>
      <c r="I106" s="31"/>
      <c r="J106" s="31"/>
      <c r="K106" s="31"/>
      <c r="L106" s="34"/>
    </row>
    <row r="107" spans="1:11" s="132" customFormat="1" ht="15">
      <c r="A107" s="129" t="s">
        <v>278</v>
      </c>
      <c r="B107" s="130" t="s">
        <v>279</v>
      </c>
      <c r="C107" s="131" t="s">
        <v>280</v>
      </c>
      <c r="D107" s="85" t="s">
        <v>68</v>
      </c>
      <c r="E107" s="74">
        <v>208.24</v>
      </c>
      <c r="F107" s="100"/>
      <c r="G107" s="76">
        <f aca="true" t="shared" si="6" ref="G107:G112">E107*F107</f>
        <v>0</v>
      </c>
      <c r="H107" s="67"/>
      <c r="I107" s="120"/>
      <c r="J107" s="121"/>
      <c r="K107" s="121"/>
    </row>
    <row r="108" spans="1:11" ht="15">
      <c r="A108" s="133" t="s">
        <v>281</v>
      </c>
      <c r="B108" s="130" t="s">
        <v>282</v>
      </c>
      <c r="C108" s="134" t="s">
        <v>283</v>
      </c>
      <c r="D108" s="86" t="s">
        <v>68</v>
      </c>
      <c r="E108" s="39">
        <v>138.56</v>
      </c>
      <c r="F108" s="115"/>
      <c r="G108" s="76">
        <f t="shared" si="6"/>
        <v>0</v>
      </c>
      <c r="H108" s="77"/>
      <c r="I108" s="68"/>
      <c r="J108" s="69"/>
      <c r="K108" s="69"/>
    </row>
    <row r="109" spans="1:11" s="132" customFormat="1" ht="15">
      <c r="A109" s="133" t="s">
        <v>284</v>
      </c>
      <c r="B109" s="130" t="s">
        <v>285</v>
      </c>
      <c r="C109" s="135" t="s">
        <v>286</v>
      </c>
      <c r="D109" s="85" t="s">
        <v>92</v>
      </c>
      <c r="E109" s="74">
        <v>99.86</v>
      </c>
      <c r="F109" s="100"/>
      <c r="G109" s="76">
        <f t="shared" si="6"/>
        <v>0</v>
      </c>
      <c r="H109" s="77"/>
      <c r="I109" s="120"/>
      <c r="J109" s="121"/>
      <c r="K109" s="121"/>
    </row>
    <row r="110" spans="1:11" ht="15">
      <c r="A110" s="133" t="s">
        <v>287</v>
      </c>
      <c r="B110" s="130" t="s">
        <v>288</v>
      </c>
      <c r="C110" s="136" t="s">
        <v>289</v>
      </c>
      <c r="D110" s="86" t="s">
        <v>68</v>
      </c>
      <c r="E110" s="39">
        <v>126.96</v>
      </c>
      <c r="F110" s="137"/>
      <c r="G110" s="76">
        <f t="shared" si="6"/>
        <v>0</v>
      </c>
      <c r="H110" s="77"/>
      <c r="I110" s="68"/>
      <c r="J110" s="69"/>
      <c r="K110" s="69"/>
    </row>
    <row r="111" spans="1:11" ht="15">
      <c r="A111" s="133" t="s">
        <v>290</v>
      </c>
      <c r="B111" s="113" t="s">
        <v>291</v>
      </c>
      <c r="C111" s="136" t="s">
        <v>292</v>
      </c>
      <c r="D111" s="86" t="s">
        <v>68</v>
      </c>
      <c r="E111" s="39">
        <v>126.96</v>
      </c>
      <c r="F111" s="138"/>
      <c r="G111" s="76">
        <f t="shared" si="6"/>
        <v>0</v>
      </c>
      <c r="H111" s="77"/>
      <c r="I111" s="68"/>
      <c r="J111" s="69"/>
      <c r="K111" s="69"/>
    </row>
    <row r="112" spans="1:11" ht="30.75" thickBot="1">
      <c r="A112" s="133" t="s">
        <v>293</v>
      </c>
      <c r="B112" s="113" t="s">
        <v>294</v>
      </c>
      <c r="C112" s="136" t="s">
        <v>295</v>
      </c>
      <c r="D112" s="86" t="s">
        <v>68</v>
      </c>
      <c r="E112" s="39">
        <v>126.96</v>
      </c>
      <c r="F112" s="138"/>
      <c r="G112" s="76">
        <f t="shared" si="6"/>
        <v>0</v>
      </c>
      <c r="H112" s="77"/>
      <c r="I112" s="68"/>
      <c r="J112" s="69"/>
      <c r="K112" s="69"/>
    </row>
    <row r="113" spans="1:12" ht="15.75" thickBot="1">
      <c r="A113" s="25" t="s">
        <v>296</v>
      </c>
      <c r="B113" s="123"/>
      <c r="C113" s="27" t="s">
        <v>297</v>
      </c>
      <c r="D113" s="28"/>
      <c r="E113" s="29"/>
      <c r="F113" s="28"/>
      <c r="G113" s="28"/>
      <c r="H113" s="77"/>
      <c r="I113" s="31"/>
      <c r="J113" s="31"/>
      <c r="K113" s="31"/>
      <c r="L113" s="34"/>
    </row>
    <row r="114" spans="1:11" ht="15">
      <c r="A114" s="96" t="s">
        <v>298</v>
      </c>
      <c r="B114" s="139" t="s">
        <v>299</v>
      </c>
      <c r="C114" s="140" t="s">
        <v>300</v>
      </c>
      <c r="D114" s="141" t="s">
        <v>92</v>
      </c>
      <c r="E114" s="142">
        <v>48.19</v>
      </c>
      <c r="F114" s="100"/>
      <c r="G114" s="76">
        <f>E114*F114</f>
        <v>0</v>
      </c>
      <c r="H114" s="77"/>
      <c r="I114" s="68"/>
      <c r="J114" s="69"/>
      <c r="K114" s="69"/>
    </row>
    <row r="115" spans="1:11" ht="45">
      <c r="A115" s="116" t="s">
        <v>301</v>
      </c>
      <c r="B115" s="130" t="s">
        <v>302</v>
      </c>
      <c r="C115" s="143" t="s">
        <v>303</v>
      </c>
      <c r="D115" s="86" t="s">
        <v>68</v>
      </c>
      <c r="E115" s="39">
        <v>160</v>
      </c>
      <c r="F115" s="100"/>
      <c r="G115" s="76">
        <f>E115*F115</f>
        <v>0</v>
      </c>
      <c r="H115" s="77"/>
      <c r="I115" s="68"/>
      <c r="J115" s="69"/>
      <c r="K115" s="69"/>
    </row>
    <row r="116" spans="1:11" ht="15.75" thickBot="1">
      <c r="A116" s="102" t="s">
        <v>304</v>
      </c>
      <c r="B116" s="144" t="s">
        <v>305</v>
      </c>
      <c r="C116" s="145" t="s">
        <v>306</v>
      </c>
      <c r="D116" s="110" t="s">
        <v>68</v>
      </c>
      <c r="E116" s="90">
        <v>160</v>
      </c>
      <c r="F116" s="146"/>
      <c r="G116" s="111">
        <f>E116*F116</f>
        <v>0</v>
      </c>
      <c r="H116" s="77"/>
      <c r="I116" s="68"/>
      <c r="J116" s="69"/>
      <c r="K116" s="69"/>
    </row>
    <row r="117" spans="1:15" ht="15.75" thickBot="1">
      <c r="A117" s="287" t="s">
        <v>10</v>
      </c>
      <c r="B117" s="288"/>
      <c r="C117" s="288"/>
      <c r="D117" s="288"/>
      <c r="E117" s="288"/>
      <c r="F117" s="288"/>
      <c r="G117" s="289"/>
      <c r="H117" s="92">
        <f>SUM(G107:G116)</f>
        <v>0</v>
      </c>
      <c r="I117" s="68"/>
      <c r="J117" s="69"/>
      <c r="K117" s="93"/>
      <c r="L117" s="34"/>
      <c r="M117" s="34"/>
      <c r="N117" s="34"/>
      <c r="O117" s="34"/>
    </row>
    <row r="118" spans="1:12" ht="15.75" thickBot="1">
      <c r="A118" s="25">
        <v>7</v>
      </c>
      <c r="B118" s="26"/>
      <c r="C118" s="27" t="s">
        <v>307</v>
      </c>
      <c r="D118" s="28"/>
      <c r="E118" s="29"/>
      <c r="F118" s="28"/>
      <c r="G118" s="28"/>
      <c r="H118" s="30"/>
      <c r="I118" s="31"/>
      <c r="J118" s="31"/>
      <c r="K118" s="31"/>
      <c r="L118" s="34"/>
    </row>
    <row r="119" spans="1:12" ht="15.75" thickBot="1">
      <c r="A119" s="25" t="s">
        <v>308</v>
      </c>
      <c r="B119" s="123"/>
      <c r="C119" s="27" t="s">
        <v>309</v>
      </c>
      <c r="D119" s="28"/>
      <c r="E119" s="29"/>
      <c r="F119" s="28"/>
      <c r="G119" s="28"/>
      <c r="H119" s="30"/>
      <c r="I119" s="31"/>
      <c r="J119" s="31"/>
      <c r="K119" s="31"/>
      <c r="L119" s="34"/>
    </row>
    <row r="120" spans="1:11" ht="15.75" thickBot="1">
      <c r="A120" s="147" t="s">
        <v>310</v>
      </c>
      <c r="B120" s="148" t="s">
        <v>311</v>
      </c>
      <c r="C120" s="143" t="s">
        <v>312</v>
      </c>
      <c r="D120" s="86" t="s">
        <v>68</v>
      </c>
      <c r="E120" s="39">
        <v>5.47</v>
      </c>
      <c r="F120" s="100"/>
      <c r="G120" s="76">
        <f aca="true" t="shared" si="7" ref="G120:G149">E120*F120</f>
        <v>0</v>
      </c>
      <c r="H120" s="67"/>
      <c r="I120" s="68"/>
      <c r="J120" s="69"/>
      <c r="K120" s="69"/>
    </row>
    <row r="121" spans="1:12" ht="15.75" thickBot="1">
      <c r="A121" s="25" t="s">
        <v>313</v>
      </c>
      <c r="B121" s="123"/>
      <c r="C121" s="27" t="s">
        <v>314</v>
      </c>
      <c r="D121" s="28"/>
      <c r="E121" s="29"/>
      <c r="F121" s="28"/>
      <c r="G121" s="28"/>
      <c r="H121" s="77"/>
      <c r="I121" s="31"/>
      <c r="J121" s="31"/>
      <c r="K121" s="31"/>
      <c r="L121" s="34"/>
    </row>
    <row r="122" spans="1:11" ht="15">
      <c r="A122" s="96" t="s">
        <v>315</v>
      </c>
      <c r="B122" s="139" t="s">
        <v>316</v>
      </c>
      <c r="C122" s="143" t="s">
        <v>317</v>
      </c>
      <c r="D122" s="86" t="s">
        <v>68</v>
      </c>
      <c r="E122" s="39">
        <v>2.17</v>
      </c>
      <c r="F122" s="100"/>
      <c r="G122" s="76">
        <f t="shared" si="7"/>
        <v>0</v>
      </c>
      <c r="H122" s="77"/>
      <c r="I122" s="68"/>
      <c r="J122" s="69"/>
      <c r="K122" s="69"/>
    </row>
    <row r="123" spans="1:11" ht="15.75" thickBot="1">
      <c r="A123" s="102" t="s">
        <v>318</v>
      </c>
      <c r="B123" s="144" t="s">
        <v>319</v>
      </c>
      <c r="C123" s="149" t="s">
        <v>320</v>
      </c>
      <c r="D123" s="86" t="s">
        <v>68</v>
      </c>
      <c r="E123" s="39">
        <v>2.5</v>
      </c>
      <c r="F123" s="100"/>
      <c r="G123" s="76">
        <f t="shared" si="7"/>
        <v>0</v>
      </c>
      <c r="H123" s="77"/>
      <c r="I123" s="68"/>
      <c r="J123" s="69"/>
      <c r="K123" s="69"/>
    </row>
    <row r="124" spans="1:15" ht="15.75" thickBot="1">
      <c r="A124" s="278" t="s">
        <v>10</v>
      </c>
      <c r="B124" s="279"/>
      <c r="C124" s="279"/>
      <c r="D124" s="279"/>
      <c r="E124" s="279"/>
      <c r="F124" s="279"/>
      <c r="G124" s="280"/>
      <c r="H124" s="92">
        <f>SUM(G120:G123)</f>
        <v>0</v>
      </c>
      <c r="I124" s="68"/>
      <c r="J124" s="69"/>
      <c r="K124" s="93"/>
      <c r="L124" s="34"/>
      <c r="M124" s="34"/>
      <c r="N124" s="34"/>
      <c r="O124" s="34"/>
    </row>
    <row r="125" spans="1:12" ht="15.75" thickBot="1">
      <c r="A125" s="25">
        <v>8</v>
      </c>
      <c r="B125" s="26"/>
      <c r="C125" s="27" t="s">
        <v>321</v>
      </c>
      <c r="D125" s="28"/>
      <c r="E125" s="29"/>
      <c r="F125" s="28"/>
      <c r="G125" s="28"/>
      <c r="H125" s="30"/>
      <c r="I125" s="31"/>
      <c r="J125" s="31"/>
      <c r="K125" s="31"/>
      <c r="L125" s="34"/>
    </row>
    <row r="126" spans="1:12" ht="15.75" thickBot="1">
      <c r="A126" s="63" t="s">
        <v>322</v>
      </c>
      <c r="B126" s="26"/>
      <c r="C126" s="27" t="s">
        <v>323</v>
      </c>
      <c r="D126" s="28"/>
      <c r="E126" s="29"/>
      <c r="F126" s="28"/>
      <c r="G126" s="28"/>
      <c r="H126" s="30"/>
      <c r="I126" s="31"/>
      <c r="J126" s="31"/>
      <c r="K126" s="31"/>
      <c r="L126" s="34"/>
    </row>
    <row r="127" spans="1:15" ht="30">
      <c r="A127" s="150" t="s">
        <v>324</v>
      </c>
      <c r="B127" s="139" t="s">
        <v>325</v>
      </c>
      <c r="C127" s="151" t="s">
        <v>326</v>
      </c>
      <c r="D127" s="86" t="s">
        <v>68</v>
      </c>
      <c r="E127" s="152" t="s">
        <v>327</v>
      </c>
      <c r="F127" s="100"/>
      <c r="G127" s="76">
        <f t="shared" si="7"/>
        <v>0</v>
      </c>
      <c r="H127" s="67"/>
      <c r="I127" s="68"/>
      <c r="J127" s="68"/>
      <c r="K127" s="68"/>
      <c r="L127" s="153"/>
      <c r="M127" s="154"/>
      <c r="N127" s="154"/>
      <c r="O127" s="34"/>
    </row>
    <row r="128" spans="1:15" ht="15">
      <c r="A128" s="133" t="s">
        <v>328</v>
      </c>
      <c r="B128" s="130" t="s">
        <v>329</v>
      </c>
      <c r="C128" s="155" t="s">
        <v>330</v>
      </c>
      <c r="D128" s="125" t="s">
        <v>68</v>
      </c>
      <c r="E128" s="156">
        <v>622.22</v>
      </c>
      <c r="F128" s="100"/>
      <c r="G128" s="76">
        <f t="shared" si="7"/>
        <v>0</v>
      </c>
      <c r="H128" s="77"/>
      <c r="I128" s="68"/>
      <c r="J128" s="68"/>
      <c r="K128" s="68"/>
      <c r="L128" s="153"/>
      <c r="M128" s="154"/>
      <c r="N128" s="154"/>
      <c r="O128" s="34"/>
    </row>
    <row r="129" spans="1:15" s="162" customFormat="1" ht="15">
      <c r="A129" s="133" t="s">
        <v>331</v>
      </c>
      <c r="B129" s="116" t="s">
        <v>145</v>
      </c>
      <c r="C129" s="157" t="s">
        <v>332</v>
      </c>
      <c r="D129" s="86" t="s">
        <v>68</v>
      </c>
      <c r="E129" s="156" t="s">
        <v>333</v>
      </c>
      <c r="F129" s="100"/>
      <c r="G129" s="76">
        <f t="shared" si="7"/>
        <v>0</v>
      </c>
      <c r="H129" s="77"/>
      <c r="I129" s="158"/>
      <c r="J129" s="158"/>
      <c r="K129" s="158"/>
      <c r="L129" s="159"/>
      <c r="M129" s="160"/>
      <c r="N129" s="160"/>
      <c r="O129" s="161"/>
    </row>
    <row r="130" spans="1:15" ht="15">
      <c r="A130" s="133" t="s">
        <v>334</v>
      </c>
      <c r="B130" s="116" t="s">
        <v>145</v>
      </c>
      <c r="C130" s="151" t="s">
        <v>335</v>
      </c>
      <c r="D130" s="86" t="s">
        <v>68</v>
      </c>
      <c r="E130" s="156" t="s">
        <v>336</v>
      </c>
      <c r="F130" s="100"/>
      <c r="G130" s="76">
        <f t="shared" si="7"/>
        <v>0</v>
      </c>
      <c r="H130" s="77"/>
      <c r="I130" s="68"/>
      <c r="J130" s="68"/>
      <c r="K130" s="68"/>
      <c r="L130" s="153"/>
      <c r="M130" s="154"/>
      <c r="N130" s="154"/>
      <c r="O130" s="34"/>
    </row>
    <row r="131" spans="1:15" ht="15">
      <c r="A131" s="133" t="s">
        <v>337</v>
      </c>
      <c r="B131" s="130" t="s">
        <v>338</v>
      </c>
      <c r="C131" s="151" t="s">
        <v>339</v>
      </c>
      <c r="D131" s="86" t="s">
        <v>68</v>
      </c>
      <c r="E131" s="156" t="s">
        <v>327</v>
      </c>
      <c r="F131" s="100"/>
      <c r="G131" s="76">
        <f t="shared" si="7"/>
        <v>0</v>
      </c>
      <c r="H131" s="77"/>
      <c r="I131" s="68"/>
      <c r="J131" s="68"/>
      <c r="K131" s="68"/>
      <c r="L131" s="153"/>
      <c r="M131" s="154"/>
      <c r="N131" s="154"/>
      <c r="O131" s="34"/>
    </row>
    <row r="132" spans="1:15" ht="15">
      <c r="A132" s="133" t="s">
        <v>340</v>
      </c>
      <c r="B132" s="116" t="s">
        <v>145</v>
      </c>
      <c r="C132" s="151" t="s">
        <v>341</v>
      </c>
      <c r="D132" s="86" t="s">
        <v>68</v>
      </c>
      <c r="E132" s="156" t="s">
        <v>342</v>
      </c>
      <c r="F132" s="100"/>
      <c r="G132" s="76">
        <f t="shared" si="7"/>
        <v>0</v>
      </c>
      <c r="H132" s="77"/>
      <c r="I132" s="68"/>
      <c r="J132" s="68"/>
      <c r="K132" s="68"/>
      <c r="L132" s="153"/>
      <c r="M132" s="154"/>
      <c r="N132" s="154"/>
      <c r="O132" s="34"/>
    </row>
    <row r="133" spans="1:15" ht="30">
      <c r="A133" s="133" t="s">
        <v>343</v>
      </c>
      <c r="B133" s="163" t="s">
        <v>344</v>
      </c>
      <c r="C133" s="151" t="s">
        <v>345</v>
      </c>
      <c r="D133" s="86" t="s">
        <v>68</v>
      </c>
      <c r="E133" s="156" t="s">
        <v>327</v>
      </c>
      <c r="F133" s="100"/>
      <c r="G133" s="76">
        <f t="shared" si="7"/>
        <v>0</v>
      </c>
      <c r="H133" s="77"/>
      <c r="I133" s="68"/>
      <c r="J133" s="68"/>
      <c r="K133" s="68"/>
      <c r="L133" s="153"/>
      <c r="M133" s="154"/>
      <c r="N133" s="154"/>
      <c r="O133" s="34"/>
    </row>
    <row r="134" spans="1:15" ht="30">
      <c r="A134" s="133" t="s">
        <v>346</v>
      </c>
      <c r="B134" s="130" t="s">
        <v>347</v>
      </c>
      <c r="C134" s="151" t="s">
        <v>348</v>
      </c>
      <c r="D134" s="86" t="s">
        <v>68</v>
      </c>
      <c r="E134" s="156" t="s">
        <v>349</v>
      </c>
      <c r="F134" s="100"/>
      <c r="G134" s="76">
        <f t="shared" si="7"/>
        <v>0</v>
      </c>
      <c r="H134" s="77"/>
      <c r="I134" s="68"/>
      <c r="J134" s="68"/>
      <c r="K134" s="68"/>
      <c r="L134" s="153"/>
      <c r="M134" s="154"/>
      <c r="N134" s="154"/>
      <c r="O134" s="34"/>
    </row>
    <row r="135" spans="1:15" ht="30">
      <c r="A135" s="133" t="s">
        <v>350</v>
      </c>
      <c r="B135" s="130" t="s">
        <v>351</v>
      </c>
      <c r="C135" s="151" t="s">
        <v>352</v>
      </c>
      <c r="D135" s="86" t="s">
        <v>68</v>
      </c>
      <c r="E135" s="156" t="s">
        <v>353</v>
      </c>
      <c r="F135" s="100"/>
      <c r="G135" s="76">
        <f t="shared" si="7"/>
        <v>0</v>
      </c>
      <c r="H135" s="77"/>
      <c r="I135" s="68"/>
      <c r="J135" s="68"/>
      <c r="K135" s="68"/>
      <c r="L135" s="153"/>
      <c r="M135" s="154"/>
      <c r="N135" s="154"/>
      <c r="O135" s="34"/>
    </row>
    <row r="136" spans="1:15" ht="15">
      <c r="A136" s="133" t="s">
        <v>354</v>
      </c>
      <c r="B136" s="130" t="s">
        <v>355</v>
      </c>
      <c r="C136" s="151" t="s">
        <v>356</v>
      </c>
      <c r="D136" s="86" t="s">
        <v>68</v>
      </c>
      <c r="E136" s="156" t="s">
        <v>353</v>
      </c>
      <c r="F136" s="100"/>
      <c r="G136" s="76">
        <f t="shared" si="7"/>
        <v>0</v>
      </c>
      <c r="H136" s="77"/>
      <c r="I136" s="68"/>
      <c r="J136" s="68"/>
      <c r="K136" s="68"/>
      <c r="L136" s="153"/>
      <c r="M136" s="154"/>
      <c r="N136" s="154"/>
      <c r="O136" s="34"/>
    </row>
    <row r="137" spans="1:15" ht="15">
      <c r="A137" s="133" t="s">
        <v>357</v>
      </c>
      <c r="B137" s="130" t="s">
        <v>358</v>
      </c>
      <c r="C137" s="151" t="s">
        <v>359</v>
      </c>
      <c r="D137" s="86" t="s">
        <v>68</v>
      </c>
      <c r="E137" s="156" t="s">
        <v>353</v>
      </c>
      <c r="F137" s="100"/>
      <c r="G137" s="76">
        <f t="shared" si="7"/>
        <v>0</v>
      </c>
      <c r="H137" s="77"/>
      <c r="I137" s="68"/>
      <c r="J137" s="68"/>
      <c r="K137" s="68"/>
      <c r="L137" s="153"/>
      <c r="M137" s="154"/>
      <c r="N137" s="154"/>
      <c r="O137" s="34"/>
    </row>
    <row r="138" spans="1:15" ht="30">
      <c r="A138" s="133" t="s">
        <v>360</v>
      </c>
      <c r="B138" s="130" t="s">
        <v>361</v>
      </c>
      <c r="C138" s="151" t="s">
        <v>362</v>
      </c>
      <c r="D138" s="86" t="s">
        <v>68</v>
      </c>
      <c r="E138" s="156" t="s">
        <v>353</v>
      </c>
      <c r="F138" s="100"/>
      <c r="G138" s="76">
        <f t="shared" si="7"/>
        <v>0</v>
      </c>
      <c r="H138" s="77"/>
      <c r="I138" s="68"/>
      <c r="J138" s="68"/>
      <c r="K138" s="68"/>
      <c r="L138" s="153"/>
      <c r="M138" s="154"/>
      <c r="N138" s="154"/>
      <c r="O138" s="34"/>
    </row>
    <row r="139" spans="1:15" ht="15.75" thickBot="1">
      <c r="A139" s="133" t="s">
        <v>363</v>
      </c>
      <c r="B139" s="144" t="s">
        <v>305</v>
      </c>
      <c r="C139" s="151" t="s">
        <v>364</v>
      </c>
      <c r="D139" s="86" t="s">
        <v>68</v>
      </c>
      <c r="E139" s="156" t="s">
        <v>327</v>
      </c>
      <c r="F139" s="164"/>
      <c r="G139" s="76">
        <f t="shared" si="7"/>
        <v>0</v>
      </c>
      <c r="H139" s="77"/>
      <c r="I139" s="68"/>
      <c r="J139" s="68"/>
      <c r="K139" s="68"/>
      <c r="L139" s="153"/>
      <c r="M139" s="154"/>
      <c r="N139" s="154"/>
      <c r="O139" s="34"/>
    </row>
    <row r="140" spans="1:12" ht="15.75" thickBot="1">
      <c r="A140" s="63" t="s">
        <v>365</v>
      </c>
      <c r="B140" s="26"/>
      <c r="C140" s="27" t="s">
        <v>366</v>
      </c>
      <c r="D140" s="28"/>
      <c r="E140" s="29"/>
      <c r="F140" s="28"/>
      <c r="G140" s="28"/>
      <c r="H140" s="30"/>
      <c r="I140" s="31"/>
      <c r="J140" s="31"/>
      <c r="K140" s="31"/>
      <c r="L140" s="34"/>
    </row>
    <row r="141" spans="1:15" ht="30">
      <c r="A141" s="165" t="s">
        <v>367</v>
      </c>
      <c r="B141" s="139" t="s">
        <v>368</v>
      </c>
      <c r="C141" s="126" t="s">
        <v>369</v>
      </c>
      <c r="D141" s="86" t="s">
        <v>68</v>
      </c>
      <c r="E141" s="99">
        <v>1.46</v>
      </c>
      <c r="F141" s="100"/>
      <c r="G141" s="76">
        <f t="shared" si="7"/>
        <v>0</v>
      </c>
      <c r="H141" s="77"/>
      <c r="I141" s="68"/>
      <c r="J141" s="69"/>
      <c r="K141" s="69"/>
      <c r="L141" s="34"/>
      <c r="M141" s="34"/>
      <c r="N141" s="34"/>
      <c r="O141" s="34"/>
    </row>
    <row r="142" spans="1:15" ht="15">
      <c r="A142" s="133" t="s">
        <v>370</v>
      </c>
      <c r="B142" s="130" t="s">
        <v>371</v>
      </c>
      <c r="C142" s="126" t="s">
        <v>372</v>
      </c>
      <c r="D142" s="86" t="s">
        <v>68</v>
      </c>
      <c r="E142" s="39">
        <v>73.02</v>
      </c>
      <c r="F142" s="100"/>
      <c r="G142" s="76">
        <f t="shared" si="7"/>
        <v>0</v>
      </c>
      <c r="H142" s="77"/>
      <c r="I142" s="68"/>
      <c r="J142" s="69"/>
      <c r="K142" s="69"/>
      <c r="L142" s="34"/>
      <c r="M142" s="34"/>
      <c r="N142" s="34"/>
      <c r="O142" s="34"/>
    </row>
    <row r="143" spans="1:15" ht="30">
      <c r="A143" s="133" t="s">
        <v>373</v>
      </c>
      <c r="B143" s="130" t="s">
        <v>344</v>
      </c>
      <c r="C143" s="114" t="s">
        <v>374</v>
      </c>
      <c r="D143" s="86" t="s">
        <v>68</v>
      </c>
      <c r="E143" s="39">
        <v>73.02</v>
      </c>
      <c r="F143" s="100"/>
      <c r="G143" s="76">
        <f t="shared" si="7"/>
        <v>0</v>
      </c>
      <c r="H143" s="77"/>
      <c r="I143" s="68"/>
      <c r="J143" s="69"/>
      <c r="K143" s="69"/>
      <c r="L143" s="34"/>
      <c r="M143" s="34"/>
      <c r="N143" s="34"/>
      <c r="O143" s="34"/>
    </row>
    <row r="144" spans="1:15" ht="15">
      <c r="A144" s="133" t="s">
        <v>375</v>
      </c>
      <c r="B144" s="130" t="s">
        <v>376</v>
      </c>
      <c r="C144" s="126" t="s">
        <v>377</v>
      </c>
      <c r="D144" s="86" t="s">
        <v>68</v>
      </c>
      <c r="E144" s="39">
        <v>7.3</v>
      </c>
      <c r="F144" s="100"/>
      <c r="G144" s="76">
        <f t="shared" si="7"/>
        <v>0</v>
      </c>
      <c r="H144" s="77"/>
      <c r="I144" s="68"/>
      <c r="J144" s="69"/>
      <c r="K144" s="69"/>
      <c r="L144" s="34"/>
      <c r="M144" s="34"/>
      <c r="N144" s="34"/>
      <c r="O144" s="34"/>
    </row>
    <row r="145" spans="1:15" ht="30">
      <c r="A145" s="133" t="s">
        <v>378</v>
      </c>
      <c r="B145" s="113" t="s">
        <v>379</v>
      </c>
      <c r="C145" s="126" t="s">
        <v>380</v>
      </c>
      <c r="D145" s="86" t="s">
        <v>68</v>
      </c>
      <c r="E145" s="39">
        <v>21.9</v>
      </c>
      <c r="F145" s="100"/>
      <c r="G145" s="76">
        <f t="shared" si="7"/>
        <v>0</v>
      </c>
      <c r="H145" s="77"/>
      <c r="I145" s="68"/>
      <c r="J145" s="69"/>
      <c r="K145" s="69"/>
      <c r="L145" s="34"/>
      <c r="M145" s="34"/>
      <c r="N145" s="34"/>
      <c r="O145" s="34"/>
    </row>
    <row r="146" spans="1:15" ht="15">
      <c r="A146" s="133" t="s">
        <v>381</v>
      </c>
      <c r="B146" s="113" t="s">
        <v>382</v>
      </c>
      <c r="C146" s="143" t="s">
        <v>383</v>
      </c>
      <c r="D146" s="86" t="s">
        <v>68</v>
      </c>
      <c r="E146" s="39">
        <v>7.3</v>
      </c>
      <c r="F146" s="100"/>
      <c r="G146" s="76">
        <f t="shared" si="7"/>
        <v>0</v>
      </c>
      <c r="H146" s="77"/>
      <c r="I146" s="68"/>
      <c r="J146" s="69"/>
      <c r="K146" s="69"/>
      <c r="L146" s="34"/>
      <c r="M146" s="34"/>
      <c r="N146" s="34"/>
      <c r="O146" s="34"/>
    </row>
    <row r="147" spans="1:15" ht="30">
      <c r="A147" s="133" t="s">
        <v>384</v>
      </c>
      <c r="B147" s="113" t="s">
        <v>385</v>
      </c>
      <c r="C147" s="126" t="s">
        <v>386</v>
      </c>
      <c r="D147" s="86" t="s">
        <v>68</v>
      </c>
      <c r="E147" s="39">
        <v>7.3</v>
      </c>
      <c r="F147" s="100"/>
      <c r="G147" s="76">
        <f t="shared" si="7"/>
        <v>0</v>
      </c>
      <c r="H147" s="77"/>
      <c r="I147" s="68"/>
      <c r="J147" s="69"/>
      <c r="K147" s="69"/>
      <c r="L147" s="34"/>
      <c r="M147" s="34"/>
      <c r="N147" s="34"/>
      <c r="O147" s="34"/>
    </row>
    <row r="148" spans="1:15" ht="30">
      <c r="A148" s="133" t="s">
        <v>387</v>
      </c>
      <c r="B148" s="113" t="s">
        <v>388</v>
      </c>
      <c r="C148" s="126" t="s">
        <v>389</v>
      </c>
      <c r="D148" s="86" t="s">
        <v>68</v>
      </c>
      <c r="E148" s="39">
        <v>73.02</v>
      </c>
      <c r="F148" s="100"/>
      <c r="G148" s="76">
        <f t="shared" si="7"/>
        <v>0</v>
      </c>
      <c r="H148" s="77"/>
      <c r="I148" s="68"/>
      <c r="J148" s="69"/>
      <c r="K148" s="69"/>
      <c r="L148" s="34"/>
      <c r="M148" s="34"/>
      <c r="N148" s="34"/>
      <c r="O148" s="34"/>
    </row>
    <row r="149" spans="1:15" ht="30.75" thickBot="1">
      <c r="A149" s="133" t="s">
        <v>390</v>
      </c>
      <c r="B149" s="113" t="s">
        <v>388</v>
      </c>
      <c r="C149" s="114" t="s">
        <v>391</v>
      </c>
      <c r="D149" s="86" t="s">
        <v>68</v>
      </c>
      <c r="E149" s="39">
        <v>7.3</v>
      </c>
      <c r="F149" s="100"/>
      <c r="G149" s="76">
        <f t="shared" si="7"/>
        <v>0</v>
      </c>
      <c r="H149" s="77"/>
      <c r="I149" s="68"/>
      <c r="J149" s="69"/>
      <c r="K149" s="69"/>
      <c r="L149" s="34"/>
      <c r="M149" s="34"/>
      <c r="N149" s="34"/>
      <c r="O149" s="34"/>
    </row>
    <row r="150" spans="1:12" ht="15.75" thickBot="1">
      <c r="A150" s="25" t="s">
        <v>392</v>
      </c>
      <c r="B150" s="123"/>
      <c r="C150" s="27" t="s">
        <v>393</v>
      </c>
      <c r="D150" s="28"/>
      <c r="E150" s="29"/>
      <c r="F150" s="28"/>
      <c r="G150" s="28"/>
      <c r="H150" s="77"/>
      <c r="I150" s="31"/>
      <c r="J150" s="31"/>
      <c r="K150" s="31"/>
      <c r="L150" s="34"/>
    </row>
    <row r="151" spans="1:15" ht="30">
      <c r="A151" s="96" t="s">
        <v>394</v>
      </c>
      <c r="B151" s="139" t="s">
        <v>325</v>
      </c>
      <c r="C151" s="37" t="s">
        <v>326</v>
      </c>
      <c r="D151" s="86" t="s">
        <v>68</v>
      </c>
      <c r="E151" s="39">
        <v>25.69</v>
      </c>
      <c r="F151" s="100"/>
      <c r="G151" s="76">
        <f>E151*F151</f>
        <v>0</v>
      </c>
      <c r="H151" s="77"/>
      <c r="I151" s="68"/>
      <c r="J151" s="69"/>
      <c r="K151" s="69"/>
      <c r="L151" s="34"/>
      <c r="M151" s="34"/>
      <c r="N151" s="34"/>
      <c r="O151" s="34"/>
    </row>
    <row r="152" spans="1:11" ht="15">
      <c r="A152" s="116" t="s">
        <v>395</v>
      </c>
      <c r="B152" s="101" t="s">
        <v>145</v>
      </c>
      <c r="C152" s="166" t="s">
        <v>396</v>
      </c>
      <c r="D152" s="86" t="s">
        <v>68</v>
      </c>
      <c r="E152" s="39">
        <v>2.57</v>
      </c>
      <c r="F152" s="100"/>
      <c r="G152" s="76">
        <f>E152*F152</f>
        <v>0</v>
      </c>
      <c r="H152" s="77"/>
      <c r="I152" s="68"/>
      <c r="J152" s="69"/>
      <c r="K152" s="69"/>
    </row>
    <row r="153" spans="1:11" ht="15">
      <c r="A153" s="116" t="s">
        <v>397</v>
      </c>
      <c r="B153" s="113" t="s">
        <v>398</v>
      </c>
      <c r="C153" s="136" t="s">
        <v>399</v>
      </c>
      <c r="D153" s="86" t="s">
        <v>68</v>
      </c>
      <c r="E153" s="39">
        <v>23.12</v>
      </c>
      <c r="F153" s="100"/>
      <c r="G153" s="76">
        <f>E153*F153</f>
        <v>0</v>
      </c>
      <c r="H153" s="77"/>
      <c r="I153" s="68"/>
      <c r="J153" s="69"/>
      <c r="K153" s="69"/>
    </row>
    <row r="154" spans="1:11" ht="15.75" thickBot="1">
      <c r="A154" s="102" t="s">
        <v>400</v>
      </c>
      <c r="B154" s="127" t="s">
        <v>401</v>
      </c>
      <c r="C154" s="136" t="s">
        <v>402</v>
      </c>
      <c r="D154" s="167" t="s">
        <v>68</v>
      </c>
      <c r="E154" s="39">
        <v>14.65</v>
      </c>
      <c r="F154" s="168"/>
      <c r="G154" s="76">
        <f>E154*F154</f>
        <v>0</v>
      </c>
      <c r="H154" s="77"/>
      <c r="I154" s="68"/>
      <c r="J154" s="69"/>
      <c r="K154" s="69"/>
    </row>
    <row r="155" spans="1:12" ht="15.75" thickBot="1">
      <c r="A155" s="63" t="s">
        <v>403</v>
      </c>
      <c r="B155" s="26"/>
      <c r="C155" s="169" t="s">
        <v>404</v>
      </c>
      <c r="D155" s="28"/>
      <c r="E155" s="29"/>
      <c r="F155" s="28"/>
      <c r="G155" s="28"/>
      <c r="H155" s="77"/>
      <c r="I155" s="31"/>
      <c r="J155" s="31"/>
      <c r="K155" s="31"/>
      <c r="L155" s="34"/>
    </row>
    <row r="156" spans="1:11" s="50" customFormat="1" ht="30">
      <c r="A156" s="165" t="s">
        <v>405</v>
      </c>
      <c r="B156" s="170" t="s">
        <v>406</v>
      </c>
      <c r="C156" s="171" t="s">
        <v>407</v>
      </c>
      <c r="D156" s="172" t="s">
        <v>68</v>
      </c>
      <c r="E156" s="173">
        <v>96.8</v>
      </c>
      <c r="F156" s="100"/>
      <c r="G156" s="91">
        <f aca="true" t="shared" si="8" ref="G156:G163">E156*F156</f>
        <v>0</v>
      </c>
      <c r="H156" s="77"/>
      <c r="I156" s="68"/>
      <c r="J156" s="69"/>
      <c r="K156" s="69"/>
    </row>
    <row r="157" spans="1:11" s="50" customFormat="1" ht="15">
      <c r="A157" s="133" t="s">
        <v>408</v>
      </c>
      <c r="B157" s="174" t="s">
        <v>329</v>
      </c>
      <c r="C157" s="171" t="s">
        <v>330</v>
      </c>
      <c r="D157" s="175" t="s">
        <v>68</v>
      </c>
      <c r="E157" s="176">
        <v>96.8</v>
      </c>
      <c r="F157" s="100"/>
      <c r="G157" s="91">
        <f t="shared" si="8"/>
        <v>0</v>
      </c>
      <c r="H157" s="77"/>
      <c r="I157" s="68"/>
      <c r="J157" s="69"/>
      <c r="K157" s="69"/>
    </row>
    <row r="158" spans="1:11" s="50" customFormat="1" ht="30">
      <c r="A158" s="133" t="s">
        <v>409</v>
      </c>
      <c r="B158" s="174" t="s">
        <v>344</v>
      </c>
      <c r="C158" s="171" t="s">
        <v>410</v>
      </c>
      <c r="D158" s="175" t="s">
        <v>68</v>
      </c>
      <c r="E158" s="176">
        <v>96.8</v>
      </c>
      <c r="F158" s="100"/>
      <c r="G158" s="91">
        <f t="shared" si="8"/>
        <v>0</v>
      </c>
      <c r="H158" s="77"/>
      <c r="I158" s="68"/>
      <c r="J158" s="69"/>
      <c r="K158" s="69"/>
    </row>
    <row r="159" spans="1:11" s="50" customFormat="1" ht="15">
      <c r="A159" s="133" t="s">
        <v>411</v>
      </c>
      <c r="B159" s="174" t="s">
        <v>385</v>
      </c>
      <c r="C159" s="171" t="s">
        <v>412</v>
      </c>
      <c r="D159" s="175" t="s">
        <v>68</v>
      </c>
      <c r="E159" s="176">
        <v>96.8</v>
      </c>
      <c r="F159" s="100"/>
      <c r="G159" s="91">
        <f t="shared" si="8"/>
        <v>0</v>
      </c>
      <c r="H159" s="77"/>
      <c r="I159" s="68"/>
      <c r="J159" s="69"/>
      <c r="K159" s="69"/>
    </row>
    <row r="160" spans="1:11" s="50" customFormat="1" ht="15">
      <c r="A160" s="133" t="s">
        <v>413</v>
      </c>
      <c r="B160" s="174" t="s">
        <v>382</v>
      </c>
      <c r="C160" s="171" t="s">
        <v>383</v>
      </c>
      <c r="D160" s="175" t="s">
        <v>68</v>
      </c>
      <c r="E160" s="176">
        <v>96.8</v>
      </c>
      <c r="F160" s="100"/>
      <c r="G160" s="91">
        <f t="shared" si="8"/>
        <v>0</v>
      </c>
      <c r="H160" s="77"/>
      <c r="I160" s="68"/>
      <c r="J160" s="69"/>
      <c r="K160" s="69"/>
    </row>
    <row r="161" spans="1:11" s="50" customFormat="1" ht="15">
      <c r="A161" s="133" t="s">
        <v>414</v>
      </c>
      <c r="B161" s="174" t="s">
        <v>347</v>
      </c>
      <c r="C161" s="171" t="s">
        <v>415</v>
      </c>
      <c r="D161" s="175" t="s">
        <v>68</v>
      </c>
      <c r="E161" s="176">
        <v>96.8</v>
      </c>
      <c r="F161" s="100"/>
      <c r="G161" s="91">
        <f t="shared" si="8"/>
        <v>0</v>
      </c>
      <c r="H161" s="77"/>
      <c r="I161" s="68"/>
      <c r="J161" s="69"/>
      <c r="K161" s="69"/>
    </row>
    <row r="162" spans="1:11" s="50" customFormat="1" ht="30">
      <c r="A162" s="133" t="s">
        <v>416</v>
      </c>
      <c r="B162" s="174" t="s">
        <v>361</v>
      </c>
      <c r="C162" s="171" t="s">
        <v>362</v>
      </c>
      <c r="D162" s="175" t="s">
        <v>68</v>
      </c>
      <c r="E162" s="176">
        <v>96.8</v>
      </c>
      <c r="F162" s="100"/>
      <c r="G162" s="91">
        <f t="shared" si="8"/>
        <v>0</v>
      </c>
      <c r="H162" s="77"/>
      <c r="I162" s="68"/>
      <c r="J162" s="69"/>
      <c r="K162" s="69"/>
    </row>
    <row r="163" spans="1:11" s="50" customFormat="1" ht="15.75" thickBot="1">
      <c r="A163" s="133" t="s">
        <v>417</v>
      </c>
      <c r="B163" s="174" t="s">
        <v>305</v>
      </c>
      <c r="C163" s="171" t="s">
        <v>364</v>
      </c>
      <c r="D163" s="177" t="s">
        <v>68</v>
      </c>
      <c r="E163" s="105">
        <v>96.8</v>
      </c>
      <c r="F163" s="100"/>
      <c r="G163" s="91">
        <f t="shared" si="8"/>
        <v>0</v>
      </c>
      <c r="H163" s="77"/>
      <c r="I163" s="68"/>
      <c r="J163" s="69"/>
      <c r="K163" s="69"/>
    </row>
    <row r="164" spans="1:11" ht="15.75" thickBot="1">
      <c r="A164" s="287" t="s">
        <v>10</v>
      </c>
      <c r="B164" s="288"/>
      <c r="C164" s="288"/>
      <c r="D164" s="288"/>
      <c r="E164" s="288"/>
      <c r="F164" s="288"/>
      <c r="G164" s="289"/>
      <c r="H164" s="92">
        <f>SUM(G127:G163)</f>
        <v>0</v>
      </c>
      <c r="I164" s="68"/>
      <c r="J164" s="69"/>
      <c r="K164" s="69"/>
    </row>
    <row r="165" spans="1:12" ht="15.75" thickBot="1">
      <c r="A165" s="25">
        <v>9</v>
      </c>
      <c r="B165" s="26"/>
      <c r="C165" s="27" t="s">
        <v>418</v>
      </c>
      <c r="D165" s="28"/>
      <c r="E165" s="29"/>
      <c r="F165" s="28"/>
      <c r="G165" s="28"/>
      <c r="H165" s="30"/>
      <c r="I165" s="31"/>
      <c r="J165" s="31"/>
      <c r="K165" s="31"/>
      <c r="L165" s="34"/>
    </row>
    <row r="166" spans="1:12" ht="15.75" thickBot="1">
      <c r="A166" s="63" t="s">
        <v>419</v>
      </c>
      <c r="B166" s="26"/>
      <c r="C166" s="27" t="s">
        <v>420</v>
      </c>
      <c r="D166" s="28"/>
      <c r="E166" s="29"/>
      <c r="F166" s="28"/>
      <c r="G166" s="28"/>
      <c r="H166" s="30"/>
      <c r="I166" s="31"/>
      <c r="J166" s="31"/>
      <c r="K166" s="31"/>
      <c r="L166" s="34"/>
    </row>
    <row r="167" spans="1:11" ht="15">
      <c r="A167" s="96" t="s">
        <v>421</v>
      </c>
      <c r="B167" s="124" t="s">
        <v>422</v>
      </c>
      <c r="C167" s="136" t="s">
        <v>423</v>
      </c>
      <c r="D167" s="86" t="s">
        <v>68</v>
      </c>
      <c r="E167" s="39">
        <v>10.456</v>
      </c>
      <c r="F167" s="100"/>
      <c r="G167" s="76">
        <f aca="true" t="shared" si="9" ref="G167:G172">E167*F167</f>
        <v>0</v>
      </c>
      <c r="H167" s="67"/>
      <c r="I167" s="178"/>
      <c r="J167" s="178"/>
      <c r="K167" s="178"/>
    </row>
    <row r="168" spans="1:11" ht="30">
      <c r="A168" s="116" t="s">
        <v>424</v>
      </c>
      <c r="B168" s="130" t="s">
        <v>425</v>
      </c>
      <c r="C168" s="136" t="s">
        <v>426</v>
      </c>
      <c r="D168" s="86" t="s">
        <v>68</v>
      </c>
      <c r="E168" s="39">
        <v>114.12</v>
      </c>
      <c r="F168" s="100"/>
      <c r="G168" s="76">
        <f t="shared" si="9"/>
        <v>0</v>
      </c>
      <c r="H168" s="77"/>
      <c r="I168" s="178"/>
      <c r="J168" s="178"/>
      <c r="K168" s="178"/>
    </row>
    <row r="169" spans="1:11" ht="15">
      <c r="A169" s="116" t="s">
        <v>427</v>
      </c>
      <c r="B169" s="130" t="s">
        <v>428</v>
      </c>
      <c r="C169" s="136" t="s">
        <v>429</v>
      </c>
      <c r="D169" s="86" t="s">
        <v>68</v>
      </c>
      <c r="E169" s="39">
        <v>11.412</v>
      </c>
      <c r="F169" s="100"/>
      <c r="G169" s="76">
        <f t="shared" si="9"/>
        <v>0</v>
      </c>
      <c r="H169" s="77"/>
      <c r="I169" s="178"/>
      <c r="J169" s="178"/>
      <c r="K169" s="178"/>
    </row>
    <row r="170" spans="1:11" ht="15">
      <c r="A170" s="116" t="s">
        <v>430</v>
      </c>
      <c r="B170" s="113" t="s">
        <v>431</v>
      </c>
      <c r="C170" s="136" t="s">
        <v>432</v>
      </c>
      <c r="D170" s="86" t="s">
        <v>68</v>
      </c>
      <c r="E170" s="39">
        <v>5.706</v>
      </c>
      <c r="F170" s="100"/>
      <c r="G170" s="76">
        <f t="shared" si="9"/>
        <v>0</v>
      </c>
      <c r="H170" s="77"/>
      <c r="I170" s="178"/>
      <c r="J170" s="178"/>
      <c r="K170" s="178"/>
    </row>
    <row r="171" spans="1:11" ht="15">
      <c r="A171" s="116" t="s">
        <v>433</v>
      </c>
      <c r="B171" s="113" t="s">
        <v>434</v>
      </c>
      <c r="C171" s="136" t="s">
        <v>435</v>
      </c>
      <c r="D171" s="86" t="s">
        <v>68</v>
      </c>
      <c r="E171" s="39">
        <v>11.41</v>
      </c>
      <c r="F171" s="100"/>
      <c r="G171" s="76">
        <f t="shared" si="9"/>
        <v>0</v>
      </c>
      <c r="H171" s="77"/>
      <c r="I171" s="178"/>
      <c r="J171" s="178"/>
      <c r="K171" s="178"/>
    </row>
    <row r="172" spans="1:11" ht="15.75" thickBot="1">
      <c r="A172" s="116" t="s">
        <v>436</v>
      </c>
      <c r="B172" s="113" t="s">
        <v>437</v>
      </c>
      <c r="C172" s="136" t="s">
        <v>438</v>
      </c>
      <c r="D172" s="86" t="s">
        <v>68</v>
      </c>
      <c r="E172" s="39">
        <v>118.87</v>
      </c>
      <c r="F172" s="100"/>
      <c r="G172" s="76">
        <f t="shared" si="9"/>
        <v>0</v>
      </c>
      <c r="H172" s="77"/>
      <c r="I172" s="178"/>
      <c r="J172" s="178"/>
      <c r="K172" s="178"/>
    </row>
    <row r="173" spans="1:12" ht="15.75" thickBot="1">
      <c r="A173" s="63" t="s">
        <v>439</v>
      </c>
      <c r="B173" s="63"/>
      <c r="C173" s="27" t="s">
        <v>440</v>
      </c>
      <c r="D173" s="28"/>
      <c r="E173" s="29"/>
      <c r="F173" s="28"/>
      <c r="G173" s="28"/>
      <c r="H173" s="77"/>
      <c r="I173" s="31"/>
      <c r="J173" s="31"/>
      <c r="K173" s="31"/>
      <c r="L173" s="34"/>
    </row>
    <row r="174" spans="1:11" ht="15">
      <c r="A174" s="96" t="s">
        <v>441</v>
      </c>
      <c r="B174" s="139" t="s">
        <v>442</v>
      </c>
      <c r="C174" s="37" t="s">
        <v>443</v>
      </c>
      <c r="D174" s="86" t="s">
        <v>68</v>
      </c>
      <c r="E174" s="39">
        <v>1.25</v>
      </c>
      <c r="F174" s="179"/>
      <c r="G174" s="76">
        <f aca="true" t="shared" si="10" ref="G174:G191">E174*F174</f>
        <v>0</v>
      </c>
      <c r="H174" s="77"/>
      <c r="I174" s="178"/>
      <c r="J174" s="178"/>
      <c r="K174" s="178"/>
    </row>
    <row r="175" spans="1:11" ht="15">
      <c r="A175" s="116" t="s">
        <v>444</v>
      </c>
      <c r="B175" s="130" t="s">
        <v>445</v>
      </c>
      <c r="C175" s="37" t="s">
        <v>446</v>
      </c>
      <c r="D175" s="86" t="s">
        <v>68</v>
      </c>
      <c r="E175" s="39">
        <v>1.25</v>
      </c>
      <c r="F175" s="179"/>
      <c r="G175" s="76">
        <f t="shared" si="10"/>
        <v>0</v>
      </c>
      <c r="H175" s="77"/>
      <c r="I175" s="178"/>
      <c r="J175" s="178"/>
      <c r="K175" s="178"/>
    </row>
    <row r="176" spans="1:11" ht="15.75" thickBot="1">
      <c r="A176" s="102" t="s">
        <v>447</v>
      </c>
      <c r="B176" s="144" t="s">
        <v>448</v>
      </c>
      <c r="C176" s="136" t="s">
        <v>449</v>
      </c>
      <c r="D176" s="86" t="s">
        <v>68</v>
      </c>
      <c r="E176" s="39">
        <v>1.25</v>
      </c>
      <c r="F176" s="179"/>
      <c r="G176" s="76">
        <f t="shared" si="10"/>
        <v>0</v>
      </c>
      <c r="H176" s="77"/>
      <c r="I176" s="178"/>
      <c r="J176" s="178"/>
      <c r="K176" s="178"/>
    </row>
    <row r="177" spans="1:12" ht="15.75" thickBot="1">
      <c r="A177" s="63" t="s">
        <v>450</v>
      </c>
      <c r="B177" s="26"/>
      <c r="C177" s="27" t="s">
        <v>451</v>
      </c>
      <c r="D177" s="28"/>
      <c r="E177" s="29"/>
      <c r="F177" s="28"/>
      <c r="G177" s="28"/>
      <c r="H177" s="77"/>
      <c r="I177" s="31"/>
      <c r="J177" s="31"/>
      <c r="K177" s="31"/>
      <c r="L177" s="34"/>
    </row>
    <row r="178" spans="1:11" ht="30">
      <c r="A178" s="96" t="s">
        <v>452</v>
      </c>
      <c r="B178" s="124" t="s">
        <v>453</v>
      </c>
      <c r="C178" s="136" t="s">
        <v>454</v>
      </c>
      <c r="D178" s="86" t="s">
        <v>68</v>
      </c>
      <c r="E178" s="39">
        <v>61.394</v>
      </c>
      <c r="F178" s="179"/>
      <c r="G178" s="76">
        <f t="shared" si="10"/>
        <v>0</v>
      </c>
      <c r="H178" s="77"/>
      <c r="I178" s="178"/>
      <c r="J178" s="178"/>
      <c r="K178" s="178"/>
    </row>
    <row r="179" spans="1:11" ht="15">
      <c r="A179" s="116" t="s">
        <v>455</v>
      </c>
      <c r="B179" s="113" t="s">
        <v>388</v>
      </c>
      <c r="C179" s="136" t="s">
        <v>456</v>
      </c>
      <c r="D179" s="86" t="s">
        <v>92</v>
      </c>
      <c r="E179" s="39">
        <v>35</v>
      </c>
      <c r="F179" s="100"/>
      <c r="G179" s="76">
        <f t="shared" si="10"/>
        <v>0</v>
      </c>
      <c r="H179" s="77"/>
      <c r="I179" s="178"/>
      <c r="J179" s="178"/>
      <c r="K179" s="178"/>
    </row>
    <row r="180" spans="1:11" ht="30.75" thickBot="1">
      <c r="A180" s="116" t="s">
        <v>457</v>
      </c>
      <c r="B180" s="127" t="s">
        <v>458</v>
      </c>
      <c r="C180" s="37" t="s">
        <v>459</v>
      </c>
      <c r="D180" s="86" t="s">
        <v>68</v>
      </c>
      <c r="E180" s="39">
        <v>79.93</v>
      </c>
      <c r="F180" s="100"/>
      <c r="G180" s="76">
        <f t="shared" si="10"/>
        <v>0</v>
      </c>
      <c r="H180" s="77"/>
      <c r="I180" s="68"/>
      <c r="J180" s="69"/>
      <c r="K180" s="69"/>
    </row>
    <row r="181" spans="1:12" ht="15.75" thickBot="1">
      <c r="A181" s="63" t="s">
        <v>460</v>
      </c>
      <c r="B181" s="26"/>
      <c r="C181" s="27" t="s">
        <v>461</v>
      </c>
      <c r="D181" s="28"/>
      <c r="E181" s="29"/>
      <c r="F181" s="28"/>
      <c r="G181" s="28"/>
      <c r="H181" s="77"/>
      <c r="I181" s="31"/>
      <c r="J181" s="31"/>
      <c r="K181" s="31"/>
      <c r="L181" s="34"/>
    </row>
    <row r="182" spans="1:11" ht="30">
      <c r="A182" s="150" t="s">
        <v>462</v>
      </c>
      <c r="B182" s="130" t="str">
        <f>B141</f>
        <v>11.16.10.45</v>
      </c>
      <c r="C182" s="118" t="s">
        <v>463</v>
      </c>
      <c r="D182" s="86" t="s">
        <v>68</v>
      </c>
      <c r="E182" s="180">
        <v>0.6188</v>
      </c>
      <c r="F182" s="100"/>
      <c r="G182" s="181">
        <f t="shared" si="10"/>
        <v>0</v>
      </c>
      <c r="H182" s="77"/>
      <c r="I182" s="68"/>
      <c r="J182" s="69"/>
      <c r="K182" s="69"/>
    </row>
    <row r="183" spans="1:11" ht="15">
      <c r="A183" s="133" t="s">
        <v>464</v>
      </c>
      <c r="B183" s="130" t="s">
        <v>371</v>
      </c>
      <c r="C183" s="118" t="s">
        <v>465</v>
      </c>
      <c r="D183" s="86" t="s">
        <v>68</v>
      </c>
      <c r="E183" s="180">
        <v>30.94</v>
      </c>
      <c r="F183" s="100"/>
      <c r="G183" s="76">
        <f t="shared" si="10"/>
        <v>0</v>
      </c>
      <c r="H183" s="77"/>
      <c r="I183" s="68"/>
      <c r="J183" s="69"/>
      <c r="K183" s="69"/>
    </row>
    <row r="184" spans="1:11" ht="30">
      <c r="A184" s="133" t="s">
        <v>466</v>
      </c>
      <c r="B184" s="130" t="s">
        <v>425</v>
      </c>
      <c r="C184" s="118" t="s">
        <v>426</v>
      </c>
      <c r="D184" s="86" t="s">
        <v>68</v>
      </c>
      <c r="E184" s="180">
        <v>30.94</v>
      </c>
      <c r="F184" s="100"/>
      <c r="G184" s="76">
        <f t="shared" si="10"/>
        <v>0</v>
      </c>
      <c r="H184" s="77"/>
      <c r="I184" s="68"/>
      <c r="J184" s="69"/>
      <c r="K184" s="69"/>
    </row>
    <row r="185" spans="1:11" ht="30">
      <c r="A185" s="133" t="s">
        <v>467</v>
      </c>
      <c r="B185" s="113" t="str">
        <f>B145</f>
        <v>11.16.10.47</v>
      </c>
      <c r="C185" s="118" t="s">
        <v>468</v>
      </c>
      <c r="D185" s="86" t="s">
        <v>68</v>
      </c>
      <c r="E185" s="180">
        <v>9.282</v>
      </c>
      <c r="F185" s="100"/>
      <c r="G185" s="76">
        <f t="shared" si="10"/>
        <v>0</v>
      </c>
      <c r="H185" s="77"/>
      <c r="I185" s="68"/>
      <c r="J185" s="69"/>
      <c r="K185" s="69"/>
    </row>
    <row r="186" spans="1:11" ht="15">
      <c r="A186" s="133" t="s">
        <v>469</v>
      </c>
      <c r="B186" s="113" t="s">
        <v>470</v>
      </c>
      <c r="C186" s="118" t="s">
        <v>471</v>
      </c>
      <c r="D186" s="86" t="s">
        <v>68</v>
      </c>
      <c r="E186" s="180">
        <v>6.188</v>
      </c>
      <c r="F186" s="164"/>
      <c r="G186" s="76">
        <f t="shared" si="10"/>
        <v>0</v>
      </c>
      <c r="H186" s="77"/>
      <c r="I186" s="68"/>
      <c r="J186" s="69"/>
      <c r="K186" s="69"/>
    </row>
    <row r="187" spans="1:11" ht="30">
      <c r="A187" s="133" t="s">
        <v>472</v>
      </c>
      <c r="B187" s="113" t="str">
        <f>B147</f>
        <v>11.16.10.48</v>
      </c>
      <c r="C187" s="118" t="s">
        <v>473</v>
      </c>
      <c r="D187" s="86" t="s">
        <v>474</v>
      </c>
      <c r="E187" s="182">
        <v>9</v>
      </c>
      <c r="F187" s="100"/>
      <c r="G187" s="76">
        <f t="shared" si="10"/>
        <v>0</v>
      </c>
      <c r="H187" s="77"/>
      <c r="I187" s="68"/>
      <c r="J187" s="69"/>
      <c r="K187" s="69"/>
    </row>
    <row r="188" spans="1:11" ht="30">
      <c r="A188" s="133" t="s">
        <v>475</v>
      </c>
      <c r="B188" s="113" t="s">
        <v>388</v>
      </c>
      <c r="C188" s="118" t="s">
        <v>476</v>
      </c>
      <c r="D188" s="86" t="s">
        <v>68</v>
      </c>
      <c r="E188" s="180">
        <v>30.94</v>
      </c>
      <c r="F188" s="100"/>
      <c r="G188" s="76">
        <f t="shared" si="10"/>
        <v>0</v>
      </c>
      <c r="H188" s="77"/>
      <c r="I188" s="68"/>
      <c r="J188" s="69"/>
      <c r="K188" s="69"/>
    </row>
    <row r="189" spans="1:11" ht="15">
      <c r="A189" s="133" t="s">
        <v>477</v>
      </c>
      <c r="B189" s="113" t="s">
        <v>478</v>
      </c>
      <c r="C189" s="183" t="s">
        <v>479</v>
      </c>
      <c r="D189" s="86" t="s">
        <v>474</v>
      </c>
      <c r="E189" s="180">
        <v>9</v>
      </c>
      <c r="F189" s="100"/>
      <c r="G189" s="76">
        <f t="shared" si="10"/>
        <v>0</v>
      </c>
      <c r="H189" s="77"/>
      <c r="I189" s="68"/>
      <c r="J189" s="69"/>
      <c r="K189" s="69"/>
    </row>
    <row r="190" spans="1:11" ht="30">
      <c r="A190" s="133" t="s">
        <v>480</v>
      </c>
      <c r="B190" s="113" t="s">
        <v>388</v>
      </c>
      <c r="C190" s="114" t="s">
        <v>481</v>
      </c>
      <c r="D190" s="86" t="s">
        <v>474</v>
      </c>
      <c r="E190" s="39">
        <v>9</v>
      </c>
      <c r="F190" s="100"/>
      <c r="G190" s="76">
        <f t="shared" si="10"/>
        <v>0</v>
      </c>
      <c r="H190" s="77"/>
      <c r="I190" s="68"/>
      <c r="J190" s="69"/>
      <c r="K190" s="69"/>
    </row>
    <row r="191" spans="1:11" ht="30.75" thickBot="1">
      <c r="A191" s="133" t="s">
        <v>482</v>
      </c>
      <c r="B191" s="184" t="s">
        <v>211</v>
      </c>
      <c r="C191" s="185" t="s">
        <v>483</v>
      </c>
      <c r="D191" s="110" t="s">
        <v>68</v>
      </c>
      <c r="E191" s="90">
        <v>30.9361</v>
      </c>
      <c r="F191" s="100"/>
      <c r="G191" s="106">
        <f t="shared" si="10"/>
        <v>0</v>
      </c>
      <c r="H191" s="77"/>
      <c r="I191" s="68"/>
      <c r="J191" s="69"/>
      <c r="K191" s="69"/>
    </row>
    <row r="192" spans="1:11" ht="15.75" thickBot="1">
      <c r="A192" s="287" t="s">
        <v>10</v>
      </c>
      <c r="B192" s="288"/>
      <c r="C192" s="288"/>
      <c r="D192" s="288"/>
      <c r="E192" s="288"/>
      <c r="F192" s="288"/>
      <c r="G192" s="289"/>
      <c r="H192" s="92">
        <f>SUM(G167:G191)</f>
        <v>0</v>
      </c>
      <c r="I192" s="178"/>
      <c r="J192" s="178"/>
      <c r="K192" s="186"/>
    </row>
    <row r="193" spans="1:12" ht="15.75" thickBot="1">
      <c r="A193" s="25">
        <v>10</v>
      </c>
      <c r="B193" s="26"/>
      <c r="C193" s="27" t="s">
        <v>484</v>
      </c>
      <c r="D193" s="28"/>
      <c r="E193" s="29"/>
      <c r="F193" s="28"/>
      <c r="G193" s="28"/>
      <c r="H193" s="30"/>
      <c r="I193" s="31"/>
      <c r="J193" s="31"/>
      <c r="K193" s="31"/>
      <c r="L193" s="34"/>
    </row>
    <row r="194" spans="1:12" ht="15.75" thickBot="1">
      <c r="A194" s="63" t="s">
        <v>485</v>
      </c>
      <c r="B194" s="26"/>
      <c r="C194" s="27" t="s">
        <v>486</v>
      </c>
      <c r="D194" s="28"/>
      <c r="E194" s="29"/>
      <c r="F194" s="28"/>
      <c r="G194" s="28"/>
      <c r="H194" s="30"/>
      <c r="I194" s="31"/>
      <c r="J194" s="31"/>
      <c r="K194" s="31"/>
      <c r="L194" s="34"/>
    </row>
    <row r="195" spans="1:11" ht="15">
      <c r="A195" s="83" t="s">
        <v>487</v>
      </c>
      <c r="B195" s="101" t="s">
        <v>488</v>
      </c>
      <c r="C195" s="37" t="s">
        <v>489</v>
      </c>
      <c r="D195" s="86" t="s">
        <v>16</v>
      </c>
      <c r="E195" s="39">
        <v>10</v>
      </c>
      <c r="F195" s="100"/>
      <c r="G195" s="76">
        <f aca="true" t="shared" si="11" ref="G195:G228">E195*F195</f>
        <v>0</v>
      </c>
      <c r="H195" s="67"/>
      <c r="I195" s="68"/>
      <c r="J195" s="69"/>
      <c r="K195" s="69"/>
    </row>
    <row r="196" spans="1:11" ht="30">
      <c r="A196" s="84" t="s">
        <v>490</v>
      </c>
      <c r="B196" s="101" t="s">
        <v>491</v>
      </c>
      <c r="C196" s="37" t="s">
        <v>492</v>
      </c>
      <c r="D196" s="86" t="s">
        <v>16</v>
      </c>
      <c r="E196" s="39">
        <v>10</v>
      </c>
      <c r="F196" s="100"/>
      <c r="G196" s="76">
        <f t="shared" si="11"/>
        <v>0</v>
      </c>
      <c r="H196" s="77"/>
      <c r="I196" s="68"/>
      <c r="J196" s="69"/>
      <c r="K196" s="69"/>
    </row>
    <row r="197" spans="1:11" ht="30">
      <c r="A197" s="84" t="s">
        <v>493</v>
      </c>
      <c r="B197" s="101" t="s">
        <v>325</v>
      </c>
      <c r="C197" s="143" t="s">
        <v>326</v>
      </c>
      <c r="D197" s="125" t="s">
        <v>68</v>
      </c>
      <c r="E197" s="39">
        <v>845.89</v>
      </c>
      <c r="F197" s="100"/>
      <c r="G197" s="76">
        <f t="shared" si="11"/>
        <v>0</v>
      </c>
      <c r="H197" s="77"/>
      <c r="I197" s="68"/>
      <c r="J197" s="69"/>
      <c r="K197" s="69"/>
    </row>
    <row r="198" spans="1:11" ht="15">
      <c r="A198" s="84" t="s">
        <v>494</v>
      </c>
      <c r="B198" s="101" t="s">
        <v>329</v>
      </c>
      <c r="C198" s="37" t="s">
        <v>330</v>
      </c>
      <c r="D198" s="125" t="s">
        <v>68</v>
      </c>
      <c r="E198" s="39">
        <v>452.41</v>
      </c>
      <c r="F198" s="100"/>
      <c r="G198" s="76">
        <f t="shared" si="11"/>
        <v>0</v>
      </c>
      <c r="H198" s="77"/>
      <c r="I198" s="68"/>
      <c r="J198" s="69"/>
      <c r="K198" s="69"/>
    </row>
    <row r="199" spans="1:11" ht="15">
      <c r="A199" s="84" t="s">
        <v>495</v>
      </c>
      <c r="B199" s="101" t="s">
        <v>145</v>
      </c>
      <c r="C199" s="143" t="s">
        <v>341</v>
      </c>
      <c r="D199" s="125" t="s">
        <v>68</v>
      </c>
      <c r="E199" s="39">
        <v>140.56</v>
      </c>
      <c r="F199" s="100"/>
      <c r="G199" s="76">
        <f t="shared" si="11"/>
        <v>0</v>
      </c>
      <c r="H199" s="77"/>
      <c r="I199" s="68"/>
      <c r="J199" s="69"/>
      <c r="K199" s="69"/>
    </row>
    <row r="200" spans="1:11" ht="15">
      <c r="A200" s="84" t="s">
        <v>496</v>
      </c>
      <c r="B200" s="101" t="s">
        <v>145</v>
      </c>
      <c r="C200" s="143" t="s">
        <v>332</v>
      </c>
      <c r="D200" s="125" t="s">
        <v>68</v>
      </c>
      <c r="E200" s="39">
        <v>12.84</v>
      </c>
      <c r="F200" s="100"/>
      <c r="G200" s="76">
        <f t="shared" si="11"/>
        <v>0</v>
      </c>
      <c r="H200" s="77"/>
      <c r="I200" s="68"/>
      <c r="J200" s="69"/>
      <c r="K200" s="69"/>
    </row>
    <row r="201" spans="1:11" ht="15">
      <c r="A201" s="84" t="s">
        <v>497</v>
      </c>
      <c r="B201" s="101" t="s">
        <v>145</v>
      </c>
      <c r="C201" s="143" t="s">
        <v>335</v>
      </c>
      <c r="D201" s="125" t="s">
        <v>68</v>
      </c>
      <c r="E201" s="39">
        <v>10.27</v>
      </c>
      <c r="F201" s="100"/>
      <c r="G201" s="76">
        <f t="shared" si="11"/>
        <v>0</v>
      </c>
      <c r="H201" s="77"/>
      <c r="I201" s="68"/>
      <c r="J201" s="69"/>
      <c r="K201" s="69"/>
    </row>
    <row r="202" spans="1:11" ht="15">
      <c r="A202" s="84" t="s">
        <v>498</v>
      </c>
      <c r="B202" s="187" t="s">
        <v>338</v>
      </c>
      <c r="C202" s="188" t="s">
        <v>339</v>
      </c>
      <c r="D202" s="189" t="s">
        <v>68</v>
      </c>
      <c r="E202" s="74">
        <v>845.89</v>
      </c>
      <c r="F202" s="100"/>
      <c r="G202" s="76">
        <f t="shared" si="11"/>
        <v>0</v>
      </c>
      <c r="H202" s="77"/>
      <c r="I202" s="68"/>
      <c r="J202" s="69"/>
      <c r="K202" s="69"/>
    </row>
    <row r="203" spans="1:11" ht="15">
      <c r="A203" s="84" t="s">
        <v>499</v>
      </c>
      <c r="B203" s="101" t="s">
        <v>222</v>
      </c>
      <c r="C203" s="190" t="s">
        <v>223</v>
      </c>
      <c r="D203" s="189" t="s">
        <v>68</v>
      </c>
      <c r="E203" s="74">
        <v>42</v>
      </c>
      <c r="F203" s="100"/>
      <c r="G203" s="76">
        <f t="shared" si="11"/>
        <v>0</v>
      </c>
      <c r="H203" s="77"/>
      <c r="I203" s="68"/>
      <c r="J203" s="69"/>
      <c r="K203" s="69"/>
    </row>
    <row r="204" spans="1:11" ht="15">
      <c r="A204" s="84" t="s">
        <v>500</v>
      </c>
      <c r="B204" s="101" t="s">
        <v>219</v>
      </c>
      <c r="C204" s="190" t="s">
        <v>220</v>
      </c>
      <c r="D204" s="189" t="s">
        <v>68</v>
      </c>
      <c r="E204" s="74">
        <v>42</v>
      </c>
      <c r="F204" s="100"/>
      <c r="G204" s="76">
        <f t="shared" si="11"/>
        <v>0</v>
      </c>
      <c r="H204" s="77"/>
      <c r="I204" s="68"/>
      <c r="J204" s="69"/>
      <c r="K204" s="69"/>
    </row>
    <row r="205" spans="1:11" ht="30">
      <c r="A205" s="84" t="s">
        <v>501</v>
      </c>
      <c r="B205" s="101" t="s">
        <v>344</v>
      </c>
      <c r="C205" s="143" t="s">
        <v>345</v>
      </c>
      <c r="D205" s="125" t="s">
        <v>68</v>
      </c>
      <c r="E205" s="39">
        <v>845.89</v>
      </c>
      <c r="F205" s="100"/>
      <c r="G205" s="76">
        <f t="shared" si="11"/>
        <v>0</v>
      </c>
      <c r="H205" s="77"/>
      <c r="I205" s="68"/>
      <c r="J205" s="69"/>
      <c r="K205" s="69"/>
    </row>
    <row r="206" spans="1:11" ht="30">
      <c r="A206" s="84" t="s">
        <v>502</v>
      </c>
      <c r="B206" s="101" t="s">
        <v>503</v>
      </c>
      <c r="C206" s="143" t="s">
        <v>504</v>
      </c>
      <c r="D206" s="125" t="s">
        <v>68</v>
      </c>
      <c r="E206" s="39">
        <v>39.48</v>
      </c>
      <c r="F206" s="100"/>
      <c r="G206" s="76">
        <f t="shared" si="11"/>
        <v>0</v>
      </c>
      <c r="H206" s="77"/>
      <c r="I206" s="68"/>
      <c r="J206" s="69"/>
      <c r="K206" s="69"/>
    </row>
    <row r="207" spans="1:11" ht="30">
      <c r="A207" s="84" t="s">
        <v>505</v>
      </c>
      <c r="B207" s="101" t="s">
        <v>347</v>
      </c>
      <c r="C207" s="191" t="s">
        <v>506</v>
      </c>
      <c r="D207" s="85" t="s">
        <v>68</v>
      </c>
      <c r="E207" s="74">
        <v>3.94</v>
      </c>
      <c r="F207" s="100"/>
      <c r="G207" s="76">
        <f t="shared" si="11"/>
        <v>0</v>
      </c>
      <c r="H207" s="77"/>
      <c r="I207" s="68"/>
      <c r="J207" s="69"/>
      <c r="K207" s="69"/>
    </row>
    <row r="208" spans="1:11" ht="30">
      <c r="A208" s="84" t="s">
        <v>507</v>
      </c>
      <c r="B208" s="101" t="s">
        <v>351</v>
      </c>
      <c r="C208" s="143" t="s">
        <v>352</v>
      </c>
      <c r="D208" s="125" t="s">
        <v>68</v>
      </c>
      <c r="E208" s="39">
        <v>845.89</v>
      </c>
      <c r="F208" s="100"/>
      <c r="G208" s="76">
        <f t="shared" si="11"/>
        <v>0</v>
      </c>
      <c r="H208" s="77"/>
      <c r="I208" s="68"/>
      <c r="J208" s="69"/>
      <c r="K208" s="69"/>
    </row>
    <row r="209" spans="1:11" ht="15">
      <c r="A209" s="84" t="s">
        <v>508</v>
      </c>
      <c r="B209" s="101" t="s">
        <v>355</v>
      </c>
      <c r="C209" s="143" t="s">
        <v>356</v>
      </c>
      <c r="D209" s="125" t="s">
        <v>68</v>
      </c>
      <c r="E209" s="39">
        <v>12.84</v>
      </c>
      <c r="F209" s="100"/>
      <c r="G209" s="76">
        <f t="shared" si="11"/>
        <v>0</v>
      </c>
      <c r="H209" s="77"/>
      <c r="I209" s="68"/>
      <c r="J209" s="69"/>
      <c r="K209" s="69"/>
    </row>
    <row r="210" spans="1:11" ht="15">
      <c r="A210" s="84" t="s">
        <v>509</v>
      </c>
      <c r="B210" s="101" t="s">
        <v>358</v>
      </c>
      <c r="C210" s="143" t="s">
        <v>359</v>
      </c>
      <c r="D210" s="125" t="s">
        <v>68</v>
      </c>
      <c r="E210" s="39">
        <v>10.27</v>
      </c>
      <c r="F210" s="100"/>
      <c r="G210" s="76">
        <f t="shared" si="11"/>
        <v>0</v>
      </c>
      <c r="H210" s="77"/>
      <c r="I210" s="68"/>
      <c r="J210" s="69"/>
      <c r="K210" s="69"/>
    </row>
    <row r="211" spans="1:11" ht="30">
      <c r="A211" s="84" t="s">
        <v>510</v>
      </c>
      <c r="B211" s="101" t="s">
        <v>361</v>
      </c>
      <c r="C211" s="188" t="s">
        <v>362</v>
      </c>
      <c r="D211" s="189" t="s">
        <v>68</v>
      </c>
      <c r="E211" s="74">
        <v>845.89</v>
      </c>
      <c r="F211" s="100"/>
      <c r="G211" s="76">
        <f t="shared" si="11"/>
        <v>0</v>
      </c>
      <c r="H211" s="77"/>
      <c r="I211" s="68"/>
      <c r="J211" s="69"/>
      <c r="K211" s="69"/>
    </row>
    <row r="212" spans="1:11" ht="15">
      <c r="A212" s="84" t="s">
        <v>511</v>
      </c>
      <c r="B212" s="101" t="s">
        <v>305</v>
      </c>
      <c r="C212" s="191" t="s">
        <v>364</v>
      </c>
      <c r="D212" s="189" t="s">
        <v>68</v>
      </c>
      <c r="E212" s="74">
        <v>845.89</v>
      </c>
      <c r="F212" s="100"/>
      <c r="G212" s="76">
        <f t="shared" si="11"/>
        <v>0</v>
      </c>
      <c r="H212" s="77"/>
      <c r="I212" s="68"/>
      <c r="J212" s="69"/>
      <c r="K212" s="69"/>
    </row>
    <row r="213" spans="1:11" ht="30.75" thickBot="1">
      <c r="A213" s="84" t="s">
        <v>512</v>
      </c>
      <c r="B213" s="101" t="s">
        <v>211</v>
      </c>
      <c r="C213" s="192" t="s">
        <v>513</v>
      </c>
      <c r="D213" s="193" t="s">
        <v>68</v>
      </c>
      <c r="E213" s="57">
        <v>845.89</v>
      </c>
      <c r="F213" s="100"/>
      <c r="G213" s="76">
        <f t="shared" si="11"/>
        <v>0</v>
      </c>
      <c r="H213" s="77"/>
      <c r="I213" s="68"/>
      <c r="J213" s="69"/>
      <c r="K213" s="69"/>
    </row>
    <row r="214" spans="1:12" ht="15.75" thickBot="1">
      <c r="A214" s="63" t="s">
        <v>514</v>
      </c>
      <c r="B214" s="26"/>
      <c r="C214" s="27" t="s">
        <v>515</v>
      </c>
      <c r="D214" s="28"/>
      <c r="E214" s="29"/>
      <c r="F214" s="28"/>
      <c r="G214" s="28"/>
      <c r="H214" s="77"/>
      <c r="I214" s="31"/>
      <c r="J214" s="31"/>
      <c r="K214" s="31"/>
      <c r="L214" s="34"/>
    </row>
    <row r="215" spans="1:11" ht="15">
      <c r="A215" s="83" t="s">
        <v>516</v>
      </c>
      <c r="B215" s="101" t="s">
        <v>222</v>
      </c>
      <c r="C215" s="37" t="s">
        <v>223</v>
      </c>
      <c r="D215" s="125" t="s">
        <v>68</v>
      </c>
      <c r="E215" s="156">
        <v>5.5</v>
      </c>
      <c r="F215" s="100"/>
      <c r="G215" s="76">
        <f t="shared" si="11"/>
        <v>0</v>
      </c>
      <c r="H215" s="77"/>
      <c r="I215" s="68"/>
      <c r="J215" s="69"/>
      <c r="K215" s="69"/>
    </row>
    <row r="216" spans="1:11" ht="15">
      <c r="A216" s="84" t="s">
        <v>517</v>
      </c>
      <c r="B216" s="101" t="s">
        <v>219</v>
      </c>
      <c r="C216" s="37" t="s">
        <v>220</v>
      </c>
      <c r="D216" s="86" t="s">
        <v>68</v>
      </c>
      <c r="E216" s="156">
        <v>5.5</v>
      </c>
      <c r="F216" s="100"/>
      <c r="G216" s="76">
        <f t="shared" si="11"/>
        <v>0</v>
      </c>
      <c r="H216" s="77"/>
      <c r="I216" s="68"/>
      <c r="J216" s="69"/>
      <c r="K216" s="69"/>
    </row>
    <row r="217" spans="1:11" ht="30">
      <c r="A217" s="84" t="s">
        <v>518</v>
      </c>
      <c r="B217" s="187" t="s">
        <v>344</v>
      </c>
      <c r="C217" s="143" t="s">
        <v>345</v>
      </c>
      <c r="D217" s="125" t="s">
        <v>68</v>
      </c>
      <c r="E217" s="156">
        <v>110.7</v>
      </c>
      <c r="F217" s="100"/>
      <c r="G217" s="76">
        <f t="shared" si="11"/>
        <v>0</v>
      </c>
      <c r="H217" s="77"/>
      <c r="I217" s="68"/>
      <c r="J217" s="69"/>
      <c r="K217" s="69"/>
    </row>
    <row r="218" spans="1:11" ht="15">
      <c r="A218" s="84" t="s">
        <v>519</v>
      </c>
      <c r="B218" s="101" t="s">
        <v>329</v>
      </c>
      <c r="C218" s="37" t="s">
        <v>330</v>
      </c>
      <c r="D218" s="125" t="s">
        <v>68</v>
      </c>
      <c r="E218" s="156">
        <v>25</v>
      </c>
      <c r="F218" s="100"/>
      <c r="G218" s="76">
        <f t="shared" si="11"/>
        <v>0</v>
      </c>
      <c r="H218" s="77"/>
      <c r="I218" s="68"/>
      <c r="J218" s="69"/>
      <c r="K218" s="69"/>
    </row>
    <row r="219" spans="1:11" ht="15">
      <c r="A219" s="84" t="s">
        <v>520</v>
      </c>
      <c r="B219" s="194" t="s">
        <v>145</v>
      </c>
      <c r="C219" s="143" t="s">
        <v>341</v>
      </c>
      <c r="D219" s="125" t="s">
        <v>68</v>
      </c>
      <c r="E219" s="156">
        <v>25</v>
      </c>
      <c r="F219" s="100"/>
      <c r="G219" s="76">
        <f t="shared" si="11"/>
        <v>0</v>
      </c>
      <c r="H219" s="77"/>
      <c r="I219" s="68"/>
      <c r="J219" s="69"/>
      <c r="K219" s="69"/>
    </row>
    <row r="220" spans="1:11" ht="15">
      <c r="A220" s="84" t="s">
        <v>521</v>
      </c>
      <c r="B220" s="101" t="s">
        <v>145</v>
      </c>
      <c r="C220" s="143" t="s">
        <v>332</v>
      </c>
      <c r="D220" s="125" t="s">
        <v>68</v>
      </c>
      <c r="E220" s="156">
        <v>25</v>
      </c>
      <c r="F220" s="100"/>
      <c r="G220" s="76">
        <f t="shared" si="11"/>
        <v>0</v>
      </c>
      <c r="H220" s="77"/>
      <c r="I220" s="68"/>
      <c r="J220" s="69"/>
      <c r="K220" s="69"/>
    </row>
    <row r="221" spans="1:11" s="13" customFormat="1" ht="15">
      <c r="A221" s="84" t="s">
        <v>522</v>
      </c>
      <c r="B221" s="101" t="s">
        <v>145</v>
      </c>
      <c r="C221" s="143" t="s">
        <v>335</v>
      </c>
      <c r="D221" s="125" t="s">
        <v>68</v>
      </c>
      <c r="E221" s="156">
        <v>10.1</v>
      </c>
      <c r="F221" s="100"/>
      <c r="G221" s="76">
        <f t="shared" si="11"/>
        <v>0</v>
      </c>
      <c r="H221" s="77"/>
      <c r="I221" s="68"/>
      <c r="J221" s="69"/>
      <c r="K221" s="69"/>
    </row>
    <row r="222" spans="1:11" s="13" customFormat="1" ht="15">
      <c r="A222" s="84" t="s">
        <v>523</v>
      </c>
      <c r="B222" s="101" t="s">
        <v>338</v>
      </c>
      <c r="C222" s="143" t="s">
        <v>339</v>
      </c>
      <c r="D222" s="125" t="s">
        <v>68</v>
      </c>
      <c r="E222" s="195">
        <v>88.2</v>
      </c>
      <c r="F222" s="100"/>
      <c r="G222" s="76">
        <f t="shared" si="11"/>
        <v>0</v>
      </c>
      <c r="H222" s="77"/>
      <c r="I222" s="68"/>
      <c r="J222" s="69"/>
      <c r="K222" s="69"/>
    </row>
    <row r="223" spans="1:11" s="13" customFormat="1" ht="30">
      <c r="A223" s="84" t="s">
        <v>524</v>
      </c>
      <c r="B223" s="101" t="s">
        <v>503</v>
      </c>
      <c r="C223" s="143" t="s">
        <v>504</v>
      </c>
      <c r="D223" s="125" t="s">
        <v>68</v>
      </c>
      <c r="E223" s="195">
        <v>8</v>
      </c>
      <c r="F223" s="100"/>
      <c r="G223" s="76">
        <f t="shared" si="11"/>
        <v>0</v>
      </c>
      <c r="H223" s="77"/>
      <c r="I223" s="68"/>
      <c r="J223" s="69"/>
      <c r="K223" s="69"/>
    </row>
    <row r="224" spans="1:11" s="13" customFormat="1" ht="15">
      <c r="A224" s="84" t="s">
        <v>525</v>
      </c>
      <c r="B224" s="101" t="s">
        <v>526</v>
      </c>
      <c r="C224" s="118" t="s">
        <v>527</v>
      </c>
      <c r="D224" s="125" t="s">
        <v>68</v>
      </c>
      <c r="E224" s="195">
        <v>25</v>
      </c>
      <c r="F224" s="100"/>
      <c r="G224" s="76">
        <f t="shared" si="11"/>
        <v>0</v>
      </c>
      <c r="H224" s="77"/>
      <c r="I224" s="68"/>
      <c r="J224" s="69"/>
      <c r="K224" s="69"/>
    </row>
    <row r="225" spans="1:11" s="13" customFormat="1" ht="15">
      <c r="A225" s="84" t="s">
        <v>528</v>
      </c>
      <c r="B225" s="101" t="s">
        <v>529</v>
      </c>
      <c r="C225" s="118" t="s">
        <v>530</v>
      </c>
      <c r="D225" s="125" t="s">
        <v>68</v>
      </c>
      <c r="E225" s="195">
        <v>10.1</v>
      </c>
      <c r="F225" s="100"/>
      <c r="G225" s="76">
        <f t="shared" si="11"/>
        <v>0</v>
      </c>
      <c r="H225" s="77"/>
      <c r="I225" s="68"/>
      <c r="J225" s="69"/>
      <c r="K225" s="69"/>
    </row>
    <row r="226" spans="1:11" s="13" customFormat="1" ht="30">
      <c r="A226" s="84" t="s">
        <v>531</v>
      </c>
      <c r="B226" s="101" t="s">
        <v>361</v>
      </c>
      <c r="C226" s="143" t="s">
        <v>362</v>
      </c>
      <c r="D226" s="125" t="s">
        <v>68</v>
      </c>
      <c r="E226" s="195">
        <v>110.7</v>
      </c>
      <c r="F226" s="100"/>
      <c r="G226" s="76">
        <f t="shared" si="11"/>
        <v>0</v>
      </c>
      <c r="H226" s="77"/>
      <c r="I226" s="68"/>
      <c r="J226" s="69"/>
      <c r="K226" s="69"/>
    </row>
    <row r="227" spans="1:11" s="13" customFormat="1" ht="15">
      <c r="A227" s="84" t="s">
        <v>532</v>
      </c>
      <c r="B227" s="101" t="s">
        <v>305</v>
      </c>
      <c r="C227" s="149" t="s">
        <v>364</v>
      </c>
      <c r="D227" s="125" t="s">
        <v>68</v>
      </c>
      <c r="E227" s="195">
        <v>110.7</v>
      </c>
      <c r="F227" s="100"/>
      <c r="G227" s="76">
        <f t="shared" si="11"/>
        <v>0</v>
      </c>
      <c r="H227" s="77"/>
      <c r="I227" s="68"/>
      <c r="J227" s="69"/>
      <c r="K227" s="69"/>
    </row>
    <row r="228" spans="1:11" s="13" customFormat="1" ht="30.75" thickBot="1">
      <c r="A228" s="84" t="s">
        <v>533</v>
      </c>
      <c r="B228" s="187" t="s">
        <v>211</v>
      </c>
      <c r="C228" s="143" t="s">
        <v>513</v>
      </c>
      <c r="D228" s="125" t="s">
        <v>68</v>
      </c>
      <c r="E228" s="195">
        <v>110.7</v>
      </c>
      <c r="F228" s="100"/>
      <c r="G228" s="76">
        <f t="shared" si="11"/>
        <v>0</v>
      </c>
      <c r="H228" s="77"/>
      <c r="I228" s="68"/>
      <c r="J228" s="69"/>
      <c r="K228" s="69"/>
    </row>
    <row r="229" spans="1:12" ht="15.75" thickBot="1">
      <c r="A229" s="63" t="s">
        <v>534</v>
      </c>
      <c r="B229" s="26"/>
      <c r="C229" s="27" t="s">
        <v>535</v>
      </c>
      <c r="D229" s="28"/>
      <c r="E229" s="29"/>
      <c r="F229" s="28"/>
      <c r="G229" s="28"/>
      <c r="H229" s="77"/>
      <c r="I229" s="31"/>
      <c r="J229" s="31"/>
      <c r="K229" s="31"/>
      <c r="L229" s="34"/>
    </row>
    <row r="230" spans="1:11" s="34" customFormat="1" ht="30">
      <c r="A230" s="83" t="s">
        <v>536</v>
      </c>
      <c r="B230" s="101" t="s">
        <v>406</v>
      </c>
      <c r="C230" s="196" t="s">
        <v>537</v>
      </c>
      <c r="D230" s="125" t="s">
        <v>68</v>
      </c>
      <c r="E230" s="156">
        <v>1.56</v>
      </c>
      <c r="F230" s="100"/>
      <c r="G230" s="76">
        <f aca="true" t="shared" si="12" ref="G230:G255">E230*F230</f>
        <v>0</v>
      </c>
      <c r="H230" s="77"/>
      <c r="I230" s="68"/>
      <c r="J230" s="69"/>
      <c r="K230" s="69"/>
    </row>
    <row r="231" spans="1:11" s="34" customFormat="1" ht="15">
      <c r="A231" s="84" t="s">
        <v>538</v>
      </c>
      <c r="B231" s="101" t="s">
        <v>329</v>
      </c>
      <c r="C231" s="37" t="s">
        <v>330</v>
      </c>
      <c r="D231" s="125" t="s">
        <v>68</v>
      </c>
      <c r="E231" s="156">
        <v>1.56</v>
      </c>
      <c r="F231" s="100"/>
      <c r="G231" s="76">
        <f t="shared" si="12"/>
        <v>0</v>
      </c>
      <c r="H231" s="77"/>
      <c r="I231" s="68"/>
      <c r="J231" s="69"/>
      <c r="K231" s="69"/>
    </row>
    <row r="232" spans="1:11" s="34" customFormat="1" ht="30">
      <c r="A232" s="84" t="s">
        <v>539</v>
      </c>
      <c r="B232" s="187" t="s">
        <v>344</v>
      </c>
      <c r="C232" s="149" t="s">
        <v>540</v>
      </c>
      <c r="D232" s="125" t="s">
        <v>68</v>
      </c>
      <c r="E232" s="156">
        <v>1.56</v>
      </c>
      <c r="F232" s="100"/>
      <c r="G232" s="76">
        <f t="shared" si="12"/>
        <v>0</v>
      </c>
      <c r="H232" s="77"/>
      <c r="I232" s="68"/>
      <c r="J232" s="69"/>
      <c r="K232" s="69"/>
    </row>
    <row r="233" spans="1:11" s="34" customFormat="1" ht="15">
      <c r="A233" s="84" t="s">
        <v>541</v>
      </c>
      <c r="B233" s="101" t="str">
        <f>B187</f>
        <v>11.16.10.48</v>
      </c>
      <c r="C233" s="136" t="s">
        <v>412</v>
      </c>
      <c r="D233" s="125" t="s">
        <v>68</v>
      </c>
      <c r="E233" s="156">
        <v>1.56</v>
      </c>
      <c r="F233" s="100"/>
      <c r="G233" s="76">
        <f t="shared" si="12"/>
        <v>0</v>
      </c>
      <c r="H233" s="77"/>
      <c r="I233" s="68"/>
      <c r="J233" s="69"/>
      <c r="K233" s="69"/>
    </row>
    <row r="234" spans="1:11" s="34" customFormat="1" ht="15">
      <c r="A234" s="84" t="s">
        <v>542</v>
      </c>
      <c r="B234" s="101" t="s">
        <v>382</v>
      </c>
      <c r="C234" s="136" t="s">
        <v>383</v>
      </c>
      <c r="D234" s="125" t="s">
        <v>68</v>
      </c>
      <c r="E234" s="156">
        <v>1.56</v>
      </c>
      <c r="F234" s="100"/>
      <c r="G234" s="76">
        <f t="shared" si="12"/>
        <v>0</v>
      </c>
      <c r="H234" s="77"/>
      <c r="I234" s="68"/>
      <c r="J234" s="69"/>
      <c r="K234" s="69"/>
    </row>
    <row r="235" spans="1:11" s="34" customFormat="1" ht="15">
      <c r="A235" s="84" t="s">
        <v>543</v>
      </c>
      <c r="B235" s="101" t="s">
        <v>347</v>
      </c>
      <c r="C235" s="37" t="s">
        <v>415</v>
      </c>
      <c r="D235" s="125" t="s">
        <v>68</v>
      </c>
      <c r="E235" s="156">
        <v>1.56</v>
      </c>
      <c r="F235" s="100"/>
      <c r="G235" s="76">
        <f t="shared" si="12"/>
        <v>0</v>
      </c>
      <c r="H235" s="77"/>
      <c r="I235" s="68"/>
      <c r="J235" s="69"/>
      <c r="K235" s="69"/>
    </row>
    <row r="236" spans="1:11" s="34" customFormat="1" ht="30">
      <c r="A236" s="84" t="s">
        <v>544</v>
      </c>
      <c r="B236" s="101" t="s">
        <v>361</v>
      </c>
      <c r="C236" s="143" t="s">
        <v>362</v>
      </c>
      <c r="D236" s="125" t="s">
        <v>68</v>
      </c>
      <c r="E236" s="156">
        <v>1.56</v>
      </c>
      <c r="F236" s="100"/>
      <c r="G236" s="76">
        <f t="shared" si="12"/>
        <v>0</v>
      </c>
      <c r="H236" s="77"/>
      <c r="I236" s="68"/>
      <c r="J236" s="69"/>
      <c r="K236" s="69"/>
    </row>
    <row r="237" spans="1:11" s="34" customFormat="1" ht="15">
      <c r="A237" s="84" t="s">
        <v>545</v>
      </c>
      <c r="B237" s="101" t="s">
        <v>305</v>
      </c>
      <c r="C237" s="149" t="s">
        <v>364</v>
      </c>
      <c r="D237" s="125" t="s">
        <v>68</v>
      </c>
      <c r="E237" s="156">
        <v>1.56</v>
      </c>
      <c r="F237" s="100"/>
      <c r="G237" s="76">
        <f t="shared" si="12"/>
        <v>0</v>
      </c>
      <c r="H237" s="77"/>
      <c r="I237" s="68"/>
      <c r="J237" s="69"/>
      <c r="K237" s="69"/>
    </row>
    <row r="238" spans="1:11" s="34" customFormat="1" ht="30.75" thickBot="1">
      <c r="A238" s="84" t="s">
        <v>546</v>
      </c>
      <c r="B238" s="108" t="s">
        <v>211</v>
      </c>
      <c r="C238" s="197" t="s">
        <v>513</v>
      </c>
      <c r="D238" s="167" t="s">
        <v>68</v>
      </c>
      <c r="E238" s="198">
        <v>1.56</v>
      </c>
      <c r="F238" s="100"/>
      <c r="G238" s="111">
        <f t="shared" si="12"/>
        <v>0</v>
      </c>
      <c r="H238" s="77"/>
      <c r="I238" s="68"/>
      <c r="J238" s="69"/>
      <c r="K238" s="69"/>
    </row>
    <row r="239" spans="1:11" s="34" customFormat="1" ht="15.75" thickBot="1">
      <c r="A239" s="287" t="s">
        <v>10</v>
      </c>
      <c r="B239" s="288"/>
      <c r="C239" s="288"/>
      <c r="D239" s="288"/>
      <c r="E239" s="288"/>
      <c r="F239" s="288"/>
      <c r="G239" s="289"/>
      <c r="H239" s="92">
        <f>SUM(G195:G238)</f>
        <v>0</v>
      </c>
      <c r="I239" s="68"/>
      <c r="J239" s="69"/>
      <c r="K239" s="69"/>
    </row>
    <row r="240" spans="1:12" ht="15.75" thickBot="1">
      <c r="A240" s="63">
        <v>11</v>
      </c>
      <c r="B240" s="26"/>
      <c r="C240" s="27" t="s">
        <v>547</v>
      </c>
      <c r="D240" s="28"/>
      <c r="E240" s="29"/>
      <c r="F240" s="28"/>
      <c r="G240" s="28"/>
      <c r="H240" s="30"/>
      <c r="I240" s="31"/>
      <c r="J240" s="31"/>
      <c r="K240" s="31"/>
      <c r="L240" s="34"/>
    </row>
    <row r="241" spans="1:11" s="34" customFormat="1" ht="15">
      <c r="A241" s="112" t="s">
        <v>548</v>
      </c>
      <c r="B241" s="113" t="s">
        <v>549</v>
      </c>
      <c r="C241" s="199" t="s">
        <v>550</v>
      </c>
      <c r="D241" s="125" t="s">
        <v>68</v>
      </c>
      <c r="E241" s="156">
        <v>61.81</v>
      </c>
      <c r="F241" s="100"/>
      <c r="G241" s="76">
        <f t="shared" si="12"/>
        <v>0</v>
      </c>
      <c r="H241" s="200"/>
      <c r="I241" s="68"/>
      <c r="J241" s="69"/>
      <c r="K241" s="69"/>
    </row>
    <row r="242" spans="1:11" s="34" customFormat="1" ht="30">
      <c r="A242" s="116" t="s">
        <v>551</v>
      </c>
      <c r="B242" s="113" t="str">
        <f>B182</f>
        <v>11.16.10.45</v>
      </c>
      <c r="C242" s="199" t="s">
        <v>552</v>
      </c>
      <c r="D242" s="125" t="s">
        <v>68</v>
      </c>
      <c r="E242" s="156">
        <v>3.0905000000000005</v>
      </c>
      <c r="F242" s="100"/>
      <c r="G242" s="76">
        <f t="shared" si="12"/>
        <v>0</v>
      </c>
      <c r="H242" s="201"/>
      <c r="I242" s="68"/>
      <c r="J242" s="69"/>
      <c r="K242" s="69"/>
    </row>
    <row r="243" spans="1:11" s="34" customFormat="1" ht="15">
      <c r="A243" s="116" t="s">
        <v>553</v>
      </c>
      <c r="B243" s="113" t="s">
        <v>222</v>
      </c>
      <c r="C243" s="37" t="s">
        <v>223</v>
      </c>
      <c r="D243" s="125" t="s">
        <v>68</v>
      </c>
      <c r="E243" s="156">
        <v>3.0905000000000005</v>
      </c>
      <c r="F243" s="100"/>
      <c r="G243" s="76">
        <f t="shared" si="12"/>
        <v>0</v>
      </c>
      <c r="H243" s="201"/>
      <c r="I243" s="68"/>
      <c r="J243" s="69"/>
      <c r="K243" s="69"/>
    </row>
    <row r="244" spans="1:11" s="34" customFormat="1" ht="15">
      <c r="A244" s="116" t="s">
        <v>554</v>
      </c>
      <c r="B244" s="113" t="s">
        <v>219</v>
      </c>
      <c r="C244" s="37" t="s">
        <v>220</v>
      </c>
      <c r="D244" s="125" t="s">
        <v>68</v>
      </c>
      <c r="E244" s="156">
        <v>3.0905000000000005</v>
      </c>
      <c r="F244" s="100"/>
      <c r="G244" s="76">
        <f t="shared" si="12"/>
        <v>0</v>
      </c>
      <c r="H244" s="201"/>
      <c r="I244" s="68"/>
      <c r="J244" s="69"/>
      <c r="K244" s="69"/>
    </row>
    <row r="245" spans="1:11" s="34" customFormat="1" ht="15">
      <c r="A245" s="116" t="s">
        <v>555</v>
      </c>
      <c r="B245" s="130" t="s">
        <v>371</v>
      </c>
      <c r="C245" s="199" t="s">
        <v>372</v>
      </c>
      <c r="D245" s="125" t="s">
        <v>68</v>
      </c>
      <c r="E245" s="156">
        <v>61.81</v>
      </c>
      <c r="F245" s="100"/>
      <c r="G245" s="76">
        <f t="shared" si="12"/>
        <v>0</v>
      </c>
      <c r="H245" s="201"/>
      <c r="I245" s="68"/>
      <c r="J245" s="69"/>
      <c r="K245" s="69"/>
    </row>
    <row r="246" spans="1:11" s="34" customFormat="1" ht="15">
      <c r="A246" s="116" t="s">
        <v>556</v>
      </c>
      <c r="B246" s="113" t="s">
        <v>557</v>
      </c>
      <c r="C246" s="199" t="s">
        <v>558</v>
      </c>
      <c r="D246" s="125" t="s">
        <v>185</v>
      </c>
      <c r="E246" s="156">
        <v>1</v>
      </c>
      <c r="F246" s="100"/>
      <c r="G246" s="76">
        <f t="shared" si="12"/>
        <v>0</v>
      </c>
      <c r="H246" s="201"/>
      <c r="I246" s="68"/>
      <c r="J246" s="69"/>
      <c r="K246" s="69"/>
    </row>
    <row r="247" spans="1:11" s="34" customFormat="1" ht="30">
      <c r="A247" s="116" t="s">
        <v>559</v>
      </c>
      <c r="B247" s="113" t="s">
        <v>425</v>
      </c>
      <c r="C247" s="199" t="s">
        <v>374</v>
      </c>
      <c r="D247" s="125" t="s">
        <v>68</v>
      </c>
      <c r="E247" s="156">
        <v>61.81</v>
      </c>
      <c r="F247" s="100"/>
      <c r="G247" s="76">
        <f t="shared" si="12"/>
        <v>0</v>
      </c>
      <c r="H247" s="201"/>
      <c r="I247" s="68"/>
      <c r="J247" s="69"/>
      <c r="K247" s="69"/>
    </row>
    <row r="248" spans="1:11" s="34" customFormat="1" ht="30">
      <c r="A248" s="116" t="s">
        <v>560</v>
      </c>
      <c r="B248" s="113" t="str">
        <f>B185</f>
        <v>11.16.10.47</v>
      </c>
      <c r="C248" s="199" t="s">
        <v>380</v>
      </c>
      <c r="D248" s="125" t="s">
        <v>68</v>
      </c>
      <c r="E248" s="156">
        <v>18.543</v>
      </c>
      <c r="F248" s="100"/>
      <c r="G248" s="76">
        <f t="shared" si="12"/>
        <v>0</v>
      </c>
      <c r="H248" s="201"/>
      <c r="I248" s="68"/>
      <c r="J248" s="69"/>
      <c r="K248" s="69"/>
    </row>
    <row r="249" spans="1:11" s="34" customFormat="1" ht="30">
      <c r="A249" s="116" t="s">
        <v>561</v>
      </c>
      <c r="B249" s="113" t="s">
        <v>562</v>
      </c>
      <c r="C249" s="199" t="s">
        <v>563</v>
      </c>
      <c r="D249" s="125" t="s">
        <v>68</v>
      </c>
      <c r="E249" s="156">
        <v>6.181000000000001</v>
      </c>
      <c r="F249" s="100"/>
      <c r="G249" s="76">
        <f t="shared" si="12"/>
        <v>0</v>
      </c>
      <c r="H249" s="201"/>
      <c r="I249" s="68"/>
      <c r="J249" s="69"/>
      <c r="K249" s="69"/>
    </row>
    <row r="250" spans="1:11" s="34" customFormat="1" ht="15">
      <c r="A250" s="116" t="s">
        <v>564</v>
      </c>
      <c r="B250" s="113" t="s">
        <v>382</v>
      </c>
      <c r="C250" s="199" t="s">
        <v>471</v>
      </c>
      <c r="D250" s="125" t="s">
        <v>68</v>
      </c>
      <c r="E250" s="156">
        <v>12.362000000000002</v>
      </c>
      <c r="F250" s="100"/>
      <c r="G250" s="76">
        <f t="shared" si="12"/>
        <v>0</v>
      </c>
      <c r="H250" s="201"/>
      <c r="I250" s="68"/>
      <c r="J250" s="69"/>
      <c r="K250" s="69"/>
    </row>
    <row r="251" spans="1:11" s="34" customFormat="1" ht="30">
      <c r="A251" s="116" t="s">
        <v>565</v>
      </c>
      <c r="B251" s="113" t="str">
        <f>B187</f>
        <v>11.16.10.48</v>
      </c>
      <c r="C251" s="199" t="s">
        <v>386</v>
      </c>
      <c r="D251" s="125" t="s">
        <v>474</v>
      </c>
      <c r="E251" s="156">
        <v>5</v>
      </c>
      <c r="F251" s="100"/>
      <c r="G251" s="76">
        <f t="shared" si="12"/>
        <v>0</v>
      </c>
      <c r="H251" s="201"/>
      <c r="I251" s="68"/>
      <c r="J251" s="69"/>
      <c r="K251" s="69"/>
    </row>
    <row r="252" spans="1:11" s="34" customFormat="1" ht="30">
      <c r="A252" s="116" t="s">
        <v>566</v>
      </c>
      <c r="B252" s="113" t="s">
        <v>388</v>
      </c>
      <c r="C252" s="199" t="s">
        <v>476</v>
      </c>
      <c r="D252" s="125" t="s">
        <v>68</v>
      </c>
      <c r="E252" s="156">
        <v>61.81</v>
      </c>
      <c r="F252" s="100"/>
      <c r="G252" s="76">
        <f t="shared" si="12"/>
        <v>0</v>
      </c>
      <c r="H252" s="201"/>
      <c r="I252" s="68"/>
      <c r="J252" s="69"/>
      <c r="K252" s="69"/>
    </row>
    <row r="253" spans="1:11" s="34" customFormat="1" ht="15">
      <c r="A253" s="116" t="s">
        <v>567</v>
      </c>
      <c r="B253" s="113" t="s">
        <v>478</v>
      </c>
      <c r="C253" s="199" t="s">
        <v>568</v>
      </c>
      <c r="D253" s="125" t="s">
        <v>474</v>
      </c>
      <c r="E253" s="156">
        <v>5</v>
      </c>
      <c r="F253" s="100"/>
      <c r="G253" s="76">
        <f t="shared" si="12"/>
        <v>0</v>
      </c>
      <c r="H253" s="201"/>
      <c r="I253" s="68"/>
      <c r="J253" s="69"/>
      <c r="K253" s="69"/>
    </row>
    <row r="254" spans="1:11" s="34" customFormat="1" ht="15">
      <c r="A254" s="116" t="s">
        <v>569</v>
      </c>
      <c r="B254" s="113" t="s">
        <v>388</v>
      </c>
      <c r="C254" s="199" t="s">
        <v>570</v>
      </c>
      <c r="D254" s="125" t="s">
        <v>474</v>
      </c>
      <c r="E254" s="156">
        <v>5</v>
      </c>
      <c r="F254" s="100"/>
      <c r="G254" s="76">
        <f t="shared" si="12"/>
        <v>0</v>
      </c>
      <c r="H254" s="201"/>
      <c r="I254" s="68"/>
      <c r="J254" s="69"/>
      <c r="K254" s="69"/>
    </row>
    <row r="255" spans="1:11" s="34" customFormat="1" ht="30.75" thickBot="1">
      <c r="A255" s="116" t="s">
        <v>571</v>
      </c>
      <c r="B255" s="184" t="s">
        <v>211</v>
      </c>
      <c r="C255" s="202" t="s">
        <v>483</v>
      </c>
      <c r="D255" s="167" t="s">
        <v>68</v>
      </c>
      <c r="E255" s="198">
        <v>61.81</v>
      </c>
      <c r="F255" s="100"/>
      <c r="G255" s="76">
        <f t="shared" si="12"/>
        <v>0</v>
      </c>
      <c r="H255" s="201"/>
      <c r="I255" s="68"/>
      <c r="J255" s="69"/>
      <c r="K255" s="69"/>
    </row>
    <row r="256" spans="1:11" s="34" customFormat="1" ht="15.75" thickBot="1">
      <c r="A256" s="287" t="s">
        <v>10</v>
      </c>
      <c r="B256" s="288"/>
      <c r="C256" s="288"/>
      <c r="D256" s="288"/>
      <c r="E256" s="288"/>
      <c r="F256" s="288"/>
      <c r="G256" s="289"/>
      <c r="H256" s="203">
        <f>SUM(G241:G255)</f>
        <v>0</v>
      </c>
      <c r="I256" s="68"/>
      <c r="J256" s="69"/>
      <c r="K256" s="69"/>
    </row>
    <row r="257" spans="1:12" ht="15.75" thickBot="1">
      <c r="A257" s="25">
        <v>12</v>
      </c>
      <c r="B257" s="26"/>
      <c r="C257" s="27" t="s">
        <v>572</v>
      </c>
      <c r="D257" s="28"/>
      <c r="E257" s="29"/>
      <c r="F257" s="28"/>
      <c r="G257" s="28"/>
      <c r="H257" s="30"/>
      <c r="I257" s="31"/>
      <c r="J257" s="31"/>
      <c r="K257" s="31"/>
      <c r="L257" s="34"/>
    </row>
    <row r="258" spans="1:12" ht="15.75" thickBot="1">
      <c r="A258" s="63" t="s">
        <v>573</v>
      </c>
      <c r="B258" s="26"/>
      <c r="C258" s="27" t="s">
        <v>574</v>
      </c>
      <c r="D258" s="28"/>
      <c r="E258" s="29"/>
      <c r="F258" s="28"/>
      <c r="G258" s="28"/>
      <c r="H258" s="30"/>
      <c r="I258" s="31"/>
      <c r="J258" s="31"/>
      <c r="K258" s="31"/>
      <c r="L258" s="34"/>
    </row>
    <row r="259" spans="1:11" s="34" customFormat="1" ht="30">
      <c r="A259" s="83" t="s">
        <v>575</v>
      </c>
      <c r="B259" s="101" t="s">
        <v>576</v>
      </c>
      <c r="C259" s="118" t="s">
        <v>577</v>
      </c>
      <c r="D259" s="125" t="s">
        <v>68</v>
      </c>
      <c r="E259" s="156">
        <v>24</v>
      </c>
      <c r="F259" s="100"/>
      <c r="G259" s="76">
        <f aca="true" t="shared" si="13" ref="G259:G268">E259*F259</f>
        <v>0</v>
      </c>
      <c r="H259" s="200"/>
      <c r="I259" s="68"/>
      <c r="J259" s="69"/>
      <c r="K259" s="69"/>
    </row>
    <row r="260" spans="1:11" s="34" customFormat="1" ht="15">
      <c r="A260" s="84" t="s">
        <v>578</v>
      </c>
      <c r="B260" s="101" t="s">
        <v>579</v>
      </c>
      <c r="C260" s="118" t="s">
        <v>580</v>
      </c>
      <c r="D260" s="125" t="s">
        <v>68</v>
      </c>
      <c r="E260" s="156">
        <v>24</v>
      </c>
      <c r="F260" s="100"/>
      <c r="G260" s="76">
        <f t="shared" si="13"/>
        <v>0</v>
      </c>
      <c r="H260" s="201"/>
      <c r="I260" s="68"/>
      <c r="J260" s="69"/>
      <c r="K260" s="69"/>
    </row>
    <row r="261" spans="1:11" s="34" customFormat="1" ht="30">
      <c r="A261" s="84" t="s">
        <v>581</v>
      </c>
      <c r="B261" s="101" t="s">
        <v>582</v>
      </c>
      <c r="C261" s="118" t="s">
        <v>583</v>
      </c>
      <c r="D261" s="125" t="s">
        <v>68</v>
      </c>
      <c r="E261" s="156">
        <v>24</v>
      </c>
      <c r="F261" s="100"/>
      <c r="G261" s="204">
        <f t="shared" si="13"/>
        <v>0</v>
      </c>
      <c r="H261" s="201"/>
      <c r="I261" s="68"/>
      <c r="J261" s="69"/>
      <c r="K261" s="69"/>
    </row>
    <row r="262" spans="1:11" s="34" customFormat="1" ht="30">
      <c r="A262" s="84" t="s">
        <v>584</v>
      </c>
      <c r="B262" s="101" t="s">
        <v>329</v>
      </c>
      <c r="C262" s="118" t="s">
        <v>585</v>
      </c>
      <c r="D262" s="125" t="s">
        <v>68</v>
      </c>
      <c r="E262" s="156">
        <v>24</v>
      </c>
      <c r="F262" s="100"/>
      <c r="G262" s="204">
        <f t="shared" si="13"/>
        <v>0</v>
      </c>
      <c r="H262" s="201"/>
      <c r="I262" s="68"/>
      <c r="J262" s="69"/>
      <c r="K262" s="69"/>
    </row>
    <row r="263" spans="1:11" s="34" customFormat="1" ht="15">
      <c r="A263" s="84" t="s">
        <v>586</v>
      </c>
      <c r="B263" s="116" t="s">
        <v>587</v>
      </c>
      <c r="C263" s="118" t="s">
        <v>588</v>
      </c>
      <c r="D263" s="125" t="s">
        <v>68</v>
      </c>
      <c r="E263" s="156">
        <v>24</v>
      </c>
      <c r="F263" s="100"/>
      <c r="G263" s="204">
        <f t="shared" si="13"/>
        <v>0</v>
      </c>
      <c r="H263" s="201"/>
      <c r="I263" s="68"/>
      <c r="J263" s="69"/>
      <c r="K263" s="69"/>
    </row>
    <row r="264" spans="1:11" s="34" customFormat="1" ht="30">
      <c r="A264" s="84" t="s">
        <v>589</v>
      </c>
      <c r="B264" s="116" t="s">
        <v>590</v>
      </c>
      <c r="C264" s="118" t="s">
        <v>591</v>
      </c>
      <c r="D264" s="125" t="s">
        <v>474</v>
      </c>
      <c r="E264" s="156">
        <v>12</v>
      </c>
      <c r="F264" s="100"/>
      <c r="G264" s="204">
        <f t="shared" si="13"/>
        <v>0</v>
      </c>
      <c r="H264" s="201"/>
      <c r="I264" s="68"/>
      <c r="J264" s="69"/>
      <c r="K264" s="69"/>
    </row>
    <row r="265" spans="1:11" s="34" customFormat="1" ht="15">
      <c r="A265" s="84" t="s">
        <v>592</v>
      </c>
      <c r="B265" s="116" t="s">
        <v>425</v>
      </c>
      <c r="C265" s="118" t="s">
        <v>593</v>
      </c>
      <c r="D265" s="125" t="s">
        <v>68</v>
      </c>
      <c r="E265" s="156">
        <v>24</v>
      </c>
      <c r="F265" s="100"/>
      <c r="G265" s="204">
        <f t="shared" si="13"/>
        <v>0</v>
      </c>
      <c r="H265" s="201"/>
      <c r="I265" s="68"/>
      <c r="J265" s="69"/>
      <c r="K265" s="69"/>
    </row>
    <row r="266" spans="1:11" s="34" customFormat="1" ht="15">
      <c r="A266" s="84" t="s">
        <v>594</v>
      </c>
      <c r="B266" s="101" t="s">
        <v>595</v>
      </c>
      <c r="C266" s="118" t="s">
        <v>596</v>
      </c>
      <c r="D266" s="125" t="s">
        <v>68</v>
      </c>
      <c r="E266" s="156">
        <v>24</v>
      </c>
      <c r="F266" s="164"/>
      <c r="G266" s="204">
        <f t="shared" si="13"/>
        <v>0</v>
      </c>
      <c r="H266" s="201"/>
      <c r="I266" s="68"/>
      <c r="J266" s="69"/>
      <c r="K266" s="69"/>
    </row>
    <row r="267" spans="1:11" s="34" customFormat="1" ht="15">
      <c r="A267" s="84" t="s">
        <v>597</v>
      </c>
      <c r="B267" s="101" t="s">
        <v>598</v>
      </c>
      <c r="C267" s="118" t="s">
        <v>599</v>
      </c>
      <c r="D267" s="125" t="s">
        <v>68</v>
      </c>
      <c r="E267" s="156">
        <v>24</v>
      </c>
      <c r="F267" s="164"/>
      <c r="G267" s="204">
        <f t="shared" si="13"/>
        <v>0</v>
      </c>
      <c r="H267" s="201"/>
      <c r="I267" s="68"/>
      <c r="J267" s="69"/>
      <c r="K267" s="69"/>
    </row>
    <row r="268" spans="1:11" s="34" customFormat="1" ht="30.75" thickBot="1">
      <c r="A268" s="84" t="s">
        <v>600</v>
      </c>
      <c r="B268" s="101" t="s">
        <v>601</v>
      </c>
      <c r="C268" s="118" t="s">
        <v>602</v>
      </c>
      <c r="D268" s="125" t="s">
        <v>474</v>
      </c>
      <c r="E268" s="156">
        <v>11</v>
      </c>
      <c r="F268" s="100"/>
      <c r="G268" s="76">
        <f t="shared" si="13"/>
        <v>0</v>
      </c>
      <c r="H268" s="201"/>
      <c r="I268" s="68"/>
      <c r="J268" s="69"/>
      <c r="K268" s="69"/>
    </row>
    <row r="269" spans="1:12" ht="15.75" thickBot="1">
      <c r="A269" s="63" t="s">
        <v>603</v>
      </c>
      <c r="B269" s="26"/>
      <c r="C269" s="27" t="s">
        <v>604</v>
      </c>
      <c r="D269" s="28"/>
      <c r="E269" s="29"/>
      <c r="F269" s="28"/>
      <c r="G269" s="28"/>
      <c r="H269" s="201"/>
      <c r="I269" s="31"/>
      <c r="J269" s="31"/>
      <c r="K269" s="31"/>
      <c r="L269" s="34"/>
    </row>
    <row r="270" spans="1:11" s="34" customFormat="1" ht="15">
      <c r="A270" s="83" t="s">
        <v>605</v>
      </c>
      <c r="B270" s="101" t="s">
        <v>329</v>
      </c>
      <c r="C270" s="37" t="s">
        <v>606</v>
      </c>
      <c r="D270" s="125" t="s">
        <v>68</v>
      </c>
      <c r="E270" s="156">
        <v>3.036</v>
      </c>
      <c r="F270" s="100"/>
      <c r="G270" s="76">
        <f>E270*F270</f>
        <v>0</v>
      </c>
      <c r="H270" s="201"/>
      <c r="I270" s="68"/>
      <c r="J270" s="69"/>
      <c r="K270" s="69"/>
    </row>
    <row r="271" spans="1:11" s="34" customFormat="1" ht="15">
      <c r="A271" s="84" t="s">
        <v>607</v>
      </c>
      <c r="B271" s="101" t="s">
        <v>196</v>
      </c>
      <c r="C271" s="37" t="s">
        <v>608</v>
      </c>
      <c r="D271" s="125" t="s">
        <v>68</v>
      </c>
      <c r="E271" s="156">
        <v>0.61</v>
      </c>
      <c r="F271" s="100"/>
      <c r="G271" s="76">
        <f>E271*F271</f>
        <v>0</v>
      </c>
      <c r="H271" s="201"/>
      <c r="I271" s="68"/>
      <c r="J271" s="69"/>
      <c r="K271" s="69"/>
    </row>
    <row r="272" spans="1:11" s="34" customFormat="1" ht="15">
      <c r="A272" s="84" t="s">
        <v>609</v>
      </c>
      <c r="B272" s="101" t="s">
        <v>610</v>
      </c>
      <c r="C272" s="37" t="s">
        <v>611</v>
      </c>
      <c r="D272" s="125" t="s">
        <v>68</v>
      </c>
      <c r="E272" s="156">
        <v>3.04</v>
      </c>
      <c r="F272" s="100"/>
      <c r="G272" s="76">
        <f>E272*F272</f>
        <v>0</v>
      </c>
      <c r="H272" s="201"/>
      <c r="I272" s="68"/>
      <c r="J272" s="69"/>
      <c r="K272" s="69"/>
    </row>
    <row r="273" spans="1:11" s="34" customFormat="1" ht="30">
      <c r="A273" s="84" t="s">
        <v>612</v>
      </c>
      <c r="B273" s="101" t="s">
        <v>613</v>
      </c>
      <c r="C273" s="37" t="s">
        <v>614</v>
      </c>
      <c r="D273" s="125" t="s">
        <v>68</v>
      </c>
      <c r="E273" s="156">
        <v>3.04</v>
      </c>
      <c r="F273" s="100"/>
      <c r="G273" s="76">
        <f>E273*F273</f>
        <v>0</v>
      </c>
      <c r="H273" s="201"/>
      <c r="I273" s="68"/>
      <c r="J273" s="69"/>
      <c r="K273" s="69"/>
    </row>
    <row r="274" spans="1:11" s="34" customFormat="1" ht="30.75" thickBot="1">
      <c r="A274" s="84" t="s">
        <v>615</v>
      </c>
      <c r="B274" s="108" t="s">
        <v>616</v>
      </c>
      <c r="C274" s="109" t="s">
        <v>617</v>
      </c>
      <c r="D274" s="167" t="s">
        <v>68</v>
      </c>
      <c r="E274" s="198">
        <v>3.04</v>
      </c>
      <c r="F274" s="205"/>
      <c r="G274" s="111">
        <f>E274*F274</f>
        <v>0</v>
      </c>
      <c r="H274" s="201"/>
      <c r="I274" s="68"/>
      <c r="J274" s="69"/>
      <c r="K274" s="69"/>
    </row>
    <row r="275" spans="1:11" s="34" customFormat="1" ht="15.75" thickBot="1">
      <c r="A275" s="287" t="s">
        <v>10</v>
      </c>
      <c r="B275" s="288"/>
      <c r="C275" s="288"/>
      <c r="D275" s="288"/>
      <c r="E275" s="288"/>
      <c r="F275" s="288"/>
      <c r="G275" s="289"/>
      <c r="H275" s="203">
        <f>SUM(G259:G274)</f>
        <v>0</v>
      </c>
      <c r="I275" s="68"/>
      <c r="J275" s="69"/>
      <c r="K275" s="69"/>
    </row>
    <row r="276" spans="1:12" ht="15.75" thickBot="1">
      <c r="A276" s="25">
        <v>13</v>
      </c>
      <c r="B276" s="26"/>
      <c r="C276" s="27" t="s">
        <v>618</v>
      </c>
      <c r="D276" s="28"/>
      <c r="E276" s="29"/>
      <c r="F276" s="28"/>
      <c r="G276" s="28"/>
      <c r="H276" s="30"/>
      <c r="I276" s="31"/>
      <c r="J276" s="31"/>
      <c r="K276" s="31"/>
      <c r="L276" s="34"/>
    </row>
    <row r="277" spans="1:11" s="34" customFormat="1" ht="30">
      <c r="A277" s="95" t="s">
        <v>619</v>
      </c>
      <c r="B277" s="101" t="s">
        <v>620</v>
      </c>
      <c r="C277" s="37" t="s">
        <v>621</v>
      </c>
      <c r="D277" s="125" t="s">
        <v>622</v>
      </c>
      <c r="E277" s="156">
        <v>37</v>
      </c>
      <c r="F277" s="100"/>
      <c r="G277" s="76">
        <f aca="true" t="shared" si="14" ref="G277:G286">E277*F277</f>
        <v>0</v>
      </c>
      <c r="H277" s="200"/>
      <c r="I277" s="68"/>
      <c r="J277" s="69"/>
      <c r="K277" s="69"/>
    </row>
    <row r="278" spans="1:11" s="34" customFormat="1" ht="30">
      <c r="A278" s="84" t="s">
        <v>623</v>
      </c>
      <c r="B278" s="101" t="s">
        <v>329</v>
      </c>
      <c r="C278" s="118" t="s">
        <v>624</v>
      </c>
      <c r="D278" s="125" t="s">
        <v>68</v>
      </c>
      <c r="E278" s="156">
        <v>97.74</v>
      </c>
      <c r="F278" s="100"/>
      <c r="G278" s="76">
        <f t="shared" si="14"/>
        <v>0</v>
      </c>
      <c r="H278" s="201"/>
      <c r="I278" s="68"/>
      <c r="J278" s="69"/>
      <c r="K278" s="69"/>
    </row>
    <row r="279" spans="1:11" s="34" customFormat="1" ht="30">
      <c r="A279" s="84" t="s">
        <v>625</v>
      </c>
      <c r="B279" s="101" t="s">
        <v>196</v>
      </c>
      <c r="C279" s="118" t="s">
        <v>626</v>
      </c>
      <c r="D279" s="125" t="s">
        <v>68</v>
      </c>
      <c r="E279" s="156">
        <v>97.74</v>
      </c>
      <c r="F279" s="100"/>
      <c r="G279" s="76">
        <f t="shared" si="14"/>
        <v>0</v>
      </c>
      <c r="H279" s="201"/>
      <c r="I279" s="68"/>
      <c r="J279" s="69"/>
      <c r="K279" s="69"/>
    </row>
    <row r="280" spans="1:11" s="34" customFormat="1" ht="30">
      <c r="A280" s="84" t="s">
        <v>627</v>
      </c>
      <c r="B280" s="101" t="s">
        <v>610</v>
      </c>
      <c r="C280" s="37" t="s">
        <v>628</v>
      </c>
      <c r="D280" s="125" t="s">
        <v>68</v>
      </c>
      <c r="E280" s="156">
        <v>97.74</v>
      </c>
      <c r="F280" s="100"/>
      <c r="G280" s="76">
        <f t="shared" si="14"/>
        <v>0</v>
      </c>
      <c r="H280" s="201"/>
      <c r="I280" s="68"/>
      <c r="J280" s="69"/>
      <c r="K280" s="69"/>
    </row>
    <row r="281" spans="1:11" s="34" customFormat="1" ht="30">
      <c r="A281" s="84" t="s">
        <v>629</v>
      </c>
      <c r="B281" s="101" t="s">
        <v>630</v>
      </c>
      <c r="C281" s="37" t="s">
        <v>631</v>
      </c>
      <c r="D281" s="125" t="s">
        <v>622</v>
      </c>
      <c r="E281" s="156">
        <v>141</v>
      </c>
      <c r="F281" s="100"/>
      <c r="G281" s="76">
        <f t="shared" si="14"/>
        <v>0</v>
      </c>
      <c r="H281" s="201"/>
      <c r="I281" s="68"/>
      <c r="J281" s="69"/>
      <c r="K281" s="69"/>
    </row>
    <row r="282" spans="1:11" s="34" customFormat="1" ht="30">
      <c r="A282" s="84" t="s">
        <v>632</v>
      </c>
      <c r="B282" s="101" t="s">
        <v>633</v>
      </c>
      <c r="C282" s="37" t="s">
        <v>634</v>
      </c>
      <c r="D282" s="125" t="s">
        <v>622</v>
      </c>
      <c r="E282" s="156">
        <v>82</v>
      </c>
      <c r="F282" s="115"/>
      <c r="G282" s="76">
        <f t="shared" si="14"/>
        <v>0</v>
      </c>
      <c r="H282" s="201"/>
      <c r="I282" s="68"/>
      <c r="J282" s="69"/>
      <c r="K282" s="69"/>
    </row>
    <row r="283" spans="1:11" s="34" customFormat="1" ht="30">
      <c r="A283" s="84" t="s">
        <v>635</v>
      </c>
      <c r="B283" s="101" t="s">
        <v>636</v>
      </c>
      <c r="C283" s="37" t="s">
        <v>637</v>
      </c>
      <c r="D283" s="125" t="s">
        <v>68</v>
      </c>
      <c r="E283" s="156">
        <v>7.65</v>
      </c>
      <c r="F283" s="115"/>
      <c r="G283" s="76">
        <f t="shared" si="14"/>
        <v>0</v>
      </c>
      <c r="H283" s="201"/>
      <c r="I283" s="68"/>
      <c r="J283" s="69"/>
      <c r="K283" s="69"/>
    </row>
    <row r="284" spans="1:11" s="34" customFormat="1" ht="30">
      <c r="A284" s="84" t="s">
        <v>638</v>
      </c>
      <c r="B284" s="101" t="s">
        <v>639</v>
      </c>
      <c r="C284" s="37" t="s">
        <v>640</v>
      </c>
      <c r="D284" s="125" t="s">
        <v>68</v>
      </c>
      <c r="E284" s="156">
        <v>7</v>
      </c>
      <c r="F284" s="100"/>
      <c r="G284" s="76">
        <f t="shared" si="14"/>
        <v>0</v>
      </c>
      <c r="H284" s="201"/>
      <c r="I284" s="68"/>
      <c r="J284" s="69"/>
      <c r="K284" s="69"/>
    </row>
    <row r="285" spans="1:11" s="34" customFormat="1" ht="30">
      <c r="A285" s="84" t="s">
        <v>641</v>
      </c>
      <c r="B285" s="101" t="s">
        <v>613</v>
      </c>
      <c r="C285" s="37" t="s">
        <v>642</v>
      </c>
      <c r="D285" s="125" t="s">
        <v>68</v>
      </c>
      <c r="E285" s="156">
        <v>97.74</v>
      </c>
      <c r="F285" s="100"/>
      <c r="G285" s="76">
        <f t="shared" si="14"/>
        <v>0</v>
      </c>
      <c r="H285" s="201"/>
      <c r="I285" s="68"/>
      <c r="J285" s="69"/>
      <c r="K285" s="69"/>
    </row>
    <row r="286" spans="1:11" s="34" customFormat="1" ht="30.75" thickBot="1">
      <c r="A286" s="84" t="s">
        <v>643</v>
      </c>
      <c r="B286" s="101" t="s">
        <v>644</v>
      </c>
      <c r="C286" s="109" t="s">
        <v>645</v>
      </c>
      <c r="D286" s="167" t="s">
        <v>68</v>
      </c>
      <c r="E286" s="198">
        <v>97.74</v>
      </c>
      <c r="F286" s="100"/>
      <c r="G286" s="111">
        <f t="shared" si="14"/>
        <v>0</v>
      </c>
      <c r="H286" s="201"/>
      <c r="I286" s="68"/>
      <c r="J286" s="69"/>
      <c r="K286" s="69"/>
    </row>
    <row r="287" spans="1:11" s="34" customFormat="1" ht="15.75" thickBot="1">
      <c r="A287" s="287" t="s">
        <v>10</v>
      </c>
      <c r="B287" s="288"/>
      <c r="C287" s="288"/>
      <c r="D287" s="288"/>
      <c r="E287" s="288"/>
      <c r="F287" s="288"/>
      <c r="G287" s="289"/>
      <c r="H287" s="203">
        <f>SUM(G277:G286)</f>
        <v>0</v>
      </c>
      <c r="I287" s="68"/>
      <c r="J287" s="69"/>
      <c r="K287" s="69"/>
    </row>
    <row r="288" spans="1:12" ht="15.75" thickBot="1">
      <c r="A288" s="25">
        <v>14</v>
      </c>
      <c r="B288" s="26"/>
      <c r="C288" s="27" t="s">
        <v>646</v>
      </c>
      <c r="D288" s="28"/>
      <c r="E288" s="29"/>
      <c r="F288" s="28"/>
      <c r="G288" s="28"/>
      <c r="H288" s="30"/>
      <c r="I288" s="31"/>
      <c r="J288" s="31"/>
      <c r="K288" s="31"/>
      <c r="L288" s="34"/>
    </row>
    <row r="289" spans="1:12" ht="15.75" thickBot="1">
      <c r="A289" s="63" t="s">
        <v>647</v>
      </c>
      <c r="B289" s="26"/>
      <c r="C289" s="27" t="s">
        <v>574</v>
      </c>
      <c r="D289" s="28"/>
      <c r="E289" s="206"/>
      <c r="F289" s="207"/>
      <c r="G289" s="28"/>
      <c r="H289" s="30"/>
      <c r="I289" s="31"/>
      <c r="J289" s="31"/>
      <c r="K289" s="31"/>
      <c r="L289" s="34"/>
    </row>
    <row r="290" spans="1:11" s="34" customFormat="1" ht="15">
      <c r="A290" s="208"/>
      <c r="B290" s="124"/>
      <c r="C290" s="209" t="s">
        <v>648</v>
      </c>
      <c r="D290" s="209"/>
      <c r="E290" s="210"/>
      <c r="F290" s="164"/>
      <c r="G290" s="76"/>
      <c r="H290" s="200"/>
      <c r="I290" s="68"/>
      <c r="J290" s="69"/>
      <c r="K290" s="69"/>
    </row>
    <row r="291" spans="1:11" s="34" customFormat="1" ht="30">
      <c r="A291" s="116" t="s">
        <v>649</v>
      </c>
      <c r="B291" s="113" t="s">
        <v>650</v>
      </c>
      <c r="C291" s="211" t="s">
        <v>651</v>
      </c>
      <c r="D291" s="212" t="s">
        <v>652</v>
      </c>
      <c r="E291" s="156">
        <v>100</v>
      </c>
      <c r="F291" s="100"/>
      <c r="G291" s="76">
        <f aca="true" t="shared" si="15" ref="G291:G299">E291*F291</f>
        <v>0</v>
      </c>
      <c r="H291" s="201"/>
      <c r="I291" s="68"/>
      <c r="J291" s="69"/>
      <c r="K291" s="69"/>
    </row>
    <row r="292" spans="1:11" s="34" customFormat="1" ht="30">
      <c r="A292" s="116" t="s">
        <v>653</v>
      </c>
      <c r="B292" s="113" t="s">
        <v>582</v>
      </c>
      <c r="C292" s="211" t="s">
        <v>583</v>
      </c>
      <c r="D292" s="212" t="s">
        <v>68</v>
      </c>
      <c r="E292" s="156">
        <v>41.0196</v>
      </c>
      <c r="F292" s="100"/>
      <c r="G292" s="76">
        <f t="shared" si="15"/>
        <v>0</v>
      </c>
      <c r="H292" s="201"/>
      <c r="I292" s="68"/>
      <c r="J292" s="69"/>
      <c r="K292" s="69"/>
    </row>
    <row r="293" spans="1:11" s="34" customFormat="1" ht="30">
      <c r="A293" s="116" t="s">
        <v>654</v>
      </c>
      <c r="B293" s="113" t="s">
        <v>329</v>
      </c>
      <c r="C293" s="211" t="s">
        <v>585</v>
      </c>
      <c r="D293" s="212" t="s">
        <v>68</v>
      </c>
      <c r="E293" s="156">
        <v>41.02</v>
      </c>
      <c r="F293" s="100"/>
      <c r="G293" s="76">
        <f t="shared" si="15"/>
        <v>0</v>
      </c>
      <c r="H293" s="201"/>
      <c r="I293" s="68"/>
      <c r="J293" s="69"/>
      <c r="K293" s="69"/>
    </row>
    <row r="294" spans="1:11" s="34" customFormat="1" ht="15">
      <c r="A294" s="116" t="s">
        <v>655</v>
      </c>
      <c r="B294" s="113" t="str">
        <f>B263</f>
        <v>14.002.202-7</v>
      </c>
      <c r="C294" s="211" t="s">
        <v>588</v>
      </c>
      <c r="D294" s="212" t="s">
        <v>68</v>
      </c>
      <c r="E294" s="156">
        <v>4.102</v>
      </c>
      <c r="F294" s="100"/>
      <c r="G294" s="76">
        <f t="shared" si="15"/>
        <v>0</v>
      </c>
      <c r="H294" s="201"/>
      <c r="I294" s="68"/>
      <c r="J294" s="69"/>
      <c r="K294" s="69"/>
    </row>
    <row r="295" spans="1:11" s="34" customFormat="1" ht="30">
      <c r="A295" s="116" t="s">
        <v>656</v>
      </c>
      <c r="B295" s="113" t="str">
        <f>B264</f>
        <v>14.002.203-7</v>
      </c>
      <c r="C295" s="211" t="s">
        <v>657</v>
      </c>
      <c r="D295" s="212" t="s">
        <v>68</v>
      </c>
      <c r="E295" s="156">
        <v>8.204</v>
      </c>
      <c r="F295" s="100"/>
      <c r="G295" s="76">
        <f t="shared" si="15"/>
        <v>0</v>
      </c>
      <c r="H295" s="201"/>
      <c r="I295" s="68"/>
      <c r="J295" s="69"/>
      <c r="K295" s="69"/>
    </row>
    <row r="296" spans="1:11" s="34" customFormat="1" ht="15">
      <c r="A296" s="116" t="s">
        <v>658</v>
      </c>
      <c r="B296" s="113" t="s">
        <v>425</v>
      </c>
      <c r="C296" s="211" t="s">
        <v>593</v>
      </c>
      <c r="D296" s="212" t="s">
        <v>68</v>
      </c>
      <c r="E296" s="156">
        <v>41.02</v>
      </c>
      <c r="F296" s="100"/>
      <c r="G296" s="76">
        <f t="shared" si="15"/>
        <v>0</v>
      </c>
      <c r="H296" s="201"/>
      <c r="I296" s="68"/>
      <c r="J296" s="69"/>
      <c r="K296" s="69"/>
    </row>
    <row r="297" spans="1:11" s="34" customFormat="1" ht="15">
      <c r="A297" s="116" t="s">
        <v>659</v>
      </c>
      <c r="B297" s="113" t="s">
        <v>595</v>
      </c>
      <c r="C297" s="211" t="s">
        <v>596</v>
      </c>
      <c r="D297" s="212" t="s">
        <v>68</v>
      </c>
      <c r="E297" s="156">
        <v>41.02</v>
      </c>
      <c r="F297" s="164"/>
      <c r="G297" s="76">
        <f t="shared" si="15"/>
        <v>0</v>
      </c>
      <c r="H297" s="201"/>
      <c r="I297" s="68"/>
      <c r="J297" s="69"/>
      <c r="K297" s="69"/>
    </row>
    <row r="298" spans="1:11" s="34" customFormat="1" ht="15">
      <c r="A298" s="116" t="s">
        <v>660</v>
      </c>
      <c r="B298" s="113" t="s">
        <v>598</v>
      </c>
      <c r="C298" s="211" t="s">
        <v>661</v>
      </c>
      <c r="D298" s="212" t="s">
        <v>68</v>
      </c>
      <c r="E298" s="156">
        <v>41.02</v>
      </c>
      <c r="F298" s="164"/>
      <c r="G298" s="76">
        <f t="shared" si="15"/>
        <v>0</v>
      </c>
      <c r="H298" s="201"/>
      <c r="I298" s="68"/>
      <c r="J298" s="69"/>
      <c r="K298" s="69"/>
    </row>
    <row r="299" spans="1:11" s="34" customFormat="1" ht="30.75" thickBot="1">
      <c r="A299" s="116" t="s">
        <v>662</v>
      </c>
      <c r="B299" s="127" t="s">
        <v>601</v>
      </c>
      <c r="C299" s="211" t="s">
        <v>602</v>
      </c>
      <c r="D299" s="212" t="s">
        <v>622</v>
      </c>
      <c r="E299" s="156">
        <v>3</v>
      </c>
      <c r="F299" s="100"/>
      <c r="G299" s="76">
        <f t="shared" si="15"/>
        <v>0</v>
      </c>
      <c r="H299" s="201"/>
      <c r="I299" s="68"/>
      <c r="J299" s="69"/>
      <c r="K299" s="69"/>
    </row>
    <row r="300" spans="1:12" ht="15.75" thickBot="1">
      <c r="A300" s="63" t="s">
        <v>663</v>
      </c>
      <c r="B300" s="26"/>
      <c r="C300" s="27" t="s">
        <v>604</v>
      </c>
      <c r="D300" s="28"/>
      <c r="E300" s="213"/>
      <c r="F300" s="214"/>
      <c r="G300" s="28"/>
      <c r="H300" s="201"/>
      <c r="I300" s="31"/>
      <c r="J300" s="31"/>
      <c r="K300" s="31"/>
      <c r="L300" s="34"/>
    </row>
    <row r="301" spans="1:11" s="34" customFormat="1" ht="30">
      <c r="A301" s="215"/>
      <c r="B301" s="113"/>
      <c r="C301" s="216" t="s">
        <v>664</v>
      </c>
      <c r="D301" s="209"/>
      <c r="E301" s="217"/>
      <c r="F301" s="115"/>
      <c r="G301" s="76"/>
      <c r="H301" s="201"/>
      <c r="I301" s="68"/>
      <c r="J301" s="69"/>
      <c r="K301" s="69"/>
    </row>
    <row r="302" spans="1:11" s="34" customFormat="1" ht="15">
      <c r="A302" s="218"/>
      <c r="B302" s="113"/>
      <c r="C302" s="216" t="s">
        <v>665</v>
      </c>
      <c r="D302" s="209"/>
      <c r="E302" s="217"/>
      <c r="F302" s="115"/>
      <c r="G302" s="76"/>
      <c r="H302" s="201"/>
      <c r="I302" s="68"/>
      <c r="J302" s="69"/>
      <c r="K302" s="69"/>
    </row>
    <row r="303" spans="1:11" s="34" customFormat="1" ht="15">
      <c r="A303" s="116" t="s">
        <v>666</v>
      </c>
      <c r="B303" s="113" t="s">
        <v>329</v>
      </c>
      <c r="C303" s="37" t="s">
        <v>667</v>
      </c>
      <c r="D303" s="125" t="s">
        <v>68</v>
      </c>
      <c r="E303" s="156">
        <v>69.93102000000002</v>
      </c>
      <c r="F303" s="100"/>
      <c r="G303" s="76">
        <f>E303*F303</f>
        <v>0</v>
      </c>
      <c r="H303" s="201"/>
      <c r="I303" s="68"/>
      <c r="J303" s="69"/>
      <c r="K303" s="69"/>
    </row>
    <row r="304" spans="1:11" s="34" customFormat="1" ht="15">
      <c r="A304" s="116" t="s">
        <v>668</v>
      </c>
      <c r="B304" s="113" t="s">
        <v>196</v>
      </c>
      <c r="C304" s="37" t="s">
        <v>608</v>
      </c>
      <c r="D304" s="125" t="s">
        <v>68</v>
      </c>
      <c r="E304" s="156">
        <v>13.986204000000004</v>
      </c>
      <c r="F304" s="100"/>
      <c r="G304" s="76">
        <f>E304*F304</f>
        <v>0</v>
      </c>
      <c r="H304" s="201"/>
      <c r="I304" s="68"/>
      <c r="J304" s="69"/>
      <c r="K304" s="69"/>
    </row>
    <row r="305" spans="1:11" ht="15">
      <c r="A305" s="116" t="s">
        <v>669</v>
      </c>
      <c r="B305" s="113" t="s">
        <v>610</v>
      </c>
      <c r="C305" s="37" t="s">
        <v>611</v>
      </c>
      <c r="D305" s="125" t="s">
        <v>68</v>
      </c>
      <c r="E305" s="156">
        <v>69.93</v>
      </c>
      <c r="F305" s="100"/>
      <c r="G305" s="76">
        <f>E305*F305</f>
        <v>0</v>
      </c>
      <c r="H305" s="201"/>
      <c r="I305" s="219"/>
      <c r="J305" s="219"/>
      <c r="K305" s="219"/>
    </row>
    <row r="306" spans="1:11" ht="15">
      <c r="A306" s="116" t="s">
        <v>670</v>
      </c>
      <c r="B306" s="113" t="s">
        <v>613</v>
      </c>
      <c r="C306" s="37" t="s">
        <v>671</v>
      </c>
      <c r="D306" s="125" t="s">
        <v>68</v>
      </c>
      <c r="E306" s="156">
        <v>69.93</v>
      </c>
      <c r="F306" s="100"/>
      <c r="G306" s="76">
        <f>E306*F306</f>
        <v>0</v>
      </c>
      <c r="H306" s="201"/>
      <c r="I306" s="219"/>
      <c r="J306" s="219"/>
      <c r="K306" s="219"/>
    </row>
    <row r="307" spans="1:11" ht="15.75" thickBot="1">
      <c r="A307" s="220" t="s">
        <v>672</v>
      </c>
      <c r="B307" s="184" t="s">
        <v>458</v>
      </c>
      <c r="C307" s="109" t="s">
        <v>673</v>
      </c>
      <c r="D307" s="167" t="s">
        <v>68</v>
      </c>
      <c r="E307" s="198">
        <v>69.93</v>
      </c>
      <c r="F307" s="100"/>
      <c r="G307" s="111">
        <f>E307*F307</f>
        <v>0</v>
      </c>
      <c r="H307" s="201"/>
      <c r="I307" s="68"/>
      <c r="J307" s="69"/>
      <c r="K307" s="69"/>
    </row>
    <row r="308" spans="1:11" ht="15.75" thickBot="1">
      <c r="A308" s="287" t="s">
        <v>10</v>
      </c>
      <c r="B308" s="288"/>
      <c r="C308" s="288"/>
      <c r="D308" s="288"/>
      <c r="E308" s="288"/>
      <c r="F308" s="288"/>
      <c r="G308" s="289"/>
      <c r="H308" s="203">
        <f>SUM(G291:G307)</f>
        <v>0</v>
      </c>
      <c r="I308" s="68"/>
      <c r="J308" s="69"/>
      <c r="K308" s="69"/>
    </row>
    <row r="309" spans="1:12" ht="15.75" thickBot="1">
      <c r="A309" s="25">
        <v>15</v>
      </c>
      <c r="B309" s="26"/>
      <c r="C309" s="27" t="s">
        <v>674</v>
      </c>
      <c r="D309" s="28"/>
      <c r="E309" s="29"/>
      <c r="F309" s="28"/>
      <c r="G309" s="28"/>
      <c r="H309" s="30"/>
      <c r="I309" s="31"/>
      <c r="J309" s="31"/>
      <c r="K309" s="31"/>
      <c r="L309" s="34"/>
    </row>
    <row r="310" spans="1:12" ht="15.75" thickBot="1">
      <c r="A310" s="63" t="s">
        <v>675</v>
      </c>
      <c r="B310" s="26"/>
      <c r="C310" s="27" t="s">
        <v>676</v>
      </c>
      <c r="D310" s="28"/>
      <c r="E310" s="29"/>
      <c r="F310" s="28"/>
      <c r="G310" s="28"/>
      <c r="H310" s="30"/>
      <c r="I310" s="31"/>
      <c r="J310" s="31"/>
      <c r="K310" s="31"/>
      <c r="L310" s="34"/>
    </row>
    <row r="311" spans="1:11" s="34" customFormat="1" ht="15">
      <c r="A311" s="96" t="s">
        <v>677</v>
      </c>
      <c r="B311" s="221" t="s">
        <v>678</v>
      </c>
      <c r="C311" s="222" t="s">
        <v>679</v>
      </c>
      <c r="D311" s="223" t="s">
        <v>185</v>
      </c>
      <c r="E311" s="156">
        <v>1</v>
      </c>
      <c r="F311" s="40"/>
      <c r="G311" s="41">
        <f>F311*E311</f>
        <v>0</v>
      </c>
      <c r="H311" s="224"/>
      <c r="I311" s="68"/>
      <c r="J311" s="80"/>
      <c r="K311" s="69"/>
    </row>
    <row r="312" spans="1:11" s="34" customFormat="1" ht="15.75" thickBot="1">
      <c r="A312" s="112"/>
      <c r="B312" s="225"/>
      <c r="C312" s="97"/>
      <c r="D312" s="226"/>
      <c r="E312" s="227"/>
      <c r="F312" s="228"/>
      <c r="G312" s="229"/>
      <c r="H312" s="230"/>
      <c r="I312" s="68"/>
      <c r="J312" s="69"/>
      <c r="K312" s="69"/>
    </row>
    <row r="313" spans="1:12" ht="15.75" thickBot="1">
      <c r="A313" s="63" t="s">
        <v>680</v>
      </c>
      <c r="B313" s="26"/>
      <c r="C313" s="27" t="s">
        <v>681</v>
      </c>
      <c r="D313" s="28"/>
      <c r="E313" s="29"/>
      <c r="F313" s="28"/>
      <c r="G313" s="28"/>
      <c r="H313" s="230"/>
      <c r="I313" s="31"/>
      <c r="J313" s="31"/>
      <c r="K313" s="31"/>
      <c r="L313" s="34"/>
    </row>
    <row r="314" spans="1:11" s="34" customFormat="1" ht="15">
      <c r="A314" s="112" t="s">
        <v>682</v>
      </c>
      <c r="B314" s="113" t="s">
        <v>683</v>
      </c>
      <c r="C314" s="37" t="s">
        <v>684</v>
      </c>
      <c r="D314" s="125" t="s">
        <v>185</v>
      </c>
      <c r="E314" s="156">
        <v>1</v>
      </c>
      <c r="F314" s="40"/>
      <c r="G314" s="41">
        <f>F314*E314</f>
        <v>0</v>
      </c>
      <c r="H314" s="230"/>
      <c r="I314" s="68"/>
      <c r="J314" s="80"/>
      <c r="K314" s="69"/>
    </row>
    <row r="315" spans="1:11" s="34" customFormat="1" ht="15">
      <c r="A315" s="116"/>
      <c r="B315" s="113"/>
      <c r="C315" s="37"/>
      <c r="D315" s="125"/>
      <c r="E315" s="156"/>
      <c r="F315" s="137"/>
      <c r="G315" s="231"/>
      <c r="H315" s="230"/>
      <c r="I315" s="68"/>
      <c r="J315" s="69"/>
      <c r="K315" s="69"/>
    </row>
    <row r="316" spans="1:11" s="34" customFormat="1" ht="15">
      <c r="A316" s="116" t="s">
        <v>685</v>
      </c>
      <c r="B316" s="232"/>
      <c r="C316" s="233" t="s">
        <v>686</v>
      </c>
      <c r="D316" s="234"/>
      <c r="E316" s="235"/>
      <c r="F316" s="137"/>
      <c r="G316" s="231"/>
      <c r="H316" s="230"/>
      <c r="I316" s="68"/>
      <c r="J316" s="69"/>
      <c r="K316" s="69"/>
    </row>
    <row r="317" spans="1:11" s="34" customFormat="1" ht="15">
      <c r="A317" s="116" t="s">
        <v>687</v>
      </c>
      <c r="B317" s="113" t="s">
        <v>688</v>
      </c>
      <c r="C317" s="37" t="s">
        <v>689</v>
      </c>
      <c r="D317" s="125" t="s">
        <v>68</v>
      </c>
      <c r="E317" s="156">
        <v>0.42</v>
      </c>
      <c r="F317" s="100"/>
      <c r="G317" s="76">
        <f aca="true" t="shared" si="16" ref="G317:G322">E317*F317</f>
        <v>0</v>
      </c>
      <c r="H317" s="230"/>
      <c r="I317" s="68"/>
      <c r="J317" s="69"/>
      <c r="K317" s="69"/>
    </row>
    <row r="318" spans="1:11" s="34" customFormat="1" ht="15">
      <c r="A318" s="116" t="s">
        <v>690</v>
      </c>
      <c r="B318" s="236" t="s">
        <v>691</v>
      </c>
      <c r="C318" s="37" t="s">
        <v>692</v>
      </c>
      <c r="D318" s="125" t="s">
        <v>622</v>
      </c>
      <c r="E318" s="156">
        <v>1</v>
      </c>
      <c r="F318" s="100"/>
      <c r="G318" s="76">
        <f t="shared" si="16"/>
        <v>0</v>
      </c>
      <c r="H318" s="230"/>
      <c r="I318" s="68"/>
      <c r="J318" s="69"/>
      <c r="K318" s="69"/>
    </row>
    <row r="319" spans="1:11" s="34" customFormat="1" ht="15">
      <c r="A319" s="116" t="s">
        <v>693</v>
      </c>
      <c r="B319" s="236" t="s">
        <v>694</v>
      </c>
      <c r="C319" s="37" t="s">
        <v>695</v>
      </c>
      <c r="D319" s="125" t="s">
        <v>622</v>
      </c>
      <c r="E319" s="156">
        <v>1</v>
      </c>
      <c r="F319" s="100"/>
      <c r="G319" s="76">
        <f t="shared" si="16"/>
        <v>0</v>
      </c>
      <c r="H319" s="230"/>
      <c r="I319" s="68"/>
      <c r="J319" s="69"/>
      <c r="K319" s="69"/>
    </row>
    <row r="320" spans="1:11" s="34" customFormat="1" ht="15">
      <c r="A320" s="116" t="s">
        <v>696</v>
      </c>
      <c r="B320" s="237" t="s">
        <v>697</v>
      </c>
      <c r="C320" s="37" t="s">
        <v>698</v>
      </c>
      <c r="D320" s="125" t="s">
        <v>622</v>
      </c>
      <c r="E320" s="156">
        <v>1</v>
      </c>
      <c r="F320" s="100"/>
      <c r="G320" s="76">
        <f t="shared" si="16"/>
        <v>0</v>
      </c>
      <c r="H320" s="230"/>
      <c r="I320" s="68"/>
      <c r="J320" s="69"/>
      <c r="K320" s="69"/>
    </row>
    <row r="321" spans="1:11" s="34" customFormat="1" ht="15">
      <c r="A321" s="116" t="s">
        <v>699</v>
      </c>
      <c r="B321" s="237" t="s">
        <v>700</v>
      </c>
      <c r="C321" s="37" t="s">
        <v>701</v>
      </c>
      <c r="D321" s="125" t="s">
        <v>622</v>
      </c>
      <c r="E321" s="156">
        <v>2</v>
      </c>
      <c r="F321" s="100"/>
      <c r="G321" s="76">
        <f t="shared" si="16"/>
        <v>0</v>
      </c>
      <c r="H321" s="230"/>
      <c r="I321" s="68"/>
      <c r="J321" s="69"/>
      <c r="K321" s="69"/>
    </row>
    <row r="322" spans="1:11" s="34" customFormat="1" ht="15.75" thickBot="1">
      <c r="A322" s="102" t="s">
        <v>699</v>
      </c>
      <c r="B322" s="238" t="s">
        <v>702</v>
      </c>
      <c r="C322" s="37" t="s">
        <v>703</v>
      </c>
      <c r="D322" s="125" t="s">
        <v>622</v>
      </c>
      <c r="E322" s="156">
        <v>1</v>
      </c>
      <c r="F322" s="100"/>
      <c r="G322" s="76">
        <f t="shared" si="16"/>
        <v>0</v>
      </c>
      <c r="H322" s="230"/>
      <c r="I322" s="68"/>
      <c r="J322" s="69"/>
      <c r="K322" s="69"/>
    </row>
    <row r="323" spans="1:12" ht="15.75" thickBot="1">
      <c r="A323" s="63" t="s">
        <v>704</v>
      </c>
      <c r="B323" s="26"/>
      <c r="C323" s="27" t="s">
        <v>705</v>
      </c>
      <c r="D323" s="28"/>
      <c r="E323" s="29"/>
      <c r="F323" s="28"/>
      <c r="G323" s="28"/>
      <c r="H323" s="230"/>
      <c r="I323" s="31"/>
      <c r="J323" s="31"/>
      <c r="K323" s="31"/>
      <c r="L323" s="34"/>
    </row>
    <row r="324" spans="1:11" s="34" customFormat="1" ht="15">
      <c r="A324" s="112" t="s">
        <v>706</v>
      </c>
      <c r="B324" s="237" t="s">
        <v>707</v>
      </c>
      <c r="C324" s="239" t="s">
        <v>708</v>
      </c>
      <c r="D324" s="125" t="s">
        <v>185</v>
      </c>
      <c r="E324" s="156">
        <v>1</v>
      </c>
      <c r="F324" s="100"/>
      <c r="G324" s="76">
        <f>E324*F324</f>
        <v>0</v>
      </c>
      <c r="H324" s="230"/>
      <c r="I324" s="68"/>
      <c r="J324" s="69"/>
      <c r="K324" s="69"/>
    </row>
    <row r="325" spans="1:11" s="34" customFormat="1" ht="15.75" thickBot="1">
      <c r="A325" s="102" t="s">
        <v>709</v>
      </c>
      <c r="B325" s="238" t="s">
        <v>710</v>
      </c>
      <c r="C325" s="239" t="s">
        <v>711</v>
      </c>
      <c r="D325" s="167" t="s">
        <v>622</v>
      </c>
      <c r="E325" s="198">
        <v>5</v>
      </c>
      <c r="F325" s="100"/>
      <c r="G325" s="111">
        <f>E325*F325</f>
        <v>0</v>
      </c>
      <c r="H325" s="230"/>
      <c r="I325" s="68"/>
      <c r="J325" s="69"/>
      <c r="K325" s="69"/>
    </row>
    <row r="326" spans="1:11" s="34" customFormat="1" ht="15.75" thickBot="1">
      <c r="A326" s="287" t="s">
        <v>10</v>
      </c>
      <c r="B326" s="288"/>
      <c r="C326" s="288"/>
      <c r="D326" s="288"/>
      <c r="E326" s="288"/>
      <c r="F326" s="288"/>
      <c r="G326" s="289"/>
      <c r="H326" s="240">
        <f>SUM(G311:G325)</f>
        <v>0</v>
      </c>
      <c r="I326" s="68"/>
      <c r="J326" s="69"/>
      <c r="K326" s="69"/>
    </row>
    <row r="327" spans="1:12" ht="15.75" thickBot="1">
      <c r="A327" s="25">
        <v>16</v>
      </c>
      <c r="B327" s="26"/>
      <c r="C327" s="27" t="s">
        <v>712</v>
      </c>
      <c r="D327" s="28"/>
      <c r="E327" s="29"/>
      <c r="F327" s="28"/>
      <c r="G327" s="28"/>
      <c r="H327" s="30"/>
      <c r="I327" s="31"/>
      <c r="J327" s="31"/>
      <c r="K327" s="31"/>
      <c r="L327" s="34"/>
    </row>
    <row r="328" spans="1:12" ht="15.75" thickBot="1">
      <c r="A328" s="63" t="s">
        <v>713</v>
      </c>
      <c r="B328" s="26"/>
      <c r="C328" s="27" t="s">
        <v>714</v>
      </c>
      <c r="D328" s="28"/>
      <c r="E328" s="29"/>
      <c r="F328" s="28"/>
      <c r="G328" s="28"/>
      <c r="H328" s="241"/>
      <c r="I328" s="31"/>
      <c r="J328" s="31"/>
      <c r="K328" s="31"/>
      <c r="L328" s="34"/>
    </row>
    <row r="329" spans="1:16" ht="15">
      <c r="A329" s="215" t="s">
        <v>715</v>
      </c>
      <c r="B329" s="232"/>
      <c r="C329" s="242" t="s">
        <v>716</v>
      </c>
      <c r="D329" s="243"/>
      <c r="E329" s="244"/>
      <c r="F329" s="245"/>
      <c r="G329" s="181"/>
      <c r="H329" s="241"/>
      <c r="I329" s="68"/>
      <c r="J329" s="68"/>
      <c r="K329" s="68"/>
      <c r="L329" s="13"/>
      <c r="M329" s="13"/>
      <c r="N329" s="13"/>
      <c r="O329" s="13"/>
      <c r="P329" s="13"/>
    </row>
    <row r="330" spans="1:16" ht="30">
      <c r="A330" s="246" t="s">
        <v>717</v>
      </c>
      <c r="B330" s="113" t="s">
        <v>329</v>
      </c>
      <c r="C330" s="37" t="s">
        <v>718</v>
      </c>
      <c r="D330" s="86" t="s">
        <v>68</v>
      </c>
      <c r="E330" s="247">
        <v>6.68</v>
      </c>
      <c r="F330" s="100"/>
      <c r="G330" s="76">
        <f aca="true" t="shared" si="17" ref="G330:G340">E330*F330</f>
        <v>0</v>
      </c>
      <c r="H330" s="241"/>
      <c r="I330" s="68"/>
      <c r="J330" s="68"/>
      <c r="K330" s="68"/>
      <c r="L330" s="13"/>
      <c r="M330" s="13"/>
      <c r="N330" s="13"/>
      <c r="O330" s="13"/>
      <c r="P330" s="13"/>
    </row>
    <row r="331" spans="1:16" ht="15">
      <c r="A331" s="246" t="s">
        <v>719</v>
      </c>
      <c r="B331" s="113" t="s">
        <v>595</v>
      </c>
      <c r="C331" s="114" t="s">
        <v>596</v>
      </c>
      <c r="D331" s="86" t="s">
        <v>68</v>
      </c>
      <c r="E331" s="156">
        <v>6.68</v>
      </c>
      <c r="F331" s="164"/>
      <c r="G331" s="76">
        <f t="shared" si="17"/>
        <v>0</v>
      </c>
      <c r="H331" s="241"/>
      <c r="I331" s="68"/>
      <c r="J331" s="68"/>
      <c r="K331" s="68"/>
      <c r="L331" s="13"/>
      <c r="M331" s="13"/>
      <c r="N331" s="13"/>
      <c r="O331" s="13"/>
      <c r="P331" s="13"/>
    </row>
    <row r="332" spans="1:16" ht="15">
      <c r="A332" s="246" t="s">
        <v>720</v>
      </c>
      <c r="B332" s="113" t="s">
        <v>598</v>
      </c>
      <c r="C332" s="114" t="s">
        <v>599</v>
      </c>
      <c r="D332" s="86" t="s">
        <v>68</v>
      </c>
      <c r="E332" s="156">
        <v>6.68</v>
      </c>
      <c r="F332" s="164"/>
      <c r="G332" s="76">
        <f t="shared" si="17"/>
        <v>0</v>
      </c>
      <c r="H332" s="241"/>
      <c r="I332" s="68"/>
      <c r="J332" s="68"/>
      <c r="K332" s="158"/>
      <c r="L332" s="13"/>
      <c r="M332" s="13"/>
      <c r="N332" s="13"/>
      <c r="O332" s="13"/>
      <c r="P332" s="13"/>
    </row>
    <row r="333" spans="1:16" ht="15">
      <c r="A333" s="248" t="s">
        <v>721</v>
      </c>
      <c r="B333" s="232"/>
      <c r="C333" s="242" t="s">
        <v>722</v>
      </c>
      <c r="D333" s="243"/>
      <c r="E333" s="244"/>
      <c r="F333" s="164"/>
      <c r="G333" s="76"/>
      <c r="H333" s="241"/>
      <c r="I333" s="13"/>
      <c r="J333" s="13"/>
      <c r="K333" s="13"/>
      <c r="L333" s="13"/>
      <c r="M333" s="13"/>
      <c r="N333" s="13"/>
      <c r="O333" s="13"/>
      <c r="P333" s="13"/>
    </row>
    <row r="334" spans="1:16" ht="30">
      <c r="A334" s="246" t="s">
        <v>723</v>
      </c>
      <c r="B334" s="113" t="s">
        <v>724</v>
      </c>
      <c r="C334" s="37" t="s">
        <v>725</v>
      </c>
      <c r="D334" s="249" t="s">
        <v>68</v>
      </c>
      <c r="E334" s="250">
        <v>11.64</v>
      </c>
      <c r="F334" s="100"/>
      <c r="G334" s="76">
        <f t="shared" si="17"/>
        <v>0</v>
      </c>
      <c r="H334" s="241"/>
      <c r="I334" s="13"/>
      <c r="J334" s="13"/>
      <c r="K334" s="13"/>
      <c r="L334" s="13"/>
      <c r="M334" s="13"/>
      <c r="N334" s="13"/>
      <c r="O334" s="13"/>
      <c r="P334" s="13"/>
    </row>
    <row r="335" spans="1:16" ht="15">
      <c r="A335" s="246" t="s">
        <v>726</v>
      </c>
      <c r="B335" s="113" t="s">
        <v>727</v>
      </c>
      <c r="C335" s="114" t="s">
        <v>728</v>
      </c>
      <c r="D335" s="249" t="s">
        <v>238</v>
      </c>
      <c r="E335" s="250">
        <v>244</v>
      </c>
      <c r="F335" s="100"/>
      <c r="G335" s="76">
        <f t="shared" si="17"/>
        <v>0</v>
      </c>
      <c r="H335" s="241"/>
      <c r="I335" s="13"/>
      <c r="J335" s="13"/>
      <c r="K335" s="13"/>
      <c r="L335" s="13"/>
      <c r="M335" s="13"/>
      <c r="N335" s="13"/>
      <c r="O335" s="13"/>
      <c r="P335" s="13"/>
    </row>
    <row r="336" spans="1:16" ht="15">
      <c r="A336" s="246" t="s">
        <v>729</v>
      </c>
      <c r="B336" s="113" t="s">
        <v>730</v>
      </c>
      <c r="C336" s="114" t="s">
        <v>731</v>
      </c>
      <c r="D336" s="249" t="s">
        <v>68</v>
      </c>
      <c r="E336" s="250">
        <v>11.64</v>
      </c>
      <c r="F336" s="100"/>
      <c r="G336" s="76">
        <f t="shared" si="17"/>
        <v>0</v>
      </c>
      <c r="H336" s="241"/>
      <c r="I336" s="13"/>
      <c r="J336" s="13"/>
      <c r="K336" s="13"/>
      <c r="L336" s="13"/>
      <c r="M336" s="13"/>
      <c r="N336" s="13"/>
      <c r="O336" s="13"/>
      <c r="P336" s="13"/>
    </row>
    <row r="337" spans="1:16" ht="15">
      <c r="A337" s="246" t="s">
        <v>732</v>
      </c>
      <c r="B337" s="236" t="s">
        <v>733</v>
      </c>
      <c r="C337" s="114" t="s">
        <v>734</v>
      </c>
      <c r="D337" s="249" t="s">
        <v>68</v>
      </c>
      <c r="E337" s="250">
        <v>11.64</v>
      </c>
      <c r="F337" s="100"/>
      <c r="G337" s="76">
        <f t="shared" si="17"/>
        <v>0</v>
      </c>
      <c r="H337" s="241"/>
      <c r="I337" s="13"/>
      <c r="J337" s="13"/>
      <c r="K337" s="13"/>
      <c r="L337" s="13"/>
      <c r="M337" s="13"/>
      <c r="N337" s="13"/>
      <c r="O337" s="13"/>
      <c r="P337" s="13"/>
    </row>
    <row r="338" spans="1:16" ht="15">
      <c r="A338" s="248" t="s">
        <v>735</v>
      </c>
      <c r="B338" s="232"/>
      <c r="C338" s="251" t="s">
        <v>736</v>
      </c>
      <c r="D338" s="252"/>
      <c r="E338" s="253"/>
      <c r="F338" s="164"/>
      <c r="G338" s="254"/>
      <c r="H338" s="241"/>
      <c r="I338" s="13"/>
      <c r="J338" s="13"/>
      <c r="K338" s="13"/>
      <c r="L338" s="13"/>
      <c r="M338" s="13"/>
      <c r="N338" s="13"/>
      <c r="O338" s="13"/>
      <c r="P338" s="13"/>
    </row>
    <row r="339" spans="1:16" ht="15">
      <c r="A339" s="246" t="s">
        <v>737</v>
      </c>
      <c r="B339" s="113" t="s">
        <v>738</v>
      </c>
      <c r="C339" s="37" t="s">
        <v>739</v>
      </c>
      <c r="D339" s="249" t="s">
        <v>96</v>
      </c>
      <c r="E339" s="250">
        <v>2</v>
      </c>
      <c r="F339" s="100"/>
      <c r="G339" s="76">
        <f t="shared" si="17"/>
        <v>0</v>
      </c>
      <c r="H339" s="241"/>
      <c r="I339" s="13"/>
      <c r="J339" s="13"/>
      <c r="K339" s="13"/>
      <c r="L339" s="13"/>
      <c r="M339" s="13"/>
      <c r="N339" s="13"/>
      <c r="O339" s="13"/>
      <c r="P339" s="13"/>
    </row>
    <row r="340" spans="1:8" ht="30.75" thickBot="1">
      <c r="A340" s="246" t="s">
        <v>740</v>
      </c>
      <c r="B340" s="127" t="s">
        <v>741</v>
      </c>
      <c r="C340" s="255" t="s">
        <v>742</v>
      </c>
      <c r="D340" s="256" t="s">
        <v>96</v>
      </c>
      <c r="E340" s="257">
        <v>2</v>
      </c>
      <c r="F340" s="100"/>
      <c r="G340" s="111">
        <f t="shared" si="17"/>
        <v>0</v>
      </c>
      <c r="H340" s="241"/>
    </row>
    <row r="341" spans="1:8" ht="15.75" thickBot="1">
      <c r="A341" s="287" t="s">
        <v>10</v>
      </c>
      <c r="B341" s="288"/>
      <c r="C341" s="288"/>
      <c r="D341" s="288"/>
      <c r="E341" s="288"/>
      <c r="F341" s="288"/>
      <c r="G341" s="289"/>
      <c r="H341" s="258">
        <f>SUM(G330:G340)</f>
        <v>0</v>
      </c>
    </row>
    <row r="342" spans="1:12" ht="15.75" thickBot="1">
      <c r="A342" s="63">
        <v>17</v>
      </c>
      <c r="B342" s="26"/>
      <c r="C342" s="27" t="s">
        <v>743</v>
      </c>
      <c r="D342" s="28"/>
      <c r="E342" s="29"/>
      <c r="F342" s="28"/>
      <c r="G342" s="28"/>
      <c r="H342" s="30"/>
      <c r="I342" s="31"/>
      <c r="J342" s="31"/>
      <c r="K342" s="31"/>
      <c r="L342" s="34"/>
    </row>
    <row r="343" spans="1:8" ht="15">
      <c r="A343" s="112" t="s">
        <v>744</v>
      </c>
      <c r="B343" s="113" t="s">
        <v>745</v>
      </c>
      <c r="C343" s="37" t="s">
        <v>746</v>
      </c>
      <c r="D343" s="125" t="s">
        <v>622</v>
      </c>
      <c r="E343" s="156">
        <v>2</v>
      </c>
      <c r="F343" s="100"/>
      <c r="G343" s="76">
        <f aca="true" t="shared" si="18" ref="G343:G354">E343*F343</f>
        <v>0</v>
      </c>
      <c r="H343" s="259"/>
    </row>
    <row r="344" spans="1:8" ht="15">
      <c r="A344" s="116" t="s">
        <v>747</v>
      </c>
      <c r="B344" s="113" t="s">
        <v>748</v>
      </c>
      <c r="C344" s="37" t="s">
        <v>749</v>
      </c>
      <c r="D344" s="125" t="s">
        <v>622</v>
      </c>
      <c r="E344" s="156">
        <v>1</v>
      </c>
      <c r="F344" s="100"/>
      <c r="G344" s="76">
        <f t="shared" si="18"/>
        <v>0</v>
      </c>
      <c r="H344" s="241"/>
    </row>
    <row r="345" spans="1:8" ht="30">
      <c r="A345" s="116" t="s">
        <v>750</v>
      </c>
      <c r="B345" s="113" t="s">
        <v>751</v>
      </c>
      <c r="C345" s="37" t="s">
        <v>752</v>
      </c>
      <c r="D345" s="125" t="s">
        <v>622</v>
      </c>
      <c r="E345" s="156">
        <v>1</v>
      </c>
      <c r="F345" s="100"/>
      <c r="G345" s="76">
        <f t="shared" si="18"/>
        <v>0</v>
      </c>
      <c r="H345" s="241"/>
    </row>
    <row r="346" spans="1:8" ht="15">
      <c r="A346" s="116" t="s">
        <v>753</v>
      </c>
      <c r="B346" s="236" t="s">
        <v>595</v>
      </c>
      <c r="C346" s="37" t="s">
        <v>754</v>
      </c>
      <c r="D346" s="125" t="s">
        <v>622</v>
      </c>
      <c r="E346" s="156">
        <v>1</v>
      </c>
      <c r="F346" s="260"/>
      <c r="G346" s="76">
        <f t="shared" si="18"/>
        <v>0</v>
      </c>
      <c r="H346" s="241"/>
    </row>
    <row r="347" spans="1:8" ht="15">
      <c r="A347" s="116" t="s">
        <v>755</v>
      </c>
      <c r="B347" s="113" t="s">
        <v>488</v>
      </c>
      <c r="C347" s="37" t="s">
        <v>756</v>
      </c>
      <c r="D347" s="125" t="s">
        <v>622</v>
      </c>
      <c r="E347" s="156">
        <v>10</v>
      </c>
      <c r="F347" s="100"/>
      <c r="G347" s="76">
        <f t="shared" si="18"/>
        <v>0</v>
      </c>
      <c r="H347" s="241"/>
    </row>
    <row r="348" spans="1:8" ht="15">
      <c r="A348" s="116" t="s">
        <v>757</v>
      </c>
      <c r="B348" s="113" t="s">
        <v>758</v>
      </c>
      <c r="C348" s="37" t="s">
        <v>759</v>
      </c>
      <c r="D348" s="125" t="s">
        <v>622</v>
      </c>
      <c r="E348" s="156">
        <v>1</v>
      </c>
      <c r="F348" s="100"/>
      <c r="G348" s="76">
        <f t="shared" si="18"/>
        <v>0</v>
      </c>
      <c r="H348" s="241"/>
    </row>
    <row r="349" spans="1:8" ht="15">
      <c r="A349" s="116" t="s">
        <v>760</v>
      </c>
      <c r="B349" s="113" t="s">
        <v>761</v>
      </c>
      <c r="C349" s="37" t="s">
        <v>762</v>
      </c>
      <c r="D349" s="125" t="s">
        <v>622</v>
      </c>
      <c r="E349" s="156">
        <v>1</v>
      </c>
      <c r="F349" s="100"/>
      <c r="G349" s="76">
        <f t="shared" si="18"/>
        <v>0</v>
      </c>
      <c r="H349" s="241"/>
    </row>
    <row r="350" spans="1:8" ht="15">
      <c r="A350" s="116" t="s">
        <v>763</v>
      </c>
      <c r="B350" s="113" t="s">
        <v>764</v>
      </c>
      <c r="C350" s="37" t="s">
        <v>765</v>
      </c>
      <c r="D350" s="125" t="s">
        <v>622</v>
      </c>
      <c r="E350" s="156">
        <v>1</v>
      </c>
      <c r="F350" s="100"/>
      <c r="G350" s="76">
        <f t="shared" si="18"/>
        <v>0</v>
      </c>
      <c r="H350" s="241"/>
    </row>
    <row r="351" spans="1:8" ht="30">
      <c r="A351" s="116" t="s">
        <v>766</v>
      </c>
      <c r="B351" s="113" t="s">
        <v>767</v>
      </c>
      <c r="C351" s="37" t="s">
        <v>768</v>
      </c>
      <c r="D351" s="125" t="s">
        <v>622</v>
      </c>
      <c r="E351" s="156">
        <v>2</v>
      </c>
      <c r="F351" s="100"/>
      <c r="G351" s="76">
        <f t="shared" si="18"/>
        <v>0</v>
      </c>
      <c r="H351" s="241"/>
    </row>
    <row r="352" spans="1:8" ht="30">
      <c r="A352" s="116" t="s">
        <v>769</v>
      </c>
      <c r="B352" s="113" t="s">
        <v>770</v>
      </c>
      <c r="C352" s="37" t="s">
        <v>771</v>
      </c>
      <c r="D352" s="125" t="s">
        <v>622</v>
      </c>
      <c r="E352" s="156">
        <v>1</v>
      </c>
      <c r="F352" s="100"/>
      <c r="G352" s="76">
        <f t="shared" si="18"/>
        <v>0</v>
      </c>
      <c r="H352" s="241"/>
    </row>
    <row r="353" spans="1:8" ht="15">
      <c r="A353" s="116" t="s">
        <v>772</v>
      </c>
      <c r="B353" s="113" t="s">
        <v>773</v>
      </c>
      <c r="C353" s="37" t="s">
        <v>774</v>
      </c>
      <c r="D353" s="125" t="s">
        <v>622</v>
      </c>
      <c r="E353" s="156">
        <v>1</v>
      </c>
      <c r="F353" s="100"/>
      <c r="G353" s="76">
        <f t="shared" si="18"/>
        <v>0</v>
      </c>
      <c r="H353" s="241"/>
    </row>
    <row r="354" spans="1:8" ht="15.75" thickBot="1">
      <c r="A354" s="102" t="s">
        <v>775</v>
      </c>
      <c r="B354" s="127" t="s">
        <v>776</v>
      </c>
      <c r="C354" s="55" t="s">
        <v>777</v>
      </c>
      <c r="D354" s="193" t="s">
        <v>622</v>
      </c>
      <c r="E354" s="261">
        <v>1</v>
      </c>
      <c r="F354" s="100"/>
      <c r="G354" s="106">
        <f t="shared" si="18"/>
        <v>0</v>
      </c>
      <c r="H354" s="241"/>
    </row>
    <row r="355" spans="1:8" ht="15.75" thickBot="1">
      <c r="A355" s="287" t="s">
        <v>10</v>
      </c>
      <c r="B355" s="288"/>
      <c r="C355" s="288"/>
      <c r="D355" s="288"/>
      <c r="E355" s="288"/>
      <c r="F355" s="288"/>
      <c r="G355" s="289"/>
      <c r="H355" s="258">
        <f>SUM(G343:G354)</f>
        <v>0</v>
      </c>
    </row>
    <row r="356" spans="1:12" ht="15.75" thickBot="1">
      <c r="A356" s="25">
        <v>18</v>
      </c>
      <c r="B356" s="26"/>
      <c r="C356" s="27" t="s">
        <v>778</v>
      </c>
      <c r="D356" s="28"/>
      <c r="E356" s="29"/>
      <c r="F356" s="28"/>
      <c r="G356" s="28"/>
      <c r="H356" s="30"/>
      <c r="I356" s="31"/>
      <c r="J356" s="31"/>
      <c r="K356" s="31"/>
      <c r="L356" s="34"/>
    </row>
    <row r="357" spans="1:12" ht="15.75" thickBot="1">
      <c r="A357" s="63" t="s">
        <v>779</v>
      </c>
      <c r="B357" s="26"/>
      <c r="C357" s="27" t="s">
        <v>780</v>
      </c>
      <c r="D357" s="28"/>
      <c r="E357" s="29"/>
      <c r="F357" s="28"/>
      <c r="G357" s="28"/>
      <c r="H357" s="30"/>
      <c r="I357" s="31"/>
      <c r="J357" s="31"/>
      <c r="K357" s="31"/>
      <c r="L357" s="34"/>
    </row>
    <row r="358" spans="1:8" ht="30">
      <c r="A358" s="112" t="s">
        <v>781</v>
      </c>
      <c r="B358" s="262" t="s">
        <v>782</v>
      </c>
      <c r="C358" s="37" t="s">
        <v>783</v>
      </c>
      <c r="D358" s="86" t="s">
        <v>68</v>
      </c>
      <c r="E358" s="156">
        <v>97.07</v>
      </c>
      <c r="F358" s="40"/>
      <c r="G358" s="41">
        <f>F358*E358</f>
        <v>0</v>
      </c>
      <c r="H358" s="259"/>
    </row>
    <row r="359" spans="1:8" ht="30">
      <c r="A359" s="116" t="s">
        <v>784</v>
      </c>
      <c r="B359" s="237" t="s">
        <v>785</v>
      </c>
      <c r="C359" s="37" t="s">
        <v>786</v>
      </c>
      <c r="D359" s="86" t="s">
        <v>68</v>
      </c>
      <c r="E359" s="156">
        <v>97.07</v>
      </c>
      <c r="F359" s="263"/>
      <c r="G359" s="76">
        <f>F359*E359</f>
        <v>0</v>
      </c>
      <c r="H359" s="264"/>
    </row>
    <row r="360" spans="1:8" ht="30">
      <c r="A360" s="116" t="s">
        <v>787</v>
      </c>
      <c r="B360" s="236" t="s">
        <v>225</v>
      </c>
      <c r="C360" s="37" t="s">
        <v>788</v>
      </c>
      <c r="D360" s="86" t="s">
        <v>68</v>
      </c>
      <c r="E360" s="156">
        <v>242.67</v>
      </c>
      <c r="F360" s="100"/>
      <c r="G360" s="76">
        <f>F360*E360</f>
        <v>0</v>
      </c>
      <c r="H360" s="264"/>
    </row>
    <row r="361" spans="1:8" ht="15">
      <c r="A361" s="116" t="s">
        <v>789</v>
      </c>
      <c r="B361" s="236" t="s">
        <v>790</v>
      </c>
      <c r="C361" s="265" t="s">
        <v>791</v>
      </c>
      <c r="D361" s="86" t="s">
        <v>68</v>
      </c>
      <c r="E361" s="156">
        <v>97.07</v>
      </c>
      <c r="F361" s="100"/>
      <c r="G361" s="76">
        <f>F361*E361</f>
        <v>0</v>
      </c>
      <c r="H361" s="264"/>
    </row>
    <row r="362" spans="1:8" ht="15.75" thickBot="1">
      <c r="A362" s="220" t="s">
        <v>792</v>
      </c>
      <c r="B362" s="266" t="s">
        <v>793</v>
      </c>
      <c r="C362" s="109" t="s">
        <v>794</v>
      </c>
      <c r="D362" s="110" t="s">
        <v>68</v>
      </c>
      <c r="E362" s="267">
        <v>97.07</v>
      </c>
      <c r="F362" s="268"/>
      <c r="G362" s="111">
        <f>F362*E362</f>
        <v>0</v>
      </c>
      <c r="H362" s="264"/>
    </row>
    <row r="363" spans="1:8" ht="15.75" thickBot="1">
      <c r="A363" s="287" t="s">
        <v>10</v>
      </c>
      <c r="B363" s="288"/>
      <c r="C363" s="288"/>
      <c r="D363" s="288"/>
      <c r="E363" s="288"/>
      <c r="F363" s="288"/>
      <c r="G363" s="289"/>
      <c r="H363" s="258">
        <f>SUM(G358:G362)</f>
        <v>0</v>
      </c>
    </row>
    <row r="364" spans="1:10" ht="15.75" thickBot="1">
      <c r="A364" s="293" t="s">
        <v>795</v>
      </c>
      <c r="B364" s="294"/>
      <c r="C364" s="294"/>
      <c r="D364" s="294"/>
      <c r="E364" s="294"/>
      <c r="F364" s="294"/>
      <c r="G364" s="295"/>
      <c r="H364" s="269">
        <f>H363+H355+H341+H326+H308+H287+H275+H256+H239+H192+H164+H124+H117+H104+H68+H52+H25+H71</f>
        <v>0</v>
      </c>
      <c r="J364" s="270"/>
    </row>
    <row r="365" spans="1:8" ht="15.75" thickBot="1">
      <c r="A365" s="296" t="s">
        <v>796</v>
      </c>
      <c r="B365" s="297"/>
      <c r="C365" s="297"/>
      <c r="D365" s="297"/>
      <c r="E365" s="297"/>
      <c r="F365" s="297"/>
      <c r="G365" s="298"/>
      <c r="H365" s="269">
        <f>H364*0.16</f>
        <v>0</v>
      </c>
    </row>
    <row r="366" spans="1:8" ht="15.75" thickBot="1">
      <c r="A366" s="293" t="s">
        <v>797</v>
      </c>
      <c r="B366" s="294"/>
      <c r="C366" s="294"/>
      <c r="D366" s="294"/>
      <c r="E366" s="294"/>
      <c r="F366" s="294"/>
      <c r="G366" s="295"/>
      <c r="H366" s="269">
        <f>H365+H364</f>
        <v>0</v>
      </c>
    </row>
    <row r="367" ht="15">
      <c r="H367" s="270"/>
    </row>
    <row r="368" ht="15">
      <c r="H368" s="270"/>
    </row>
    <row r="370" spans="1:17" ht="15">
      <c r="A370" s="292" t="s">
        <v>798</v>
      </c>
      <c r="B370" s="292"/>
      <c r="C370" s="292"/>
      <c r="D370" s="292"/>
      <c r="E370" s="292"/>
      <c r="F370" s="292"/>
      <c r="G370" s="292"/>
      <c r="H370" s="292"/>
      <c r="I370" s="275"/>
      <c r="J370" s="275"/>
      <c r="K370" s="275"/>
      <c r="L370" s="275"/>
      <c r="M370" s="275"/>
      <c r="N370" s="275"/>
      <c r="O370" s="275"/>
      <c r="P370" s="275"/>
      <c r="Q370" s="275"/>
    </row>
    <row r="371" spans="1:17" ht="15">
      <c r="A371" s="292" t="s">
        <v>799</v>
      </c>
      <c r="B371" s="292"/>
      <c r="C371" s="292"/>
      <c r="D371" s="292"/>
      <c r="E371" s="292"/>
      <c r="F371" s="292"/>
      <c r="G371" s="292"/>
      <c r="H371" s="292"/>
      <c r="I371" s="275"/>
      <c r="J371" s="275"/>
      <c r="K371" s="275"/>
      <c r="L371" s="275"/>
      <c r="M371" s="275"/>
      <c r="N371" s="275"/>
      <c r="O371" s="275"/>
      <c r="P371" s="275"/>
      <c r="Q371" s="275"/>
    </row>
    <row r="372" spans="1:17" ht="15">
      <c r="A372" s="292" t="s">
        <v>800</v>
      </c>
      <c r="B372" s="292"/>
      <c r="C372" s="292"/>
      <c r="D372" s="292"/>
      <c r="E372" s="292"/>
      <c r="F372" s="292"/>
      <c r="G372" s="292"/>
      <c r="H372" s="292"/>
      <c r="I372" s="275"/>
      <c r="J372" s="275"/>
      <c r="K372" s="275"/>
      <c r="L372" s="275"/>
      <c r="M372" s="275"/>
      <c r="N372" s="275"/>
      <c r="O372" s="275"/>
      <c r="P372" s="275"/>
      <c r="Q372" s="275"/>
    </row>
    <row r="373" ht="15"/>
    <row r="374" ht="15">
      <c r="H374" s="270"/>
    </row>
    <row r="375" ht="15"/>
    <row r="376" ht="15"/>
    <row r="377" ht="15">
      <c r="A377" s="276"/>
    </row>
    <row r="378" ht="15">
      <c r="A378" s="276"/>
    </row>
    <row r="379" ht="15">
      <c r="A379" s="276"/>
    </row>
    <row r="380" ht="15">
      <c r="A380" s="276"/>
    </row>
    <row r="381" ht="15.75">
      <c r="A381" s="277"/>
    </row>
  </sheetData>
  <sheetProtection/>
  <mergeCells count="27">
    <mergeCell ref="A370:H370"/>
    <mergeCell ref="A371:H371"/>
    <mergeCell ref="A372:H372"/>
    <mergeCell ref="A341:G341"/>
    <mergeCell ref="A355:G355"/>
    <mergeCell ref="A363:G363"/>
    <mergeCell ref="A364:G364"/>
    <mergeCell ref="A365:G365"/>
    <mergeCell ref="A366:G366"/>
    <mergeCell ref="A326:G326"/>
    <mergeCell ref="A71:G71"/>
    <mergeCell ref="A104:G104"/>
    <mergeCell ref="A117:G117"/>
    <mergeCell ref="A124:G124"/>
    <mergeCell ref="A164:G164"/>
    <mergeCell ref="A192:G192"/>
    <mergeCell ref="A239:G239"/>
    <mergeCell ref="A256:G256"/>
    <mergeCell ref="A275:G275"/>
    <mergeCell ref="A287:G287"/>
    <mergeCell ref="A308:G308"/>
    <mergeCell ref="A68:G68"/>
    <mergeCell ref="A2:H2"/>
    <mergeCell ref="J6:K6"/>
    <mergeCell ref="A25:G25"/>
    <mergeCell ref="A52:G52"/>
    <mergeCell ref="A53:G5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Arnaldo Acácio Mosqueira Camões</dc:creator>
  <cp:keywords/>
  <dc:description/>
  <cp:lastModifiedBy>Elaine de Oliveira Araujo</cp:lastModifiedBy>
  <cp:lastPrinted>2013-06-14T18:47:38Z</cp:lastPrinted>
  <dcterms:created xsi:type="dcterms:W3CDTF">2013-06-14T18:09:33Z</dcterms:created>
  <dcterms:modified xsi:type="dcterms:W3CDTF">2013-07-09T19:51:17Z</dcterms:modified>
  <cp:category/>
  <cp:version/>
  <cp:contentType/>
  <cp:contentStatus/>
</cp:coreProperties>
</file>