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Z:\Divulgação\2021\4T21\6. Série Histórica\"/>
    </mc:Choice>
  </mc:AlternateContent>
  <bookViews>
    <workbookView xWindow="735" yWindow="-16320" windowWidth="29040" windowHeight="15840" tabRatio="834"/>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ielo Brasil P&amp;L COSIF" sheetId="8" r:id="rId6"/>
    <sheet name="Cateno P&amp;L COSIF" sheetId="50" r:id="rId7"/>
    <sheet name="Other Subsidiaries P&amp;L COSIF" sheetId="12" r:id="rId8"/>
    <sheet name="Complementary" sheetId="52"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 i="6" l="1"/>
  <c r="N9" i="6"/>
  <c r="AO8" i="1"/>
  <c r="AN8" i="1"/>
  <c r="AO7" i="1"/>
  <c r="AN7" i="1"/>
  <c r="Q34" i="12" l="1"/>
  <c r="P34" i="12"/>
  <c r="O34" i="12"/>
  <c r="N34" i="12"/>
  <c r="M34" i="12"/>
  <c r="L34" i="12"/>
  <c r="K34" i="12"/>
  <c r="J34" i="12"/>
  <c r="I34" i="12"/>
  <c r="H34" i="12"/>
  <c r="G34" i="12"/>
  <c r="F34" i="12"/>
  <c r="E34" i="12"/>
  <c r="D34" i="12"/>
  <c r="C34" i="12"/>
  <c r="B34" i="12"/>
  <c r="Q23" i="12"/>
  <c r="P23" i="12"/>
  <c r="O23" i="12"/>
  <c r="N23" i="12"/>
  <c r="M23" i="12"/>
  <c r="L23" i="12"/>
  <c r="K23" i="12"/>
  <c r="J23" i="12"/>
  <c r="I23" i="12"/>
  <c r="H23" i="12"/>
  <c r="G23" i="12"/>
  <c r="F23" i="12"/>
  <c r="E23" i="12"/>
  <c r="D23" i="12"/>
  <c r="C23" i="12"/>
  <c r="B23" i="12"/>
  <c r="Q34" i="50"/>
  <c r="P34" i="50"/>
  <c r="O34" i="50"/>
  <c r="N34" i="50"/>
  <c r="M34" i="50"/>
  <c r="L34" i="50"/>
  <c r="K34" i="50"/>
  <c r="J34" i="50"/>
  <c r="I34" i="50"/>
  <c r="H34" i="50"/>
  <c r="G34" i="50"/>
  <c r="F34" i="50"/>
  <c r="E34" i="50"/>
  <c r="D34" i="50"/>
  <c r="C34" i="50"/>
  <c r="B34" i="50"/>
  <c r="Q23" i="50"/>
  <c r="P23" i="50"/>
  <c r="O23" i="50"/>
  <c r="N23" i="50"/>
  <c r="M23" i="50"/>
  <c r="L23" i="50"/>
  <c r="K23" i="50"/>
  <c r="J23" i="50"/>
  <c r="I23" i="50"/>
  <c r="H23" i="50"/>
  <c r="G23" i="50"/>
  <c r="F23" i="50"/>
  <c r="E23" i="50"/>
  <c r="D23" i="50"/>
  <c r="C23" i="50"/>
  <c r="B23" i="50"/>
  <c r="Q34" i="8"/>
  <c r="P34" i="8"/>
  <c r="O34" i="8"/>
  <c r="N34" i="8"/>
  <c r="M34" i="8"/>
  <c r="L34" i="8"/>
  <c r="K34" i="8"/>
  <c r="J34" i="8"/>
  <c r="I34" i="8"/>
  <c r="H34" i="8"/>
  <c r="G34" i="8"/>
  <c r="F34" i="8"/>
  <c r="E34" i="8"/>
  <c r="D34" i="8"/>
  <c r="C34" i="8"/>
  <c r="B34" i="8"/>
  <c r="Q23" i="8"/>
  <c r="P23" i="8"/>
  <c r="O23" i="8"/>
  <c r="N23" i="8"/>
  <c r="M23" i="8"/>
  <c r="L23" i="8"/>
  <c r="K23" i="8"/>
  <c r="J23" i="8"/>
  <c r="I23" i="8"/>
  <c r="H23" i="8"/>
  <c r="G23" i="8"/>
  <c r="F23" i="8"/>
  <c r="E23" i="8"/>
  <c r="D23" i="8"/>
  <c r="C23" i="8"/>
  <c r="B23" i="8"/>
  <c r="Q34" i="6"/>
  <c r="P34" i="6"/>
  <c r="O34" i="6"/>
  <c r="N34" i="6"/>
  <c r="M34" i="6"/>
  <c r="L34" i="6"/>
  <c r="K34" i="6"/>
  <c r="J34" i="6"/>
  <c r="I34" i="6"/>
  <c r="H34" i="6"/>
  <c r="G34" i="6"/>
  <c r="F34" i="6"/>
  <c r="E34" i="6"/>
  <c r="D34" i="6"/>
  <c r="C34" i="6"/>
  <c r="B34" i="6"/>
  <c r="Q23" i="6"/>
  <c r="P23" i="6"/>
  <c r="O23" i="6"/>
  <c r="N23" i="6"/>
  <c r="M23" i="6"/>
  <c r="L23" i="6"/>
  <c r="K23" i="6"/>
  <c r="J23" i="6"/>
  <c r="I23" i="6"/>
  <c r="H23" i="6"/>
  <c r="G23" i="6"/>
  <c r="F23" i="6"/>
  <c r="E23" i="6"/>
  <c r="D23" i="6"/>
  <c r="C23" i="6"/>
  <c r="B23" i="6"/>
  <c r="O20" i="6"/>
  <c r="L20" i="6"/>
  <c r="Q9" i="6"/>
  <c r="Q20" i="6" s="1"/>
  <c r="P9" i="6"/>
  <c r="P20" i="6" s="1"/>
  <c r="M9" i="6"/>
  <c r="M20" i="6" s="1"/>
  <c r="L9" i="6"/>
  <c r="AM8" i="1" l="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AM11" i="1"/>
  <c r="H11" i="1"/>
  <c r="P11" i="1"/>
  <c r="X11" i="1"/>
  <c r="AF11" i="1"/>
  <c r="U11" i="1"/>
  <c r="N11" i="1"/>
  <c r="V11" i="1"/>
  <c r="AD11" i="1"/>
  <c r="AL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L15" i="1"/>
  <c r="AB15" i="1"/>
  <c r="T15" i="1"/>
  <c r="L15" i="1"/>
  <c r="AM15" i="1"/>
  <c r="AA15" i="1"/>
  <c r="S15" i="1"/>
  <c r="K15" i="1"/>
  <c r="C15" i="1"/>
  <c r="Z15" i="1"/>
  <c r="R15" i="1"/>
  <c r="J15" i="1"/>
  <c r="D15" i="1"/>
</calcChain>
</file>

<file path=xl/sharedStrings.xml><?xml version="1.0" encoding="utf-8"?>
<sst xmlns="http://schemas.openxmlformats.org/spreadsheetml/2006/main" count="420" uniqueCount="191">
  <si>
    <t>-</t>
  </si>
  <si>
    <t>EBITDA</t>
  </si>
  <si>
    <t>Home</t>
  </si>
  <si>
    <t>DEBIT (R$)</t>
  </si>
  <si>
    <t>PREPAYMENT REVENUE</t>
  </si>
  <si>
    <t>    % Prepaid volume as % of total credit value of transactions</t>
  </si>
  <si>
    <t>    Average Term (days)</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</si>
  <si>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</si>
  <si>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</si>
  <si>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</si>
  <si>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</si>
  <si>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</si>
  <si>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</si>
  <si>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</si>
  <si>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</si>
  <si>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</si>
  <si>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</si>
  <si>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</si>
  <si>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</si>
  <si>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</si>
  <si>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</si>
  <si>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</si>
  <si>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</si>
  <si>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</si>
  <si>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</si>
  <si>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</si>
  <si>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</si>
  <si>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</si>
  <si>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</si>
  <si>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</si>
  <si>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</si>
  <si>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</si>
  <si>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</si>
  <si>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</si>
  <si>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</si>
  <si>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</si>
  <si>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</si>
  <si>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</si>
  <si>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</si>
  <si>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</si>
  <si>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</si>
  <si>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</si>
  <si>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</si>
  <si>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</si>
  <si>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</si>
  <si>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FINANCIAL VOLUME</t>
  </si>
  <si>
    <t>Credit Volume</t>
  </si>
  <si>
    <t>Debit Volume</t>
  </si>
  <si>
    <t>Net Revenue</t>
  </si>
  <si>
    <t>Costs + Expenses</t>
  </si>
  <si>
    <t>Operating Income</t>
  </si>
  <si>
    <t>Financial Income</t>
  </si>
  <si>
    <t>Income Tax\ CSLL</t>
  </si>
  <si>
    <t>NET INCOME</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</si>
  <si>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</si>
  <si>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</si>
  <si>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</si>
  <si>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</si>
  <si>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</si>
  <si>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</si>
  <si>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</si>
  <si>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</si>
  <si>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</si>
  <si>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</si>
  <si>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</si>
  <si>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</si>
  <si>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Provision for doubtful receivables</t>
  </si>
  <si>
    <t>Other assets</t>
  </si>
  <si>
    <t>Total current assets</t>
  </si>
  <si>
    <t xml:space="preserve">Long-term assets </t>
  </si>
  <si>
    <t>Others financing tools, including derivatives</t>
  </si>
  <si>
    <t>Debtors related to guarantee deposits</t>
  </si>
  <si>
    <t>Permanent</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</si>
  <si>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</si>
  <si>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</si>
  <si>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</si>
  <si>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</si>
  <si>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</si>
  <si>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</si>
  <si>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</si>
  <si>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</si>
  <si>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</si>
  <si>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</si>
  <si>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</si>
  <si>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</si>
  <si>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</si>
  <si>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</si>
  <si>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</si>
  <si>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Long-term liabilities</t>
  </si>
  <si>
    <t>Deferred tax and contributions</t>
  </si>
  <si>
    <t>Provisions for contingencies</t>
  </si>
  <si>
    <t xml:space="preserve">Provisions for invested obligations </t>
  </si>
  <si>
    <t>Senior quotas obrigations - investment funds and diverse</t>
  </si>
  <si>
    <t>Total long-term liabilities</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</si>
  <si>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</si>
  <si>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</si>
  <si>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</si>
  <si>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</si>
  <si>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</si>
  <si>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</si>
  <si>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</si>
  <si>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</si>
  <si>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</si>
  <si>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</si>
  <si>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</si>
  <si>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</si>
  <si>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</si>
  <si>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</si>
  <si>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</si>
  <si>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</si>
  <si>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</si>
  <si>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</si>
  <si>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</si>
  <si>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</si>
  <si>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</si>
  <si>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</si>
  <si>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</si>
  <si>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</si>
  <si>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</si>
  <si>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</si>
  <si>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</si>
  <si>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</si>
  <si>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</si>
  <si>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</si>
  <si>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</si>
  <si>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</si>
  <si>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</si>
  <si>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</si>
  <si>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</si>
  <si>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</si>
  <si>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</si>
  <si>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</si>
  <si>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</si>
  <si>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</si>
  <si>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</si>
  <si>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</si>
  <si>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</si>
  <si>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</si>
  <si>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</si>
  <si>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 xml:space="preserve">Financial Volume excluding AGRO product </t>
  </si>
  <si>
    <t xml:space="preserve">Financial Volume of Agro Product </t>
  </si>
  <si>
    <t xml:space="preserve">    Prepaid Volume </t>
  </si>
  <si>
    <t>Consolidated Balance Sheet - COSIF</t>
  </si>
  <si>
    <t>Consolidated P&amp;L - COSIF</t>
  </si>
  <si>
    <t>Cielo Brasil P&amp;L - COSIF</t>
  </si>
  <si>
    <t>Cateno P&amp;L - COSIF</t>
  </si>
  <si>
    <t>Other Subsidiaries P&amp;L - COSIF</t>
  </si>
  <si>
    <t>Consolidated includes: Cielo Brasil, Cateno and Other Subsidiaries</t>
  </si>
  <si>
    <t>Cielo Brasil’s income statements consolidate the companies’ operations: Cielo, Servinet, Aliança and Stelo (that incorporated Braspag in 09.30.20); and account for the result of equity
interest of Orizon and Paggo.</t>
  </si>
  <si>
    <t>The statements of other subsidiaries consolidate the operations of the companies M4U, MerchantE, Cielo USA and Braspag until 09.30.20</t>
  </si>
  <si>
    <t xml:space="preserve">*Restated Values </t>
  </si>
  <si>
    <t>Senior quotas obligations - FIDC</t>
  </si>
  <si>
    <t>2Q21</t>
  </si>
  <si>
    <t>3Q21</t>
  </si>
  <si>
    <t>CREDIT AND DEBIT (R$)</t>
  </si>
  <si>
    <t>ACTIVE CLENT BASE (THOUSAND)</t>
  </si>
  <si>
    <t xml:space="preserve">YIELD OF REVENUE </t>
  </si>
  <si>
    <t xml:space="preserve">Transaction Financial Volume </t>
  </si>
  <si>
    <t xml:space="preserve">% on Total Financial Volume </t>
  </si>
  <si>
    <t>CREDIT (R$)</t>
  </si>
  <si>
    <t>1Q20*</t>
  </si>
  <si>
    <t>3T21</t>
  </si>
  <si>
    <t>Var. %</t>
  </si>
  <si>
    <t>The table shows the breakdown of Cielo's performance in "pre-payment products". Cielo classifies different solutions into “pre-payment products” that allow retailers to receive their credit card sales in up to two days. Normally, cash credit card transactions are settled within 30 days of their completion, with an additional period in the case of transactions in installments. Pre-payment products include the ARV (Acquisition of receivables, through FIDC Cielo) and the two-day receipt modality - Two-day payment (a solution in which the flow of credit transactions - in cash, in installments or both - of the merchant is automatically credited within two business days after each transaction).</t>
  </si>
  <si>
    <t>% Pre-payament products over credit card volume</t>
  </si>
  <si>
    <t>Pre-payment products - ARV and Two-day payment vol.*</t>
  </si>
  <si>
    <t>% two-day payment over credit card volume</t>
  </si>
  <si>
    <t>Two-day payment financial volume</t>
  </si>
  <si>
    <t>% ARV over credit card volume</t>
  </si>
  <si>
    <t>ARV financial volume</t>
  </si>
  <si>
    <t>Credit card captured volume</t>
  </si>
  <si>
    <t>SMB and LT (R$ million)</t>
  </si>
  <si>
    <t>Pre-payment products (R$ million)</t>
  </si>
  <si>
    <t>Gross Revenue from purchase of receivables earned by FIDC</t>
  </si>
  <si>
    <t>Average Term (Business Days)</t>
  </si>
  <si>
    <t>Average Term (Calendar Days)</t>
  </si>
  <si>
    <t>Financial Volume of Purchase of Receivables (R$ million)</t>
  </si>
  <si>
    <t>% Purchased volume over Total Credit Volume</t>
  </si>
  <si>
    <t>Purchase of Receivables</t>
  </si>
  <si>
    <t>Complementary</t>
  </si>
  <si>
    <t>4Q21</t>
  </si>
  <si>
    <t>4T21</t>
  </si>
  <si>
    <t>4T20</t>
  </si>
  <si>
    <t>    Number of transactions (Million)</t>
  </si>
  <si>
    <t>    Number of transactions excluding Agro product (Million)</t>
  </si>
  <si>
    <t>    Number of transactions of Agro product (Million)</t>
  </si>
  <si>
    <t>Number of transactions (Million)</t>
  </si>
  <si>
    <t>R$ Million</t>
  </si>
  <si>
    <t>Amortization &amp; Depreciation</t>
  </si>
  <si>
    <t>Pre-payment products (ARV e RR)</t>
  </si>
  <si>
    <t>*Sum for disclosure purposes only. Includes Cielo Pre-Payment products (ARV and 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</si>
</sst>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_);_(* \(#,##0.00\);_(* &quot;-&quot;??_);_(@_)"/>
    <numFmt numFmtId="165" formatCode="_-* #,##0_-;\-* #,##0_-;_-* &quot;-&quot;??_-;_-@_-"/>
    <numFmt numFmtId="166" formatCode="#,##0;\(#,##0\)"/>
    <numFmt numFmtId="167" formatCode="0.0%"/>
    <numFmt numFmtId="168" formatCode="_(* #,##0.0_);_(* \(#,##0.0\);_(* &quot;-&quot;?_);_(@_)"/>
    <numFmt numFmtId="169" formatCode="#,##0.0;\(#,##0.0\)"/>
    <numFmt numFmtId="170" formatCode="_(* #,##0.0_);_(* \(#,##0.0\);_(* &quot;-&quot;??_);_(@_)"/>
    <numFmt numFmtId="171" formatCode="0.0&quot;pp&quot;"/>
    <numFmt numFmtId="172" formatCode="_([$€]* #,##0.00_);_([$€]* \(#,##0.00\);_([$€]* &quot;-&quot;??_);_(@_)"/>
  </numFmts>
  <fonts count="24"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9"/>
      <name val="Arial"/>
      <family val="2"/>
    </font>
    <font>
      <b/>
      <sz val="9"/>
      <name val="Arial"/>
      <family val="2"/>
    </font>
    <font>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7">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dashed">
        <color theme="0" tint="-4.9989318521683403E-2"/>
      </top>
      <bottom/>
      <diagonal/>
    </border>
    <border>
      <left/>
      <right/>
      <top/>
      <bottom style="dashed">
        <color theme="0" tint="-4.9989318521683403E-2"/>
      </bottom>
      <diagonal/>
    </border>
  </borders>
  <cellStyleXfs count="13">
    <xf numFmtId="0" fontId="0" fillId="0" borderId="0"/>
    <xf numFmtId="43" fontId="1" fillId="0" borderId="0" applyFont="0" applyFill="0" applyBorder="0" applyAlignment="0" applyProtection="0"/>
    <xf numFmtId="0" fontId="2" fillId="0" borderId="0"/>
    <xf numFmtId="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0" fontId="1" fillId="0" borderId="0"/>
    <xf numFmtId="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3" fontId="1" fillId="2" borderId="0" xfId="0" applyNumberFormat="1" applyFont="1" applyFill="1" applyBorder="1" applyAlignment="1">
      <alignment horizontal="right" wrapText="1"/>
    </xf>
    <xf numFmtId="0" fontId="0" fillId="0" borderId="0" xfId="0" applyFill="1"/>
    <xf numFmtId="0" fontId="6" fillId="0" borderId="0" xfId="0" applyFont="1"/>
    <xf numFmtId="0" fontId="7" fillId="0" borderId="0" xfId="0" applyFont="1"/>
    <xf numFmtId="0" fontId="8" fillId="0" borderId="3" xfId="2" applyFont="1" applyBorder="1" applyAlignment="1">
      <alignment horizontal="right" vertical="center"/>
    </xf>
    <xf numFmtId="0" fontId="5" fillId="4" borderId="1" xfId="1" applyNumberFormat="1" applyFont="1" applyFill="1" applyBorder="1" applyAlignment="1">
      <alignment vertical="top"/>
    </xf>
    <xf numFmtId="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0" fontId="9"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6" fontId="0" fillId="0" borderId="0" xfId="0" applyNumberFormat="1"/>
    <xf numFmtId="0" fontId="8" fillId="0" borderId="4" xfId="2" applyFont="1" applyFill="1" applyBorder="1" applyAlignment="1">
      <alignment horizontal="left" vertical="center" indent="1"/>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Fill="1" applyBorder="1" applyAlignment="1">
      <alignment horizontal="right" wrapText="1"/>
    </xf>
    <xf numFmtId="165" fontId="11" fillId="5" borderId="2" xfId="6" applyNumberFormat="1" applyFont="1" applyFill="1" applyBorder="1" applyAlignment="1">
      <alignment horizontal="left" vertical="center"/>
    </xf>
    <xf numFmtId="0" fontId="11" fillId="5"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0" fontId="11" fillId="5" borderId="2" xfId="6" applyNumberFormat="1" applyFont="1" applyFill="1" applyBorder="1" applyAlignment="1">
      <alignment horizontal="left" vertical="center"/>
    </xf>
    <xf numFmtId="0" fontId="15" fillId="0" borderId="0" xfId="0" applyFont="1" applyFill="1"/>
    <xf numFmtId="0" fontId="6" fillId="0" borderId="0" xfId="0" applyFont="1" applyFill="1"/>
    <xf numFmtId="0" fontId="16" fillId="0" borderId="0" xfId="8" applyFont="1" applyFill="1" applyAlignment="1">
      <alignment horizontal="center" vertical="center"/>
    </xf>
    <xf numFmtId="0" fontId="17" fillId="4" borderId="1" xfId="1" applyNumberFormat="1" applyFont="1" applyFill="1" applyBorder="1" applyAlignment="1">
      <alignment horizontal="right" vertical="center"/>
    </xf>
    <xf numFmtId="0" fontId="17" fillId="4" borderId="1" xfId="7" applyNumberFormat="1" applyFont="1" applyFill="1" applyBorder="1" applyAlignment="1">
      <alignment horizontal="right" vertical="center"/>
    </xf>
    <xf numFmtId="0" fontId="0" fillId="0" borderId="0" xfId="0" applyBorder="1"/>
    <xf numFmtId="0" fontId="18" fillId="0" borderId="0" xfId="0" applyFont="1"/>
    <xf numFmtId="167" fontId="9" fillId="3" borderId="2" xfId="6" applyNumberFormat="1" applyFont="1" applyFill="1" applyBorder="1" applyAlignment="1">
      <alignment horizontal="right" vertical="center"/>
    </xf>
    <xf numFmtId="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0" fontId="20" fillId="0" borderId="0" xfId="0" applyFont="1"/>
    <xf numFmtId="0" fontId="8" fillId="0" borderId="0" xfId="2" applyFont="1" applyFill="1" applyBorder="1" applyAlignment="1">
      <alignment horizontal="left" vertical="center" indent="1"/>
    </xf>
    <xf numFmtId="0" fontId="8" fillId="0" borderId="0" xfId="2" applyFont="1" applyBorder="1" applyAlignment="1">
      <alignment horizontal="right" vertical="center"/>
    </xf>
    <xf numFmtId="168" fontId="21" fillId="0" borderId="0" xfId="4" applyNumberFormat="1" applyFont="1" applyFill="1" applyBorder="1" applyAlignment="1">
      <alignment horizontal="center"/>
    </xf>
    <xf numFmtId="168" fontId="21" fillId="0" borderId="0" xfId="4" applyNumberFormat="1" applyFont="1" applyFill="1" applyBorder="1" applyAlignment="1">
      <alignment horizontal="right"/>
    </xf>
    <xf numFmtId="169" fontId="13" fillId="3" borderId="2" xfId="6" applyNumberFormat="1" applyFont="1" applyFill="1" applyBorder="1" applyAlignment="1">
      <alignment horizontal="right" vertical="center"/>
    </xf>
    <xf numFmtId="167" fontId="21" fillId="0" borderId="0" xfId="11" applyNumberFormat="1" applyFont="1" applyFill="1" applyBorder="1" applyAlignment="1">
      <alignment horizontal="center"/>
    </xf>
    <xf numFmtId="167" fontId="13" fillId="3" borderId="2" xfId="6" applyNumberFormat="1" applyFont="1" applyFill="1" applyBorder="1" applyAlignment="1">
      <alignment horizontal="right" vertical="center"/>
    </xf>
    <xf numFmtId="167" fontId="22" fillId="0" borderId="0" xfId="11" applyNumberFormat="1" applyFont="1" applyFill="1" applyBorder="1" applyAlignment="1">
      <alignment horizontal="center"/>
    </xf>
    <xf numFmtId="167" fontId="0" fillId="0" borderId="0" xfId="0" applyNumberFormat="1"/>
    <xf numFmtId="168" fontId="0" fillId="0" borderId="0" xfId="0" applyNumberFormat="1"/>
    <xf numFmtId="167" fontId="13" fillId="3" borderId="5" xfId="10" applyNumberFormat="1" applyFont="1" applyFill="1" applyBorder="1" applyAlignment="1">
      <alignment horizontal="right" vertical="center"/>
    </xf>
    <xf numFmtId="169" fontId="13" fillId="3" borderId="5" xfId="6" applyNumberFormat="1" applyFont="1" applyFill="1" applyBorder="1" applyAlignment="1">
      <alignment horizontal="right" vertical="center"/>
    </xf>
    <xf numFmtId="171" fontId="9" fillId="0" borderId="0" xfId="11" applyNumberFormat="1" applyFont="1" applyFill="1" applyBorder="1" applyAlignment="1">
      <alignment horizontal="right"/>
    </xf>
    <xf numFmtId="167" fontId="13" fillId="3" borderId="0" xfId="10" applyNumberFormat="1" applyFont="1" applyFill="1" applyBorder="1" applyAlignment="1">
      <alignment horizontal="right" vertical="center"/>
    </xf>
    <xf numFmtId="167" fontId="13" fillId="3" borderId="6" xfId="10" applyNumberFormat="1" applyFont="1" applyFill="1" applyBorder="1" applyAlignment="1">
      <alignment horizontal="right" vertical="center"/>
    </xf>
    <xf numFmtId="169" fontId="13" fillId="3" borderId="6" xfId="6" applyNumberFormat="1" applyFont="1" applyFill="1" applyBorder="1" applyAlignment="1">
      <alignment horizontal="right" vertical="center"/>
    </xf>
    <xf numFmtId="172" fontId="0" fillId="0" borderId="0" xfId="0" applyNumberFormat="1"/>
    <xf numFmtId="0" fontId="23" fillId="0" borderId="0" xfId="0" applyFont="1" applyAlignment="1">
      <alignment vertical="top"/>
    </xf>
    <xf numFmtId="0" fontId="23" fillId="0" borderId="0" xfId="0" applyFont="1" applyAlignment="1">
      <alignment vertical="top" wrapText="1"/>
    </xf>
    <xf numFmtId="172" fontId="13" fillId="3" borderId="2" xfId="6" applyNumberFormat="1" applyFont="1" applyFill="1" applyBorder="1" applyAlignment="1">
      <alignment horizontal="left" vertical="center" indent="1"/>
    </xf>
    <xf numFmtId="172" fontId="11" fillId="5" borderId="2" xfId="6" applyNumberFormat="1" applyFont="1" applyFill="1" applyBorder="1" applyAlignment="1">
      <alignment horizontal="left" vertical="center"/>
    </xf>
    <xf numFmtId="167" fontId="22" fillId="0" borderId="0" xfId="4" applyNumberFormat="1" applyFont="1" applyFill="1" applyBorder="1" applyAlignment="1">
      <alignment horizontal="right"/>
    </xf>
    <xf numFmtId="168" fontId="13" fillId="3" borderId="2" xfId="10"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67" fontId="21" fillId="0" borderId="0" xfId="4" applyNumberFormat="1" applyFont="1" applyFill="1" applyBorder="1" applyAlignment="1">
      <alignment horizontal="right"/>
    </xf>
    <xf numFmtId="170" fontId="13" fillId="3" borderId="2" xfId="6" applyNumberFormat="1" applyFont="1" applyFill="1" applyBorder="1" applyAlignment="1">
      <alignment horizontal="right" vertical="center"/>
    </xf>
    <xf numFmtId="170" fontId="13" fillId="3" borderId="2" xfId="10" applyNumberFormat="1" applyFont="1" applyFill="1" applyBorder="1" applyAlignment="1">
      <alignment horizontal="right" vertical="center"/>
    </xf>
    <xf numFmtId="171" fontId="13" fillId="3" borderId="2" xfId="6" applyNumberFormat="1" applyFont="1" applyFill="1" applyBorder="1" applyAlignment="1">
      <alignment horizontal="right" vertical="center"/>
    </xf>
    <xf numFmtId="165" fontId="7" fillId="0" borderId="0" xfId="0" applyNumberFormat="1" applyFont="1"/>
    <xf numFmtId="10" fontId="13" fillId="3" borderId="2" xfId="10" applyNumberFormat="1" applyFont="1" applyFill="1" applyBorder="1" applyAlignment="1">
      <alignment horizontal="right" vertical="center"/>
    </xf>
    <xf numFmtId="3" fontId="9" fillId="3" borderId="2" xfId="6" applyNumberFormat="1" applyFont="1" applyFill="1" applyBorder="1" applyAlignment="1">
      <alignment horizontal="right" vertical="center"/>
    </xf>
    <xf numFmtId="0" fontId="0" fillId="0" borderId="0" xfId="0" applyFill="1" applyAlignment="1">
      <alignment horizontal="center" vertical="center"/>
    </xf>
    <xf numFmtId="0" fontId="0" fillId="0" borderId="0" xfId="0" applyAlignment="1">
      <alignment horizontal="center" vertical="center"/>
    </xf>
    <xf numFmtId="0" fontId="23" fillId="0" borderId="0" xfId="0" applyFont="1" applyAlignment="1">
      <alignment horizontal="left" vertical="top" wrapText="1"/>
    </xf>
  </cellXfs>
  <cellStyles count="13">
    <cellStyle name="Hiperlink" xfId="7" builtinId="8"/>
    <cellStyle name="Hiperlink 2" xfId="9"/>
    <cellStyle name="Normal" xfId="0" builtinId="0"/>
    <cellStyle name="Normal 2" xfId="2"/>
    <cellStyle name="Normal 28" xfId="8"/>
    <cellStyle name="Normal 5" xfId="3"/>
    <cellStyle name="Porcentagem" xfId="10" builtinId="5"/>
    <cellStyle name="Porcentagem 3" xfId="11"/>
    <cellStyle name="Separador de milhares 2 4" xfId="4"/>
    <cellStyle name="Vírgula" xfId="6" builtinId="3"/>
    <cellStyle name="Vírgula 2 2" xfId="12"/>
    <cellStyle name="Vírgula 3" xfId="1"/>
    <cellStyle name="Vírgula 4" xfId="5"/>
  </cellStyles>
  <dxfs count="0"/>
  <tableStyles count="0" defaultTableStyle="TableStyleMedium2" defaultPivotStyle="PivotStyleLight16"/>
  <colors>
    <mruColors>
      <color rgb="FFADB9CA"/>
      <color rgb="FFE3E7ED"/>
      <color rgb="FFE0E565"/>
      <color rgb="FFE09BD5"/>
      <color rgb="FF732E98"/>
      <color rgb="FF008EC0"/>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Operational Highlights Cielo'!A1"/><Relationship Id="rId7" Type="http://schemas.openxmlformats.org/officeDocument/2006/relationships/hyperlink" Target="#'Other Subsidiaries P&amp;L COSIF'!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5" Type="http://schemas.openxmlformats.org/officeDocument/2006/relationships/hyperlink" Target="#'Operational Highlights Cateno'!A1"/><Relationship Id="rId4" Type="http://schemas.openxmlformats.org/officeDocument/2006/relationships/hyperlink" Target="#'Cielo Brasil P&amp;L COSIF'!A1"/><Relationship Id="rId9" Type="http://schemas.openxmlformats.org/officeDocument/2006/relationships/hyperlink" Target="#Complementary!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6350</xdr:colOff>
      <xdr:row>2</xdr:row>
      <xdr:rowOff>171450</xdr:rowOff>
    </xdr:from>
    <xdr:to>
      <xdr:col>2</xdr:col>
      <xdr:colOff>0</xdr:colOff>
      <xdr:row>4</xdr:row>
      <xdr:rowOff>0</xdr:rowOff>
    </xdr:to>
    <xdr:sp macro="" textlink="">
      <xdr:nvSpPr>
        <xdr:cNvPr id="90" name="Retângulo Arredondado 89">
          <a:extLst>
            <a:ext uri="{FF2B5EF4-FFF2-40B4-BE49-F238E27FC236}">
              <a16:creationId xmlns:a16="http://schemas.microsoft.com/office/drawing/2014/main" id="{00000000-0008-0000-0C00-00005A000000}"/>
            </a:ext>
          </a:extLst>
        </xdr:cNvPr>
        <xdr:cNvSpPr/>
      </xdr:nvSpPr>
      <xdr:spPr>
        <a:xfrm>
          <a:off x="1898650" y="1238250"/>
          <a:ext cx="1727200" cy="38735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3</xdr:col>
      <xdr:colOff>0</xdr:colOff>
      <xdr:row>2</xdr:row>
      <xdr:rowOff>177800</xdr:rowOff>
    </xdr:from>
    <xdr:to>
      <xdr:col>3</xdr:col>
      <xdr:colOff>1728000</xdr:colOff>
      <xdr:row>4</xdr:row>
      <xdr:rowOff>7800</xdr:rowOff>
    </xdr:to>
    <xdr:sp macro="" textlink="">
      <xdr:nvSpPr>
        <xdr:cNvPr id="93" name="Retângulo Arredondado 92">
          <a:extLst>
            <a:ext uri="{FF2B5EF4-FFF2-40B4-BE49-F238E27FC236}">
              <a16:creationId xmlns:a16="http://schemas.microsoft.com/office/drawing/2014/main" id="{00000000-0008-0000-0C00-00005D000000}"/>
            </a:ext>
          </a:extLst>
        </xdr:cNvPr>
        <xdr:cNvSpPr/>
      </xdr:nvSpPr>
      <xdr:spPr>
        <a:xfrm>
          <a:off x="3962400" y="1244600"/>
          <a:ext cx="1728000" cy="3888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6</xdr:col>
      <xdr:colOff>6350</xdr:colOff>
      <xdr:row>4</xdr:row>
      <xdr:rowOff>19050</xdr:rowOff>
    </xdr:to>
    <xdr:sp macro="" textlink="">
      <xdr:nvSpPr>
        <xdr:cNvPr id="94" name="Retângulo Arredondado 93">
          <a:extLst>
            <a:ext uri="{FF2B5EF4-FFF2-40B4-BE49-F238E27FC236}">
              <a16:creationId xmlns:a16="http://schemas.microsoft.com/office/drawing/2014/main" id="{00000000-0008-0000-0C00-00005E000000}"/>
            </a:ext>
          </a:extLst>
        </xdr:cNvPr>
        <xdr:cNvSpPr/>
      </xdr:nvSpPr>
      <xdr:spPr>
        <a:xfrm>
          <a:off x="6578600" y="1250950"/>
          <a:ext cx="1555750" cy="3937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4</xdr:row>
      <xdr:rowOff>14150</xdr:rowOff>
    </xdr:to>
    <xdr:sp macro="" textlink="">
      <xdr:nvSpPr>
        <xdr:cNvPr id="96" name="Retângulo Arredondado 95">
          <a:extLst>
            <a:ext uri="{FF2B5EF4-FFF2-40B4-BE49-F238E27FC236}">
              <a16:creationId xmlns:a16="http://schemas.microsoft.com/office/drawing/2014/main" id="{00000000-0008-0000-0C00-000060000000}"/>
            </a:ext>
          </a:extLst>
        </xdr:cNvPr>
        <xdr:cNvSpPr/>
      </xdr:nvSpPr>
      <xdr:spPr>
        <a:xfrm>
          <a:off x="8661400" y="1250950"/>
          <a:ext cx="1728000" cy="3888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12700</xdr:colOff>
      <xdr:row>5</xdr:row>
      <xdr:rowOff>6350</xdr:rowOff>
    </xdr:from>
    <xdr:to>
      <xdr:col>2</xdr:col>
      <xdr:colOff>6350</xdr:colOff>
      <xdr:row>6</xdr:row>
      <xdr:rowOff>177800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C00-000061000000}"/>
            </a:ext>
          </a:extLst>
        </xdr:cNvPr>
        <xdr:cNvSpPr/>
      </xdr:nvSpPr>
      <xdr:spPr>
        <a:xfrm>
          <a:off x="1638300" y="181610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1727200</xdr:colOff>
      <xdr:row>9</xdr:row>
      <xdr:rowOff>171450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C00-000065000000}"/>
            </a:ext>
          </a:extLst>
        </xdr:cNvPr>
        <xdr:cNvSpPr/>
      </xdr:nvSpPr>
      <xdr:spPr>
        <a:xfrm>
          <a:off x="1625600" y="236220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3</xdr:col>
      <xdr:colOff>0</xdr:colOff>
      <xdr:row>5</xdr:row>
      <xdr:rowOff>0</xdr:rowOff>
    </xdr:from>
    <xdr:to>
      <xdr:col>3</xdr:col>
      <xdr:colOff>1727200</xdr:colOff>
      <xdr:row>6</xdr:row>
      <xdr:rowOff>171450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C00-000068000000}"/>
            </a:ext>
          </a:extLst>
        </xdr:cNvPr>
        <xdr:cNvSpPr/>
      </xdr:nvSpPr>
      <xdr:spPr>
        <a:xfrm>
          <a:off x="3968750" y="180975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3</xdr:col>
      <xdr:colOff>0</xdr:colOff>
      <xdr:row>8</xdr:row>
      <xdr:rowOff>0</xdr:rowOff>
    </xdr:from>
    <xdr:to>
      <xdr:col>3</xdr:col>
      <xdr:colOff>1727200</xdr:colOff>
      <xdr:row>9</xdr:row>
      <xdr:rowOff>171450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C00-00006B000000}"/>
            </a:ext>
          </a:extLst>
        </xdr:cNvPr>
        <xdr:cNvSpPr/>
      </xdr:nvSpPr>
      <xdr:spPr>
        <a:xfrm>
          <a:off x="3968750" y="236220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1727200</xdr:colOff>
      <xdr:row>6</xdr:row>
      <xdr:rowOff>171450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C00-00006D000000}"/>
            </a:ext>
          </a:extLst>
        </xdr:cNvPr>
        <xdr:cNvSpPr/>
      </xdr:nvSpPr>
      <xdr:spPr>
        <a:xfrm>
          <a:off x="6311900" y="180975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5</xdr:col>
      <xdr:colOff>1727200</xdr:colOff>
      <xdr:row>9</xdr:row>
      <xdr:rowOff>171450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C00-00006E000000}"/>
            </a:ext>
          </a:extLst>
        </xdr:cNvPr>
        <xdr:cNvSpPr/>
      </xdr:nvSpPr>
      <xdr:spPr>
        <a:xfrm>
          <a:off x="6311900" y="236220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171450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C00-000070000000}"/>
            </a:ext>
          </a:extLst>
        </xdr:cNvPr>
        <xdr:cNvSpPr/>
      </xdr:nvSpPr>
      <xdr:spPr>
        <a:xfrm>
          <a:off x="8645525" y="1809750"/>
          <a:ext cx="1727200" cy="3556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579120</xdr:colOff>
      <xdr:row>11</xdr:row>
      <xdr:rowOff>22860</xdr:rowOff>
    </xdr:from>
    <xdr:to>
      <xdr:col>3</xdr:col>
      <xdr:colOff>1696720</xdr:colOff>
      <xdr:row>13</xdr:row>
      <xdr:rowOff>11430</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C00-00006B000000}"/>
            </a:ext>
          </a:extLst>
        </xdr:cNvPr>
        <xdr:cNvSpPr/>
      </xdr:nvSpPr>
      <xdr:spPr>
        <a:xfrm>
          <a:off x="3870960" y="2514600"/>
          <a:ext cx="1704340" cy="35433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xdr:colOff>
      <xdr:row>0</xdr:row>
      <xdr:rowOff>0</xdr:rowOff>
    </xdr:from>
    <xdr:ext cx="1107372" cy="535205"/>
    <xdr:pic>
      <xdr:nvPicPr>
        <xdr:cNvPr id="2" name="Imagem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35205"/>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I20"/>
  <sheetViews>
    <sheetView showGridLines="0" tabSelected="1" zoomScaleNormal="100" workbookViewId="0">
      <selection activeCell="A2" sqref="A2"/>
    </sheetView>
  </sheetViews>
  <sheetFormatPr defaultColWidth="0" defaultRowHeight="15" zeroHeight="1" x14ac:dyDescent="0.25"/>
  <cols>
    <col min="1" max="1" width="23.140625" customWidth="1"/>
    <col min="2" max="2" width="24.85546875" bestFit="1" customWidth="1"/>
    <col min="3" max="3" width="8.5703125" customWidth="1"/>
    <col min="4" max="4" width="24.85546875" customWidth="1"/>
    <col min="5" max="5" width="8.5703125" customWidth="1"/>
    <col min="6" max="6" width="24.85546875" customWidth="1"/>
    <col min="7" max="7" width="8.5703125" customWidth="1"/>
    <col min="8" max="8" width="24.85546875" customWidth="1"/>
    <col min="9" max="9" width="8.5703125" customWidth="1"/>
  </cols>
  <sheetData>
    <row r="1" spans="1:9" ht="37.5" customHeight="1" x14ac:dyDescent="0.25">
      <c r="A1" s="6"/>
      <c r="B1" s="6"/>
      <c r="C1" s="6"/>
      <c r="D1" s="6"/>
      <c r="E1" s="6"/>
      <c r="F1" s="6"/>
      <c r="G1" s="6"/>
      <c r="H1" s="6"/>
      <c r="I1" s="6"/>
    </row>
    <row r="2" spans="1:9" x14ac:dyDescent="0.25"/>
    <row r="3" spans="1:9" x14ac:dyDescent="0.25"/>
    <row r="4" spans="1:9" s="33" customFormat="1" ht="29.45" customHeight="1" x14ac:dyDescent="0.3">
      <c r="A4"/>
      <c r="B4" s="35"/>
      <c r="C4" s="35"/>
      <c r="D4" s="35"/>
      <c r="E4" s="35"/>
      <c r="F4" s="35"/>
      <c r="G4" s="35"/>
      <c r="H4" s="35"/>
      <c r="I4" s="35"/>
    </row>
    <row r="5" spans="1:9" x14ac:dyDescent="0.25"/>
    <row r="6" spans="1:9" x14ac:dyDescent="0.25">
      <c r="B6" s="81"/>
      <c r="D6" s="82"/>
      <c r="F6" s="82"/>
      <c r="H6" s="82"/>
    </row>
    <row r="7" spans="1:9" x14ac:dyDescent="0.25">
      <c r="B7" s="81"/>
      <c r="D7" s="82"/>
      <c r="F7" s="82"/>
      <c r="H7" s="82"/>
    </row>
    <row r="8" spans="1:9" x14ac:dyDescent="0.25"/>
    <row r="9" spans="1:9" x14ac:dyDescent="0.25">
      <c r="B9" s="82"/>
      <c r="D9" s="82"/>
      <c r="F9" s="82"/>
      <c r="H9" s="82"/>
    </row>
    <row r="10" spans="1:9" x14ac:dyDescent="0.25">
      <c r="B10" s="82"/>
      <c r="D10" s="82"/>
      <c r="F10" s="82"/>
      <c r="H10" s="82"/>
    </row>
    <row r="11" spans="1:9" x14ac:dyDescent="0.25"/>
    <row r="12" spans="1:9" x14ac:dyDescent="0.25">
      <c r="B12" s="82"/>
      <c r="D12" s="82"/>
      <c r="F12" s="82"/>
    </row>
    <row r="13" spans="1:9" x14ac:dyDescent="0.25">
      <c r="B13" s="82"/>
      <c r="D13" s="82"/>
      <c r="F13" s="82"/>
    </row>
    <row r="14" spans="1:9" x14ac:dyDescent="0.25"/>
    <row r="15" spans="1:9" x14ac:dyDescent="0.25">
      <c r="B15" s="82"/>
      <c r="D15" s="82"/>
    </row>
    <row r="16" spans="1:9" x14ac:dyDescent="0.25">
      <c r="B16" s="82"/>
      <c r="D16" s="82"/>
    </row>
    <row r="17" spans="2:8" x14ac:dyDescent="0.25"/>
    <row r="18" spans="2:8" x14ac:dyDescent="0.25"/>
    <row r="19" spans="2:8" x14ac:dyDescent="0.25">
      <c r="B19" s="39"/>
      <c r="H19" s="49"/>
    </row>
    <row r="20" spans="2:8" x14ac:dyDescent="0.25">
      <c r="B20" s="39"/>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rgb="FF00B0F0"/>
  </sheetPr>
  <dimension ref="A1:AO27"/>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85546875" defaultRowHeight="15" x14ac:dyDescent="0.25"/>
  <cols>
    <col min="1" max="1" width="45.5703125" customWidth="1"/>
    <col min="2" max="37" width="7.5703125" customWidth="1"/>
    <col min="38" max="39" width="7.5703125" style="38" customWidth="1"/>
    <col min="40" max="40" width="8.28515625" style="38" bestFit="1" customWidth="1"/>
    <col min="41" max="41" width="7.5703125" customWidth="1"/>
  </cols>
  <sheetData>
    <row r="1" spans="1:41" ht="37.5" customHeight="1" x14ac:dyDescent="0.25">
      <c r="A1" s="37"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1" ht="14.45" customHeigh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4.45" customHeight="1" x14ac:dyDescent="0.3">
      <c r="A3" s="4" t="s">
        <v>136</v>
      </c>
      <c r="B3" s="14"/>
      <c r="C3" s="3"/>
      <c r="D3" s="3"/>
      <c r="E3" s="1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4.45" customHeight="1" x14ac:dyDescent="0.3">
      <c r="A4" s="3"/>
      <c r="B4" s="14"/>
      <c r="C4" s="14"/>
      <c r="D4" s="14"/>
      <c r="E4" s="14"/>
      <c r="F4" s="7"/>
      <c r="G4" s="7"/>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ht="14.45" customHeight="1" x14ac:dyDescent="0.25">
      <c r="A5" s="23" t="s">
        <v>187</v>
      </c>
      <c r="B5" s="5" t="s">
        <v>7</v>
      </c>
      <c r="C5" s="5" t="s">
        <v>8</v>
      </c>
      <c r="D5" s="5" t="s">
        <v>9</v>
      </c>
      <c r="E5" s="5" t="s">
        <v>10</v>
      </c>
      <c r="F5" s="5" t="s">
        <v>11</v>
      </c>
      <c r="G5" s="5" t="s">
        <v>12</v>
      </c>
      <c r="H5" s="5" t="s">
        <v>13</v>
      </c>
      <c r="I5" s="5" t="s">
        <v>14</v>
      </c>
      <c r="J5" s="5" t="s">
        <v>15</v>
      </c>
      <c r="K5" s="5" t="s">
        <v>16</v>
      </c>
      <c r="L5" s="5" t="s">
        <v>17</v>
      </c>
      <c r="M5" s="5" t="s">
        <v>18</v>
      </c>
      <c r="N5" s="5" t="s">
        <v>19</v>
      </c>
      <c r="O5" s="5" t="s">
        <v>20</v>
      </c>
      <c r="P5" s="5" t="s">
        <v>21</v>
      </c>
      <c r="Q5" s="5" t="s">
        <v>22</v>
      </c>
      <c r="R5" s="5" t="s">
        <v>23</v>
      </c>
      <c r="S5" s="5" t="s">
        <v>24</v>
      </c>
      <c r="T5" s="5" t="s">
        <v>25</v>
      </c>
      <c r="U5" s="5" t="s">
        <v>26</v>
      </c>
      <c r="V5" s="5" t="s">
        <v>27</v>
      </c>
      <c r="W5" s="5" t="s">
        <v>28</v>
      </c>
      <c r="X5" s="5" t="s">
        <v>29</v>
      </c>
      <c r="Y5" s="5" t="s">
        <v>30</v>
      </c>
      <c r="Z5" s="5" t="s">
        <v>31</v>
      </c>
      <c r="AA5" s="5" t="s">
        <v>32</v>
      </c>
      <c r="AB5" s="5" t="s">
        <v>33</v>
      </c>
      <c r="AC5" s="5" t="s">
        <v>34</v>
      </c>
      <c r="AD5" s="5" t="s">
        <v>35</v>
      </c>
      <c r="AE5" s="5" t="s">
        <v>36</v>
      </c>
      <c r="AF5" s="5" t="s">
        <v>37</v>
      </c>
      <c r="AG5" s="5" t="s">
        <v>38</v>
      </c>
      <c r="AH5" s="5" t="s">
        <v>39</v>
      </c>
      <c r="AI5" s="5" t="s">
        <v>40</v>
      </c>
      <c r="AJ5" s="5" t="s">
        <v>41</v>
      </c>
      <c r="AK5" s="5" t="s">
        <v>42</v>
      </c>
      <c r="AL5" s="5" t="s">
        <v>43</v>
      </c>
      <c r="AM5" s="5" t="s">
        <v>152</v>
      </c>
      <c r="AN5" s="5" t="s">
        <v>153</v>
      </c>
      <c r="AO5" s="5" t="s">
        <v>180</v>
      </c>
    </row>
    <row r="6" spans="1:41" x14ac:dyDescent="0.25">
      <c r="A6" s="29" t="s">
        <v>154</v>
      </c>
      <c r="B6" s="13"/>
      <c r="C6" s="13"/>
      <c r="D6" s="13"/>
      <c r="E6" s="13"/>
      <c r="F6" s="13"/>
      <c r="G6" s="13"/>
      <c r="H6" s="13"/>
      <c r="I6" s="13"/>
      <c r="J6" s="13"/>
      <c r="K6" s="13"/>
      <c r="L6" s="12"/>
      <c r="M6" s="13"/>
      <c r="N6" s="13"/>
      <c r="O6" s="13"/>
      <c r="P6" s="12"/>
      <c r="Q6" s="13"/>
      <c r="R6" s="13"/>
      <c r="S6" s="13"/>
      <c r="T6" s="13"/>
      <c r="U6" s="13"/>
      <c r="V6" s="13"/>
      <c r="W6" s="13"/>
      <c r="X6" s="13"/>
      <c r="Y6" s="13"/>
      <c r="Z6" s="29"/>
      <c r="AA6" s="13"/>
      <c r="AB6" s="13"/>
      <c r="AC6" s="13"/>
      <c r="AD6" s="13"/>
      <c r="AE6" s="13"/>
      <c r="AF6" s="13"/>
      <c r="AG6" s="13"/>
      <c r="AH6" s="13"/>
      <c r="AI6" s="13"/>
      <c r="AJ6" s="13"/>
      <c r="AK6" s="12"/>
      <c r="AL6" s="12"/>
      <c r="AM6" s="12"/>
      <c r="AN6" s="12"/>
      <c r="AO6" s="12"/>
    </row>
    <row r="7" spans="1:41" x14ac:dyDescent="0.25">
      <c r="A7" s="24" t="s">
        <v>157</v>
      </c>
      <c r="B7" s="21">
        <f>B10+B14</f>
        <v>87329</v>
      </c>
      <c r="C7" s="21">
        <f t="shared" ref="C7:AO7" si="0">C10+C14</f>
        <v>93016</v>
      </c>
      <c r="D7" s="21">
        <f t="shared" si="0"/>
        <v>96186</v>
      </c>
      <c r="E7" s="21">
        <f t="shared" si="0"/>
        <v>106798</v>
      </c>
      <c r="F7" s="21">
        <f t="shared" si="0"/>
        <v>97622</v>
      </c>
      <c r="G7" s="21">
        <f t="shared" si="0"/>
        <v>106285</v>
      </c>
      <c r="H7" s="21">
        <f t="shared" si="0"/>
        <v>113201</v>
      </c>
      <c r="I7" s="21">
        <f t="shared" si="0"/>
        <v>131640</v>
      </c>
      <c r="J7" s="21">
        <f t="shared" si="0"/>
        <v>119574</v>
      </c>
      <c r="K7" s="21">
        <f t="shared" si="0"/>
        <v>125338</v>
      </c>
      <c r="L7" s="21">
        <f t="shared" si="0"/>
        <v>128770</v>
      </c>
      <c r="M7" s="21">
        <f t="shared" si="0"/>
        <v>143929</v>
      </c>
      <c r="N7" s="21">
        <f t="shared" si="0"/>
        <v>126539</v>
      </c>
      <c r="O7" s="21">
        <f t="shared" si="0"/>
        <v>129698</v>
      </c>
      <c r="P7" s="21">
        <f t="shared" si="0"/>
        <v>137329</v>
      </c>
      <c r="Q7" s="21">
        <f t="shared" si="0"/>
        <v>154585</v>
      </c>
      <c r="R7" s="21">
        <f t="shared" si="0"/>
        <v>139510</v>
      </c>
      <c r="S7" s="21">
        <f t="shared" si="0"/>
        <v>142583</v>
      </c>
      <c r="T7" s="21">
        <f t="shared" si="0"/>
        <v>143513</v>
      </c>
      <c r="U7" s="21">
        <f t="shared" si="0"/>
        <v>159333</v>
      </c>
      <c r="V7" s="21">
        <f t="shared" si="0"/>
        <v>144642</v>
      </c>
      <c r="W7" s="21">
        <f t="shared" si="0"/>
        <v>150981</v>
      </c>
      <c r="X7" s="21">
        <f t="shared" si="0"/>
        <v>158306</v>
      </c>
      <c r="Y7" s="21">
        <f t="shared" si="0"/>
        <v>171691</v>
      </c>
      <c r="Z7" s="20">
        <f t="shared" si="0"/>
        <v>152678</v>
      </c>
      <c r="AA7" s="21">
        <f t="shared" si="0"/>
        <v>151054.85470136997</v>
      </c>
      <c r="AB7" s="21">
        <f t="shared" si="0"/>
        <v>153933.59761231998</v>
      </c>
      <c r="AC7" s="21">
        <f t="shared" si="0"/>
        <v>168840.99940704001</v>
      </c>
      <c r="AD7" s="20">
        <f t="shared" si="0"/>
        <v>156789.31989931001</v>
      </c>
      <c r="AE7" s="21">
        <f t="shared" si="0"/>
        <v>164514.46382994001</v>
      </c>
      <c r="AF7" s="21">
        <f t="shared" si="0"/>
        <v>171737.82386767998</v>
      </c>
      <c r="AG7" s="21">
        <f t="shared" si="0"/>
        <v>190096.35077325001</v>
      </c>
      <c r="AH7" s="20">
        <f t="shared" si="0"/>
        <v>159771.59842132998</v>
      </c>
      <c r="AI7" s="21">
        <f t="shared" si="0"/>
        <v>127964.07430522999</v>
      </c>
      <c r="AJ7" s="21">
        <f t="shared" si="0"/>
        <v>165633.34321070998</v>
      </c>
      <c r="AK7" s="21">
        <f t="shared" si="0"/>
        <v>190586.32368900001</v>
      </c>
      <c r="AL7" s="21">
        <f t="shared" si="0"/>
        <v>160030.13765464001</v>
      </c>
      <c r="AM7" s="21">
        <f t="shared" si="0"/>
        <v>165237.73958592</v>
      </c>
      <c r="AN7" s="21">
        <f t="shared" si="0"/>
        <v>179765.59288538</v>
      </c>
      <c r="AO7" s="21">
        <f t="shared" si="0"/>
        <v>208391.29510156001</v>
      </c>
    </row>
    <row r="8" spans="1:41" x14ac:dyDescent="0.25">
      <c r="A8" s="24" t="s">
        <v>186</v>
      </c>
      <c r="B8" s="21">
        <f>B12+B16</f>
        <v>1016.4</v>
      </c>
      <c r="C8" s="21">
        <f t="shared" ref="C8:AO8" si="1">C12+C16</f>
        <v>1042.8</v>
      </c>
      <c r="D8" s="21">
        <f t="shared" si="1"/>
        <v>1080.1999999999998</v>
      </c>
      <c r="E8" s="21">
        <f t="shared" si="1"/>
        <v>1162.2</v>
      </c>
      <c r="F8" s="21">
        <f t="shared" si="1"/>
        <v>1089.1999999999998</v>
      </c>
      <c r="G8" s="21">
        <f t="shared" si="1"/>
        <v>1158.1999999999998</v>
      </c>
      <c r="H8" s="21">
        <f t="shared" si="1"/>
        <v>1251.5</v>
      </c>
      <c r="I8" s="21">
        <f t="shared" si="1"/>
        <v>1402.6</v>
      </c>
      <c r="J8" s="21">
        <f t="shared" si="1"/>
        <v>1318.3000000000002</v>
      </c>
      <c r="K8" s="21">
        <f t="shared" si="1"/>
        <v>1358.6</v>
      </c>
      <c r="L8" s="21">
        <f t="shared" si="1"/>
        <v>1413.9</v>
      </c>
      <c r="M8" s="21">
        <f t="shared" si="1"/>
        <v>1568.5</v>
      </c>
      <c r="N8" s="21">
        <f t="shared" si="1"/>
        <v>1425</v>
      </c>
      <c r="O8" s="21">
        <f t="shared" si="1"/>
        <v>1495</v>
      </c>
      <c r="P8" s="21">
        <f t="shared" si="1"/>
        <v>1558.3</v>
      </c>
      <c r="Q8" s="21">
        <f t="shared" si="1"/>
        <v>1722</v>
      </c>
      <c r="R8" s="21">
        <f t="shared" si="1"/>
        <v>1623.3</v>
      </c>
      <c r="S8" s="21">
        <f t="shared" si="1"/>
        <v>1630.9</v>
      </c>
      <c r="T8" s="21">
        <f t="shared" si="1"/>
        <v>1661.3</v>
      </c>
      <c r="U8" s="21">
        <f t="shared" si="1"/>
        <v>1815.7</v>
      </c>
      <c r="V8" s="21">
        <f t="shared" si="1"/>
        <v>1720.9</v>
      </c>
      <c r="W8" s="21">
        <f t="shared" si="1"/>
        <v>1789.6999999999998</v>
      </c>
      <c r="X8" s="21">
        <f t="shared" si="1"/>
        <v>1889.4</v>
      </c>
      <c r="Y8" s="21">
        <f t="shared" si="1"/>
        <v>1923.8</v>
      </c>
      <c r="Z8" s="21">
        <f t="shared" si="1"/>
        <v>1744.7</v>
      </c>
      <c r="AA8" s="21">
        <f t="shared" si="1"/>
        <v>1683.6062040000002</v>
      </c>
      <c r="AB8" s="21">
        <f t="shared" si="1"/>
        <v>1688.813396</v>
      </c>
      <c r="AC8" s="21">
        <f t="shared" si="1"/>
        <v>1814.454698</v>
      </c>
      <c r="AD8" s="21">
        <f t="shared" si="1"/>
        <v>1706.4294800000002</v>
      </c>
      <c r="AE8" s="21">
        <f t="shared" si="1"/>
        <v>1741.2092730000002</v>
      </c>
      <c r="AF8" s="21">
        <f t="shared" si="1"/>
        <v>1783.1143520000001</v>
      </c>
      <c r="AG8" s="21">
        <f t="shared" si="1"/>
        <v>1909.4558339999999</v>
      </c>
      <c r="AH8" s="21">
        <f t="shared" si="1"/>
        <v>1648.751743</v>
      </c>
      <c r="AI8" s="21">
        <f t="shared" si="1"/>
        <v>1236.954845</v>
      </c>
      <c r="AJ8" s="21">
        <f t="shared" si="1"/>
        <v>1537.7411090000001</v>
      </c>
      <c r="AK8" s="21">
        <f t="shared" si="1"/>
        <v>1751.3716209999998</v>
      </c>
      <c r="AL8" s="21">
        <f t="shared" si="1"/>
        <v>1533.873621</v>
      </c>
      <c r="AM8" s="21">
        <f t="shared" si="1"/>
        <v>1578.907813</v>
      </c>
      <c r="AN8" s="21">
        <f t="shared" si="1"/>
        <v>1718.602668</v>
      </c>
      <c r="AO8" s="21">
        <f t="shared" si="1"/>
        <v>1936.3950950000001</v>
      </c>
    </row>
    <row r="9" spans="1:41" x14ac:dyDescent="0.25">
      <c r="A9" s="29" t="s">
        <v>159</v>
      </c>
      <c r="B9" s="13"/>
      <c r="C9" s="13"/>
      <c r="D9" s="13"/>
      <c r="E9" s="13"/>
      <c r="F9" s="13"/>
      <c r="G9" s="13"/>
      <c r="H9" s="13"/>
      <c r="I9" s="13"/>
      <c r="J9" s="13"/>
      <c r="K9" s="13"/>
      <c r="L9" s="12"/>
      <c r="M9" s="13"/>
      <c r="N9" s="13"/>
      <c r="O9" s="13"/>
      <c r="P9" s="12"/>
      <c r="Q9" s="13"/>
      <c r="R9" s="13"/>
      <c r="S9" s="13"/>
      <c r="T9" s="13"/>
      <c r="U9" s="13"/>
      <c r="V9" s="13"/>
      <c r="W9" s="13"/>
      <c r="X9" s="13"/>
      <c r="Y9" s="13"/>
      <c r="Z9" s="29"/>
      <c r="AA9" s="13"/>
      <c r="AB9" s="13"/>
      <c r="AC9" s="13"/>
      <c r="AD9" s="13"/>
      <c r="AE9" s="13"/>
      <c r="AF9" s="13"/>
      <c r="AG9" s="13"/>
      <c r="AH9" s="13"/>
      <c r="AI9" s="13"/>
      <c r="AJ9" s="13"/>
      <c r="AK9" s="12"/>
      <c r="AL9" s="12"/>
      <c r="AM9" s="12"/>
      <c r="AN9" s="12"/>
      <c r="AO9" s="12"/>
    </row>
    <row r="10" spans="1:41" x14ac:dyDescent="0.25">
      <c r="A10" s="48" t="s">
        <v>137</v>
      </c>
      <c r="B10" s="21">
        <v>56033</v>
      </c>
      <c r="C10" s="21">
        <v>59866</v>
      </c>
      <c r="D10" s="21">
        <v>61565</v>
      </c>
      <c r="E10" s="21">
        <v>67496</v>
      </c>
      <c r="F10" s="21">
        <v>62088</v>
      </c>
      <c r="G10" s="21">
        <v>67246</v>
      </c>
      <c r="H10" s="21">
        <v>70759</v>
      </c>
      <c r="I10" s="21">
        <v>79524</v>
      </c>
      <c r="J10" s="21">
        <v>73120</v>
      </c>
      <c r="K10" s="21">
        <v>75979</v>
      </c>
      <c r="L10" s="21">
        <v>78574</v>
      </c>
      <c r="M10" s="21">
        <v>84952</v>
      </c>
      <c r="N10" s="21">
        <v>75484</v>
      </c>
      <c r="O10" s="21">
        <v>77434</v>
      </c>
      <c r="P10" s="21">
        <v>79613</v>
      </c>
      <c r="Q10" s="21">
        <v>87973</v>
      </c>
      <c r="R10" s="21">
        <v>79572</v>
      </c>
      <c r="S10" s="21">
        <v>80955</v>
      </c>
      <c r="T10" s="21">
        <v>81305</v>
      </c>
      <c r="U10" s="21">
        <v>87463</v>
      </c>
      <c r="V10" s="21">
        <v>79636</v>
      </c>
      <c r="W10" s="21">
        <v>82715</v>
      </c>
      <c r="X10" s="21">
        <v>86441</v>
      </c>
      <c r="Y10" s="21">
        <v>95294</v>
      </c>
      <c r="Z10" s="20">
        <v>87645</v>
      </c>
      <c r="AA10" s="21">
        <v>88588.478304259988</v>
      </c>
      <c r="AB10" s="21">
        <v>90033.595713999995</v>
      </c>
      <c r="AC10" s="21">
        <v>98115.765569200012</v>
      </c>
      <c r="AD10" s="20">
        <v>93240.246521749999</v>
      </c>
      <c r="AE10" s="21">
        <v>99905.709204219995</v>
      </c>
      <c r="AF10" s="21">
        <v>104763.88569086</v>
      </c>
      <c r="AG10" s="21">
        <v>113669.59263027999</v>
      </c>
      <c r="AH10" s="20">
        <v>94965.329303679988</v>
      </c>
      <c r="AI10" s="21">
        <v>70803.450887359999</v>
      </c>
      <c r="AJ10" s="21">
        <v>90724.015092119997</v>
      </c>
      <c r="AK10" s="21">
        <v>103670.63357577001</v>
      </c>
      <c r="AL10" s="21">
        <v>88820.126471579992</v>
      </c>
      <c r="AM10" s="21">
        <v>92855.259874410011</v>
      </c>
      <c r="AN10" s="21">
        <v>102917.28029291</v>
      </c>
      <c r="AO10" s="21">
        <v>122094.85605178001</v>
      </c>
    </row>
    <row r="11" spans="1:41" x14ac:dyDescent="0.25">
      <c r="A11" s="24" t="s">
        <v>158</v>
      </c>
      <c r="B11" s="44">
        <f>B10/B7</f>
        <v>0.64163107329753</v>
      </c>
      <c r="C11" s="44">
        <f t="shared" ref="C11:AM11" si="2">C10/C7</f>
        <v>0.64360970155672137</v>
      </c>
      <c r="D11" s="44">
        <f t="shared" si="2"/>
        <v>0.6400619632794794</v>
      </c>
      <c r="E11" s="44">
        <f t="shared" si="2"/>
        <v>0.631996853873668</v>
      </c>
      <c r="F11" s="44">
        <f t="shared" si="2"/>
        <v>0.63600417938579423</v>
      </c>
      <c r="G11" s="44">
        <f t="shared" si="2"/>
        <v>0.63269511219833463</v>
      </c>
      <c r="H11" s="44">
        <f t="shared" si="2"/>
        <v>0.6250739834453759</v>
      </c>
      <c r="I11" s="44">
        <f t="shared" si="2"/>
        <v>0.60410209662716496</v>
      </c>
      <c r="J11" s="44">
        <f t="shared" si="2"/>
        <v>0.61150417314800876</v>
      </c>
      <c r="K11" s="44">
        <f t="shared" si="2"/>
        <v>0.60619285452137417</v>
      </c>
      <c r="L11" s="44">
        <f t="shared" si="2"/>
        <v>0.61018870855012819</v>
      </c>
      <c r="M11" s="44">
        <f t="shared" si="2"/>
        <v>0.59023546331871968</v>
      </c>
      <c r="N11" s="44">
        <f t="shared" si="2"/>
        <v>0.59652755277029212</v>
      </c>
      <c r="O11" s="44">
        <f t="shared" si="2"/>
        <v>0.59703310768092033</v>
      </c>
      <c r="P11" s="44">
        <f t="shared" si="2"/>
        <v>0.57972460296077299</v>
      </c>
      <c r="Q11" s="44">
        <f t="shared" si="2"/>
        <v>0.5690914383672413</v>
      </c>
      <c r="R11" s="44">
        <f t="shared" si="2"/>
        <v>0.57036771557594435</v>
      </c>
      <c r="S11" s="44">
        <f t="shared" si="2"/>
        <v>0.56777455937944921</v>
      </c>
      <c r="T11" s="44">
        <f t="shared" si="2"/>
        <v>0.56653404221220383</v>
      </c>
      <c r="U11" s="44">
        <f t="shared" si="2"/>
        <v>0.54893211073663339</v>
      </c>
      <c r="V11" s="44">
        <f t="shared" si="2"/>
        <v>0.55057313919884954</v>
      </c>
      <c r="W11" s="44">
        <f t="shared" si="2"/>
        <v>0.54785039177115002</v>
      </c>
      <c r="X11" s="44">
        <f t="shared" si="2"/>
        <v>0.54603742119692245</v>
      </c>
      <c r="Y11" s="44">
        <f t="shared" si="2"/>
        <v>0.5550320051720824</v>
      </c>
      <c r="Z11" s="44">
        <f t="shared" si="2"/>
        <v>0.57405127130300371</v>
      </c>
      <c r="AA11" s="44">
        <f t="shared" si="2"/>
        <v>0.58646561528523022</v>
      </c>
      <c r="AB11" s="44">
        <f t="shared" si="2"/>
        <v>0.58488593205460304</v>
      </c>
      <c r="AC11" s="44">
        <f t="shared" si="2"/>
        <v>0.58111339019418862</v>
      </c>
      <c r="AD11" s="44">
        <f t="shared" si="2"/>
        <v>0.5946849350557093</v>
      </c>
      <c r="AE11" s="44">
        <f t="shared" si="2"/>
        <v>0.60727614386230122</v>
      </c>
      <c r="AF11" s="44">
        <f t="shared" si="2"/>
        <v>0.61002220321353406</v>
      </c>
      <c r="AG11" s="44">
        <f t="shared" si="2"/>
        <v>0.59795778387070098</v>
      </c>
      <c r="AH11" s="44">
        <f t="shared" si="2"/>
        <v>0.59438179402354807</v>
      </c>
      <c r="AI11" s="44">
        <f t="shared" si="2"/>
        <v>0.55330725652321777</v>
      </c>
      <c r="AJ11" s="44">
        <f t="shared" si="2"/>
        <v>0.54774004637886042</v>
      </c>
      <c r="AK11" s="44">
        <f t="shared" si="2"/>
        <v>0.54395631107791564</v>
      </c>
      <c r="AL11" s="44">
        <f t="shared" si="2"/>
        <v>0.55502124645585271</v>
      </c>
      <c r="AM11" s="44">
        <f t="shared" si="2"/>
        <v>0.56194946812454616</v>
      </c>
      <c r="AN11" s="44">
        <v>0.57250822385422162</v>
      </c>
      <c r="AO11" s="79">
        <v>0.58589230414963722</v>
      </c>
    </row>
    <row r="12" spans="1:41" x14ac:dyDescent="0.25">
      <c r="A12" s="24" t="s">
        <v>186</v>
      </c>
      <c r="B12" s="21">
        <v>485.5</v>
      </c>
      <c r="C12" s="21">
        <v>511.7</v>
      </c>
      <c r="D12" s="21">
        <v>520.4</v>
      </c>
      <c r="E12" s="21">
        <v>544.20000000000005</v>
      </c>
      <c r="F12" s="21">
        <v>515.29999999999995</v>
      </c>
      <c r="G12" s="21">
        <v>556.29999999999995</v>
      </c>
      <c r="H12" s="21">
        <v>587.4</v>
      </c>
      <c r="I12" s="21">
        <v>624.29999999999995</v>
      </c>
      <c r="J12" s="21">
        <v>591.6</v>
      </c>
      <c r="K12" s="21">
        <v>624.5</v>
      </c>
      <c r="L12" s="21">
        <v>636.6</v>
      </c>
      <c r="M12" s="21">
        <v>672.5</v>
      </c>
      <c r="N12" s="21">
        <v>610.29999999999995</v>
      </c>
      <c r="O12" s="21">
        <v>658.7</v>
      </c>
      <c r="P12" s="21">
        <v>677.5</v>
      </c>
      <c r="Q12" s="21">
        <v>716.8</v>
      </c>
      <c r="R12" s="21">
        <v>676.8</v>
      </c>
      <c r="S12" s="21">
        <v>696.8</v>
      </c>
      <c r="T12" s="21">
        <v>685.4</v>
      </c>
      <c r="U12" s="21">
        <v>713</v>
      </c>
      <c r="V12" s="21">
        <v>675.7</v>
      </c>
      <c r="W12" s="21">
        <v>704.6</v>
      </c>
      <c r="X12" s="21">
        <v>741.5</v>
      </c>
      <c r="Y12" s="21">
        <v>764.5</v>
      </c>
      <c r="Z12" s="20">
        <v>736.6</v>
      </c>
      <c r="AA12" s="21">
        <v>748.98664900000006</v>
      </c>
      <c r="AB12" s="21">
        <v>756.42825300000004</v>
      </c>
      <c r="AC12" s="21">
        <v>798.610727</v>
      </c>
      <c r="AD12" s="20">
        <v>771.66932099999997</v>
      </c>
      <c r="AE12" s="21">
        <v>832.13556100000005</v>
      </c>
      <c r="AF12" s="21">
        <v>842.70046300000001</v>
      </c>
      <c r="AG12" s="21">
        <v>862.453711</v>
      </c>
      <c r="AH12" s="20">
        <v>756.85140999999999</v>
      </c>
      <c r="AI12" s="21">
        <v>541.50440800000001</v>
      </c>
      <c r="AJ12" s="21">
        <v>656.31392900000003</v>
      </c>
      <c r="AK12" s="21">
        <v>722.66806299999996</v>
      </c>
      <c r="AL12" s="21">
        <v>659.63886400000001</v>
      </c>
      <c r="AM12" s="21">
        <v>676.768146</v>
      </c>
      <c r="AN12" s="21">
        <v>731.04747299999997</v>
      </c>
      <c r="AO12" s="21">
        <v>824.79015000000004</v>
      </c>
    </row>
    <row r="13" spans="1:41" x14ac:dyDescent="0.25">
      <c r="A13" s="29" t="s">
        <v>3</v>
      </c>
      <c r="B13" s="30"/>
      <c r="C13" s="30"/>
      <c r="D13" s="30"/>
      <c r="E13" s="30"/>
      <c r="F13" s="30"/>
      <c r="G13" s="30"/>
      <c r="H13" s="30"/>
      <c r="I13" s="30"/>
      <c r="J13" s="30"/>
      <c r="K13" s="30"/>
      <c r="L13" s="31"/>
      <c r="M13" s="30"/>
      <c r="N13" s="30"/>
      <c r="O13" s="30"/>
      <c r="P13" s="31"/>
      <c r="Q13" s="30"/>
      <c r="R13" s="30"/>
      <c r="S13" s="30"/>
      <c r="T13" s="30"/>
      <c r="U13" s="30"/>
      <c r="V13" s="30"/>
      <c r="W13" s="30"/>
      <c r="X13" s="30"/>
      <c r="Y13" s="30"/>
      <c r="Z13" s="32"/>
      <c r="AA13" s="30"/>
      <c r="AB13" s="30"/>
      <c r="AC13" s="30"/>
      <c r="AD13" s="30"/>
      <c r="AE13" s="30"/>
      <c r="AF13" s="30"/>
      <c r="AG13" s="30"/>
      <c r="AH13" s="30"/>
      <c r="AI13" s="30"/>
      <c r="AJ13" s="30"/>
      <c r="AK13" s="31"/>
      <c r="AL13" s="31"/>
      <c r="AM13" s="31"/>
      <c r="AN13" s="31"/>
      <c r="AO13" s="31"/>
    </row>
    <row r="14" spans="1:41" x14ac:dyDescent="0.25">
      <c r="A14" s="20" t="s">
        <v>138</v>
      </c>
      <c r="B14" s="21">
        <v>31296</v>
      </c>
      <c r="C14" s="21">
        <v>33150</v>
      </c>
      <c r="D14" s="21">
        <v>34621</v>
      </c>
      <c r="E14" s="21">
        <v>39302</v>
      </c>
      <c r="F14" s="21">
        <v>35534</v>
      </c>
      <c r="G14" s="21">
        <v>39039</v>
      </c>
      <c r="H14" s="21">
        <v>42442</v>
      </c>
      <c r="I14" s="21">
        <v>52116</v>
      </c>
      <c r="J14" s="21">
        <v>46454</v>
      </c>
      <c r="K14" s="21">
        <v>49359</v>
      </c>
      <c r="L14" s="21">
        <v>50196</v>
      </c>
      <c r="M14" s="21">
        <v>58977</v>
      </c>
      <c r="N14" s="21">
        <v>51055</v>
      </c>
      <c r="O14" s="21">
        <v>52264</v>
      </c>
      <c r="P14" s="21">
        <v>57716</v>
      </c>
      <c r="Q14" s="21">
        <v>66612</v>
      </c>
      <c r="R14" s="21">
        <v>59938</v>
      </c>
      <c r="S14" s="21">
        <v>61628</v>
      </c>
      <c r="T14" s="21">
        <v>62208</v>
      </c>
      <c r="U14" s="21">
        <v>71870</v>
      </c>
      <c r="V14" s="21">
        <v>65006</v>
      </c>
      <c r="W14" s="21">
        <v>68266</v>
      </c>
      <c r="X14" s="21">
        <v>71865</v>
      </c>
      <c r="Y14" s="21">
        <v>76397</v>
      </c>
      <c r="Z14" s="20">
        <v>65033</v>
      </c>
      <c r="AA14" s="21">
        <v>62466.376397109991</v>
      </c>
      <c r="AB14" s="21">
        <v>63900.001898319999</v>
      </c>
      <c r="AC14" s="21">
        <v>70725.233837840002</v>
      </c>
      <c r="AD14" s="20">
        <v>63549.073377559995</v>
      </c>
      <c r="AE14" s="21">
        <v>64608.754625720001</v>
      </c>
      <c r="AF14" s="21">
        <v>66973.938176819996</v>
      </c>
      <c r="AG14" s="21">
        <v>76426.758142970022</v>
      </c>
      <c r="AH14" s="20">
        <v>64806.269117649994</v>
      </c>
      <c r="AI14" s="21">
        <v>57160.623417870003</v>
      </c>
      <c r="AJ14" s="21">
        <v>74909.328118589998</v>
      </c>
      <c r="AK14" s="21">
        <v>86915.690113229997</v>
      </c>
      <c r="AL14" s="21">
        <v>71210.011183060007</v>
      </c>
      <c r="AM14" s="21">
        <v>72382.479711509994</v>
      </c>
      <c r="AN14" s="21">
        <v>76848.31259247</v>
      </c>
      <c r="AO14" s="21">
        <v>86296.43904977999</v>
      </c>
    </row>
    <row r="15" spans="1:41" x14ac:dyDescent="0.25">
      <c r="A15" s="24" t="s">
        <v>158</v>
      </c>
      <c r="B15" s="44">
        <f t="shared" ref="B15:AF15" si="3">B14/B7</f>
        <v>0.35836892670246995</v>
      </c>
      <c r="C15" s="44">
        <f>C14/C7</f>
        <v>0.35639029844327857</v>
      </c>
      <c r="D15" s="44">
        <f>D14/D7</f>
        <v>0.35993803672052066</v>
      </c>
      <c r="E15" s="44">
        <f t="shared" si="3"/>
        <v>0.36800314612633195</v>
      </c>
      <c r="F15" s="44">
        <f t="shared" si="3"/>
        <v>0.36399582061420582</v>
      </c>
      <c r="G15" s="44">
        <f t="shared" si="3"/>
        <v>0.36730488780166531</v>
      </c>
      <c r="H15" s="44">
        <f t="shared" si="3"/>
        <v>0.3749260165546241</v>
      </c>
      <c r="I15" s="44">
        <f t="shared" si="3"/>
        <v>0.39589790337283498</v>
      </c>
      <c r="J15" s="44">
        <f t="shared" si="3"/>
        <v>0.38849582685199124</v>
      </c>
      <c r="K15" s="44">
        <f t="shared" si="3"/>
        <v>0.39380714547862578</v>
      </c>
      <c r="L15" s="44">
        <f t="shared" si="3"/>
        <v>0.38981129144987187</v>
      </c>
      <c r="M15" s="44">
        <f t="shared" si="3"/>
        <v>0.40976453668128038</v>
      </c>
      <c r="N15" s="44">
        <f t="shared" si="3"/>
        <v>0.40347244722970782</v>
      </c>
      <c r="O15" s="44">
        <f t="shared" si="3"/>
        <v>0.40296689231907973</v>
      </c>
      <c r="P15" s="44">
        <f t="shared" si="3"/>
        <v>0.42027539703922695</v>
      </c>
      <c r="Q15" s="44">
        <f t="shared" si="3"/>
        <v>0.4309085616327587</v>
      </c>
      <c r="R15" s="44">
        <f t="shared" si="3"/>
        <v>0.4296322844240556</v>
      </c>
      <c r="S15" s="44">
        <f t="shared" si="3"/>
        <v>0.43222544062055085</v>
      </c>
      <c r="T15" s="44">
        <f t="shared" si="3"/>
        <v>0.43346595778779623</v>
      </c>
      <c r="U15" s="44">
        <f t="shared" si="3"/>
        <v>0.45106788926336666</v>
      </c>
      <c r="V15" s="44">
        <f t="shared" si="3"/>
        <v>0.44942686080115041</v>
      </c>
      <c r="W15" s="44">
        <f t="shared" si="3"/>
        <v>0.45214960822884998</v>
      </c>
      <c r="X15" s="44">
        <f t="shared" si="3"/>
        <v>0.45396257880307761</v>
      </c>
      <c r="Y15" s="44">
        <f t="shared" si="3"/>
        <v>0.4449679948279176</v>
      </c>
      <c r="Z15" s="44">
        <f t="shared" si="3"/>
        <v>0.42594872869699629</v>
      </c>
      <c r="AA15" s="44">
        <f t="shared" si="3"/>
        <v>0.41353438471476983</v>
      </c>
      <c r="AB15" s="44">
        <f t="shared" si="3"/>
        <v>0.41511406794539701</v>
      </c>
      <c r="AC15" s="44">
        <f t="shared" si="3"/>
        <v>0.41888660980581138</v>
      </c>
      <c r="AD15" s="44">
        <f t="shared" si="3"/>
        <v>0.40531506494429065</v>
      </c>
      <c r="AE15" s="44">
        <f t="shared" si="3"/>
        <v>0.39272385613769872</v>
      </c>
      <c r="AF15" s="44">
        <f t="shared" si="3"/>
        <v>0.38997779678646599</v>
      </c>
      <c r="AG15" s="44">
        <f>AG14/AG7</f>
        <v>0.40204221612929902</v>
      </c>
      <c r="AH15" s="44">
        <f t="shared" ref="AH15:AM15" si="4">AH14/AH7</f>
        <v>0.40561820597645198</v>
      </c>
      <c r="AI15" s="44">
        <f t="shared" si="4"/>
        <v>0.44669274347678223</v>
      </c>
      <c r="AJ15" s="44">
        <f t="shared" si="4"/>
        <v>0.45225995362113963</v>
      </c>
      <c r="AK15" s="44">
        <f t="shared" si="4"/>
        <v>0.45604368892208436</v>
      </c>
      <c r="AL15" s="44">
        <f t="shared" si="4"/>
        <v>0.44497875354414718</v>
      </c>
      <c r="AM15" s="44">
        <f t="shared" si="4"/>
        <v>0.43805053187545384</v>
      </c>
      <c r="AN15" s="44">
        <v>0.42749177614577843</v>
      </c>
      <c r="AO15" s="44">
        <v>0.41410769585036267</v>
      </c>
    </row>
    <row r="16" spans="1:41" x14ac:dyDescent="0.25">
      <c r="A16" s="20" t="s">
        <v>183</v>
      </c>
      <c r="B16" s="21">
        <v>530.9</v>
      </c>
      <c r="C16" s="21">
        <v>531.1</v>
      </c>
      <c r="D16" s="21">
        <v>559.79999999999995</v>
      </c>
      <c r="E16" s="21">
        <v>618</v>
      </c>
      <c r="F16" s="21">
        <v>573.9</v>
      </c>
      <c r="G16" s="21">
        <v>601.9</v>
      </c>
      <c r="H16" s="21">
        <v>664.1</v>
      </c>
      <c r="I16" s="21">
        <v>778.3</v>
      </c>
      <c r="J16" s="21">
        <v>726.7</v>
      </c>
      <c r="K16" s="21">
        <v>734.1</v>
      </c>
      <c r="L16" s="21">
        <v>777.3</v>
      </c>
      <c r="M16" s="21">
        <v>896</v>
      </c>
      <c r="N16" s="21">
        <v>814.7</v>
      </c>
      <c r="O16" s="21">
        <v>836.3</v>
      </c>
      <c r="P16" s="21">
        <v>880.8</v>
      </c>
      <c r="Q16" s="21">
        <v>1005.2</v>
      </c>
      <c r="R16" s="21">
        <v>946.5</v>
      </c>
      <c r="S16" s="21">
        <v>934.1</v>
      </c>
      <c r="T16" s="21">
        <v>975.9</v>
      </c>
      <c r="U16" s="21">
        <v>1102.7</v>
      </c>
      <c r="V16" s="21">
        <v>1045.2</v>
      </c>
      <c r="W16" s="21">
        <v>1085.0999999999999</v>
      </c>
      <c r="X16" s="21">
        <v>1147.9000000000001</v>
      </c>
      <c r="Y16" s="21">
        <v>1159.3</v>
      </c>
      <c r="Z16" s="20">
        <v>1008.1</v>
      </c>
      <c r="AA16" s="21">
        <v>934.61955499999999</v>
      </c>
      <c r="AB16" s="21">
        <v>932.38514299999997</v>
      </c>
      <c r="AC16" s="21">
        <v>1015.843971</v>
      </c>
      <c r="AD16" s="20">
        <v>934.76015900000016</v>
      </c>
      <c r="AE16" s="21">
        <v>909.07371200000011</v>
      </c>
      <c r="AF16" s="21">
        <v>940.41388900000004</v>
      </c>
      <c r="AG16" s="21">
        <v>1047.002123</v>
      </c>
      <c r="AH16" s="20">
        <v>891.90033300000005</v>
      </c>
      <c r="AI16" s="21">
        <v>695.45043699999997</v>
      </c>
      <c r="AJ16" s="21">
        <v>881.42718000000002</v>
      </c>
      <c r="AK16" s="21">
        <v>1028.7035579999999</v>
      </c>
      <c r="AL16" s="21">
        <v>874.23475699999995</v>
      </c>
      <c r="AM16" s="21">
        <v>902.13966700000003</v>
      </c>
      <c r="AN16" s="21">
        <v>987.55519500000003</v>
      </c>
      <c r="AO16" s="21">
        <v>1111.604945</v>
      </c>
    </row>
    <row r="17" spans="1:41" x14ac:dyDescent="0.25">
      <c r="A17" s="20" t="s">
        <v>139</v>
      </c>
      <c r="B17" s="21">
        <v>30087</v>
      </c>
      <c r="C17" s="21">
        <v>30188</v>
      </c>
      <c r="D17" s="21">
        <v>32326</v>
      </c>
      <c r="E17" s="21">
        <v>37687</v>
      </c>
      <c r="F17" s="21">
        <v>34362</v>
      </c>
      <c r="G17" s="21">
        <v>35555</v>
      </c>
      <c r="H17" s="21">
        <v>39587</v>
      </c>
      <c r="I17" s="21">
        <v>48587</v>
      </c>
      <c r="J17" s="21">
        <v>44127</v>
      </c>
      <c r="K17" s="21">
        <v>43896</v>
      </c>
      <c r="L17" s="21">
        <v>46227</v>
      </c>
      <c r="M17" s="21">
        <v>55585</v>
      </c>
      <c r="N17" s="21">
        <v>49568</v>
      </c>
      <c r="O17" s="21">
        <v>49796</v>
      </c>
      <c r="P17" s="21">
        <v>52019</v>
      </c>
      <c r="Q17" s="21">
        <v>62393</v>
      </c>
      <c r="R17" s="21">
        <v>56830</v>
      </c>
      <c r="S17" s="21">
        <v>54962</v>
      </c>
      <c r="T17" s="21">
        <v>57941</v>
      </c>
      <c r="U17" s="21">
        <v>68253</v>
      </c>
      <c r="V17" s="21">
        <v>62685</v>
      </c>
      <c r="W17" s="21">
        <v>64598</v>
      </c>
      <c r="X17" s="21">
        <v>68536</v>
      </c>
      <c r="Y17" s="21">
        <v>73916</v>
      </c>
      <c r="Z17" s="20">
        <v>63619</v>
      </c>
      <c r="AA17" s="21">
        <v>59103.696640069989</v>
      </c>
      <c r="AB17" s="21">
        <v>60679.836764169995</v>
      </c>
      <c r="AC17" s="21">
        <v>68875.810100660005</v>
      </c>
      <c r="AD17" s="20">
        <v>62540.263694540001</v>
      </c>
      <c r="AE17" s="21">
        <v>61697.992826610003</v>
      </c>
      <c r="AF17" s="21">
        <v>64257.58713339</v>
      </c>
      <c r="AG17" s="21">
        <v>74569.182592200013</v>
      </c>
      <c r="AH17" s="20">
        <v>63689.473518069994</v>
      </c>
      <c r="AI17" s="21">
        <v>55088.580316890002</v>
      </c>
      <c r="AJ17" s="21">
        <v>73154.598518459985</v>
      </c>
      <c r="AK17" s="21">
        <v>85753.236352780004</v>
      </c>
      <c r="AL17" s="21">
        <v>70379.24725144</v>
      </c>
      <c r="AM17" s="21">
        <v>70621.058335950001</v>
      </c>
      <c r="AN17" s="21">
        <v>75498.916747979994</v>
      </c>
      <c r="AO17" s="21">
        <v>85136.979074260002</v>
      </c>
    </row>
    <row r="18" spans="1:41" x14ac:dyDescent="0.25">
      <c r="A18" s="20" t="s">
        <v>184</v>
      </c>
      <c r="B18" s="21">
        <v>530.9</v>
      </c>
      <c r="C18" s="21">
        <v>531.1</v>
      </c>
      <c r="D18" s="21">
        <v>559.79999999999995</v>
      </c>
      <c r="E18" s="21">
        <v>618</v>
      </c>
      <c r="F18" s="21">
        <v>573.9</v>
      </c>
      <c r="G18" s="21">
        <v>601.79999999999995</v>
      </c>
      <c r="H18" s="21">
        <v>664.1</v>
      </c>
      <c r="I18" s="21">
        <v>778.3</v>
      </c>
      <c r="J18" s="21">
        <v>726.7</v>
      </c>
      <c r="K18" s="21">
        <v>734.04</v>
      </c>
      <c r="L18" s="21">
        <v>777.3</v>
      </c>
      <c r="M18" s="21">
        <v>896</v>
      </c>
      <c r="N18" s="21">
        <v>814.6</v>
      </c>
      <c r="O18" s="21">
        <v>836.2</v>
      </c>
      <c r="P18" s="21">
        <v>880.8</v>
      </c>
      <c r="Q18" s="21">
        <v>1005.1</v>
      </c>
      <c r="R18" s="21">
        <v>946.4</v>
      </c>
      <c r="S18" s="21">
        <v>934</v>
      </c>
      <c r="T18" s="21">
        <v>975.9</v>
      </c>
      <c r="U18" s="21">
        <v>1102.7</v>
      </c>
      <c r="V18" s="21">
        <v>1045.2</v>
      </c>
      <c r="W18" s="21">
        <v>1085.0999999999999</v>
      </c>
      <c r="X18" s="21">
        <v>1147.9000000000001</v>
      </c>
      <c r="Y18" s="21">
        <v>1159.3</v>
      </c>
      <c r="Z18" s="20">
        <v>1008.1</v>
      </c>
      <c r="AA18" s="21">
        <v>934.58117700000003</v>
      </c>
      <c r="AB18" s="21">
        <v>932.34977400000002</v>
      </c>
      <c r="AC18" s="21">
        <v>1015.816671</v>
      </c>
      <c r="AD18" s="20">
        <v>934.74632999999994</v>
      </c>
      <c r="AE18" s="21">
        <v>909.04341499999998</v>
      </c>
      <c r="AF18" s="21">
        <v>940.38487099999998</v>
      </c>
      <c r="AG18" s="21">
        <v>1046.98</v>
      </c>
      <c r="AH18" s="20">
        <v>891.88669600000003</v>
      </c>
      <c r="AI18" s="21">
        <v>695.42755999999997</v>
      </c>
      <c r="AJ18" s="21">
        <v>881.40728899999999</v>
      </c>
      <c r="AK18" s="21">
        <v>1028.6882539999999</v>
      </c>
      <c r="AL18" s="21">
        <v>874.22453900000005</v>
      </c>
      <c r="AM18" s="21">
        <v>902.12256400000001</v>
      </c>
      <c r="AN18" s="21">
        <v>987.54092800000001</v>
      </c>
      <c r="AO18" s="21">
        <v>1111.592001</v>
      </c>
    </row>
    <row r="19" spans="1:41" x14ac:dyDescent="0.25">
      <c r="A19" s="20" t="s">
        <v>140</v>
      </c>
      <c r="B19" s="21">
        <v>1209</v>
      </c>
      <c r="C19" s="21">
        <v>2962</v>
      </c>
      <c r="D19" s="21">
        <v>2294</v>
      </c>
      <c r="E19" s="21">
        <v>1615</v>
      </c>
      <c r="F19" s="21">
        <v>1172</v>
      </c>
      <c r="G19" s="21">
        <v>3484</v>
      </c>
      <c r="H19" s="21">
        <v>2855</v>
      </c>
      <c r="I19" s="21">
        <v>3529</v>
      </c>
      <c r="J19" s="21">
        <v>2327</v>
      </c>
      <c r="K19" s="21">
        <v>5464</v>
      </c>
      <c r="L19" s="21">
        <v>3969</v>
      </c>
      <c r="M19" s="21">
        <v>3392</v>
      </c>
      <c r="N19" s="21">
        <v>1487</v>
      </c>
      <c r="O19" s="21">
        <v>2468</v>
      </c>
      <c r="P19" s="21">
        <v>5697</v>
      </c>
      <c r="Q19" s="21">
        <v>4220</v>
      </c>
      <c r="R19" s="21">
        <v>3108</v>
      </c>
      <c r="S19" s="21">
        <v>6666</v>
      </c>
      <c r="T19" s="21">
        <v>4267</v>
      </c>
      <c r="U19" s="21">
        <v>3617</v>
      </c>
      <c r="V19" s="21">
        <v>2321</v>
      </c>
      <c r="W19" s="21">
        <v>3668</v>
      </c>
      <c r="X19" s="21">
        <v>3329</v>
      </c>
      <c r="Y19" s="21">
        <v>2481</v>
      </c>
      <c r="Z19" s="20">
        <v>1414</v>
      </c>
      <c r="AA19" s="21">
        <v>3362.6797570399999</v>
      </c>
      <c r="AB19" s="21">
        <v>3220.1651341500001</v>
      </c>
      <c r="AC19" s="21">
        <v>1849.4237371799998</v>
      </c>
      <c r="AD19" s="20">
        <v>1008.80968302</v>
      </c>
      <c r="AE19" s="21">
        <v>2910.7617991100001</v>
      </c>
      <c r="AF19" s="21">
        <v>2716.3510434299997</v>
      </c>
      <c r="AG19" s="21">
        <v>1857.5755507700001</v>
      </c>
      <c r="AH19" s="20">
        <v>1116.7955995799998</v>
      </c>
      <c r="AI19" s="21">
        <v>2072.04310098</v>
      </c>
      <c r="AJ19" s="21">
        <v>1754.7296001300001</v>
      </c>
      <c r="AK19" s="21">
        <v>1162.4537604500001</v>
      </c>
      <c r="AL19" s="21">
        <v>830.76393161999999</v>
      </c>
      <c r="AM19" s="21">
        <v>1761.4213755600001</v>
      </c>
      <c r="AN19" s="21">
        <v>1349.3958444899999</v>
      </c>
      <c r="AO19" s="21">
        <v>1159.4599755200002</v>
      </c>
    </row>
    <row r="20" spans="1:41" x14ac:dyDescent="0.25">
      <c r="A20" s="20" t="s">
        <v>185</v>
      </c>
      <c r="B20" s="21">
        <v>0.03</v>
      </c>
      <c r="C20" s="21">
        <v>0.04</v>
      </c>
      <c r="D20" s="21">
        <v>0.04</v>
      </c>
      <c r="E20" s="21">
        <v>0.03</v>
      </c>
      <c r="F20" s="21">
        <v>0.02</v>
      </c>
      <c r="G20" s="21">
        <v>0.04</v>
      </c>
      <c r="H20" s="21">
        <v>0.04</v>
      </c>
      <c r="I20" s="21">
        <v>0.05</v>
      </c>
      <c r="J20" s="21">
        <v>0.03</v>
      </c>
      <c r="K20" s="21">
        <v>0.06</v>
      </c>
      <c r="L20" s="21">
        <v>0.05</v>
      </c>
      <c r="M20" s="21">
        <v>0.05</v>
      </c>
      <c r="N20" s="21">
        <v>0.02</v>
      </c>
      <c r="O20" s="21">
        <v>0.03</v>
      </c>
      <c r="P20" s="21">
        <v>0.06</v>
      </c>
      <c r="Q20" s="21">
        <v>0.05</v>
      </c>
      <c r="R20" s="21">
        <v>0.03</v>
      </c>
      <c r="S20" s="21">
        <v>7.0000000000000007E-2</v>
      </c>
      <c r="T20" s="21">
        <v>0.06</v>
      </c>
      <c r="U20" s="21">
        <v>0.06</v>
      </c>
      <c r="V20" s="21">
        <v>0.03</v>
      </c>
      <c r="W20" s="21">
        <v>0.05</v>
      </c>
      <c r="X20" s="21">
        <v>0.05</v>
      </c>
      <c r="Y20" s="21">
        <v>0.04</v>
      </c>
      <c r="Z20" s="20">
        <v>0.02</v>
      </c>
      <c r="AA20" s="21">
        <v>3.8378000000000002E-2</v>
      </c>
      <c r="AB20" s="21">
        <v>3.5368999999999998E-2</v>
      </c>
      <c r="AC20" s="21">
        <v>2.7300000000000001E-2</v>
      </c>
      <c r="AD20" s="20">
        <v>1.3828999999999999E-2</v>
      </c>
      <c r="AE20" s="21">
        <v>3.0297000000000001E-2</v>
      </c>
      <c r="AF20" s="21">
        <v>2.9017999999999999E-2</v>
      </c>
      <c r="AG20" s="21">
        <v>2.2123E-2</v>
      </c>
      <c r="AH20" s="20">
        <v>1.3637E-2</v>
      </c>
      <c r="AI20" s="21">
        <v>2.2877000000000002E-2</v>
      </c>
      <c r="AJ20" s="21">
        <v>1.9890999999999999E-2</v>
      </c>
      <c r="AK20" s="21">
        <v>1.5304E-2</v>
      </c>
      <c r="AL20" s="21">
        <v>1.0218E-2</v>
      </c>
      <c r="AM20" s="21">
        <v>1.7103E-2</v>
      </c>
      <c r="AN20" s="21">
        <v>1.4267E-2</v>
      </c>
      <c r="AO20" s="21">
        <v>1.2944000000000001E-2</v>
      </c>
    </row>
    <row r="21" spans="1:41" x14ac:dyDescent="0.25">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0"/>
      <c r="AA21" s="21"/>
      <c r="AB21" s="21"/>
      <c r="AC21" s="21"/>
      <c r="AD21" s="20"/>
      <c r="AE21" s="21"/>
      <c r="AF21" s="21"/>
      <c r="AG21" s="21"/>
      <c r="AH21" s="20"/>
      <c r="AI21" s="21"/>
      <c r="AJ21" s="21"/>
      <c r="AK21" s="21"/>
      <c r="AL21" s="21"/>
      <c r="AM21" s="21"/>
      <c r="AN21" s="21"/>
      <c r="AO21" s="21"/>
    </row>
    <row r="22" spans="1:41" x14ac:dyDescent="0.25">
      <c r="A22" s="29" t="s">
        <v>156</v>
      </c>
      <c r="B22" s="45"/>
      <c r="C22" s="45"/>
      <c r="D22" s="45"/>
      <c r="E22" s="45"/>
      <c r="F22" s="45"/>
      <c r="G22" s="45"/>
      <c r="H22" s="45"/>
      <c r="I22" s="45"/>
      <c r="J22" s="45"/>
      <c r="K22" s="45"/>
      <c r="L22" s="45"/>
      <c r="M22" s="46"/>
      <c r="N22" s="45"/>
      <c r="O22" s="45"/>
      <c r="P22" s="45"/>
      <c r="Q22" s="46"/>
      <c r="R22" s="45"/>
      <c r="S22" s="45"/>
      <c r="T22" s="45"/>
      <c r="U22" s="45"/>
      <c r="V22" s="45"/>
      <c r="W22" s="45"/>
      <c r="X22" s="45"/>
      <c r="Y22" s="45"/>
      <c r="Z22" s="47">
        <v>1.0645499949501567E-2</v>
      </c>
      <c r="AA22" s="47">
        <v>1.0684860166797155E-2</v>
      </c>
      <c r="AB22" s="47">
        <v>1.0142685055228268E-2</v>
      </c>
      <c r="AC22" s="47">
        <v>9.7239414938664684E-3</v>
      </c>
      <c r="AD22" s="47">
        <v>9.315685538645084E-3</v>
      </c>
      <c r="AE22" s="47">
        <v>8.2345343288500461E-3</v>
      </c>
      <c r="AF22" s="47">
        <v>7.5324117359067558E-3</v>
      </c>
      <c r="AG22" s="47">
        <v>6.9975041319266761E-3</v>
      </c>
      <c r="AH22" s="47">
        <v>7.78987011645145E-3</v>
      </c>
      <c r="AI22" s="47">
        <v>7.8576741594019762E-3</v>
      </c>
      <c r="AJ22" s="47">
        <v>7.3306495930312698E-3</v>
      </c>
      <c r="AK22" s="47">
        <v>6.8777233047370798E-3</v>
      </c>
      <c r="AL22" s="47">
        <v>7.264256702126843E-3</v>
      </c>
      <c r="AM22" s="47">
        <v>7.0667875445779857E-3</v>
      </c>
      <c r="AN22" s="47">
        <v>7.0230347183567006E-3</v>
      </c>
      <c r="AO22" s="47">
        <v>6.5885669520450224E-3</v>
      </c>
    </row>
    <row r="23" spans="1:41" x14ac:dyDescent="0.25">
      <c r="A23" s="29" t="s">
        <v>155</v>
      </c>
      <c r="B23" s="13"/>
      <c r="C23" s="13"/>
      <c r="D23" s="13"/>
      <c r="E23" s="13"/>
      <c r="F23" s="13"/>
      <c r="G23" s="13"/>
      <c r="H23" s="13"/>
      <c r="I23" s="13"/>
      <c r="J23" s="13"/>
      <c r="K23" s="13"/>
      <c r="L23" s="13"/>
      <c r="M23" s="13"/>
      <c r="N23" s="13">
        <v>1708.848</v>
      </c>
      <c r="O23" s="13">
        <v>1758.5319999999999</v>
      </c>
      <c r="P23" s="13">
        <v>1797.1420000000001</v>
      </c>
      <c r="Q23" s="13">
        <v>1822.671</v>
      </c>
      <c r="R23" s="13">
        <v>1786.018</v>
      </c>
      <c r="S23" s="13">
        <v>1787.585</v>
      </c>
      <c r="T23" s="13">
        <v>1762.347</v>
      </c>
      <c r="U23" s="13">
        <v>1701.615</v>
      </c>
      <c r="V23" s="13">
        <v>1591.114</v>
      </c>
      <c r="W23" s="13">
        <v>1515.248</v>
      </c>
      <c r="X23" s="13">
        <v>1455.356</v>
      </c>
      <c r="Y23" s="13">
        <v>1389.8989999999999</v>
      </c>
      <c r="Z23" s="13">
        <v>1295.0509999999999</v>
      </c>
      <c r="AA23" s="13">
        <v>1259.308</v>
      </c>
      <c r="AB23" s="13">
        <v>1267.701</v>
      </c>
      <c r="AC23" s="13">
        <v>1339.2239999999999</v>
      </c>
      <c r="AD23" s="13">
        <v>1377.2570000000001</v>
      </c>
      <c r="AE23" s="13">
        <v>1440.682</v>
      </c>
      <c r="AF23" s="13">
        <v>1508</v>
      </c>
      <c r="AG23" s="13">
        <v>1577</v>
      </c>
      <c r="AH23" s="13">
        <v>1472</v>
      </c>
      <c r="AI23" s="13">
        <v>1335.0229999999999</v>
      </c>
      <c r="AJ23" s="13">
        <v>1426</v>
      </c>
      <c r="AK23" s="13">
        <v>1406</v>
      </c>
      <c r="AL23" s="13">
        <v>1358.962</v>
      </c>
      <c r="AM23" s="13">
        <v>1307.8689999999999</v>
      </c>
      <c r="AN23" s="13">
        <v>1268.566</v>
      </c>
      <c r="AO23" s="13">
        <v>1206.8119999999999</v>
      </c>
    </row>
    <row r="24" spans="1:41" x14ac:dyDescent="0.25">
      <c r="A24" s="29" t="s">
        <v>4</v>
      </c>
      <c r="B24" s="13"/>
      <c r="C24" s="13"/>
      <c r="D24" s="13"/>
      <c r="E24" s="13"/>
      <c r="F24" s="13"/>
      <c r="G24" s="13"/>
      <c r="H24" s="13"/>
      <c r="I24" s="13"/>
      <c r="J24" s="13"/>
      <c r="K24" s="13"/>
      <c r="L24" s="12"/>
      <c r="M24" s="13"/>
      <c r="N24" s="13"/>
      <c r="O24" s="13"/>
      <c r="P24" s="12"/>
      <c r="Q24" s="13"/>
      <c r="R24" s="13"/>
      <c r="S24" s="13"/>
      <c r="T24" s="13"/>
      <c r="U24" s="13"/>
      <c r="V24" s="13"/>
      <c r="W24" s="13"/>
      <c r="X24" s="13"/>
      <c r="Y24" s="13"/>
      <c r="Z24" s="29"/>
      <c r="AA24" s="13"/>
      <c r="AB24" s="13"/>
      <c r="AC24" s="13"/>
      <c r="AD24" s="13"/>
      <c r="AE24" s="13"/>
      <c r="AF24" s="13"/>
      <c r="AG24" s="13"/>
      <c r="AH24" s="13"/>
      <c r="AI24" s="13"/>
      <c r="AJ24" s="13"/>
      <c r="AK24" s="12"/>
      <c r="AL24" s="12"/>
      <c r="AM24" s="12"/>
      <c r="AN24" s="12"/>
      <c r="AO24" s="12"/>
    </row>
    <row r="25" spans="1:41" x14ac:dyDescent="0.25">
      <c r="A25" s="20" t="s">
        <v>5</v>
      </c>
      <c r="B25" s="21">
        <v>9.5</v>
      </c>
      <c r="C25" s="21">
        <v>10.3</v>
      </c>
      <c r="D25" s="21">
        <v>10.4</v>
      </c>
      <c r="E25" s="21">
        <v>12.7</v>
      </c>
      <c r="F25" s="21">
        <v>13.4</v>
      </c>
      <c r="G25" s="21">
        <v>15.7</v>
      </c>
      <c r="H25" s="21">
        <v>16.5</v>
      </c>
      <c r="I25" s="21">
        <v>17.3</v>
      </c>
      <c r="J25" s="21">
        <v>18.7</v>
      </c>
      <c r="K25" s="21">
        <v>17.899999999999999</v>
      </c>
      <c r="L25" s="21">
        <v>17.7</v>
      </c>
      <c r="M25" s="21">
        <v>17.7</v>
      </c>
      <c r="N25" s="21">
        <v>19.600000000000001</v>
      </c>
      <c r="O25" s="21">
        <v>18.5</v>
      </c>
      <c r="P25" s="21">
        <v>19.399999999999999</v>
      </c>
      <c r="Q25" s="21">
        <v>19.7</v>
      </c>
      <c r="R25" s="21">
        <v>20.100000000000001</v>
      </c>
      <c r="S25" s="21">
        <v>20.399999999999999</v>
      </c>
      <c r="T25" s="21">
        <v>21.2</v>
      </c>
      <c r="U25" s="21">
        <v>19.399999999999999</v>
      </c>
      <c r="V25" s="21">
        <v>20.3</v>
      </c>
      <c r="W25" s="21">
        <v>18.7</v>
      </c>
      <c r="X25" s="21">
        <v>18.7</v>
      </c>
      <c r="Y25" s="21">
        <v>16.8</v>
      </c>
      <c r="Z25" s="20">
        <v>17.5</v>
      </c>
      <c r="AA25" s="21">
        <v>16.8</v>
      </c>
      <c r="AB25" s="21">
        <v>15.0541043528688</v>
      </c>
      <c r="AC25" s="21">
        <v>15.908783386764799</v>
      </c>
      <c r="AD25" s="20">
        <v>17.600000000000001</v>
      </c>
      <c r="AE25" s="21">
        <v>17.7</v>
      </c>
      <c r="AF25" s="21">
        <v>16.8</v>
      </c>
      <c r="AG25" s="21">
        <v>13.7</v>
      </c>
      <c r="AH25" s="20">
        <v>14.6</v>
      </c>
      <c r="AI25" s="21">
        <v>7.7</v>
      </c>
      <c r="AJ25" s="21">
        <v>5.2</v>
      </c>
      <c r="AK25" s="21">
        <v>8.8000000000000007</v>
      </c>
      <c r="AL25" s="21">
        <v>11</v>
      </c>
      <c r="AM25" s="21">
        <v>8.1002525558602585</v>
      </c>
      <c r="AN25" s="21">
        <v>7.7366904274005401</v>
      </c>
      <c r="AO25" s="21">
        <v>6.0434307146113504</v>
      </c>
    </row>
    <row r="26" spans="1:41" x14ac:dyDescent="0.25">
      <c r="A26" s="20" t="s">
        <v>141</v>
      </c>
      <c r="B26" s="21">
        <v>5290</v>
      </c>
      <c r="C26" s="21">
        <v>6162</v>
      </c>
      <c r="D26" s="21">
        <v>6414</v>
      </c>
      <c r="E26" s="21">
        <v>8543</v>
      </c>
      <c r="F26" s="21">
        <v>8285</v>
      </c>
      <c r="G26" s="21">
        <v>10580</v>
      </c>
      <c r="H26" s="21">
        <v>11695</v>
      </c>
      <c r="I26" s="21">
        <v>13726</v>
      </c>
      <c r="J26" s="21">
        <v>13618</v>
      </c>
      <c r="K26" s="21">
        <v>13566</v>
      </c>
      <c r="L26" s="21">
        <v>13868</v>
      </c>
      <c r="M26" s="21">
        <v>15010</v>
      </c>
      <c r="N26" s="21">
        <v>14787</v>
      </c>
      <c r="O26" s="21">
        <v>14360</v>
      </c>
      <c r="P26" s="21">
        <v>15483</v>
      </c>
      <c r="Q26" s="21">
        <v>17359</v>
      </c>
      <c r="R26" s="21">
        <v>15991</v>
      </c>
      <c r="S26" s="21">
        <v>16518</v>
      </c>
      <c r="T26" s="21">
        <v>17219</v>
      </c>
      <c r="U26" s="21">
        <v>16985</v>
      </c>
      <c r="V26" s="21">
        <v>16136</v>
      </c>
      <c r="W26" s="21">
        <v>15439</v>
      </c>
      <c r="X26" s="21">
        <v>15591</v>
      </c>
      <c r="Y26" s="21">
        <v>16004</v>
      </c>
      <c r="Z26" s="20">
        <v>15312</v>
      </c>
      <c r="AA26" s="21">
        <v>14886</v>
      </c>
      <c r="AB26" s="21">
        <v>13551.193667940002</v>
      </c>
      <c r="AC26" s="21">
        <v>15609.024612669999</v>
      </c>
      <c r="AD26" s="20">
        <v>16417.3</v>
      </c>
      <c r="AE26" s="21">
        <v>17646.825931259998</v>
      </c>
      <c r="AF26" s="21">
        <v>17581.5</v>
      </c>
      <c r="AG26" s="21">
        <v>15516.185168540003</v>
      </c>
      <c r="AH26" s="20">
        <v>13906.1</v>
      </c>
      <c r="AI26" s="21">
        <v>5461.2149231799986</v>
      </c>
      <c r="AJ26" s="21">
        <v>4707.6000000000004</v>
      </c>
      <c r="AK26" s="21">
        <v>9153.7804255499996</v>
      </c>
      <c r="AL26" s="21">
        <v>10189.83246949</v>
      </c>
      <c r="AM26" s="21">
        <v>7515.75694527</v>
      </c>
      <c r="AN26" s="21">
        <v>7923.3420590599899</v>
      </c>
      <c r="AO26" s="21">
        <v>7372.5716109699997</v>
      </c>
    </row>
    <row r="27" spans="1:41" x14ac:dyDescent="0.25">
      <c r="A27" s="20" t="s">
        <v>6</v>
      </c>
      <c r="B27" s="21">
        <v>55.7</v>
      </c>
      <c r="C27" s="21">
        <v>57.7</v>
      </c>
      <c r="D27" s="21">
        <v>58.5</v>
      </c>
      <c r="E27" s="21">
        <v>61.6</v>
      </c>
      <c r="F27" s="21">
        <v>65.5</v>
      </c>
      <c r="G27" s="21">
        <v>59.6</v>
      </c>
      <c r="H27" s="21">
        <v>59.2</v>
      </c>
      <c r="I27" s="21">
        <v>58.6</v>
      </c>
      <c r="J27" s="21">
        <v>58.4</v>
      </c>
      <c r="K27" s="21">
        <v>56.9</v>
      </c>
      <c r="L27" s="21">
        <v>55.6</v>
      </c>
      <c r="M27" s="21">
        <v>55.8</v>
      </c>
      <c r="N27" s="21">
        <v>57.3</v>
      </c>
      <c r="O27" s="21">
        <v>56.5</v>
      </c>
      <c r="P27" s="21">
        <v>53.3</v>
      </c>
      <c r="Q27" s="21">
        <v>53.6</v>
      </c>
      <c r="R27" s="21">
        <v>53.3</v>
      </c>
      <c r="S27" s="21">
        <v>50.9</v>
      </c>
      <c r="T27" s="21">
        <v>49.3</v>
      </c>
      <c r="U27" s="21">
        <v>51.6</v>
      </c>
      <c r="V27" s="21">
        <v>49.4</v>
      </c>
      <c r="W27" s="21">
        <v>47.9</v>
      </c>
      <c r="X27" s="21">
        <v>48.5</v>
      </c>
      <c r="Y27" s="21">
        <v>51.4</v>
      </c>
      <c r="Z27" s="20">
        <v>53</v>
      </c>
      <c r="AA27" s="21">
        <v>49.3</v>
      </c>
      <c r="AB27" s="21">
        <v>47.874226444489651</v>
      </c>
      <c r="AC27" s="21">
        <v>51.087971615171071</v>
      </c>
      <c r="AD27" s="20">
        <v>48.8</v>
      </c>
      <c r="AE27" s="21">
        <v>52.614451333688734</v>
      </c>
      <c r="AF27" s="21">
        <v>57.7</v>
      </c>
      <c r="AG27" s="21">
        <v>49.5</v>
      </c>
      <c r="AH27" s="20">
        <v>57.051879389535294</v>
      </c>
      <c r="AI27" s="21">
        <v>67.370995766312134</v>
      </c>
      <c r="AJ27" s="21">
        <v>48.3</v>
      </c>
      <c r="AK27" s="21">
        <v>37.767848464904716</v>
      </c>
      <c r="AL27" s="21">
        <v>47.970466926701583</v>
      </c>
      <c r="AM27" s="21">
        <v>46.182303876373908</v>
      </c>
      <c r="AN27" s="21">
        <v>56.975176960864935</v>
      </c>
      <c r="AO27" s="21">
        <v>45.984042874177469</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AC16"/>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85546875" defaultRowHeight="15" x14ac:dyDescent="0.25"/>
  <cols>
    <col min="1" max="1" width="45.5703125" customWidth="1"/>
    <col min="2" max="2" width="7.7109375" customWidth="1"/>
    <col min="3" max="25" width="7.5703125" customWidth="1"/>
    <col min="26" max="28" width="7.5703125" style="2" customWidth="1"/>
    <col min="29" max="29" width="7.5703125" customWidth="1"/>
    <col min="30" max="30" width="9.140625" bestFit="1" customWidth="1"/>
  </cols>
  <sheetData>
    <row r="1" spans="1:29" ht="37.5" customHeight="1" x14ac:dyDescent="0.25">
      <c r="A1" s="36" t="s">
        <v>2</v>
      </c>
      <c r="B1" s="6"/>
      <c r="C1" s="6"/>
      <c r="D1" s="6"/>
      <c r="E1" s="6"/>
      <c r="F1" s="6"/>
      <c r="G1" s="6"/>
      <c r="H1" s="6"/>
      <c r="I1" s="6"/>
      <c r="J1" s="6"/>
      <c r="K1" s="6"/>
      <c r="L1" s="6"/>
      <c r="M1" s="6"/>
      <c r="N1" s="6"/>
      <c r="O1" s="6"/>
      <c r="P1" s="6"/>
      <c r="Q1" s="6"/>
      <c r="R1" s="6"/>
      <c r="S1" s="6"/>
      <c r="T1" s="6"/>
      <c r="U1" s="6"/>
      <c r="V1" s="6"/>
      <c r="W1" s="6"/>
      <c r="X1" s="6"/>
      <c r="Y1" s="6"/>
      <c r="Z1" s="6"/>
      <c r="AA1" s="6"/>
      <c r="AB1" s="6"/>
      <c r="AC1" s="6"/>
    </row>
    <row r="2" spans="1:29" ht="14.45" customHeight="1" x14ac:dyDescent="0.3">
      <c r="A2" s="3"/>
      <c r="B2" s="3"/>
      <c r="C2" s="3"/>
      <c r="D2" s="3"/>
      <c r="E2" s="3"/>
      <c r="F2" s="3"/>
      <c r="G2" s="3"/>
      <c r="H2" s="3"/>
      <c r="I2" s="3"/>
      <c r="J2" s="3"/>
      <c r="K2" s="3"/>
      <c r="L2" s="3"/>
      <c r="M2" s="34"/>
      <c r="N2" s="3"/>
      <c r="O2" s="3"/>
      <c r="P2" s="3"/>
      <c r="Q2" s="3"/>
      <c r="R2" s="3"/>
      <c r="S2" s="3"/>
      <c r="T2" s="3"/>
      <c r="U2" s="3"/>
      <c r="V2" s="3"/>
      <c r="W2" s="3"/>
      <c r="X2" s="3"/>
      <c r="Y2" s="3"/>
      <c r="Z2" s="34"/>
      <c r="AA2" s="34"/>
      <c r="AB2" s="34"/>
      <c r="AC2" s="34"/>
    </row>
    <row r="3" spans="1:29" ht="14.45" customHeight="1" x14ac:dyDescent="0.3">
      <c r="A3" s="4" t="s">
        <v>44</v>
      </c>
      <c r="B3" s="14"/>
      <c r="C3" s="3"/>
      <c r="D3" s="3"/>
      <c r="E3" s="14"/>
      <c r="F3" s="3"/>
      <c r="G3" s="3"/>
      <c r="H3" s="3"/>
      <c r="I3" s="3"/>
      <c r="J3" s="3"/>
      <c r="K3" s="3"/>
      <c r="L3" s="3"/>
      <c r="M3" s="3"/>
      <c r="N3" s="3"/>
      <c r="O3" s="3"/>
      <c r="P3" s="3"/>
      <c r="Q3" s="3"/>
      <c r="R3" s="3"/>
      <c r="S3" s="3"/>
      <c r="T3" s="3"/>
      <c r="U3" s="3"/>
      <c r="V3" s="3"/>
      <c r="W3" s="3"/>
      <c r="X3" s="3"/>
      <c r="Y3" s="3"/>
      <c r="Z3" s="34"/>
      <c r="AA3" s="34"/>
      <c r="AB3" s="34"/>
      <c r="AC3" s="34"/>
    </row>
    <row r="4" spans="1:29" ht="14.45" customHeight="1" x14ac:dyDescent="0.3">
      <c r="A4" s="3"/>
      <c r="B4" s="14"/>
      <c r="C4" s="14"/>
      <c r="D4" s="14"/>
      <c r="E4" s="14"/>
      <c r="F4" s="7"/>
      <c r="G4" s="7"/>
      <c r="H4" s="3"/>
      <c r="I4" s="3"/>
      <c r="J4" s="3"/>
      <c r="K4" s="3"/>
      <c r="L4" s="3"/>
      <c r="M4" s="3"/>
      <c r="N4" s="3"/>
      <c r="O4" s="3"/>
      <c r="P4" s="3"/>
      <c r="Q4" s="3"/>
      <c r="R4" s="3"/>
      <c r="S4" s="3"/>
      <c r="T4" s="3"/>
      <c r="U4" s="3"/>
      <c r="V4" s="3"/>
      <c r="W4" s="3"/>
      <c r="X4" s="3"/>
      <c r="Y4" s="3"/>
      <c r="Z4" s="34"/>
      <c r="AA4" s="34"/>
      <c r="AB4" s="34"/>
      <c r="AC4" s="34"/>
    </row>
    <row r="5" spans="1:29" ht="14.45" customHeight="1" x14ac:dyDescent="0.25">
      <c r="A5" s="23" t="s">
        <v>187</v>
      </c>
      <c r="B5" s="5" t="s">
        <v>19</v>
      </c>
      <c r="C5" s="5" t="s">
        <v>20</v>
      </c>
      <c r="D5" s="5" t="s">
        <v>21</v>
      </c>
      <c r="E5" s="5" t="s">
        <v>22</v>
      </c>
      <c r="F5" s="5" t="s">
        <v>23</v>
      </c>
      <c r="G5" s="5" t="s">
        <v>24</v>
      </c>
      <c r="H5" s="5" t="s">
        <v>25</v>
      </c>
      <c r="I5" s="5" t="s">
        <v>26</v>
      </c>
      <c r="J5" s="5" t="s">
        <v>27</v>
      </c>
      <c r="K5" s="5" t="s">
        <v>28</v>
      </c>
      <c r="L5" s="5" t="s">
        <v>29</v>
      </c>
      <c r="M5" s="5" t="s">
        <v>30</v>
      </c>
      <c r="N5" s="5" t="s">
        <v>31</v>
      </c>
      <c r="O5" s="5" t="s">
        <v>32</v>
      </c>
      <c r="P5" s="5" t="s">
        <v>33</v>
      </c>
      <c r="Q5" s="5" t="s">
        <v>34</v>
      </c>
      <c r="R5" s="5" t="s">
        <v>35</v>
      </c>
      <c r="S5" s="5" t="s">
        <v>36</v>
      </c>
      <c r="T5" s="5" t="s">
        <v>37</v>
      </c>
      <c r="U5" s="5" t="s">
        <v>38</v>
      </c>
      <c r="V5" s="5" t="s">
        <v>39</v>
      </c>
      <c r="W5" s="5" t="s">
        <v>40</v>
      </c>
      <c r="X5" s="5" t="s">
        <v>41</v>
      </c>
      <c r="Y5" s="5" t="s">
        <v>42</v>
      </c>
      <c r="Z5" s="5" t="s">
        <v>43</v>
      </c>
      <c r="AA5" s="5" t="s">
        <v>152</v>
      </c>
      <c r="AB5" s="5" t="s">
        <v>153</v>
      </c>
      <c r="AC5" s="5" t="s">
        <v>180</v>
      </c>
    </row>
    <row r="6" spans="1:29" x14ac:dyDescent="0.25">
      <c r="A6" s="29" t="s">
        <v>45</v>
      </c>
      <c r="B6" s="13">
        <v>50600</v>
      </c>
      <c r="C6" s="13">
        <v>52800</v>
      </c>
      <c r="D6" s="13" t="s">
        <v>0</v>
      </c>
      <c r="E6" s="13">
        <v>62400</v>
      </c>
      <c r="F6" s="13">
        <v>55900</v>
      </c>
      <c r="G6" s="13">
        <v>59700</v>
      </c>
      <c r="H6" s="13">
        <v>58500</v>
      </c>
      <c r="I6" s="13">
        <v>64099.999999999993</v>
      </c>
      <c r="J6" s="13">
        <v>57100</v>
      </c>
      <c r="K6" s="13">
        <v>59100</v>
      </c>
      <c r="L6" s="12">
        <v>61100</v>
      </c>
      <c r="M6" s="13">
        <v>68400</v>
      </c>
      <c r="N6" s="13">
        <v>59400</v>
      </c>
      <c r="O6" s="13">
        <v>62880.859784763161</v>
      </c>
      <c r="P6" s="12">
        <v>66092.419044787806</v>
      </c>
      <c r="Q6" s="13">
        <v>72556.360491595755</v>
      </c>
      <c r="R6" s="13">
        <v>65615.100000000006</v>
      </c>
      <c r="S6" s="13">
        <v>68170.675928251498</v>
      </c>
      <c r="T6" s="13">
        <v>71000.399999999994</v>
      </c>
      <c r="U6" s="13">
        <v>79448.032182878145</v>
      </c>
      <c r="V6" s="13">
        <v>68537.361947135971</v>
      </c>
      <c r="W6" s="13">
        <v>55590.1</v>
      </c>
      <c r="X6" s="13">
        <v>71513.216379489997</v>
      </c>
      <c r="Y6" s="13">
        <v>86158.522158833977</v>
      </c>
      <c r="Z6" s="13">
        <v>74580.917392479998</v>
      </c>
      <c r="AA6" s="13">
        <v>79826.271461120035</v>
      </c>
      <c r="AB6" s="13">
        <v>90830.053138430027</v>
      </c>
      <c r="AC6" s="13">
        <v>100638.0723192466</v>
      </c>
    </row>
    <row r="7" spans="1:29" x14ac:dyDescent="0.25">
      <c r="A7" s="20" t="s">
        <v>46</v>
      </c>
      <c r="B7" s="21">
        <v>27600</v>
      </c>
      <c r="C7" s="21">
        <v>28700</v>
      </c>
      <c r="D7" s="21" t="s">
        <v>0</v>
      </c>
      <c r="E7" s="21">
        <v>31600</v>
      </c>
      <c r="F7" s="21">
        <v>28800</v>
      </c>
      <c r="G7" s="21">
        <v>29300</v>
      </c>
      <c r="H7" s="21">
        <v>29600</v>
      </c>
      <c r="I7" s="21">
        <v>31900</v>
      </c>
      <c r="J7" s="21">
        <v>28800</v>
      </c>
      <c r="K7" s="21">
        <v>29600</v>
      </c>
      <c r="L7" s="21">
        <v>31000</v>
      </c>
      <c r="M7" s="21">
        <v>35100</v>
      </c>
      <c r="N7" s="21">
        <v>31100</v>
      </c>
      <c r="O7" s="21">
        <v>31726.821065876415</v>
      </c>
      <c r="P7" s="21">
        <v>33494.196733560399</v>
      </c>
      <c r="Q7" s="21">
        <v>37149.010411076531</v>
      </c>
      <c r="R7" s="21">
        <v>34710.199999999997</v>
      </c>
      <c r="S7" s="21">
        <v>35545.479531293</v>
      </c>
      <c r="T7" s="21">
        <v>37125.199999999997</v>
      </c>
      <c r="U7" s="21">
        <v>41642.928518963556</v>
      </c>
      <c r="V7" s="21">
        <v>35552.820924661311</v>
      </c>
      <c r="W7" s="21">
        <v>27972</v>
      </c>
      <c r="X7" s="21">
        <v>36042.947721920777</v>
      </c>
      <c r="Y7" s="21">
        <v>42782.220715777905</v>
      </c>
      <c r="Z7" s="21">
        <v>38091.167391210598</v>
      </c>
      <c r="AA7" s="21">
        <v>41125.48099063</v>
      </c>
      <c r="AB7" s="21">
        <v>49354.18555555999</v>
      </c>
      <c r="AC7" s="21">
        <v>54097.325511249393</v>
      </c>
    </row>
    <row r="8" spans="1:29" x14ac:dyDescent="0.25">
      <c r="A8" s="20" t="s">
        <v>47</v>
      </c>
      <c r="B8" s="21">
        <v>23000</v>
      </c>
      <c r="C8" s="21">
        <v>24100</v>
      </c>
      <c r="D8" s="21" t="s">
        <v>0</v>
      </c>
      <c r="E8" s="21">
        <v>30800</v>
      </c>
      <c r="F8" s="21">
        <v>27100</v>
      </c>
      <c r="G8" s="21">
        <v>30400</v>
      </c>
      <c r="H8" s="21">
        <v>28900</v>
      </c>
      <c r="I8" s="21">
        <v>32200.000000000004</v>
      </c>
      <c r="J8" s="21">
        <v>28200</v>
      </c>
      <c r="K8" s="21">
        <v>29500</v>
      </c>
      <c r="L8" s="21">
        <v>30200</v>
      </c>
      <c r="M8" s="21">
        <v>33300</v>
      </c>
      <c r="N8" s="21">
        <v>28306.651873941282</v>
      </c>
      <c r="O8" s="21">
        <v>31154.038718886743</v>
      </c>
      <c r="P8" s="21">
        <v>32598.222311227404</v>
      </c>
      <c r="Q8" s="21">
        <v>35407.350080519216</v>
      </c>
      <c r="R8" s="21">
        <v>30904.9</v>
      </c>
      <c r="S8" s="21">
        <v>32625.196396958501</v>
      </c>
      <c r="T8" s="21">
        <v>33875.199999999997</v>
      </c>
      <c r="U8" s="21">
        <v>37805.10366391459</v>
      </c>
      <c r="V8" s="21">
        <v>32984.541022474667</v>
      </c>
      <c r="W8" s="21">
        <v>27618.1</v>
      </c>
      <c r="X8" s="21">
        <v>35470.268657569242</v>
      </c>
      <c r="Y8" s="21">
        <v>43376.301443056065</v>
      </c>
      <c r="Z8" s="21">
        <v>36489.750001266504</v>
      </c>
      <c r="AA8" s="21">
        <v>38700.790470490036</v>
      </c>
      <c r="AB8" s="21">
        <v>41475.867582870036</v>
      </c>
      <c r="AC8" s="21">
        <v>46540.74680799721</v>
      </c>
    </row>
    <row r="9" spans="1:29" x14ac:dyDescent="0.25">
      <c r="A9" s="29" t="s">
        <v>48</v>
      </c>
      <c r="B9" s="13">
        <v>207.3</v>
      </c>
      <c r="C9" s="13">
        <v>571.70000000000005</v>
      </c>
      <c r="D9" s="13">
        <v>605.6</v>
      </c>
      <c r="E9" s="13">
        <v>652.29999999999995</v>
      </c>
      <c r="F9" s="13">
        <v>593</v>
      </c>
      <c r="G9" s="13">
        <v>609.4</v>
      </c>
      <c r="H9" s="13">
        <v>609</v>
      </c>
      <c r="I9" s="13">
        <v>675.6</v>
      </c>
      <c r="J9" s="13">
        <v>598.5</v>
      </c>
      <c r="K9" s="13">
        <v>617.70000000000005</v>
      </c>
      <c r="L9" s="12">
        <v>645.6</v>
      </c>
      <c r="M9" s="13">
        <v>732.7</v>
      </c>
      <c r="N9" s="13">
        <v>620.70000000000005</v>
      </c>
      <c r="O9" s="13">
        <v>658.71581755999978</v>
      </c>
      <c r="P9" s="12">
        <v>696.84830269000065</v>
      </c>
      <c r="Q9" s="13">
        <v>701.07579403999887</v>
      </c>
      <c r="R9" s="13">
        <v>644.5</v>
      </c>
      <c r="S9" s="13">
        <v>663.3</v>
      </c>
      <c r="T9" s="13">
        <v>687.2</v>
      </c>
      <c r="U9" s="13">
        <v>778.30000000000007</v>
      </c>
      <c r="V9" s="13">
        <v>647.20000000000005</v>
      </c>
      <c r="W9" s="13">
        <v>500.04981682999994</v>
      </c>
      <c r="X9" s="13">
        <v>671.3</v>
      </c>
      <c r="Y9" s="13">
        <v>803.80000000000007</v>
      </c>
      <c r="Z9" s="13">
        <v>679.7</v>
      </c>
      <c r="AA9" s="13">
        <v>731.9</v>
      </c>
      <c r="AB9" s="13">
        <v>864.5</v>
      </c>
      <c r="AC9" s="13">
        <v>961.8</v>
      </c>
    </row>
    <row r="10" spans="1:29" x14ac:dyDescent="0.25">
      <c r="A10" s="15" t="s">
        <v>49</v>
      </c>
      <c r="B10" s="16">
        <v>-114</v>
      </c>
      <c r="C10" s="16">
        <v>-308.10000000000002</v>
      </c>
      <c r="D10" s="16">
        <v>-334.1</v>
      </c>
      <c r="E10" s="16">
        <v>-357.5</v>
      </c>
      <c r="F10" s="16">
        <v>-332.7</v>
      </c>
      <c r="G10" s="16">
        <v>-349</v>
      </c>
      <c r="H10" s="16">
        <v>-337</v>
      </c>
      <c r="I10" s="16">
        <v>-351.5</v>
      </c>
      <c r="J10" s="16">
        <v>-318</v>
      </c>
      <c r="K10" s="16">
        <v>-323</v>
      </c>
      <c r="L10" s="16">
        <v>-315.3</v>
      </c>
      <c r="M10" s="16">
        <v>-338.3</v>
      </c>
      <c r="N10" s="16">
        <v>-299</v>
      </c>
      <c r="O10" s="16">
        <v>-326.09351635000019</v>
      </c>
      <c r="P10" s="16">
        <v>-336.99579727000003</v>
      </c>
      <c r="Q10" s="16">
        <v>-355.65410169000012</v>
      </c>
      <c r="R10" s="16">
        <v>-369.9</v>
      </c>
      <c r="S10" s="16">
        <v>-351.81759523999995</v>
      </c>
      <c r="T10" s="16">
        <v>-372.7</v>
      </c>
      <c r="U10" s="16">
        <v>-380.8</v>
      </c>
      <c r="V10" s="16">
        <v>-389.38970153000002</v>
      </c>
      <c r="W10" s="16">
        <v>-339.7013273199999</v>
      </c>
      <c r="X10" s="16">
        <v>-469.18696379000005</v>
      </c>
      <c r="Y10" s="16">
        <v>-395.2</v>
      </c>
      <c r="Z10" s="16">
        <v>-467.1</v>
      </c>
      <c r="AA10" s="16">
        <v>-435.38805730999991</v>
      </c>
      <c r="AB10" s="16">
        <v>-570.4</v>
      </c>
      <c r="AC10" s="16">
        <v>-541.29999999999995</v>
      </c>
    </row>
    <row r="11" spans="1:29" x14ac:dyDescent="0.25">
      <c r="A11" s="20" t="s">
        <v>188</v>
      </c>
      <c r="B11" s="21">
        <v>-32.1</v>
      </c>
      <c r="C11" s="21">
        <v>-96.4</v>
      </c>
      <c r="D11" s="21">
        <v>-96.4</v>
      </c>
      <c r="E11" s="21">
        <v>-96.4</v>
      </c>
      <c r="F11" s="21">
        <v>-96.4</v>
      </c>
      <c r="G11" s="21">
        <v>-96.4</v>
      </c>
      <c r="H11" s="21">
        <v>-96.4</v>
      </c>
      <c r="I11" s="21">
        <v>-96.4</v>
      </c>
      <c r="J11" s="21">
        <v>-96.4</v>
      </c>
      <c r="K11" s="21">
        <v>-96.4</v>
      </c>
      <c r="L11" s="21">
        <v>-96.4</v>
      </c>
      <c r="M11" s="21">
        <v>-96.4</v>
      </c>
      <c r="N11" s="21">
        <v>-96.4</v>
      </c>
      <c r="O11" s="21">
        <v>-96.4</v>
      </c>
      <c r="P11" s="21">
        <v>-96.4</v>
      </c>
      <c r="Q11" s="21">
        <v>-96.433333320000003</v>
      </c>
      <c r="R11" s="21">
        <v>-96.4</v>
      </c>
      <c r="S11" s="21">
        <v>-96.8</v>
      </c>
      <c r="T11" s="21">
        <v>-96.6</v>
      </c>
      <c r="U11" s="21">
        <v>-96.6</v>
      </c>
      <c r="V11" s="21">
        <v>-96.7</v>
      </c>
      <c r="W11" s="21">
        <v>-96.9</v>
      </c>
      <c r="X11" s="21">
        <v>-96.9</v>
      </c>
      <c r="Y11" s="21">
        <v>-96.9</v>
      </c>
      <c r="Z11" s="21">
        <v>-97</v>
      </c>
      <c r="AA11" s="21">
        <v>-97</v>
      </c>
      <c r="AB11" s="21">
        <v>-97</v>
      </c>
      <c r="AC11" s="21">
        <v>-96.8</v>
      </c>
    </row>
    <row r="12" spans="1:29" x14ac:dyDescent="0.25">
      <c r="A12" s="29" t="s">
        <v>50</v>
      </c>
      <c r="B12" s="13">
        <v>61.2</v>
      </c>
      <c r="C12" s="13">
        <v>167.1</v>
      </c>
      <c r="D12" s="13">
        <v>175.1</v>
      </c>
      <c r="E12" s="13">
        <v>198.4</v>
      </c>
      <c r="F12" s="13">
        <v>163.9</v>
      </c>
      <c r="G12" s="13">
        <v>164</v>
      </c>
      <c r="H12" s="13">
        <v>175.6</v>
      </c>
      <c r="I12" s="13">
        <v>227.7</v>
      </c>
      <c r="J12" s="13">
        <v>184.1</v>
      </c>
      <c r="K12" s="13">
        <v>198.3</v>
      </c>
      <c r="L12" s="12">
        <v>233.9</v>
      </c>
      <c r="M12" s="13">
        <v>297.89999999999998</v>
      </c>
      <c r="N12" s="13">
        <v>225.2</v>
      </c>
      <c r="O12" s="13">
        <v>236.18896788999967</v>
      </c>
      <c r="P12" s="12">
        <v>263.4525054200007</v>
      </c>
      <c r="Q12" s="13">
        <v>248.9871169199991</v>
      </c>
      <c r="R12" s="13">
        <v>178.2</v>
      </c>
      <c r="S12" s="13">
        <v>214.59999999999997</v>
      </c>
      <c r="T12" s="13">
        <v>218.1</v>
      </c>
      <c r="U12" s="13">
        <v>300.7</v>
      </c>
      <c r="V12" s="13">
        <v>161.20000000000007</v>
      </c>
      <c r="W12" s="13">
        <v>63.659999999999904</v>
      </c>
      <c r="X12" s="13">
        <v>105.49999999999994</v>
      </c>
      <c r="Y12" s="13">
        <v>312</v>
      </c>
      <c r="Z12" s="13">
        <v>115.5</v>
      </c>
      <c r="AA12" s="13">
        <v>246.49999999999994</v>
      </c>
      <c r="AB12" s="13">
        <v>294.10000000000002</v>
      </c>
      <c r="AC12" s="13">
        <v>325.5</v>
      </c>
    </row>
    <row r="13" spans="1:29" x14ac:dyDescent="0.25">
      <c r="A13" s="15" t="s">
        <v>51</v>
      </c>
      <c r="B13" s="16" t="s">
        <v>0</v>
      </c>
      <c r="C13" s="16">
        <v>19.600000000000001</v>
      </c>
      <c r="D13" s="16">
        <v>24.6</v>
      </c>
      <c r="E13" s="16">
        <v>25.8</v>
      </c>
      <c r="F13" s="16">
        <v>29.3</v>
      </c>
      <c r="G13" s="16">
        <v>32.200000000000003</v>
      </c>
      <c r="H13" s="16">
        <v>32.9</v>
      </c>
      <c r="I13" s="16">
        <v>33.799999999999997</v>
      </c>
      <c r="J13" s="16">
        <v>36</v>
      </c>
      <c r="K13" s="16">
        <v>31.8</v>
      </c>
      <c r="L13" s="16">
        <v>31.2</v>
      </c>
      <c r="M13" s="16">
        <v>26.6</v>
      </c>
      <c r="N13" s="16">
        <v>25.6</v>
      </c>
      <c r="O13" s="16">
        <v>26.133818529999999</v>
      </c>
      <c r="P13" s="16">
        <v>29.28356187</v>
      </c>
      <c r="Q13" s="16">
        <v>28.326434110000015</v>
      </c>
      <c r="R13" s="16">
        <v>29.099999999999998</v>
      </c>
      <c r="S13" s="16">
        <v>30.799999999999997</v>
      </c>
      <c r="T13" s="16">
        <v>32</v>
      </c>
      <c r="U13" s="16">
        <v>26.3</v>
      </c>
      <c r="V13" s="16">
        <v>17.600000000000001</v>
      </c>
      <c r="W13" s="16">
        <v>16.7</v>
      </c>
      <c r="X13" s="16">
        <v>16.5</v>
      </c>
      <c r="Y13" s="16">
        <v>12.6</v>
      </c>
      <c r="Z13" s="16">
        <v>5</v>
      </c>
      <c r="AA13" s="16">
        <v>8.6</v>
      </c>
      <c r="AB13" s="16">
        <v>14.6</v>
      </c>
      <c r="AC13" s="16">
        <v>21</v>
      </c>
    </row>
    <row r="14" spans="1:29" x14ac:dyDescent="0.25">
      <c r="A14" s="20" t="s">
        <v>52</v>
      </c>
      <c r="B14" s="21">
        <v>-20.8</v>
      </c>
      <c r="C14" s="21">
        <v>-63.5</v>
      </c>
      <c r="D14" s="21">
        <v>-68.2</v>
      </c>
      <c r="E14" s="21">
        <v>-75.900000000000006</v>
      </c>
      <c r="F14" s="21">
        <v>-65.7</v>
      </c>
      <c r="G14" s="21">
        <v>-66.7</v>
      </c>
      <c r="H14" s="21">
        <v>-70.900000000000006</v>
      </c>
      <c r="I14" s="21">
        <v>-88.9</v>
      </c>
      <c r="J14" s="21">
        <v>-74.8</v>
      </c>
      <c r="K14" s="21">
        <v>-78.3</v>
      </c>
      <c r="L14" s="21">
        <v>-90</v>
      </c>
      <c r="M14" s="21">
        <v>-110.5</v>
      </c>
      <c r="N14" s="21">
        <v>-85.3</v>
      </c>
      <c r="O14" s="21">
        <v>-88.962488019999995</v>
      </c>
      <c r="P14" s="21">
        <v>-99.25568597000003</v>
      </c>
      <c r="Q14" s="21">
        <v>-92.139588819999986</v>
      </c>
      <c r="R14" s="21">
        <v>-72.900000000000006</v>
      </c>
      <c r="S14" s="21">
        <v>-83.500000000000014</v>
      </c>
      <c r="T14" s="21">
        <v>-84.8</v>
      </c>
      <c r="U14" s="21">
        <v>-110.9</v>
      </c>
      <c r="V14" s="21">
        <v>-61.7</v>
      </c>
      <c r="W14" s="21">
        <v>-27.417403270000012</v>
      </c>
      <c r="X14" s="21">
        <v>-41.8</v>
      </c>
      <c r="Y14" s="21">
        <v>-110.6</v>
      </c>
      <c r="Z14" s="21">
        <v>-40.9</v>
      </c>
      <c r="AA14" s="21">
        <v>-71</v>
      </c>
      <c r="AB14" s="21">
        <v>-95.2</v>
      </c>
      <c r="AC14" s="21">
        <v>-119.4</v>
      </c>
    </row>
    <row r="15" spans="1:29" x14ac:dyDescent="0.25">
      <c r="A15" s="29" t="s">
        <v>53</v>
      </c>
      <c r="B15" s="13">
        <v>40.799999999999997</v>
      </c>
      <c r="C15" s="13">
        <v>123.2</v>
      </c>
      <c r="D15" s="13">
        <v>131.5</v>
      </c>
      <c r="E15" s="13">
        <v>148.30000000000001</v>
      </c>
      <c r="F15" s="13">
        <v>127.5</v>
      </c>
      <c r="G15" s="13">
        <v>129.5</v>
      </c>
      <c r="H15" s="13">
        <v>137.6</v>
      </c>
      <c r="I15" s="13">
        <v>172.6</v>
      </c>
      <c r="J15" s="13">
        <v>145.19999999999999</v>
      </c>
      <c r="K15" s="13">
        <v>151.80000000000001</v>
      </c>
      <c r="L15" s="12">
        <v>175.1</v>
      </c>
      <c r="M15" s="13">
        <v>214</v>
      </c>
      <c r="N15" s="13">
        <v>165.6</v>
      </c>
      <c r="O15" s="13">
        <v>173.36029839999966</v>
      </c>
      <c r="P15" s="12">
        <v>193.4803813200007</v>
      </c>
      <c r="Q15" s="13">
        <v>185.1739622099991</v>
      </c>
      <c r="R15" s="13">
        <v>134.4</v>
      </c>
      <c r="S15" s="13">
        <v>161.89999999999998</v>
      </c>
      <c r="T15" s="13">
        <v>165.3</v>
      </c>
      <c r="U15" s="13">
        <v>216.10000000000005</v>
      </c>
      <c r="V15" s="13">
        <v>117.10000000000005</v>
      </c>
      <c r="W15" s="13">
        <v>52.959999999999901</v>
      </c>
      <c r="X15" s="13">
        <v>80.199999999999946</v>
      </c>
      <c r="Y15" s="13">
        <v>214.00000000000009</v>
      </c>
      <c r="Z15" s="13">
        <v>79.599999999999994</v>
      </c>
      <c r="AA15" s="13">
        <v>137.09999999999994</v>
      </c>
      <c r="AB15" s="13">
        <v>183</v>
      </c>
      <c r="AC15" s="13">
        <v>227.1</v>
      </c>
    </row>
    <row r="16" spans="1:29" x14ac:dyDescent="0.25">
      <c r="A16" s="29" t="s">
        <v>54</v>
      </c>
      <c r="B16" s="13">
        <v>28.6</v>
      </c>
      <c r="C16" s="13">
        <v>86.3</v>
      </c>
      <c r="D16" s="13">
        <v>92</v>
      </c>
      <c r="E16" s="13">
        <v>103.8</v>
      </c>
      <c r="F16" s="13">
        <v>89.2</v>
      </c>
      <c r="G16" s="13">
        <v>90.6</v>
      </c>
      <c r="H16" s="13">
        <v>96.3</v>
      </c>
      <c r="I16" s="13">
        <v>120.8</v>
      </c>
      <c r="J16" s="13">
        <v>101.6</v>
      </c>
      <c r="K16" s="13">
        <v>106.3</v>
      </c>
      <c r="L16" s="12">
        <v>122.6</v>
      </c>
      <c r="M16" s="13">
        <v>149.80000000000001</v>
      </c>
      <c r="N16" s="13">
        <v>115.9</v>
      </c>
      <c r="O16" s="13">
        <v>121.35220856387862</v>
      </c>
      <c r="P16" s="12">
        <v>135.43626692400048</v>
      </c>
      <c r="Q16" s="13">
        <v>129.6226429543172</v>
      </c>
      <c r="R16" s="13">
        <v>94.1</v>
      </c>
      <c r="S16" s="13">
        <v>113.3</v>
      </c>
      <c r="T16" s="13">
        <v>115.7</v>
      </c>
      <c r="U16" s="13">
        <v>151.30000000000001</v>
      </c>
      <c r="V16" s="13">
        <v>82</v>
      </c>
      <c r="W16" s="13">
        <v>37.1</v>
      </c>
      <c r="X16" s="13">
        <v>56.2</v>
      </c>
      <c r="Y16" s="13">
        <v>149.9</v>
      </c>
      <c r="Z16" s="13">
        <v>55.7</v>
      </c>
      <c r="AA16" s="13">
        <v>96</v>
      </c>
      <c r="AB16" s="13">
        <v>128.1</v>
      </c>
      <c r="AC16" s="13">
        <v>159</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tabColor rgb="FF00B0F0"/>
  </sheetPr>
  <dimension ref="A1:N6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O56" sqref="O56"/>
    </sheetView>
  </sheetViews>
  <sheetFormatPr defaultRowHeight="15" x14ac:dyDescent="0.25"/>
  <cols>
    <col min="1" max="1" width="45.5703125" customWidth="1"/>
    <col min="2" max="10" width="5.42578125" customWidth="1"/>
    <col min="11" max="12" width="5.42578125" style="2" customWidth="1"/>
    <col min="13" max="14" width="5.42578125" customWidth="1"/>
  </cols>
  <sheetData>
    <row r="1" spans="1:14" ht="37.5" customHeight="1" x14ac:dyDescent="0.25">
      <c r="A1" s="37" t="s">
        <v>2</v>
      </c>
      <c r="B1" s="6"/>
      <c r="C1" s="6"/>
      <c r="D1" s="6"/>
      <c r="E1" s="6"/>
      <c r="F1" s="6"/>
      <c r="G1" s="6"/>
      <c r="H1" s="6"/>
      <c r="I1" s="6"/>
      <c r="J1" s="6"/>
      <c r="K1" s="6"/>
      <c r="L1" s="6"/>
      <c r="M1" s="6"/>
      <c r="N1" s="6"/>
    </row>
    <row r="2" spans="1:14" ht="14.45" customHeight="1" x14ac:dyDescent="0.3">
      <c r="A2" s="3"/>
      <c r="B2" s="3"/>
      <c r="C2" s="3"/>
      <c r="D2" s="3"/>
      <c r="E2" s="3"/>
      <c r="F2" s="3"/>
      <c r="G2" s="3"/>
      <c r="H2" s="3"/>
      <c r="I2" s="3"/>
      <c r="J2" s="3"/>
      <c r="K2" s="3"/>
      <c r="L2" s="3"/>
      <c r="M2" s="3"/>
      <c r="N2" s="3"/>
    </row>
    <row r="3" spans="1:14" ht="14.45" customHeight="1" x14ac:dyDescent="0.3">
      <c r="A3" s="4" t="s">
        <v>142</v>
      </c>
      <c r="B3" s="14"/>
      <c r="C3" s="3"/>
      <c r="D3" s="3"/>
      <c r="E3" s="14"/>
      <c r="F3" s="3"/>
      <c r="G3" s="3"/>
      <c r="H3" s="3"/>
      <c r="I3" s="3"/>
      <c r="J3" s="3"/>
      <c r="K3" s="3"/>
      <c r="L3" s="3"/>
      <c r="M3" s="3"/>
      <c r="N3" s="3"/>
    </row>
    <row r="4" spans="1:14" ht="14.45" customHeight="1" x14ac:dyDescent="0.3">
      <c r="A4" s="3"/>
      <c r="B4" s="14"/>
      <c r="C4" s="14"/>
      <c r="D4" s="14"/>
      <c r="E4" s="14"/>
      <c r="F4" s="7"/>
      <c r="G4" s="7"/>
      <c r="H4" s="7"/>
      <c r="I4" s="3"/>
      <c r="J4" s="3"/>
      <c r="K4" s="3"/>
      <c r="L4" s="3"/>
      <c r="M4" s="3"/>
      <c r="N4" s="3"/>
    </row>
    <row r="5" spans="1:14" ht="14.45" customHeight="1" x14ac:dyDescent="0.25">
      <c r="A5" s="23" t="s">
        <v>187</v>
      </c>
      <c r="B5" s="5" t="s">
        <v>34</v>
      </c>
      <c r="C5" s="5" t="s">
        <v>35</v>
      </c>
      <c r="D5" s="5" t="s">
        <v>36</v>
      </c>
      <c r="E5" s="5" t="s">
        <v>37</v>
      </c>
      <c r="F5" s="5" t="s">
        <v>38</v>
      </c>
      <c r="G5" s="5" t="s">
        <v>39</v>
      </c>
      <c r="H5" s="5" t="s">
        <v>40</v>
      </c>
      <c r="I5" s="5" t="s">
        <v>41</v>
      </c>
      <c r="J5" s="5" t="s">
        <v>42</v>
      </c>
      <c r="K5" s="5" t="s">
        <v>43</v>
      </c>
      <c r="L5" s="5" t="s">
        <v>152</v>
      </c>
      <c r="M5" s="5" t="s">
        <v>153</v>
      </c>
      <c r="N5" s="5" t="s">
        <v>180</v>
      </c>
    </row>
    <row r="6" spans="1:14" x14ac:dyDescent="0.25">
      <c r="A6" s="26" t="s">
        <v>55</v>
      </c>
      <c r="B6" s="13"/>
      <c r="C6" s="13"/>
      <c r="D6" s="13"/>
      <c r="E6" s="13"/>
      <c r="F6" s="13"/>
      <c r="G6" s="13"/>
      <c r="H6" s="13"/>
      <c r="I6" s="13"/>
      <c r="J6" s="13"/>
      <c r="K6" s="13"/>
      <c r="L6" s="13"/>
      <c r="M6" s="13"/>
      <c r="N6" s="13"/>
    </row>
    <row r="7" spans="1:14" x14ac:dyDescent="0.25">
      <c r="A7" s="27" t="s">
        <v>58</v>
      </c>
      <c r="B7" s="25"/>
      <c r="C7" s="25"/>
      <c r="D7" s="25"/>
      <c r="E7" s="25"/>
      <c r="F7" s="25"/>
      <c r="G7" s="25"/>
      <c r="H7" s="25"/>
      <c r="I7" s="25"/>
      <c r="J7" s="25"/>
      <c r="K7" s="25"/>
      <c r="L7" s="25"/>
      <c r="M7" s="25"/>
      <c r="N7" s="25"/>
    </row>
    <row r="8" spans="1:14" x14ac:dyDescent="0.25">
      <c r="A8" s="15" t="s">
        <v>59</v>
      </c>
      <c r="B8" s="16">
        <v>2903.0459999999998</v>
      </c>
      <c r="C8" s="16">
        <v>3675.4070000000002</v>
      </c>
      <c r="D8" s="16">
        <v>2916.7579999999998</v>
      </c>
      <c r="E8" s="16">
        <v>2937.471</v>
      </c>
      <c r="F8" s="16">
        <v>3260.9720000000002</v>
      </c>
      <c r="G8" s="16">
        <v>6144.2430000000004</v>
      </c>
      <c r="H8" s="16">
        <v>7140.5590000000002</v>
      </c>
      <c r="I8" s="16">
        <v>6201.6390000000001</v>
      </c>
      <c r="J8" s="16">
        <v>3745.9670000000001</v>
      </c>
      <c r="K8" s="16">
        <v>6566.6779999999999</v>
      </c>
      <c r="L8" s="16">
        <v>11510.243</v>
      </c>
      <c r="M8" s="16">
        <v>5195.46</v>
      </c>
      <c r="N8" s="16">
        <v>5575.6970000000001</v>
      </c>
    </row>
    <row r="9" spans="1:14" x14ac:dyDescent="0.25">
      <c r="A9" s="20" t="s">
        <v>60</v>
      </c>
      <c r="B9" s="21">
        <v>885.01499999999999</v>
      </c>
      <c r="C9" s="21">
        <v>897.76300000000003</v>
      </c>
      <c r="D9" s="21">
        <v>948.84500000000003</v>
      </c>
      <c r="E9" s="21">
        <v>800.81200000000001</v>
      </c>
      <c r="F9" s="21">
        <v>875.67600000000004</v>
      </c>
      <c r="G9" s="21">
        <v>780.48199999999997</v>
      </c>
      <c r="H9" s="21">
        <v>730.84199999999998</v>
      </c>
      <c r="I9" s="21">
        <v>800.00300000000004</v>
      </c>
      <c r="J9" s="21">
        <v>935.73299999999995</v>
      </c>
      <c r="K9" s="21">
        <v>694.69799999999998</v>
      </c>
      <c r="L9" s="21">
        <v>744.178</v>
      </c>
      <c r="M9" s="21">
        <v>876.82899999999995</v>
      </c>
      <c r="N9" s="21">
        <v>926.63300000000004</v>
      </c>
    </row>
    <row r="10" spans="1:14" x14ac:dyDescent="0.25">
      <c r="A10" s="20" t="s">
        <v>61</v>
      </c>
      <c r="B10" s="21">
        <v>62219.32</v>
      </c>
      <c r="C10" s="21">
        <v>63635.016000000003</v>
      </c>
      <c r="D10" s="21">
        <v>67874.75</v>
      </c>
      <c r="E10" s="21">
        <v>67808.051000000007</v>
      </c>
      <c r="F10" s="21">
        <v>72192.035999999993</v>
      </c>
      <c r="G10" s="21">
        <v>61940.411999999997</v>
      </c>
      <c r="H10" s="21">
        <v>53807.614000000001</v>
      </c>
      <c r="I10" s="21">
        <v>61378.42</v>
      </c>
      <c r="J10" s="21">
        <v>70211.976999999999</v>
      </c>
      <c r="K10" s="21">
        <v>62560.402999999998</v>
      </c>
      <c r="L10" s="21">
        <v>64748.292000000001</v>
      </c>
      <c r="M10" s="21">
        <v>68725.269</v>
      </c>
      <c r="N10" s="21">
        <v>79088.366999999998</v>
      </c>
    </row>
    <row r="11" spans="1:14" x14ac:dyDescent="0.25">
      <c r="A11" s="20" t="s">
        <v>62</v>
      </c>
      <c r="B11" s="21">
        <v>0</v>
      </c>
      <c r="C11" s="21">
        <v>0.4</v>
      </c>
      <c r="D11" s="21">
        <v>0</v>
      </c>
      <c r="E11" s="21">
        <v>0</v>
      </c>
      <c r="F11" s="21">
        <v>0</v>
      </c>
      <c r="G11" s="21">
        <v>2.1240000000000001</v>
      </c>
      <c r="H11" s="21">
        <v>0</v>
      </c>
      <c r="I11" s="21">
        <v>0</v>
      </c>
      <c r="J11" s="21">
        <v>29.907</v>
      </c>
      <c r="K11" s="21">
        <v>0</v>
      </c>
      <c r="L11" s="21">
        <v>26.927</v>
      </c>
      <c r="M11" s="21">
        <v>46.555999999999997</v>
      </c>
      <c r="N11" s="21">
        <v>24.83</v>
      </c>
    </row>
    <row r="12" spans="1:14" x14ac:dyDescent="0.25">
      <c r="A12" s="20" t="s">
        <v>63</v>
      </c>
      <c r="B12" s="21">
        <v>90.165999999999997</v>
      </c>
      <c r="C12" s="21">
        <v>189.46600000000001</v>
      </c>
      <c r="D12" s="21">
        <v>205.935</v>
      </c>
      <c r="E12" s="21">
        <v>380.54199999999997</v>
      </c>
      <c r="F12" s="21">
        <v>0</v>
      </c>
      <c r="G12" s="21">
        <v>0</v>
      </c>
      <c r="H12" s="21">
        <v>0</v>
      </c>
      <c r="I12" s="21">
        <v>0</v>
      </c>
      <c r="J12" s="21">
        <v>0</v>
      </c>
      <c r="K12" s="21">
        <v>0</v>
      </c>
      <c r="L12" s="21">
        <v>0</v>
      </c>
      <c r="M12" s="21">
        <v>0</v>
      </c>
      <c r="N12" s="21">
        <v>0</v>
      </c>
    </row>
    <row r="13" spans="1:14" x14ac:dyDescent="0.25">
      <c r="A13" s="20" t="s">
        <v>64</v>
      </c>
      <c r="B13" s="21">
        <v>392.97500000000002</v>
      </c>
      <c r="C13" s="21">
        <v>162.94800000000001</v>
      </c>
      <c r="D13" s="21">
        <v>249.14699999999999</v>
      </c>
      <c r="E13" s="21">
        <v>334.07600000000002</v>
      </c>
      <c r="F13" s="21">
        <v>488.48700000000002</v>
      </c>
      <c r="G13" s="21">
        <v>263.64999999999998</v>
      </c>
      <c r="H13" s="21">
        <v>360.15</v>
      </c>
      <c r="I13" s="21">
        <v>636.02800000000002</v>
      </c>
      <c r="J13" s="21">
        <v>810.76800000000003</v>
      </c>
      <c r="K13" s="21">
        <v>655.30100000000004</v>
      </c>
      <c r="L13" s="21">
        <v>515.27</v>
      </c>
      <c r="M13" s="21">
        <v>721.101</v>
      </c>
      <c r="N13" s="21">
        <v>837.56100000000004</v>
      </c>
    </row>
    <row r="14" spans="1:14" x14ac:dyDescent="0.25">
      <c r="A14" s="20" t="s">
        <v>65</v>
      </c>
      <c r="B14" s="21">
        <v>102.904</v>
      </c>
      <c r="C14" s="21">
        <v>173.411</v>
      </c>
      <c r="D14" s="21">
        <v>67.186999999999998</v>
      </c>
      <c r="E14" s="21">
        <v>405.58600000000001</v>
      </c>
      <c r="F14" s="21">
        <v>414.99299999999999</v>
      </c>
      <c r="G14" s="21">
        <v>313.47899999999998</v>
      </c>
      <c r="H14" s="21">
        <v>438.30900000000003</v>
      </c>
      <c r="I14" s="21">
        <v>372.76600000000002</v>
      </c>
      <c r="J14" s="21">
        <v>262.89400000000001</v>
      </c>
      <c r="K14" s="21">
        <v>264.20499999999998</v>
      </c>
      <c r="L14" s="21">
        <v>288.69900000000001</v>
      </c>
      <c r="M14" s="21">
        <v>171.267</v>
      </c>
      <c r="N14" s="21">
        <v>155.64099999999999</v>
      </c>
    </row>
    <row r="15" spans="1:14" x14ac:dyDescent="0.25">
      <c r="A15" s="20" t="s">
        <v>66</v>
      </c>
      <c r="B15" s="21">
        <v>-188.821</v>
      </c>
      <c r="C15" s="21">
        <v>-201.709</v>
      </c>
      <c r="D15" s="21">
        <v>-227.60300000000001</v>
      </c>
      <c r="E15" s="21">
        <v>-255.44499999999999</v>
      </c>
      <c r="F15" s="21">
        <v>-267.70499999999998</v>
      </c>
      <c r="G15" s="21">
        <v>-279.48599999999999</v>
      </c>
      <c r="H15" s="21">
        <v>-320.37700000000001</v>
      </c>
      <c r="I15" s="21">
        <v>-293.99700000000001</v>
      </c>
      <c r="J15" s="21">
        <v>-304.58199999999999</v>
      </c>
      <c r="K15" s="21">
        <v>-264.85700000000003</v>
      </c>
      <c r="L15" s="21">
        <v>-280.61399999999998</v>
      </c>
      <c r="M15" s="21">
        <v>-261.23200000000003</v>
      </c>
      <c r="N15" s="21">
        <v>-205.161</v>
      </c>
    </row>
    <row r="16" spans="1:14" x14ac:dyDescent="0.25">
      <c r="A16" s="20" t="s">
        <v>67</v>
      </c>
      <c r="B16" s="21">
        <v>63.433</v>
      </c>
      <c r="C16" s="21">
        <v>79.844999999999999</v>
      </c>
      <c r="D16" s="21">
        <v>206.26900000000001</v>
      </c>
      <c r="E16" s="21">
        <v>101.355</v>
      </c>
      <c r="F16" s="21">
        <v>100.77</v>
      </c>
      <c r="G16" s="21">
        <v>103.63200000000001</v>
      </c>
      <c r="H16" s="21">
        <v>98.725999999999999</v>
      </c>
      <c r="I16" s="21">
        <v>99.82</v>
      </c>
      <c r="J16" s="21">
        <v>67.48</v>
      </c>
      <c r="K16" s="21">
        <v>100.251</v>
      </c>
      <c r="L16" s="21">
        <v>171.06100000000001</v>
      </c>
      <c r="M16" s="21">
        <v>158.149</v>
      </c>
      <c r="N16" s="21">
        <v>139.59399999999999</v>
      </c>
    </row>
    <row r="17" spans="1:14" x14ac:dyDescent="0.25">
      <c r="A17" s="15" t="s">
        <v>68</v>
      </c>
      <c r="B17" s="16">
        <v>66468.038</v>
      </c>
      <c r="C17" s="16">
        <v>68612.547000000006</v>
      </c>
      <c r="D17" s="16">
        <v>72241.288</v>
      </c>
      <c r="E17" s="16">
        <v>72512.448000000004</v>
      </c>
      <c r="F17" s="16">
        <v>77065.229000000007</v>
      </c>
      <c r="G17" s="16">
        <v>69268.535999999993</v>
      </c>
      <c r="H17" s="16">
        <v>62255.822999999997</v>
      </c>
      <c r="I17" s="16">
        <v>69194.679000000004</v>
      </c>
      <c r="J17" s="16">
        <v>75760.144</v>
      </c>
      <c r="K17" s="16">
        <v>70576.679000000004</v>
      </c>
      <c r="L17" s="16">
        <v>77724.055999999997</v>
      </c>
      <c r="M17" s="16">
        <v>75633.399000000005</v>
      </c>
      <c r="N17" s="16">
        <v>86543.161999999997</v>
      </c>
    </row>
    <row r="18" spans="1:14" x14ac:dyDescent="0.25">
      <c r="A18" s="27" t="s">
        <v>69</v>
      </c>
      <c r="B18" s="21"/>
      <c r="C18" s="21"/>
      <c r="D18" s="21"/>
      <c r="E18" s="21"/>
      <c r="F18" s="21"/>
      <c r="G18" s="21"/>
      <c r="H18" s="21"/>
      <c r="I18" s="21"/>
      <c r="J18" s="21"/>
      <c r="K18" s="21"/>
      <c r="L18" s="21"/>
      <c r="M18" s="21"/>
      <c r="N18" s="21"/>
    </row>
    <row r="19" spans="1:14" x14ac:dyDescent="0.25">
      <c r="A19" s="20" t="s">
        <v>70</v>
      </c>
      <c r="B19" s="21">
        <v>0</v>
      </c>
      <c r="C19" s="21">
        <v>0</v>
      </c>
      <c r="D19" s="21">
        <v>0</v>
      </c>
      <c r="E19" s="21">
        <v>0</v>
      </c>
      <c r="F19" s="21">
        <v>0</v>
      </c>
      <c r="G19" s="21">
        <v>0</v>
      </c>
      <c r="H19" s="21">
        <v>184.351</v>
      </c>
      <c r="I19" s="21">
        <v>191.422</v>
      </c>
      <c r="J19" s="21">
        <v>457.892</v>
      </c>
      <c r="K19" s="21">
        <v>516.68200000000002</v>
      </c>
      <c r="L19" s="21">
        <v>458.36700000000002</v>
      </c>
      <c r="M19" s="21">
        <v>277.98399999999998</v>
      </c>
      <c r="N19" s="21">
        <v>284.99900000000002</v>
      </c>
    </row>
    <row r="20" spans="1:14" x14ac:dyDescent="0.25">
      <c r="A20" s="20" t="s">
        <v>71</v>
      </c>
      <c r="B20" s="21">
        <v>1637.377</v>
      </c>
      <c r="C20" s="21">
        <v>1640.222</v>
      </c>
      <c r="D20" s="21">
        <v>1642.847</v>
      </c>
      <c r="E20" s="21">
        <v>1644.962</v>
      </c>
      <c r="F20" s="21">
        <v>1594.14</v>
      </c>
      <c r="G20" s="21">
        <v>1589.377</v>
      </c>
      <c r="H20" s="21">
        <v>1580.424</v>
      </c>
      <c r="I20" s="21">
        <v>1578.847</v>
      </c>
      <c r="J20" s="21">
        <v>1578.9870000000001</v>
      </c>
      <c r="K20" s="21">
        <v>1578.1010000000001</v>
      </c>
      <c r="L20" s="21">
        <v>1578.13</v>
      </c>
      <c r="M20" s="21">
        <v>1575.009</v>
      </c>
      <c r="N20" s="21">
        <v>1576.643</v>
      </c>
    </row>
    <row r="21" spans="1:14" x14ac:dyDescent="0.25">
      <c r="A21" s="20" t="s">
        <v>63</v>
      </c>
      <c r="B21" s="21">
        <v>1033.367</v>
      </c>
      <c r="C21" s="21">
        <v>958.25099999999998</v>
      </c>
      <c r="D21" s="21">
        <v>928.74800000000005</v>
      </c>
      <c r="E21" s="21">
        <v>737.59</v>
      </c>
      <c r="F21" s="21">
        <v>1132.6869999999999</v>
      </c>
      <c r="G21" s="21">
        <v>1064.0239999999999</v>
      </c>
      <c r="H21" s="21">
        <v>1068.2159999999999</v>
      </c>
      <c r="I21" s="21">
        <v>1147.7429999999999</v>
      </c>
      <c r="J21" s="21">
        <v>1159.7550000000001</v>
      </c>
      <c r="K21" s="21">
        <v>1127.575</v>
      </c>
      <c r="L21" s="21">
        <v>1169.1559999999999</v>
      </c>
      <c r="M21" s="21">
        <v>1233.002</v>
      </c>
      <c r="N21" s="21">
        <v>1283.046</v>
      </c>
    </row>
    <row r="22" spans="1:14" x14ac:dyDescent="0.25">
      <c r="A22" s="20" t="s">
        <v>65</v>
      </c>
      <c r="B22" s="21">
        <v>20.47</v>
      </c>
      <c r="C22" s="21">
        <v>20.667000000000002</v>
      </c>
      <c r="D22" s="21">
        <v>22.12</v>
      </c>
      <c r="E22" s="21">
        <v>28.504999999999999</v>
      </c>
      <c r="F22" s="21">
        <v>28.925000000000001</v>
      </c>
      <c r="G22" s="21">
        <v>25.754999999999999</v>
      </c>
      <c r="H22" s="21">
        <v>50.338000000000001</v>
      </c>
      <c r="I22" s="21">
        <v>22.122</v>
      </c>
      <c r="J22" s="21">
        <v>22.41</v>
      </c>
      <c r="K22" s="21">
        <v>21.555</v>
      </c>
      <c r="L22" s="21">
        <v>18.096</v>
      </c>
      <c r="M22" s="21">
        <v>29.606999999999999</v>
      </c>
      <c r="N22" s="21">
        <v>29.077000000000002</v>
      </c>
    </row>
    <row r="23" spans="1:14" x14ac:dyDescent="0.25">
      <c r="A23" s="20" t="s">
        <v>67</v>
      </c>
      <c r="B23" s="21">
        <v>1.3560000000000001</v>
      </c>
      <c r="C23" s="21">
        <v>0.11799999999999999</v>
      </c>
      <c r="D23" s="21">
        <v>8.6999999999999994E-2</v>
      </c>
      <c r="E23" s="21">
        <v>8.6999999999999994E-2</v>
      </c>
      <c r="F23" s="21">
        <v>8.6999999999999994E-2</v>
      </c>
      <c r="G23" s="21">
        <v>0</v>
      </c>
      <c r="H23" s="21">
        <v>0</v>
      </c>
      <c r="I23" s="21">
        <v>0</v>
      </c>
      <c r="J23" s="21">
        <v>0</v>
      </c>
      <c r="K23" s="21">
        <v>0</v>
      </c>
      <c r="L23" s="21">
        <v>0</v>
      </c>
      <c r="M23" s="21">
        <v>0</v>
      </c>
      <c r="N23" s="21">
        <v>0</v>
      </c>
    </row>
    <row r="24" spans="1:14" x14ac:dyDescent="0.25">
      <c r="A24" s="20" t="s">
        <v>72</v>
      </c>
      <c r="B24" s="21">
        <v>0</v>
      </c>
      <c r="C24" s="21">
        <v>0</v>
      </c>
      <c r="D24" s="21">
        <v>0</v>
      </c>
      <c r="E24" s="21">
        <v>0</v>
      </c>
      <c r="F24" s="21">
        <v>0</v>
      </c>
      <c r="G24" s="21">
        <v>0</v>
      </c>
      <c r="H24" s="21">
        <v>0</v>
      </c>
      <c r="I24" s="21">
        <v>0</v>
      </c>
      <c r="J24" s="21">
        <v>0</v>
      </c>
      <c r="K24" s="21">
        <v>0</v>
      </c>
      <c r="L24" s="21">
        <v>0</v>
      </c>
      <c r="M24" s="21">
        <v>0</v>
      </c>
      <c r="N24" s="21">
        <v>0</v>
      </c>
    </row>
    <row r="25" spans="1:14" x14ac:dyDescent="0.25">
      <c r="A25" s="20" t="s">
        <v>73</v>
      </c>
      <c r="B25" s="21">
        <v>119.05500000000001</v>
      </c>
      <c r="C25" s="21">
        <v>118.989</v>
      </c>
      <c r="D25" s="21">
        <v>121.29300000000001</v>
      </c>
      <c r="E25" s="21">
        <v>124.074</v>
      </c>
      <c r="F25" s="21">
        <v>126.229</v>
      </c>
      <c r="G25" s="21">
        <v>125.232</v>
      </c>
      <c r="H25" s="21">
        <v>123.306</v>
      </c>
      <c r="I25" s="21">
        <v>121.48699999999999</v>
      </c>
      <c r="J25" s="21">
        <v>121.89</v>
      </c>
      <c r="K25" s="21">
        <v>0</v>
      </c>
      <c r="L25" s="21">
        <v>0</v>
      </c>
      <c r="M25" s="21">
        <v>0</v>
      </c>
      <c r="N25" s="21">
        <v>0</v>
      </c>
    </row>
    <row r="26" spans="1:14" x14ac:dyDescent="0.25">
      <c r="A26" s="20" t="s">
        <v>74</v>
      </c>
      <c r="B26" s="21">
        <v>580.79399999999998</v>
      </c>
      <c r="C26" s="21">
        <v>689.38900000000001</v>
      </c>
      <c r="D26" s="21">
        <v>882.18</v>
      </c>
      <c r="E26" s="21">
        <v>905.79300000000001</v>
      </c>
      <c r="F26" s="21">
        <v>881.38400000000001</v>
      </c>
      <c r="G26" s="21">
        <v>852.01</v>
      </c>
      <c r="H26" s="21">
        <v>874.31200000000001</v>
      </c>
      <c r="I26" s="21">
        <v>872.03800000000001</v>
      </c>
      <c r="J26" s="21">
        <v>986.75599999999997</v>
      </c>
      <c r="K26" s="21">
        <v>986.16399999999999</v>
      </c>
      <c r="L26" s="21">
        <v>1042.845</v>
      </c>
      <c r="M26" s="21">
        <v>989.18499999999995</v>
      </c>
      <c r="N26" s="21">
        <v>971.15099999999995</v>
      </c>
    </row>
    <row r="27" spans="1:14" x14ac:dyDescent="0.25">
      <c r="A27" s="20" t="s">
        <v>75</v>
      </c>
      <c r="B27" s="21">
        <v>11247.278</v>
      </c>
      <c r="C27" s="21">
        <v>11126.156000000001</v>
      </c>
      <c r="D27" s="21">
        <v>10930.064</v>
      </c>
      <c r="E27" s="21">
        <v>11041.278</v>
      </c>
      <c r="F27" s="21">
        <v>10955.638000000001</v>
      </c>
      <c r="G27" s="21">
        <v>10882.898999999999</v>
      </c>
      <c r="H27" s="21">
        <v>10754.558000000001</v>
      </c>
      <c r="I27" s="21">
        <v>10603.98</v>
      </c>
      <c r="J27" s="21">
        <v>10442.754999999999</v>
      </c>
      <c r="K27" s="21">
        <v>10253.644</v>
      </c>
      <c r="L27" s="21">
        <v>10096.585999999999</v>
      </c>
      <c r="M27" s="21">
        <v>9970.6149999999998</v>
      </c>
      <c r="N27" s="21">
        <v>9734.5570000000007</v>
      </c>
    </row>
    <row r="28" spans="1:14" x14ac:dyDescent="0.25">
      <c r="A28" s="15" t="s">
        <v>76</v>
      </c>
      <c r="B28" s="16">
        <v>14639.697</v>
      </c>
      <c r="C28" s="16">
        <v>14553.791999999999</v>
      </c>
      <c r="D28" s="16">
        <v>14527.34</v>
      </c>
      <c r="E28" s="16">
        <v>14482.289000000001</v>
      </c>
      <c r="F28" s="16">
        <v>14719.09</v>
      </c>
      <c r="G28" s="16">
        <v>14539.297</v>
      </c>
      <c r="H28" s="16">
        <v>14635.504999999999</v>
      </c>
      <c r="I28" s="16">
        <v>14537.638000000001</v>
      </c>
      <c r="J28" s="16">
        <v>14770.445</v>
      </c>
      <c r="K28" s="16">
        <v>14483.721</v>
      </c>
      <c r="L28" s="16">
        <v>14363.18</v>
      </c>
      <c r="M28" s="16">
        <v>14075.402</v>
      </c>
      <c r="N28" s="16">
        <v>13879.473</v>
      </c>
    </row>
    <row r="29" spans="1:14" x14ac:dyDescent="0.25">
      <c r="A29" s="15" t="s">
        <v>77</v>
      </c>
      <c r="B29" s="16">
        <v>81107.735000000001</v>
      </c>
      <c r="C29" s="16">
        <v>83166.339000000007</v>
      </c>
      <c r="D29" s="16">
        <v>86768.627999999997</v>
      </c>
      <c r="E29" s="16">
        <v>86994.736999999994</v>
      </c>
      <c r="F29" s="16">
        <v>91784.319000000003</v>
      </c>
      <c r="G29" s="16">
        <v>83807.832999999999</v>
      </c>
      <c r="H29" s="16">
        <v>76891.327999999994</v>
      </c>
      <c r="I29" s="16">
        <v>83732.316999999995</v>
      </c>
      <c r="J29" s="16">
        <v>90530.589000000007</v>
      </c>
      <c r="K29" s="16">
        <v>85060.4</v>
      </c>
      <c r="L29" s="16">
        <v>92087.236000000004</v>
      </c>
      <c r="M29" s="16">
        <v>89708.801000000007</v>
      </c>
      <c r="N29" s="16">
        <v>100422.63499999999</v>
      </c>
    </row>
    <row r="30" spans="1:14" x14ac:dyDescent="0.25">
      <c r="A30" s="26" t="s">
        <v>78</v>
      </c>
      <c r="B30" s="13"/>
      <c r="C30" s="13"/>
      <c r="D30" s="13"/>
      <c r="E30" s="13"/>
      <c r="F30" s="13"/>
      <c r="G30" s="13"/>
      <c r="H30" s="13"/>
      <c r="I30" s="13"/>
      <c r="J30" s="13"/>
      <c r="K30" s="13"/>
      <c r="L30" s="13"/>
      <c r="M30" s="13"/>
      <c r="N30" s="13"/>
    </row>
    <row r="31" spans="1:14" x14ac:dyDescent="0.25">
      <c r="A31" s="27" t="s">
        <v>79</v>
      </c>
      <c r="B31" s="28"/>
      <c r="C31" s="28"/>
      <c r="D31" s="28"/>
      <c r="E31" s="28"/>
      <c r="F31" s="28"/>
      <c r="G31" s="28"/>
      <c r="H31" s="28"/>
      <c r="I31" s="28"/>
      <c r="J31" s="28"/>
      <c r="K31" s="28"/>
      <c r="L31" s="28"/>
      <c r="M31" s="28"/>
      <c r="N31" s="28"/>
    </row>
    <row r="32" spans="1:14" x14ac:dyDescent="0.25">
      <c r="A32" s="20" t="s">
        <v>80</v>
      </c>
      <c r="B32" s="21">
        <v>1033.6179999999999</v>
      </c>
      <c r="C32" s="21">
        <v>1937.348</v>
      </c>
      <c r="D32" s="21">
        <v>2372.9389999999999</v>
      </c>
      <c r="E32" s="21">
        <v>3374.6030000000001</v>
      </c>
      <c r="F32" s="21">
        <v>918.33699999999999</v>
      </c>
      <c r="G32" s="21">
        <v>3214.3679999999999</v>
      </c>
      <c r="H32" s="21">
        <v>1722.578</v>
      </c>
      <c r="I32" s="21">
        <v>66.55</v>
      </c>
      <c r="J32" s="21">
        <v>40.96</v>
      </c>
      <c r="K32" s="21">
        <v>66.391000000000005</v>
      </c>
      <c r="L32" s="21">
        <v>3055.018</v>
      </c>
      <c r="M32" s="21">
        <v>70.59</v>
      </c>
      <c r="N32" s="21">
        <v>2912.8020000000001</v>
      </c>
    </row>
    <row r="33" spans="1:14" x14ac:dyDescent="0.25">
      <c r="A33" s="20" t="s">
        <v>81</v>
      </c>
      <c r="B33" s="21">
        <v>75.691999999999993</v>
      </c>
      <c r="C33" s="21">
        <v>132.60300000000001</v>
      </c>
      <c r="D33" s="21">
        <v>219.553</v>
      </c>
      <c r="E33" s="21">
        <v>28.533999999999999</v>
      </c>
      <c r="F33" s="21">
        <v>47.512999999999998</v>
      </c>
      <c r="G33" s="21">
        <v>50.162999999999997</v>
      </c>
      <c r="H33" s="21">
        <v>46.67</v>
      </c>
      <c r="I33" s="21">
        <v>0</v>
      </c>
      <c r="J33" s="21">
        <v>2.0790000000000002</v>
      </c>
      <c r="K33" s="21">
        <v>0</v>
      </c>
      <c r="L33" s="21">
        <v>7.1379999999999999</v>
      </c>
      <c r="M33" s="21">
        <v>0</v>
      </c>
      <c r="N33" s="21">
        <v>0</v>
      </c>
    </row>
    <row r="34" spans="1:14" x14ac:dyDescent="0.25">
      <c r="A34" s="15" t="s">
        <v>82</v>
      </c>
      <c r="B34" s="16">
        <v>56076.857000000004</v>
      </c>
      <c r="C34" s="16">
        <v>57435.904999999999</v>
      </c>
      <c r="D34" s="16">
        <v>59102.345999999998</v>
      </c>
      <c r="E34" s="16">
        <v>60172.485000000001</v>
      </c>
      <c r="F34" s="16">
        <v>67368.475999999995</v>
      </c>
      <c r="G34" s="16">
        <v>56748.248</v>
      </c>
      <c r="H34" s="16">
        <v>51330.163999999997</v>
      </c>
      <c r="I34" s="16">
        <v>59784.553</v>
      </c>
      <c r="J34" s="16">
        <v>67054.479000000007</v>
      </c>
      <c r="K34" s="16">
        <v>61248.915000000001</v>
      </c>
      <c r="L34" s="16">
        <v>61527.809000000001</v>
      </c>
      <c r="M34" s="16">
        <v>61725.572</v>
      </c>
      <c r="N34" s="16">
        <v>71671.292000000001</v>
      </c>
    </row>
    <row r="35" spans="1:14" x14ac:dyDescent="0.25">
      <c r="A35" s="24" t="s">
        <v>83</v>
      </c>
      <c r="B35" s="21">
        <v>242.626</v>
      </c>
      <c r="C35" s="21">
        <v>159.57900000000001</v>
      </c>
      <c r="D35" s="21">
        <v>185.77699999999999</v>
      </c>
      <c r="E35" s="21">
        <v>204.42400000000001</v>
      </c>
      <c r="F35" s="21">
        <v>203.22300000000001</v>
      </c>
      <c r="G35" s="21">
        <v>89.206999999999994</v>
      </c>
      <c r="H35" s="21">
        <v>97.623999999999995</v>
      </c>
      <c r="I35" s="21">
        <v>165.95599999999999</v>
      </c>
      <c r="J35" s="21">
        <v>277.04300000000001</v>
      </c>
      <c r="K35" s="21">
        <v>122.684</v>
      </c>
      <c r="L35" s="21">
        <v>131.96199999999999</v>
      </c>
      <c r="M35" s="21">
        <v>172.74299999999999</v>
      </c>
      <c r="N35" s="21">
        <v>347.75</v>
      </c>
    </row>
    <row r="36" spans="1:14" x14ac:dyDescent="0.25">
      <c r="A36" s="24" t="s">
        <v>84</v>
      </c>
      <c r="B36" s="21">
        <v>796.24400000000003</v>
      </c>
      <c r="C36" s="21">
        <v>396.61500000000001</v>
      </c>
      <c r="D36" s="21">
        <v>400.63499999999999</v>
      </c>
      <c r="E36" s="21">
        <v>432.79300000000001</v>
      </c>
      <c r="F36" s="21">
        <v>553.68899999999996</v>
      </c>
      <c r="G36" s="21">
        <v>159.797</v>
      </c>
      <c r="H36" s="21">
        <v>266.45100000000002</v>
      </c>
      <c r="I36" s="21">
        <v>429.78300000000002</v>
      </c>
      <c r="J36" s="21">
        <v>581.14</v>
      </c>
      <c r="K36" s="21">
        <v>410.88900000000001</v>
      </c>
      <c r="L36" s="21">
        <v>341.90100000000001</v>
      </c>
      <c r="M36" s="21">
        <v>565.79200000000003</v>
      </c>
      <c r="N36" s="21">
        <v>582.399</v>
      </c>
    </row>
    <row r="37" spans="1:14" x14ac:dyDescent="0.25">
      <c r="A37" s="24" t="s">
        <v>85</v>
      </c>
      <c r="B37" s="21">
        <v>53631.587</v>
      </c>
      <c r="C37" s="21">
        <v>55591.692999999999</v>
      </c>
      <c r="D37" s="21">
        <v>57292.381000000001</v>
      </c>
      <c r="E37" s="21">
        <v>56339.203000000001</v>
      </c>
      <c r="F37" s="21">
        <v>63340.98</v>
      </c>
      <c r="G37" s="21">
        <v>53302.968000000001</v>
      </c>
      <c r="H37" s="21">
        <v>47672.588000000003</v>
      </c>
      <c r="I37" s="21">
        <v>54798.303999999996</v>
      </c>
      <c r="J37" s="21">
        <v>61765.044000000002</v>
      </c>
      <c r="K37" s="21">
        <v>54445.196000000004</v>
      </c>
      <c r="L37" s="21">
        <v>56764.192999999999</v>
      </c>
      <c r="M37" s="21">
        <v>59046.06</v>
      </c>
      <c r="N37" s="21">
        <v>69530.057000000001</v>
      </c>
    </row>
    <row r="38" spans="1:14" x14ac:dyDescent="0.25">
      <c r="A38" s="24" t="s">
        <v>56</v>
      </c>
      <c r="B38" s="21">
        <v>0</v>
      </c>
      <c r="C38" s="21">
        <v>0</v>
      </c>
      <c r="D38" s="21">
        <v>0</v>
      </c>
      <c r="E38" s="21">
        <v>2000</v>
      </c>
      <c r="F38" s="21">
        <v>2000.3520000000001</v>
      </c>
      <c r="G38" s="21">
        <v>2000.2929999999999</v>
      </c>
      <c r="H38" s="21">
        <v>2000.173</v>
      </c>
      <c r="I38" s="21">
        <v>3017.797</v>
      </c>
      <c r="J38" s="21">
        <v>3041.462</v>
      </c>
      <c r="K38" s="21">
        <v>5019.8789999999999</v>
      </c>
      <c r="L38" s="21">
        <v>3049.3510000000001</v>
      </c>
      <c r="M38" s="21">
        <v>605.173</v>
      </c>
      <c r="N38" s="21">
        <v>31.106000000000002</v>
      </c>
    </row>
    <row r="39" spans="1:14" x14ac:dyDescent="0.25">
      <c r="A39" s="24" t="s">
        <v>86</v>
      </c>
      <c r="B39" s="21">
        <v>0</v>
      </c>
      <c r="C39" s="21">
        <v>0</v>
      </c>
      <c r="D39" s="21">
        <v>0</v>
      </c>
      <c r="E39" s="21">
        <v>0</v>
      </c>
      <c r="F39" s="21">
        <v>0</v>
      </c>
      <c r="G39" s="21">
        <v>0</v>
      </c>
      <c r="H39" s="21">
        <v>0</v>
      </c>
      <c r="I39" s="21">
        <v>0</v>
      </c>
      <c r="J39" s="21">
        <v>0</v>
      </c>
      <c r="K39" s="21">
        <v>0</v>
      </c>
      <c r="L39" s="21">
        <v>0</v>
      </c>
      <c r="M39" s="21">
        <v>0</v>
      </c>
      <c r="N39" s="21">
        <v>0</v>
      </c>
    </row>
    <row r="40" spans="1:14" x14ac:dyDescent="0.25">
      <c r="A40" s="24" t="s">
        <v>65</v>
      </c>
      <c r="B40" s="21">
        <v>1406.4</v>
      </c>
      <c r="C40" s="21">
        <v>1288.018</v>
      </c>
      <c r="D40" s="21">
        <v>1223.5530000000001</v>
      </c>
      <c r="E40" s="21">
        <v>1196.0650000000001</v>
      </c>
      <c r="F40" s="21">
        <v>1270.232</v>
      </c>
      <c r="G40" s="21">
        <v>1195.9829999999999</v>
      </c>
      <c r="H40" s="21">
        <v>1293.328</v>
      </c>
      <c r="I40" s="21">
        <v>1372.713</v>
      </c>
      <c r="J40" s="21">
        <v>1389.79</v>
      </c>
      <c r="K40" s="21">
        <v>1250.2670000000001</v>
      </c>
      <c r="L40" s="21">
        <v>1240.402</v>
      </c>
      <c r="M40" s="21">
        <v>1335.8040000000001</v>
      </c>
      <c r="N40" s="21">
        <v>1179.98</v>
      </c>
    </row>
    <row r="41" spans="1:14" x14ac:dyDescent="0.25">
      <c r="A41" s="15" t="s">
        <v>87</v>
      </c>
      <c r="B41" s="16">
        <v>57186.167000000001</v>
      </c>
      <c r="C41" s="16">
        <v>59505.856</v>
      </c>
      <c r="D41" s="16">
        <v>61694.838000000003</v>
      </c>
      <c r="E41" s="16">
        <v>63575.622000000003</v>
      </c>
      <c r="F41" s="16">
        <v>68334.326000000001</v>
      </c>
      <c r="G41" s="16">
        <v>60012.779000000002</v>
      </c>
      <c r="H41" s="16">
        <v>53099.411999999997</v>
      </c>
      <c r="I41" s="16">
        <v>59851.103000000003</v>
      </c>
      <c r="J41" s="16">
        <v>67097.517999999996</v>
      </c>
      <c r="K41" s="16">
        <v>61315.305999999997</v>
      </c>
      <c r="L41" s="16">
        <v>64589.964999999997</v>
      </c>
      <c r="M41" s="16">
        <v>61796.161999999997</v>
      </c>
      <c r="N41" s="16">
        <v>74584.093999999997</v>
      </c>
    </row>
    <row r="42" spans="1:14" x14ac:dyDescent="0.25">
      <c r="A42" s="27" t="s">
        <v>88</v>
      </c>
      <c r="B42" s="28"/>
      <c r="C42" s="28"/>
      <c r="D42" s="28"/>
      <c r="E42" s="28"/>
      <c r="F42" s="28"/>
      <c r="G42" s="28"/>
      <c r="H42" s="28"/>
      <c r="I42" s="28"/>
      <c r="J42" s="28"/>
      <c r="K42" s="28"/>
      <c r="L42" s="28"/>
      <c r="M42" s="28"/>
      <c r="N42" s="28"/>
    </row>
    <row r="43" spans="1:14" x14ac:dyDescent="0.25">
      <c r="A43" s="20" t="s">
        <v>80</v>
      </c>
      <c r="B43" s="21">
        <v>6829.3590000000004</v>
      </c>
      <c r="C43" s="21">
        <v>6843.6239999999998</v>
      </c>
      <c r="D43" s="21">
        <v>8226.0329999999994</v>
      </c>
      <c r="E43" s="21">
        <v>8396.0930000000008</v>
      </c>
      <c r="F43" s="21">
        <v>8327.2980000000007</v>
      </c>
      <c r="G43" s="21">
        <v>8908.3580000000002</v>
      </c>
      <c r="H43" s="21">
        <v>9045.3709999999992</v>
      </c>
      <c r="I43" s="21">
        <v>9128.0300000000007</v>
      </c>
      <c r="J43" s="21">
        <v>8903.652</v>
      </c>
      <c r="K43" s="21">
        <v>9154.0930000000008</v>
      </c>
      <c r="L43" s="21">
        <v>5803.375</v>
      </c>
      <c r="M43" s="21">
        <v>6118.4269999999997</v>
      </c>
      <c r="N43" s="21">
        <v>3382.3020000000001</v>
      </c>
    </row>
    <row r="44" spans="1:14" x14ac:dyDescent="0.25">
      <c r="A44" s="15" t="s">
        <v>82</v>
      </c>
      <c r="B44" s="16">
        <v>4061.9349999999999</v>
      </c>
      <c r="C44" s="16">
        <v>4120.027</v>
      </c>
      <c r="D44" s="16">
        <v>4056.625</v>
      </c>
      <c r="E44" s="16">
        <v>2066.6179999999999</v>
      </c>
      <c r="F44" s="16">
        <v>2020.115</v>
      </c>
      <c r="G44" s="16">
        <v>1978.6289999999999</v>
      </c>
      <c r="H44" s="16">
        <v>1947.838</v>
      </c>
      <c r="I44" s="16">
        <v>1951.3989999999999</v>
      </c>
      <c r="J44" s="16">
        <v>1923.7070000000001</v>
      </c>
      <c r="K44" s="16">
        <v>1951.9659999999999</v>
      </c>
      <c r="L44" s="16">
        <v>8788.5409999999993</v>
      </c>
      <c r="M44" s="16">
        <v>8888.4709999999995</v>
      </c>
      <c r="N44" s="16">
        <v>9470.3809999999994</v>
      </c>
    </row>
    <row r="45" spans="1:14" x14ac:dyDescent="0.25">
      <c r="A45" s="24" t="s">
        <v>89</v>
      </c>
      <c r="B45" s="21">
        <v>115.246</v>
      </c>
      <c r="C45" s="21">
        <v>108.23</v>
      </c>
      <c r="D45" s="21">
        <v>100.176</v>
      </c>
      <c r="E45" s="21">
        <v>101.40600000000001</v>
      </c>
      <c r="F45" s="21">
        <v>70.757000000000005</v>
      </c>
      <c r="G45" s="21">
        <v>68.555999999999997</v>
      </c>
      <c r="H45" s="21">
        <v>56.927</v>
      </c>
      <c r="I45" s="21">
        <v>54.045000000000002</v>
      </c>
      <c r="J45" s="21">
        <v>34.863999999999997</v>
      </c>
      <c r="K45" s="21">
        <v>22.207999999999998</v>
      </c>
      <c r="L45" s="21">
        <v>9.2710000000000008</v>
      </c>
      <c r="M45" s="21">
        <v>7.9180000000000001</v>
      </c>
      <c r="N45" s="21">
        <v>25.963999999999999</v>
      </c>
    </row>
    <row r="46" spans="1:14" x14ac:dyDescent="0.25">
      <c r="A46" s="24" t="s">
        <v>90</v>
      </c>
      <c r="B46" s="21">
        <v>1782.1969999999999</v>
      </c>
      <c r="C46" s="21">
        <v>1818.952</v>
      </c>
      <c r="D46" s="21">
        <v>1834.2560000000001</v>
      </c>
      <c r="E46" s="21">
        <v>1850.202</v>
      </c>
      <c r="F46" s="21">
        <v>1830.7470000000001</v>
      </c>
      <c r="G46" s="21">
        <v>1809.78</v>
      </c>
      <c r="H46" s="21">
        <v>1801.5820000000001</v>
      </c>
      <c r="I46" s="21">
        <v>1824.6310000000001</v>
      </c>
      <c r="J46" s="21">
        <v>1838.7190000000001</v>
      </c>
      <c r="K46" s="21">
        <v>1871.1010000000001</v>
      </c>
      <c r="L46" s="21">
        <v>1962.3889999999999</v>
      </c>
      <c r="M46" s="21">
        <v>2033.694</v>
      </c>
      <c r="N46" s="21">
        <v>2158.491</v>
      </c>
    </row>
    <row r="47" spans="1:14" x14ac:dyDescent="0.25">
      <c r="A47" s="24" t="s">
        <v>151</v>
      </c>
      <c r="B47" s="21">
        <v>2000.5070000000001</v>
      </c>
      <c r="C47" s="21">
        <v>2192.846</v>
      </c>
      <c r="D47" s="21">
        <v>2122.1930000000002</v>
      </c>
      <c r="E47" s="21">
        <v>0</v>
      </c>
      <c r="F47" s="21">
        <v>0</v>
      </c>
      <c r="G47" s="21">
        <v>0</v>
      </c>
      <c r="H47" s="21">
        <v>0</v>
      </c>
      <c r="I47" s="21">
        <v>0</v>
      </c>
      <c r="J47" s="21">
        <v>0</v>
      </c>
      <c r="K47" s="21">
        <v>0</v>
      </c>
      <c r="L47" s="21">
        <v>6757.451</v>
      </c>
      <c r="M47" s="21">
        <v>6812.18</v>
      </c>
      <c r="N47" s="21">
        <v>7225.9679999999998</v>
      </c>
    </row>
    <row r="48" spans="1:14" x14ac:dyDescent="0.25">
      <c r="A48" s="24" t="s">
        <v>91</v>
      </c>
      <c r="B48" s="21">
        <v>0.02</v>
      </c>
      <c r="C48" s="21">
        <v>0</v>
      </c>
      <c r="D48" s="21">
        <v>0</v>
      </c>
      <c r="E48" s="21">
        <v>4.1000000000000002E-2</v>
      </c>
      <c r="F48" s="21">
        <v>5.0999999999999997E-2</v>
      </c>
      <c r="G48" s="21">
        <v>5.3999999999999999E-2</v>
      </c>
      <c r="H48" s="21">
        <v>0.06</v>
      </c>
      <c r="I48" s="21">
        <v>6.9000000000000006E-2</v>
      </c>
      <c r="J48" s="21">
        <v>0.104</v>
      </c>
      <c r="K48" s="21">
        <v>0.17</v>
      </c>
      <c r="L48" s="21">
        <v>0.17</v>
      </c>
      <c r="M48" s="21">
        <v>0.17</v>
      </c>
      <c r="N48" s="21">
        <v>0.17</v>
      </c>
    </row>
    <row r="49" spans="1:14" x14ac:dyDescent="0.25">
      <c r="A49" s="24" t="s">
        <v>92</v>
      </c>
      <c r="B49" s="21">
        <v>163.965</v>
      </c>
      <c r="C49" s="21">
        <v>0</v>
      </c>
      <c r="D49" s="21">
        <v>0</v>
      </c>
      <c r="E49" s="21">
        <v>114.96899999999999</v>
      </c>
      <c r="F49" s="21">
        <v>118.56</v>
      </c>
      <c r="G49" s="21">
        <v>100.239</v>
      </c>
      <c r="H49" s="21">
        <v>89.269000000000005</v>
      </c>
      <c r="I49" s="21">
        <v>72.653999999999996</v>
      </c>
      <c r="J49" s="21">
        <v>50.02</v>
      </c>
      <c r="K49" s="21">
        <v>58.487000000000002</v>
      </c>
      <c r="L49" s="21">
        <v>59.26</v>
      </c>
      <c r="M49" s="21">
        <v>34.509</v>
      </c>
      <c r="N49" s="21">
        <v>59.787999999999997</v>
      </c>
    </row>
    <row r="50" spans="1:14" x14ac:dyDescent="0.25">
      <c r="A50" s="15" t="s">
        <v>93</v>
      </c>
      <c r="B50" s="16">
        <v>10891.294</v>
      </c>
      <c r="C50" s="16">
        <v>10963.651</v>
      </c>
      <c r="D50" s="16">
        <v>12282.657999999999</v>
      </c>
      <c r="E50" s="16">
        <v>10462.710999999999</v>
      </c>
      <c r="F50" s="16">
        <v>10347.413</v>
      </c>
      <c r="G50" s="16">
        <v>10886.986999999999</v>
      </c>
      <c r="H50" s="16">
        <v>10993.209000000001</v>
      </c>
      <c r="I50" s="16">
        <v>11079.429</v>
      </c>
      <c r="J50" s="16">
        <v>10827.359</v>
      </c>
      <c r="K50" s="16">
        <v>11106.058999999999</v>
      </c>
      <c r="L50" s="16">
        <v>14591.915999999999</v>
      </c>
      <c r="M50" s="16">
        <v>15006.897999999999</v>
      </c>
      <c r="N50" s="16">
        <v>12852.683000000001</v>
      </c>
    </row>
    <row r="51" spans="1:14" x14ac:dyDescent="0.25">
      <c r="A51" s="26" t="s">
        <v>57</v>
      </c>
      <c r="B51" s="1"/>
      <c r="C51" s="1"/>
      <c r="D51" s="1"/>
      <c r="E51" s="1"/>
      <c r="F51" s="1"/>
      <c r="G51" s="1"/>
      <c r="H51" s="1"/>
      <c r="I51" s="1"/>
      <c r="J51" s="1"/>
      <c r="K51" s="1"/>
      <c r="L51" s="1"/>
      <c r="M51" s="1"/>
      <c r="N51" s="1"/>
    </row>
    <row r="52" spans="1:14" x14ac:dyDescent="0.25">
      <c r="A52" s="20" t="s">
        <v>94</v>
      </c>
      <c r="B52" s="21">
        <v>5700</v>
      </c>
      <c r="C52" s="21">
        <v>5700</v>
      </c>
      <c r="D52" s="21">
        <v>5700</v>
      </c>
      <c r="E52" s="21">
        <v>5700</v>
      </c>
      <c r="F52" s="21">
        <v>5700</v>
      </c>
      <c r="G52" s="21">
        <v>5700</v>
      </c>
      <c r="H52" s="21">
        <v>5700</v>
      </c>
      <c r="I52" s="21">
        <v>5700</v>
      </c>
      <c r="J52" s="21">
        <v>5700</v>
      </c>
      <c r="K52" s="21">
        <v>5700</v>
      </c>
      <c r="L52" s="21">
        <v>5700</v>
      </c>
      <c r="M52" s="21">
        <v>5700</v>
      </c>
      <c r="N52" s="21">
        <v>5700</v>
      </c>
    </row>
    <row r="53" spans="1:14" x14ac:dyDescent="0.25">
      <c r="A53" s="20" t="s">
        <v>95</v>
      </c>
      <c r="B53" s="21">
        <v>71.254999999999995</v>
      </c>
      <c r="C53" s="21">
        <v>74.332999999999998</v>
      </c>
      <c r="D53" s="21">
        <v>79.292000000000002</v>
      </c>
      <c r="E53" s="21">
        <v>74.364000000000004</v>
      </c>
      <c r="F53" s="21">
        <v>65.658000000000001</v>
      </c>
      <c r="G53" s="21">
        <v>61.631999999999998</v>
      </c>
      <c r="H53" s="21">
        <v>65.025000000000006</v>
      </c>
      <c r="I53" s="21">
        <v>64.906999999999996</v>
      </c>
      <c r="J53" s="21">
        <v>67.528999999999996</v>
      </c>
      <c r="K53" s="21">
        <v>65.489999999999995</v>
      </c>
      <c r="L53" s="21">
        <v>68.727999999999994</v>
      </c>
      <c r="M53" s="21">
        <v>71.38</v>
      </c>
      <c r="N53" s="21">
        <v>77.03</v>
      </c>
    </row>
    <row r="54" spans="1:14" x14ac:dyDescent="0.25">
      <c r="A54" s="20" t="s">
        <v>96</v>
      </c>
      <c r="B54" s="21">
        <v>3583.971</v>
      </c>
      <c r="C54" s="21">
        <v>3275.2020000000002</v>
      </c>
      <c r="D54" s="21">
        <v>3346.0880000000002</v>
      </c>
      <c r="E54" s="21">
        <v>3584.0509999999999</v>
      </c>
      <c r="F54" s="21">
        <v>3708.0610000000001</v>
      </c>
      <c r="G54" s="21">
        <v>3818.9540000000002</v>
      </c>
      <c r="H54" s="21">
        <v>3768.9639999999999</v>
      </c>
      <c r="I54" s="21">
        <v>3835.7249999999999</v>
      </c>
      <c r="J54" s="21">
        <v>4031.9059999999999</v>
      </c>
      <c r="K54" s="21">
        <v>4188.018</v>
      </c>
      <c r="L54" s="21">
        <v>4304.7539999999999</v>
      </c>
      <c r="M54" s="21">
        <v>4441.8940000000002</v>
      </c>
      <c r="N54" s="21">
        <v>4542.9889999999996</v>
      </c>
    </row>
    <row r="55" spans="1:14" x14ac:dyDescent="0.25">
      <c r="A55" s="20" t="s">
        <v>97</v>
      </c>
      <c r="B55" s="21">
        <v>59.622</v>
      </c>
      <c r="C55" s="21">
        <v>49.128999999999998</v>
      </c>
      <c r="D55" s="21">
        <v>61.853000000000002</v>
      </c>
      <c r="E55" s="21">
        <v>-4.0890000000000004</v>
      </c>
      <c r="F55" s="21">
        <v>12.715999999999999</v>
      </c>
      <c r="G55" s="21">
        <v>-246.50800000000001</v>
      </c>
      <c r="H55" s="21">
        <v>-311.27</v>
      </c>
      <c r="I55" s="21">
        <v>-359.916</v>
      </c>
      <c r="J55" s="21">
        <v>-223.76599999999999</v>
      </c>
      <c r="K55" s="21">
        <v>-359.45699999999999</v>
      </c>
      <c r="L55" s="21">
        <v>-165.23099999999999</v>
      </c>
      <c r="M55" s="21">
        <v>-290.58199999999999</v>
      </c>
      <c r="N55" s="21">
        <v>-330.85199999999998</v>
      </c>
    </row>
    <row r="56" spans="1:14" x14ac:dyDescent="0.25">
      <c r="A56" s="20" t="s">
        <v>98</v>
      </c>
      <c r="B56" s="21">
        <v>-50.578000000000003</v>
      </c>
      <c r="C56" s="21">
        <v>-58.533999999999999</v>
      </c>
      <c r="D56" s="21">
        <v>-55.201000000000001</v>
      </c>
      <c r="E56" s="21">
        <v>-56.372</v>
      </c>
      <c r="F56" s="21">
        <v>-56.198</v>
      </c>
      <c r="G56" s="21">
        <v>-76.831999999999994</v>
      </c>
      <c r="H56" s="21">
        <v>-76.804000000000002</v>
      </c>
      <c r="I56" s="21">
        <v>-84.814999999999998</v>
      </c>
      <c r="J56" s="21">
        <v>-84.814999999999998</v>
      </c>
      <c r="K56" s="21">
        <v>-77.111999999999995</v>
      </c>
      <c r="L56" s="21">
        <v>-100.968</v>
      </c>
      <c r="M56" s="21">
        <v>-98.578000000000003</v>
      </c>
      <c r="N56" s="21">
        <v>-98.578000000000003</v>
      </c>
    </row>
    <row r="57" spans="1:14" x14ac:dyDescent="0.25">
      <c r="A57" s="20" t="s">
        <v>99</v>
      </c>
      <c r="B57" s="21"/>
      <c r="C57" s="21"/>
      <c r="D57" s="21"/>
      <c r="E57" s="21"/>
      <c r="F57" s="21"/>
      <c r="G57" s="21"/>
      <c r="H57" s="21"/>
      <c r="I57" s="21"/>
      <c r="J57" s="21"/>
      <c r="K57" s="21"/>
      <c r="L57" s="21"/>
      <c r="M57" s="21"/>
      <c r="N57" s="21"/>
    </row>
    <row r="58" spans="1:14" x14ac:dyDescent="0.25">
      <c r="A58" s="20" t="s">
        <v>100</v>
      </c>
      <c r="B58" s="21">
        <v>9364.27</v>
      </c>
      <c r="C58" s="21">
        <v>9040.1299999999992</v>
      </c>
      <c r="D58" s="21">
        <v>9132.0319999999992</v>
      </c>
      <c r="E58" s="21">
        <v>9297.9539999999997</v>
      </c>
      <c r="F58" s="21">
        <v>9430.2369999999992</v>
      </c>
      <c r="G58" s="21">
        <v>9257.2459999999992</v>
      </c>
      <c r="H58" s="21">
        <v>9145.9150000000009</v>
      </c>
      <c r="I58" s="21">
        <v>9155.9009999999998</v>
      </c>
      <c r="J58" s="21">
        <v>9490.8539999999994</v>
      </c>
      <c r="K58" s="21">
        <v>9516.9390000000003</v>
      </c>
      <c r="L58" s="21">
        <v>9807.2829999999994</v>
      </c>
      <c r="M58" s="21">
        <v>9824.1139999999996</v>
      </c>
      <c r="N58" s="21">
        <v>9890.5889999999999</v>
      </c>
    </row>
    <row r="59" spans="1:14" x14ac:dyDescent="0.25">
      <c r="A59" s="20" t="s">
        <v>101</v>
      </c>
      <c r="B59" s="21">
        <v>3666.0039999999999</v>
      </c>
      <c r="C59" s="21">
        <v>3656.7020000000002</v>
      </c>
      <c r="D59" s="21">
        <v>3659.1</v>
      </c>
      <c r="E59" s="21">
        <v>3658.45</v>
      </c>
      <c r="F59" s="21">
        <v>3672.3429999999998</v>
      </c>
      <c r="G59" s="21">
        <v>3650.8209999999999</v>
      </c>
      <c r="H59" s="21">
        <v>3652.7919999999999</v>
      </c>
      <c r="I59" s="21">
        <v>3645.884</v>
      </c>
      <c r="J59" s="21">
        <v>3114.8580000000002</v>
      </c>
      <c r="K59" s="21">
        <v>3122.096</v>
      </c>
      <c r="L59" s="21">
        <v>3098.0720000000001</v>
      </c>
      <c r="M59" s="21">
        <v>3081.627</v>
      </c>
      <c r="N59" s="21">
        <v>3095.2689999999998</v>
      </c>
    </row>
    <row r="60" spans="1:14" x14ac:dyDescent="0.25">
      <c r="A60" s="15" t="s">
        <v>102</v>
      </c>
      <c r="B60" s="16">
        <v>13030.273999999999</v>
      </c>
      <c r="C60" s="16">
        <v>12696.832</v>
      </c>
      <c r="D60" s="16">
        <v>12791.132</v>
      </c>
      <c r="E60" s="16">
        <v>12956.404</v>
      </c>
      <c r="F60" s="16">
        <v>13102.58</v>
      </c>
      <c r="G60" s="16">
        <v>12908.066999999999</v>
      </c>
      <c r="H60" s="16">
        <v>12798.707</v>
      </c>
      <c r="I60" s="16">
        <v>12801.785</v>
      </c>
      <c r="J60" s="16">
        <v>12605.712</v>
      </c>
      <c r="K60" s="16">
        <v>12639.035</v>
      </c>
      <c r="L60" s="16">
        <v>12905.355</v>
      </c>
      <c r="M60" s="16">
        <v>12905.741</v>
      </c>
      <c r="N60" s="16">
        <v>12985.858</v>
      </c>
    </row>
    <row r="61" spans="1:14" x14ac:dyDescent="0.25">
      <c r="A61" s="15" t="s">
        <v>103</v>
      </c>
      <c r="B61" s="16">
        <v>81107.735000000001</v>
      </c>
      <c r="C61" s="16">
        <v>83166.339000000007</v>
      </c>
      <c r="D61" s="16">
        <v>86768.627999999997</v>
      </c>
      <c r="E61" s="16">
        <v>86994.736999999994</v>
      </c>
      <c r="F61" s="16">
        <v>91784.319000000003</v>
      </c>
      <c r="G61" s="16">
        <v>83807.832999999999</v>
      </c>
      <c r="H61" s="16">
        <v>76891.327999999994</v>
      </c>
      <c r="I61" s="16">
        <v>83732.316999999995</v>
      </c>
      <c r="J61" s="16">
        <v>90530.589000000007</v>
      </c>
      <c r="K61" s="16">
        <v>85060.4</v>
      </c>
      <c r="L61" s="16">
        <v>92087.236000000004</v>
      </c>
      <c r="M61" s="16">
        <v>89708.801000000007</v>
      </c>
      <c r="N61" s="16">
        <v>100422.63499999999</v>
      </c>
    </row>
    <row r="63" spans="1:14" x14ac:dyDescent="0.25">
      <c r="A63" s="41" t="s">
        <v>147</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tabColor rgb="FF00B0F0"/>
  </sheetPr>
  <dimension ref="A1:Q39"/>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5703125" customWidth="1"/>
    <col min="2" max="17" width="5.42578125" customWidth="1"/>
  </cols>
  <sheetData>
    <row r="1" spans="1:17" ht="37.5" customHeight="1" x14ac:dyDescent="0.25">
      <c r="A1" s="37" t="s">
        <v>2</v>
      </c>
      <c r="B1" s="6"/>
      <c r="C1" s="6"/>
      <c r="D1" s="6"/>
      <c r="E1" s="6"/>
      <c r="F1" s="6"/>
      <c r="G1" s="6"/>
      <c r="H1" s="6"/>
      <c r="I1" s="6"/>
      <c r="J1" s="6"/>
      <c r="K1" s="6"/>
      <c r="L1" s="6"/>
      <c r="M1" s="6"/>
      <c r="N1" s="6"/>
      <c r="O1" s="6"/>
      <c r="P1" s="6"/>
      <c r="Q1" s="6"/>
    </row>
    <row r="2" spans="1:17" ht="14.45" customHeight="1" x14ac:dyDescent="0.3">
      <c r="A2" s="3"/>
      <c r="B2" s="3"/>
      <c r="C2" s="3"/>
      <c r="D2" s="3"/>
      <c r="E2" s="3"/>
      <c r="F2" s="3"/>
      <c r="G2" s="3"/>
      <c r="H2" s="3"/>
      <c r="I2" s="3"/>
      <c r="J2" s="3"/>
      <c r="K2" s="3"/>
      <c r="L2" s="3"/>
      <c r="M2" s="3"/>
      <c r="N2" s="3"/>
      <c r="O2" s="3"/>
      <c r="P2" s="3"/>
      <c r="Q2" s="3"/>
    </row>
    <row r="3" spans="1:17" ht="14.45" customHeight="1" x14ac:dyDescent="0.3">
      <c r="A3" s="4" t="s">
        <v>143</v>
      </c>
      <c r="B3" s="3"/>
      <c r="C3" s="3"/>
      <c r="D3" s="3"/>
      <c r="E3" s="14"/>
      <c r="F3" s="3"/>
      <c r="G3" s="3"/>
      <c r="H3" s="3"/>
      <c r="I3" s="3"/>
      <c r="J3" s="3"/>
      <c r="K3" s="3"/>
      <c r="L3" s="3"/>
      <c r="M3" s="3"/>
      <c r="N3" s="3"/>
      <c r="O3" s="3"/>
      <c r="P3" s="3"/>
      <c r="Q3" s="3"/>
    </row>
    <row r="4" spans="1:17" ht="14.45" customHeight="1" x14ac:dyDescent="0.3">
      <c r="A4" s="3"/>
      <c r="B4" s="14"/>
      <c r="C4" s="14"/>
      <c r="D4" s="14"/>
      <c r="E4" s="14"/>
      <c r="F4" s="7"/>
      <c r="G4" s="7"/>
      <c r="H4" s="3"/>
      <c r="I4" s="3"/>
      <c r="J4" s="3"/>
      <c r="K4" s="3"/>
      <c r="L4" s="3"/>
      <c r="M4" s="3"/>
      <c r="N4" s="3"/>
      <c r="O4" s="3"/>
      <c r="P4" s="3"/>
      <c r="Q4" s="3"/>
    </row>
    <row r="5" spans="1:17" ht="14.45" customHeight="1" x14ac:dyDescent="0.25">
      <c r="A5" s="23" t="s">
        <v>187</v>
      </c>
      <c r="B5" s="5" t="s">
        <v>31</v>
      </c>
      <c r="C5" s="5" t="s">
        <v>32</v>
      </c>
      <c r="D5" s="5" t="s">
        <v>33</v>
      </c>
      <c r="E5" s="5" t="s">
        <v>34</v>
      </c>
      <c r="F5" s="5" t="s">
        <v>132</v>
      </c>
      <c r="G5" s="5" t="s">
        <v>133</v>
      </c>
      <c r="H5" s="5" t="s">
        <v>134</v>
      </c>
      <c r="I5" s="5" t="s">
        <v>135</v>
      </c>
      <c r="J5" s="5" t="s">
        <v>160</v>
      </c>
      <c r="K5" s="5" t="s">
        <v>40</v>
      </c>
      <c r="L5" s="5" t="s">
        <v>41</v>
      </c>
      <c r="M5" s="5" t="s">
        <v>42</v>
      </c>
      <c r="N5" s="5" t="s">
        <v>43</v>
      </c>
      <c r="O5" s="5" t="s">
        <v>152</v>
      </c>
      <c r="P5" s="5" t="s">
        <v>153</v>
      </c>
      <c r="Q5" s="5" t="s">
        <v>180</v>
      </c>
    </row>
    <row r="6" spans="1:17" x14ac:dyDescent="0.25">
      <c r="A6" s="12" t="s">
        <v>104</v>
      </c>
      <c r="B6" s="13">
        <v>3125.01386029896</v>
      </c>
      <c r="C6" s="13">
        <v>3220.9</v>
      </c>
      <c r="D6" s="13">
        <v>3256.7</v>
      </c>
      <c r="E6" s="13">
        <v>3304.9</v>
      </c>
      <c r="F6" s="13">
        <v>3062.5</v>
      </c>
      <c r="G6" s="13">
        <v>3080.8</v>
      </c>
      <c r="H6" s="13">
        <v>3081.2</v>
      </c>
      <c r="I6" s="13">
        <v>3279.9</v>
      </c>
      <c r="J6" s="13">
        <v>3112.2</v>
      </c>
      <c r="K6" s="13">
        <v>2675.5</v>
      </c>
      <c r="L6" s="13">
        <v>3155.5</v>
      </c>
      <c r="M6" s="13">
        <v>3330.3</v>
      </c>
      <c r="N6" s="13">
        <v>3045.4</v>
      </c>
      <c r="O6" s="13">
        <v>3152.9</v>
      </c>
      <c r="P6" s="13">
        <v>3386.3</v>
      </c>
      <c r="Q6" s="13">
        <v>3540.5</v>
      </c>
    </row>
    <row r="7" spans="1:17" x14ac:dyDescent="0.25">
      <c r="A7" s="8" t="s">
        <v>105</v>
      </c>
      <c r="B7" s="9">
        <v>-340.32976537726699</v>
      </c>
      <c r="C7" s="9">
        <v>-293.60000000000002</v>
      </c>
      <c r="D7" s="9">
        <v>-294.39999999999998</v>
      </c>
      <c r="E7" s="9">
        <v>-293.3</v>
      </c>
      <c r="F7" s="9">
        <v>-288.39999999999998</v>
      </c>
      <c r="G7" s="9">
        <v>-279.7</v>
      </c>
      <c r="H7" s="9">
        <v>-280.2</v>
      </c>
      <c r="I7" s="9">
        <v>-302.3</v>
      </c>
      <c r="J7" s="9">
        <v>-281.3</v>
      </c>
      <c r="K7" s="9">
        <v>-225.4</v>
      </c>
      <c r="L7" s="9">
        <v>-273.09999999999997</v>
      </c>
      <c r="M7" s="9">
        <v>-307.60000000000002</v>
      </c>
      <c r="N7" s="9">
        <v>-322.8</v>
      </c>
      <c r="O7" s="9">
        <v>-341</v>
      </c>
      <c r="P7" s="9">
        <v>-376.8</v>
      </c>
      <c r="Q7" s="9">
        <v>-399</v>
      </c>
    </row>
    <row r="8" spans="1:17" x14ac:dyDescent="0.25">
      <c r="A8" s="12" t="s">
        <v>106</v>
      </c>
      <c r="B8" s="13">
        <v>2784.684094921693</v>
      </c>
      <c r="C8" s="13">
        <v>2927.3</v>
      </c>
      <c r="D8" s="13">
        <v>2962.2999999999997</v>
      </c>
      <c r="E8" s="13">
        <v>3011.6</v>
      </c>
      <c r="F8" s="13">
        <v>2774.1</v>
      </c>
      <c r="G8" s="13">
        <v>2801.1000000000004</v>
      </c>
      <c r="H8" s="13">
        <v>2801</v>
      </c>
      <c r="I8" s="13">
        <v>2977.6</v>
      </c>
      <c r="J8" s="13">
        <v>2830.8999999999996</v>
      </c>
      <c r="K8" s="13">
        <v>2450.1</v>
      </c>
      <c r="L8" s="13">
        <v>2882.4</v>
      </c>
      <c r="M8" s="13">
        <v>3022.7000000000003</v>
      </c>
      <c r="N8" s="13">
        <v>2722.6</v>
      </c>
      <c r="O8" s="13">
        <v>2811.9</v>
      </c>
      <c r="P8" s="13">
        <v>3009.5</v>
      </c>
      <c r="Q8" s="13">
        <v>3141.5</v>
      </c>
    </row>
    <row r="9" spans="1:17" x14ac:dyDescent="0.25">
      <c r="A9" s="15" t="s">
        <v>107</v>
      </c>
      <c r="B9" s="16">
        <v>-1434.32770896118</v>
      </c>
      <c r="C9" s="16">
        <v>-1568.4</v>
      </c>
      <c r="D9" s="16">
        <v>-1611.7</v>
      </c>
      <c r="E9" s="16">
        <v>-1628.2</v>
      </c>
      <c r="F9" s="16">
        <v>-1676.3</v>
      </c>
      <c r="G9" s="16">
        <v>-1735.4</v>
      </c>
      <c r="H9" s="16">
        <v>-1842.1</v>
      </c>
      <c r="I9" s="16">
        <v>-2018.6</v>
      </c>
      <c r="J9" s="16">
        <v>-2057.6</v>
      </c>
      <c r="K9" s="16">
        <v>-1902.4</v>
      </c>
      <c r="L9" s="16">
        <f t="shared" ref="L9:Q9" si="0">L10+L11</f>
        <v>-2073.8000000000002</v>
      </c>
      <c r="M9" s="16">
        <f t="shared" si="0"/>
        <v>-2037.3000000000002</v>
      </c>
      <c r="N9" s="16">
        <f t="shared" si="0"/>
        <v>-2030.2</v>
      </c>
      <c r="O9" s="16">
        <f t="shared" si="0"/>
        <v>-2003.3</v>
      </c>
      <c r="P9" s="16">
        <f t="shared" si="0"/>
        <v>-2141.6</v>
      </c>
      <c r="Q9" s="16">
        <f t="shared" si="0"/>
        <v>-2112.1</v>
      </c>
    </row>
    <row r="10" spans="1:17" x14ac:dyDescent="0.25">
      <c r="A10" s="18" t="s">
        <v>108</v>
      </c>
      <c r="B10" s="9">
        <v>-1215.9128256990459</v>
      </c>
      <c r="C10" s="9">
        <v>-1352.4</v>
      </c>
      <c r="D10" s="9">
        <v>-1392.9</v>
      </c>
      <c r="E10" s="9">
        <v>-1409</v>
      </c>
      <c r="F10" s="9">
        <v>-1463.7</v>
      </c>
      <c r="G10" s="9">
        <v>-1500.5</v>
      </c>
      <c r="H10" s="9">
        <v>-1580</v>
      </c>
      <c r="I10" s="9">
        <v>-1728</v>
      </c>
      <c r="J10" s="9">
        <v>-1757.6</v>
      </c>
      <c r="K10" s="9">
        <v>-1601.3</v>
      </c>
      <c r="L10" s="9">
        <v>-1784.2</v>
      </c>
      <c r="M10" s="9">
        <v>-1751.7</v>
      </c>
      <c r="N10" s="9">
        <v>-1751.9</v>
      </c>
      <c r="O10" s="9">
        <v>-1753</v>
      </c>
      <c r="P10" s="9">
        <v>-1874.3</v>
      </c>
      <c r="Q10" s="9">
        <v>-1844.9</v>
      </c>
    </row>
    <row r="11" spans="1:17" x14ac:dyDescent="0.25">
      <c r="A11" s="18" t="s">
        <v>109</v>
      </c>
      <c r="B11" s="9">
        <v>-218.414883262134</v>
      </c>
      <c r="C11" s="9">
        <v>-216</v>
      </c>
      <c r="D11" s="9">
        <v>-218.8</v>
      </c>
      <c r="E11" s="9">
        <v>-219.2</v>
      </c>
      <c r="F11" s="9">
        <v>-212.6</v>
      </c>
      <c r="G11" s="9">
        <v>-234.9</v>
      </c>
      <c r="H11" s="9">
        <v>-262.10000000000002</v>
      </c>
      <c r="I11" s="9">
        <v>-290.60000000000002</v>
      </c>
      <c r="J11" s="9">
        <v>-300</v>
      </c>
      <c r="K11" s="9">
        <v>-301.10000000000002</v>
      </c>
      <c r="L11" s="9">
        <v>-289.60000000000002</v>
      </c>
      <c r="M11" s="9">
        <v>-285.60000000000002</v>
      </c>
      <c r="N11" s="9">
        <v>-278.3</v>
      </c>
      <c r="O11" s="9">
        <v>-250.3</v>
      </c>
      <c r="P11" s="9">
        <v>-267.3</v>
      </c>
      <c r="Q11" s="9">
        <v>-267.2</v>
      </c>
    </row>
    <row r="12" spans="1:17" x14ac:dyDescent="0.25">
      <c r="A12" s="12" t="s">
        <v>110</v>
      </c>
      <c r="B12" s="13">
        <v>1350.3563859605131</v>
      </c>
      <c r="C12" s="13">
        <v>1358.9</v>
      </c>
      <c r="D12" s="13">
        <v>1350.5999999999997</v>
      </c>
      <c r="E12" s="13">
        <v>1383.3999999999999</v>
      </c>
      <c r="F12" s="13">
        <v>1097.8</v>
      </c>
      <c r="G12" s="13">
        <v>1065.7000000000003</v>
      </c>
      <c r="H12" s="13">
        <v>958.9</v>
      </c>
      <c r="I12" s="13">
        <v>958.99999999999989</v>
      </c>
      <c r="J12" s="13">
        <v>773.29999999999973</v>
      </c>
      <c r="K12" s="13">
        <v>547.79999999999995</v>
      </c>
      <c r="L12" s="13">
        <v>808.6</v>
      </c>
      <c r="M12" s="13">
        <v>985.4000000000002</v>
      </c>
      <c r="N12" s="13">
        <v>692.39999999999986</v>
      </c>
      <c r="O12" s="13">
        <v>808.60000000000014</v>
      </c>
      <c r="P12" s="13">
        <v>867.9</v>
      </c>
      <c r="Q12" s="13">
        <v>1029.4000000000001</v>
      </c>
    </row>
    <row r="13" spans="1:17" x14ac:dyDescent="0.25">
      <c r="A13" s="15" t="s">
        <v>111</v>
      </c>
      <c r="B13" s="16">
        <v>-333.56580208392114</v>
      </c>
      <c r="C13" s="16">
        <v>-428.30000000000007</v>
      </c>
      <c r="D13" s="16">
        <v>-416.3</v>
      </c>
      <c r="E13" s="16">
        <v>-509.29999999999995</v>
      </c>
      <c r="F13" s="16">
        <v>-484</v>
      </c>
      <c r="G13" s="16">
        <v>-524.9</v>
      </c>
      <c r="H13" s="16">
        <v>-500.1</v>
      </c>
      <c r="I13" s="16">
        <v>-589.6</v>
      </c>
      <c r="J13" s="16">
        <v>-500.6</v>
      </c>
      <c r="K13" s="16">
        <v>-611.20000000000005</v>
      </c>
      <c r="L13" s="16">
        <v>-616.29999999999995</v>
      </c>
      <c r="M13" s="16">
        <v>-503.20000000000005</v>
      </c>
      <c r="N13" s="16">
        <v>-357.8</v>
      </c>
      <c r="O13" s="16">
        <v>-478.1</v>
      </c>
      <c r="P13" s="16">
        <v>-442.40000000000003</v>
      </c>
      <c r="Q13" s="16">
        <v>-507.09999999999997</v>
      </c>
    </row>
    <row r="14" spans="1:17" x14ac:dyDescent="0.25">
      <c r="A14" s="8" t="s">
        <v>112</v>
      </c>
      <c r="B14" s="9">
        <v>-126.2172466020333</v>
      </c>
      <c r="C14" s="9">
        <v>-142.4</v>
      </c>
      <c r="D14" s="9">
        <v>-139.30000000000001</v>
      </c>
      <c r="E14" s="9">
        <v>-163.69999999999999</v>
      </c>
      <c r="F14" s="9">
        <v>-187</v>
      </c>
      <c r="G14" s="9">
        <v>-181.8</v>
      </c>
      <c r="H14" s="9">
        <v>-182.1</v>
      </c>
      <c r="I14" s="9">
        <v>-165.9</v>
      </c>
      <c r="J14" s="9">
        <v>-194.6</v>
      </c>
      <c r="K14" s="9">
        <v>-180.5</v>
      </c>
      <c r="L14" s="9">
        <v>-206.3</v>
      </c>
      <c r="M14" s="9">
        <v>-191.1</v>
      </c>
      <c r="N14" s="9">
        <v>-208.8</v>
      </c>
      <c r="O14" s="9">
        <v>-214.5</v>
      </c>
      <c r="P14" s="9">
        <v>-211.8</v>
      </c>
      <c r="Q14" s="9">
        <v>-250.1</v>
      </c>
    </row>
    <row r="15" spans="1:17" x14ac:dyDescent="0.25">
      <c r="A15" s="8" t="s">
        <v>113</v>
      </c>
      <c r="B15" s="9">
        <v>-113.22252389029003</v>
      </c>
      <c r="C15" s="9">
        <v>-61.5</v>
      </c>
      <c r="D15" s="9">
        <v>-60.2</v>
      </c>
      <c r="E15" s="9">
        <v>-89.8</v>
      </c>
      <c r="F15" s="9">
        <v>-78.099999999999994</v>
      </c>
      <c r="G15" s="9">
        <v>-87.2</v>
      </c>
      <c r="H15" s="9">
        <v>-88</v>
      </c>
      <c r="I15" s="9">
        <v>-107.4</v>
      </c>
      <c r="J15" s="9">
        <v>-96.3</v>
      </c>
      <c r="K15" s="9">
        <v>-126.1</v>
      </c>
      <c r="L15" s="9">
        <v>-122.1</v>
      </c>
      <c r="M15" s="9">
        <v>-113</v>
      </c>
      <c r="N15" s="9">
        <v>-80.100000000000009</v>
      </c>
      <c r="O15" s="9">
        <v>-79.8</v>
      </c>
      <c r="P15" s="9">
        <v>-90.5</v>
      </c>
      <c r="Q15" s="9">
        <v>-101.3</v>
      </c>
    </row>
    <row r="16" spans="1:17" x14ac:dyDescent="0.25">
      <c r="A16" s="8" t="s">
        <v>114</v>
      </c>
      <c r="B16" s="9">
        <v>-31.547507142189318</v>
      </c>
      <c r="C16" s="9">
        <v>-158.30000000000001</v>
      </c>
      <c r="D16" s="9">
        <v>-138.30000000000001</v>
      </c>
      <c r="E16" s="9">
        <v>-140.4</v>
      </c>
      <c r="F16" s="9">
        <v>-96</v>
      </c>
      <c r="G16" s="9">
        <v>-154.80000000000001</v>
      </c>
      <c r="H16" s="9">
        <v>-122.7</v>
      </c>
      <c r="I16" s="9">
        <v>-171.4</v>
      </c>
      <c r="J16" s="9">
        <v>-91.7</v>
      </c>
      <c r="K16" s="9">
        <v>-111.1</v>
      </c>
      <c r="L16" s="9">
        <v>-91.4</v>
      </c>
      <c r="M16" s="9">
        <v>-79.2</v>
      </c>
      <c r="N16" s="9">
        <v>-61.2</v>
      </c>
      <c r="O16" s="9">
        <v>-62.1</v>
      </c>
      <c r="P16" s="9">
        <v>-59.3</v>
      </c>
      <c r="Q16" s="9">
        <v>-52.7</v>
      </c>
    </row>
    <row r="17" spans="1:17" x14ac:dyDescent="0.25">
      <c r="A17" s="8" t="s">
        <v>115</v>
      </c>
      <c r="B17" s="9">
        <v>-62.578524449408484</v>
      </c>
      <c r="C17" s="9">
        <v>-66.099999999999994</v>
      </c>
      <c r="D17" s="9">
        <v>-78.5</v>
      </c>
      <c r="E17" s="9">
        <v>-115.39999999999999</v>
      </c>
      <c r="F17" s="9">
        <v>-122.9</v>
      </c>
      <c r="G17" s="9">
        <v>-101.1</v>
      </c>
      <c r="H17" s="9">
        <v>-107.3</v>
      </c>
      <c r="I17" s="9">
        <v>-144.9</v>
      </c>
      <c r="J17" s="9">
        <v>-118</v>
      </c>
      <c r="K17" s="9">
        <v>-193.5</v>
      </c>
      <c r="L17" s="9">
        <v>-196.5</v>
      </c>
      <c r="M17" s="9">
        <v>-119.9</v>
      </c>
      <c r="N17" s="9">
        <v>-7.7</v>
      </c>
      <c r="O17" s="9">
        <v>-121.7</v>
      </c>
      <c r="P17" s="9">
        <v>-80.8</v>
      </c>
      <c r="Q17" s="9">
        <v>-103</v>
      </c>
    </row>
    <row r="18" spans="1:17" x14ac:dyDescent="0.25">
      <c r="A18" s="8" t="s">
        <v>109</v>
      </c>
      <c r="B18" s="9">
        <v>-20.368962476966285</v>
      </c>
      <c r="C18" s="9">
        <v>-20.9</v>
      </c>
      <c r="D18" s="9">
        <v>-21.6</v>
      </c>
      <c r="E18" s="9">
        <v>-22.7</v>
      </c>
      <c r="F18" s="9">
        <v>-23.1</v>
      </c>
      <c r="G18" s="9">
        <v>-23.5</v>
      </c>
      <c r="H18" s="9">
        <v>-21.5</v>
      </c>
      <c r="I18" s="9">
        <v>-17.100000000000001</v>
      </c>
      <c r="J18" s="9">
        <v>-17.100000000000001</v>
      </c>
      <c r="K18" s="9">
        <v>-13.8</v>
      </c>
      <c r="L18" s="9">
        <v>-10.8</v>
      </c>
      <c r="M18" s="9">
        <v>-10.5</v>
      </c>
      <c r="N18" s="9">
        <v>-9.3000000000000007</v>
      </c>
      <c r="O18" s="9">
        <v>-10.4</v>
      </c>
      <c r="P18" s="9">
        <v>-11.2</v>
      </c>
      <c r="Q18" s="9">
        <v>-6.7</v>
      </c>
    </row>
    <row r="19" spans="1:17" x14ac:dyDescent="0.25">
      <c r="A19" s="8" t="s">
        <v>116</v>
      </c>
      <c r="B19" s="9">
        <v>7.54583339399999</v>
      </c>
      <c r="C19" s="9">
        <v>0.6</v>
      </c>
      <c r="D19" s="9">
        <v>-0.1</v>
      </c>
      <c r="E19" s="9">
        <v>1.2</v>
      </c>
      <c r="F19" s="9">
        <v>2</v>
      </c>
      <c r="G19" s="9">
        <v>2.2999999999999998</v>
      </c>
      <c r="H19" s="9">
        <v>2.8</v>
      </c>
      <c r="I19" s="9">
        <v>2.1</v>
      </c>
      <c r="J19" s="9">
        <v>1.1000000000000001</v>
      </c>
      <c r="K19" s="9">
        <v>-1.5</v>
      </c>
      <c r="L19" s="9">
        <v>-1.8</v>
      </c>
      <c r="M19" s="9">
        <v>0.4</v>
      </c>
      <c r="N19" s="9">
        <v>0.7</v>
      </c>
      <c r="O19" s="9">
        <v>0</v>
      </c>
      <c r="P19" s="9">
        <v>0</v>
      </c>
      <c r="Q19" s="9">
        <v>0</v>
      </c>
    </row>
    <row r="20" spans="1:17" x14ac:dyDescent="0.25">
      <c r="A20" s="10" t="s">
        <v>117</v>
      </c>
      <c r="B20" s="11">
        <v>-1788.2624735220675</v>
      </c>
      <c r="C20" s="11">
        <v>-2017.6000000000004</v>
      </c>
      <c r="D20" s="11">
        <v>-2049.6</v>
      </c>
      <c r="E20" s="11">
        <v>-2160.1999999999998</v>
      </c>
      <c r="F20" s="11">
        <v>-2183.4</v>
      </c>
      <c r="G20" s="11">
        <v>-2283.8000000000002</v>
      </c>
      <c r="H20" s="11">
        <v>-2363.6999999999998</v>
      </c>
      <c r="I20" s="11">
        <v>-2625.2999999999997</v>
      </c>
      <c r="J20" s="11">
        <v>-2575.3000000000002</v>
      </c>
      <c r="K20" s="11">
        <v>-2527.4000000000005</v>
      </c>
      <c r="L20" s="11">
        <f>L13+L18+L9</f>
        <v>-2700.9</v>
      </c>
      <c r="M20" s="11">
        <f>M13+M18+M9</f>
        <v>-2551</v>
      </c>
      <c r="N20" s="11">
        <v>-2397.3000000000002</v>
      </c>
      <c r="O20" s="11">
        <f>O13+O18+O9</f>
        <v>-2491.8000000000002</v>
      </c>
      <c r="P20" s="11">
        <f>P13+P18+P9</f>
        <v>-2595.1999999999998</v>
      </c>
      <c r="Q20" s="11">
        <f>Q13+Q18+Q9</f>
        <v>-2625.8999999999996</v>
      </c>
    </row>
    <row r="21" spans="1:17" x14ac:dyDescent="0.25">
      <c r="A21" s="12" t="s">
        <v>118</v>
      </c>
      <c r="B21" s="13">
        <v>1003.9674547936255</v>
      </c>
      <c r="C21" s="13">
        <v>910.30000000000007</v>
      </c>
      <c r="D21" s="13">
        <v>912.59999999999968</v>
      </c>
      <c r="E21" s="13">
        <v>852.59999999999991</v>
      </c>
      <c r="F21" s="13">
        <v>592.69999999999993</v>
      </c>
      <c r="G21" s="13">
        <v>519.60000000000025</v>
      </c>
      <c r="H21" s="13">
        <v>440.09999999999997</v>
      </c>
      <c r="I21" s="13">
        <v>354.39999999999986</v>
      </c>
      <c r="J21" s="13">
        <v>256.69999999999982</v>
      </c>
      <c r="K21" s="13">
        <v>-78.7</v>
      </c>
      <c r="L21" s="13">
        <v>179.7000000000001</v>
      </c>
      <c r="M21" s="13">
        <v>472.10000000000014</v>
      </c>
      <c r="N21" s="13">
        <v>325.99999999999983</v>
      </c>
      <c r="O21" s="13">
        <v>320.10000000000014</v>
      </c>
      <c r="P21" s="13">
        <v>414.3</v>
      </c>
      <c r="Q21" s="13">
        <v>515.6</v>
      </c>
    </row>
    <row r="22" spans="1:17" x14ac:dyDescent="0.25">
      <c r="A22" s="8" t="s">
        <v>1</v>
      </c>
      <c r="B22" s="9">
        <v>1242.7513005364326</v>
      </c>
      <c r="C22" s="9">
        <v>1147.1999999999998</v>
      </c>
      <c r="D22" s="9">
        <v>1152.9000000000001</v>
      </c>
      <c r="E22" s="9">
        <v>1094.5000000000002</v>
      </c>
      <c r="F22" s="9">
        <v>828.4</v>
      </c>
      <c r="G22" s="9">
        <v>778.00000000000011</v>
      </c>
      <c r="H22" s="9">
        <v>723.59999999999991</v>
      </c>
      <c r="I22" s="9">
        <v>662.10000000000014</v>
      </c>
      <c r="J22" s="9">
        <v>573.80000000000007</v>
      </c>
      <c r="K22" s="9">
        <v>236.2</v>
      </c>
      <c r="L22" s="9">
        <v>480</v>
      </c>
      <c r="M22" s="9">
        <v>768.19999999999993</v>
      </c>
      <c r="N22" s="9">
        <v>613.5</v>
      </c>
      <c r="O22" s="9">
        <v>580.79999999999995</v>
      </c>
      <c r="P22" s="9">
        <v>692.8</v>
      </c>
      <c r="Q22" s="9">
        <v>789.5</v>
      </c>
    </row>
    <row r="23" spans="1:17" x14ac:dyDescent="0.25">
      <c r="A23" s="8" t="s">
        <v>119</v>
      </c>
      <c r="B23" s="40">
        <f t="shared" ref="B23:Q23" si="1">B22/B8</f>
        <v>0.44628089153910994</v>
      </c>
      <c r="C23" s="40">
        <f t="shared" si="1"/>
        <v>0.39189696990400702</v>
      </c>
      <c r="D23" s="40">
        <f t="shared" si="1"/>
        <v>0.38919083144853667</v>
      </c>
      <c r="E23" s="40">
        <f t="shared" si="1"/>
        <v>0.36342807809802108</v>
      </c>
      <c r="F23" s="40">
        <f t="shared" si="1"/>
        <v>0.29861937204859235</v>
      </c>
      <c r="G23" s="40">
        <f t="shared" si="1"/>
        <v>0.27774802756060119</v>
      </c>
      <c r="H23" s="40">
        <f t="shared" si="1"/>
        <v>0.25833630846126382</v>
      </c>
      <c r="I23" s="40">
        <f t="shared" si="1"/>
        <v>0.22236029016657716</v>
      </c>
      <c r="J23" s="40">
        <f t="shared" si="1"/>
        <v>0.20269172348016537</v>
      </c>
      <c r="K23" s="40">
        <f t="shared" si="1"/>
        <v>9.6404228398840858E-2</v>
      </c>
      <c r="L23" s="40">
        <f t="shared" si="1"/>
        <v>0.16652789342214822</v>
      </c>
      <c r="M23" s="40">
        <f t="shared" si="1"/>
        <v>0.25414364640883974</v>
      </c>
      <c r="N23" s="40">
        <f t="shared" si="1"/>
        <v>0.22533607580988763</v>
      </c>
      <c r="O23" s="40">
        <f t="shared" si="1"/>
        <v>0.20655073082257547</v>
      </c>
      <c r="P23" s="40">
        <f t="shared" si="1"/>
        <v>0.2302043528825386</v>
      </c>
      <c r="Q23" s="40">
        <f t="shared" si="1"/>
        <v>0.2513130670062072</v>
      </c>
    </row>
    <row r="24" spans="1:17" x14ac:dyDescent="0.25">
      <c r="A24" s="15" t="s">
        <v>120</v>
      </c>
      <c r="B24" s="16">
        <v>381.98333334085964</v>
      </c>
      <c r="C24" s="16">
        <v>73.2</v>
      </c>
      <c r="D24" s="16">
        <v>223.1</v>
      </c>
      <c r="E24" s="16">
        <v>299.40000000000003</v>
      </c>
      <c r="F24" s="16">
        <v>240.6</v>
      </c>
      <c r="G24" s="16">
        <v>136.99999999999997</v>
      </c>
      <c r="H24" s="16">
        <v>123.00000000000003</v>
      </c>
      <c r="I24" s="16">
        <v>83.300000000000026</v>
      </c>
      <c r="J24" s="16">
        <v>55.8</v>
      </c>
      <c r="K24" s="16">
        <v>39.700000000000003</v>
      </c>
      <c r="L24" s="16">
        <v>10.899999999999983</v>
      </c>
      <c r="M24" s="16">
        <v>14.799999999999986</v>
      </c>
      <c r="N24" s="16">
        <v>34.79999999999999</v>
      </c>
      <c r="O24" s="16">
        <v>-15.799999999999978</v>
      </c>
      <c r="P24" s="16">
        <v>-32.299999999999997</v>
      </c>
      <c r="Q24" s="16">
        <v>-61.300000000000026</v>
      </c>
    </row>
    <row r="25" spans="1:17" x14ac:dyDescent="0.25">
      <c r="A25" s="18" t="s">
        <v>121</v>
      </c>
      <c r="B25" s="9">
        <v>100.01530241156753</v>
      </c>
      <c r="C25" s="9">
        <v>76.599999999999994</v>
      </c>
      <c r="D25" s="9">
        <v>94.3</v>
      </c>
      <c r="E25" s="9">
        <v>77.3</v>
      </c>
      <c r="F25" s="9">
        <v>45.1</v>
      </c>
      <c r="G25" s="9">
        <v>48.6</v>
      </c>
      <c r="H25" s="9">
        <v>52.1</v>
      </c>
      <c r="I25" s="9">
        <v>35.799999999999997</v>
      </c>
      <c r="J25" s="9">
        <v>33.1</v>
      </c>
      <c r="K25" s="9">
        <v>45.5</v>
      </c>
      <c r="L25" s="9">
        <v>41.1</v>
      </c>
      <c r="M25" s="9">
        <v>40.799999999999997</v>
      </c>
      <c r="N25" s="9">
        <v>38.799999999999997</v>
      </c>
      <c r="O25" s="9">
        <v>84</v>
      </c>
      <c r="P25" s="9">
        <v>95</v>
      </c>
      <c r="Q25" s="9">
        <v>106.7</v>
      </c>
    </row>
    <row r="26" spans="1:17" x14ac:dyDescent="0.25">
      <c r="A26" s="18" t="s">
        <v>122</v>
      </c>
      <c r="B26" s="9">
        <v>-157.66136151070799</v>
      </c>
      <c r="C26" s="9">
        <v>-137.5</v>
      </c>
      <c r="D26" s="9">
        <v>-138.30000000000001</v>
      </c>
      <c r="E26" s="9">
        <v>-148.19999999999999</v>
      </c>
      <c r="F26" s="9">
        <v>-140</v>
      </c>
      <c r="G26" s="9">
        <v>-178.8</v>
      </c>
      <c r="H26" s="9">
        <v>-219.1</v>
      </c>
      <c r="I26" s="9">
        <v>-189.5</v>
      </c>
      <c r="J26" s="9">
        <v>-175.8</v>
      </c>
      <c r="K26" s="9">
        <v>-127.9</v>
      </c>
      <c r="L26" s="9">
        <v>-109.4</v>
      </c>
      <c r="M26" s="9">
        <v>-98.9</v>
      </c>
      <c r="N26" s="9">
        <v>-105.2</v>
      </c>
      <c r="O26" s="9">
        <v>-188.79999999999998</v>
      </c>
      <c r="P26" s="9">
        <v>-235.9</v>
      </c>
      <c r="Q26" s="9">
        <v>-275.3</v>
      </c>
    </row>
    <row r="27" spans="1:17" x14ac:dyDescent="0.25">
      <c r="A27" s="18" t="s">
        <v>123</v>
      </c>
      <c r="B27" s="9">
        <v>463.31008823000002</v>
      </c>
      <c r="C27" s="9">
        <v>405.2</v>
      </c>
      <c r="D27" s="9">
        <v>351.7</v>
      </c>
      <c r="E27" s="9">
        <v>312.60000000000002</v>
      </c>
      <c r="F27" s="9">
        <v>302</v>
      </c>
      <c r="G27" s="9">
        <v>289</v>
      </c>
      <c r="H27" s="9">
        <v>291.10000000000002</v>
      </c>
      <c r="I27" s="9">
        <v>240.8</v>
      </c>
      <c r="J27" s="9">
        <v>188.9</v>
      </c>
      <c r="K27" s="9">
        <v>137.6</v>
      </c>
      <c r="L27" s="9">
        <v>94.6</v>
      </c>
      <c r="M27" s="9">
        <v>81.599999999999994</v>
      </c>
      <c r="N27" s="9">
        <v>95.8</v>
      </c>
      <c r="O27" s="9">
        <v>94.4</v>
      </c>
      <c r="P27" s="9">
        <v>102.9</v>
      </c>
      <c r="Q27" s="9">
        <v>113.5</v>
      </c>
    </row>
    <row r="28" spans="1:17" x14ac:dyDescent="0.25">
      <c r="A28" s="18" t="s">
        <v>124</v>
      </c>
      <c r="B28" s="9">
        <v>-23.680695789999898</v>
      </c>
      <c r="C28" s="9">
        <v>-271.10000000000002</v>
      </c>
      <c r="D28" s="9">
        <v>-84.6</v>
      </c>
      <c r="E28" s="9">
        <v>57.7</v>
      </c>
      <c r="F28" s="9">
        <v>33.5</v>
      </c>
      <c r="G28" s="9">
        <v>-21.8</v>
      </c>
      <c r="H28" s="9">
        <v>-1.1000000000000001</v>
      </c>
      <c r="I28" s="9">
        <v>-3.8</v>
      </c>
      <c r="J28" s="9">
        <v>9.6</v>
      </c>
      <c r="K28" s="9">
        <v>-15.4</v>
      </c>
      <c r="L28" s="9">
        <v>-15.4</v>
      </c>
      <c r="M28" s="9">
        <v>-8.6999999999999993</v>
      </c>
      <c r="N28" s="9">
        <v>5.4</v>
      </c>
      <c r="O28" s="9">
        <v>-5.4</v>
      </c>
      <c r="P28" s="9">
        <v>5.7</v>
      </c>
      <c r="Q28" s="9">
        <v>-6.2</v>
      </c>
    </row>
    <row r="29" spans="1:17" x14ac:dyDescent="0.25">
      <c r="A29" s="12" t="s">
        <v>125</v>
      </c>
      <c r="B29" s="13">
        <v>1385.9507881344853</v>
      </c>
      <c r="C29" s="13">
        <v>983.5</v>
      </c>
      <c r="D29" s="13">
        <v>1135.6999999999996</v>
      </c>
      <c r="E29" s="13">
        <v>1152</v>
      </c>
      <c r="F29" s="13">
        <v>833.3</v>
      </c>
      <c r="G29" s="13">
        <v>656.60000000000025</v>
      </c>
      <c r="H29" s="13">
        <v>563</v>
      </c>
      <c r="I29" s="13">
        <v>437.69999999999987</v>
      </c>
      <c r="J29" s="13">
        <v>312.49999999999983</v>
      </c>
      <c r="K29" s="13">
        <v>-38.9</v>
      </c>
      <c r="L29" s="13">
        <v>190.5</v>
      </c>
      <c r="M29" s="13">
        <v>486.90000000000015</v>
      </c>
      <c r="N29" s="13">
        <v>360.79999999999984</v>
      </c>
      <c r="O29" s="13">
        <v>304.30000000000018</v>
      </c>
      <c r="P29" s="13">
        <v>381.9</v>
      </c>
      <c r="Q29" s="13">
        <v>454.3</v>
      </c>
    </row>
    <row r="30" spans="1:17" x14ac:dyDescent="0.25">
      <c r="A30" s="15" t="s">
        <v>126</v>
      </c>
      <c r="B30" s="16">
        <v>-340.35729576709986</v>
      </c>
      <c r="C30" s="16">
        <v>-284.7</v>
      </c>
      <c r="D30" s="16">
        <v>-336.2</v>
      </c>
      <c r="E30" s="16">
        <v>-338.2</v>
      </c>
      <c r="F30" s="16">
        <v>-247.79999999999998</v>
      </c>
      <c r="G30" s="16">
        <v>-178.8</v>
      </c>
      <c r="H30" s="16">
        <v>-159.9</v>
      </c>
      <c r="I30" s="16">
        <v>-151</v>
      </c>
      <c r="J30" s="16">
        <v>-109.9</v>
      </c>
      <c r="K30" s="16">
        <v>-20.000000000000004</v>
      </c>
      <c r="L30" s="16">
        <v>-65.5</v>
      </c>
      <c r="M30" s="16">
        <v>-124.1</v>
      </c>
      <c r="N30" s="16">
        <v>-95.6</v>
      </c>
      <c r="O30" s="16">
        <v>-82.8</v>
      </c>
      <c r="P30" s="16">
        <v>-115.2</v>
      </c>
      <c r="Q30" s="16">
        <v>-49.3</v>
      </c>
    </row>
    <row r="31" spans="1:17" x14ac:dyDescent="0.25">
      <c r="A31" s="18" t="s">
        <v>58</v>
      </c>
      <c r="B31" s="9">
        <v>-327.96662078008558</v>
      </c>
      <c r="C31" s="9">
        <v>-260.7</v>
      </c>
      <c r="D31" s="9">
        <v>-439</v>
      </c>
      <c r="E31" s="9">
        <v>-366.7</v>
      </c>
      <c r="F31" s="9">
        <v>-281.89999999999998</v>
      </c>
      <c r="G31" s="9">
        <v>-169.8</v>
      </c>
      <c r="H31" s="9">
        <v>-149.4</v>
      </c>
      <c r="I31" s="9">
        <v>-177.9</v>
      </c>
      <c r="J31" s="9">
        <v>-52.9</v>
      </c>
      <c r="K31" s="9">
        <v>-38.200000000000003</v>
      </c>
      <c r="L31" s="9">
        <v>-159.5</v>
      </c>
      <c r="M31" s="9">
        <v>-147.1</v>
      </c>
      <c r="N31" s="9">
        <v>-73.2</v>
      </c>
      <c r="O31" s="9">
        <v>-129.6</v>
      </c>
      <c r="P31" s="9">
        <v>-186.8</v>
      </c>
      <c r="Q31" s="9">
        <v>-89.7</v>
      </c>
    </row>
    <row r="32" spans="1:17" x14ac:dyDescent="0.25">
      <c r="A32" s="18" t="s">
        <v>127</v>
      </c>
      <c r="B32" s="9">
        <v>-12.390674987014288</v>
      </c>
      <c r="C32" s="9">
        <v>-24</v>
      </c>
      <c r="D32" s="9">
        <v>102.8</v>
      </c>
      <c r="E32" s="9">
        <v>28.5</v>
      </c>
      <c r="F32" s="9">
        <v>34.1</v>
      </c>
      <c r="G32" s="9">
        <v>-9</v>
      </c>
      <c r="H32" s="9">
        <v>-10.5</v>
      </c>
      <c r="I32" s="9">
        <v>26.9</v>
      </c>
      <c r="J32" s="9">
        <v>-57</v>
      </c>
      <c r="K32" s="9">
        <v>18.2</v>
      </c>
      <c r="L32" s="9">
        <v>94</v>
      </c>
      <c r="M32" s="9">
        <v>23</v>
      </c>
      <c r="N32" s="9">
        <v>-22.4</v>
      </c>
      <c r="O32" s="9">
        <v>46.8</v>
      </c>
      <c r="P32" s="9">
        <v>71.599999999999994</v>
      </c>
      <c r="Q32" s="9">
        <v>40.4</v>
      </c>
    </row>
    <row r="33" spans="1:17" x14ac:dyDescent="0.25">
      <c r="A33" s="12" t="s">
        <v>128</v>
      </c>
      <c r="B33" s="13">
        <v>1045.5934923673854</v>
      </c>
      <c r="C33" s="13">
        <v>698.8</v>
      </c>
      <c r="D33" s="13">
        <v>799.5</v>
      </c>
      <c r="E33" s="13">
        <v>813.8</v>
      </c>
      <c r="F33" s="13">
        <v>585.5</v>
      </c>
      <c r="G33" s="13">
        <v>477.80000000000024</v>
      </c>
      <c r="H33" s="13">
        <v>403.1</v>
      </c>
      <c r="I33" s="13">
        <v>286.69999999999987</v>
      </c>
      <c r="J33" s="13">
        <v>202.59999999999982</v>
      </c>
      <c r="K33" s="13">
        <v>-58.9</v>
      </c>
      <c r="L33" s="13">
        <v>125</v>
      </c>
      <c r="M33" s="13">
        <v>362.80000000000018</v>
      </c>
      <c r="N33" s="13">
        <v>265.19999999999982</v>
      </c>
      <c r="O33" s="13">
        <v>221.50000000000017</v>
      </c>
      <c r="P33" s="13">
        <v>266.8</v>
      </c>
      <c r="Q33" s="13">
        <v>405</v>
      </c>
    </row>
    <row r="34" spans="1:17" x14ac:dyDescent="0.25">
      <c r="A34" s="8" t="s">
        <v>129</v>
      </c>
      <c r="B34" s="40">
        <f t="shared" ref="B34:Q34" si="2">B33/B8</f>
        <v>0.37548011075087068</v>
      </c>
      <c r="C34" s="40">
        <f t="shared" si="2"/>
        <v>0.23871827281112284</v>
      </c>
      <c r="D34" s="40">
        <f t="shared" si="2"/>
        <v>0.26989163825405937</v>
      </c>
      <c r="E34" s="40">
        <f t="shared" si="2"/>
        <v>0.27022180900517995</v>
      </c>
      <c r="F34" s="40">
        <f t="shared" si="2"/>
        <v>0.21105944270213764</v>
      </c>
      <c r="G34" s="40">
        <f t="shared" si="2"/>
        <v>0.17057584520367006</v>
      </c>
      <c r="H34" s="40">
        <f t="shared" si="2"/>
        <v>0.14391288825419493</v>
      </c>
      <c r="I34" s="40">
        <f t="shared" si="2"/>
        <v>9.6285599140247147E-2</v>
      </c>
      <c r="J34" s="40">
        <f t="shared" si="2"/>
        <v>7.1567346073686755E-2</v>
      </c>
      <c r="K34" s="40">
        <f t="shared" si="2"/>
        <v>-2.4039835108771071E-2</v>
      </c>
      <c r="L34" s="40">
        <f t="shared" si="2"/>
        <v>4.3366638912017759E-2</v>
      </c>
      <c r="M34" s="40">
        <f t="shared" si="2"/>
        <v>0.1200251430839978</v>
      </c>
      <c r="N34" s="40">
        <f t="shared" si="2"/>
        <v>9.740689047234255E-2</v>
      </c>
      <c r="O34" s="40">
        <f t="shared" si="2"/>
        <v>7.8772360325758448E-2</v>
      </c>
      <c r="P34" s="40">
        <f t="shared" si="2"/>
        <v>8.8652600099684342E-2</v>
      </c>
      <c r="Q34" s="40">
        <f t="shared" si="2"/>
        <v>0.12891930606398216</v>
      </c>
    </row>
    <row r="35" spans="1:17" x14ac:dyDescent="0.25">
      <c r="A35" s="12" t="s">
        <v>130</v>
      </c>
      <c r="B35" s="13">
        <v>995.65259550109204</v>
      </c>
      <c r="C35" s="13">
        <v>646</v>
      </c>
      <c r="D35" s="13">
        <v>740.8</v>
      </c>
      <c r="E35" s="13">
        <v>757.7</v>
      </c>
      <c r="F35" s="13">
        <v>544.79999999999995</v>
      </c>
      <c r="G35" s="13">
        <v>428.5</v>
      </c>
      <c r="H35" s="13">
        <v>352.9</v>
      </c>
      <c r="I35" s="13">
        <v>221.3</v>
      </c>
      <c r="J35" s="13">
        <v>166.8</v>
      </c>
      <c r="K35" s="13">
        <v>-75.2</v>
      </c>
      <c r="L35" s="13">
        <v>100.4</v>
      </c>
      <c r="M35" s="13">
        <v>298.2</v>
      </c>
      <c r="N35" s="13">
        <v>241.3</v>
      </c>
      <c r="O35" s="13">
        <v>180.4</v>
      </c>
      <c r="P35" s="13">
        <v>211.9</v>
      </c>
      <c r="Q35" s="13">
        <v>336.9</v>
      </c>
    </row>
    <row r="36" spans="1:17" x14ac:dyDescent="0.25">
      <c r="A36" s="8" t="s">
        <v>131</v>
      </c>
      <c r="B36" s="9">
        <v>49.940896869999996</v>
      </c>
      <c r="C36" s="9">
        <v>52.8</v>
      </c>
      <c r="D36" s="9">
        <v>58.7</v>
      </c>
      <c r="E36" s="9">
        <v>56.1</v>
      </c>
      <c r="F36" s="9">
        <v>40.700000000000003</v>
      </c>
      <c r="G36" s="9">
        <v>49.4</v>
      </c>
      <c r="H36" s="9">
        <v>50.199999999999996</v>
      </c>
      <c r="I36" s="9">
        <v>65.400000000000006</v>
      </c>
      <c r="J36" s="9">
        <v>35.799999999999997</v>
      </c>
      <c r="K36" s="9">
        <v>16.3</v>
      </c>
      <c r="L36" s="9">
        <v>24.6</v>
      </c>
      <c r="M36" s="9">
        <v>64.599999999999994</v>
      </c>
      <c r="N36" s="9">
        <v>23.9</v>
      </c>
      <c r="O36" s="9">
        <v>41.1</v>
      </c>
      <c r="P36" s="9">
        <v>54.9</v>
      </c>
      <c r="Q36" s="9">
        <v>68.099999999999994</v>
      </c>
    </row>
    <row r="37" spans="1:17" x14ac:dyDescent="0.25">
      <c r="A37" s="42"/>
      <c r="B37" s="43"/>
      <c r="C37" s="43"/>
      <c r="D37" s="43"/>
      <c r="E37" s="43"/>
      <c r="F37" s="43"/>
      <c r="G37" s="43"/>
      <c r="H37" s="43"/>
      <c r="I37" s="43"/>
      <c r="J37" s="43"/>
      <c r="K37" s="43"/>
      <c r="L37" s="43"/>
      <c r="M37" s="43"/>
      <c r="N37" s="43"/>
    </row>
    <row r="38" spans="1:17" x14ac:dyDescent="0.25">
      <c r="A38" s="41" t="s">
        <v>147</v>
      </c>
      <c r="C38" s="22"/>
      <c r="D38" s="22"/>
      <c r="E38" s="22"/>
      <c r="F38" s="22"/>
      <c r="G38" s="22"/>
      <c r="H38" s="22"/>
      <c r="I38" s="22"/>
      <c r="J38" s="22"/>
      <c r="K38" s="22"/>
      <c r="L38" s="22"/>
      <c r="M38" s="22"/>
    </row>
    <row r="39" spans="1:17" x14ac:dyDescent="0.25">
      <c r="A39" s="41" t="s">
        <v>150</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tabColor rgb="FF00B0F0"/>
  </sheetPr>
  <dimension ref="A1:Q38"/>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5703125" customWidth="1"/>
    <col min="2" max="17" width="5.5703125" customWidth="1"/>
  </cols>
  <sheetData>
    <row r="1" spans="1:17" ht="37.5" customHeight="1" x14ac:dyDescent="0.25">
      <c r="A1" s="37" t="s">
        <v>2</v>
      </c>
      <c r="B1" s="6"/>
      <c r="C1" s="6"/>
      <c r="D1" s="6"/>
      <c r="E1" s="6"/>
      <c r="F1" s="6"/>
      <c r="G1" s="6"/>
      <c r="H1" s="6"/>
      <c r="I1" s="6"/>
      <c r="J1" s="6"/>
      <c r="K1" s="6"/>
      <c r="L1" s="6"/>
      <c r="M1" s="6"/>
      <c r="N1" s="6"/>
      <c r="O1" s="6"/>
      <c r="P1" s="6"/>
      <c r="Q1" s="6"/>
    </row>
    <row r="2" spans="1:17" ht="14.45" customHeight="1" x14ac:dyDescent="0.3">
      <c r="A2" s="3"/>
      <c r="B2" s="3"/>
      <c r="C2" s="3"/>
      <c r="D2" s="3"/>
      <c r="E2" s="3"/>
      <c r="F2" s="3"/>
      <c r="G2" s="3"/>
      <c r="H2" s="3"/>
      <c r="I2" s="3"/>
      <c r="J2" s="3"/>
      <c r="K2" s="3"/>
      <c r="L2" s="3"/>
      <c r="M2" s="3"/>
      <c r="N2" s="3"/>
      <c r="O2" s="3"/>
      <c r="P2" s="3"/>
      <c r="Q2" s="3"/>
    </row>
    <row r="3" spans="1:17" ht="14.45" customHeight="1" x14ac:dyDescent="0.3">
      <c r="A3" s="4" t="s">
        <v>144</v>
      </c>
      <c r="B3" s="3"/>
      <c r="C3" s="3"/>
      <c r="D3" s="3"/>
      <c r="E3" s="14"/>
      <c r="F3" s="3"/>
      <c r="G3" s="3"/>
      <c r="H3" s="3"/>
      <c r="I3" s="3"/>
      <c r="J3" s="3"/>
      <c r="K3" s="3"/>
      <c r="L3" s="3"/>
      <c r="M3" s="3"/>
      <c r="N3" s="3"/>
      <c r="O3" s="3"/>
      <c r="P3" s="3"/>
      <c r="Q3" s="3"/>
    </row>
    <row r="4" spans="1:17" ht="14.45" customHeight="1" x14ac:dyDescent="0.3">
      <c r="A4" s="3"/>
      <c r="B4" s="14"/>
      <c r="C4" s="3"/>
      <c r="D4" s="3"/>
      <c r="E4" s="14"/>
      <c r="F4" s="7"/>
      <c r="G4" s="7"/>
      <c r="H4" s="3"/>
      <c r="I4" s="3"/>
      <c r="J4" s="3"/>
      <c r="K4" s="3"/>
      <c r="L4" s="3"/>
      <c r="M4" s="3"/>
      <c r="N4" s="3"/>
      <c r="O4" s="3"/>
      <c r="P4" s="3"/>
      <c r="Q4" s="3"/>
    </row>
    <row r="5" spans="1:17" ht="14.45" customHeight="1" x14ac:dyDescent="0.25">
      <c r="A5" s="23" t="s">
        <v>187</v>
      </c>
      <c r="B5" s="5" t="s">
        <v>31</v>
      </c>
      <c r="C5" s="5" t="s">
        <v>32</v>
      </c>
      <c r="D5" s="5" t="s">
        <v>33</v>
      </c>
      <c r="E5" s="5" t="s">
        <v>34</v>
      </c>
      <c r="F5" s="5" t="s">
        <v>35</v>
      </c>
      <c r="G5" s="5" t="s">
        <v>36</v>
      </c>
      <c r="H5" s="5" t="s">
        <v>37</v>
      </c>
      <c r="I5" s="5" t="s">
        <v>38</v>
      </c>
      <c r="J5" s="5" t="s">
        <v>39</v>
      </c>
      <c r="K5" s="5" t="s">
        <v>40</v>
      </c>
      <c r="L5" s="5" t="s">
        <v>41</v>
      </c>
      <c r="M5" s="5" t="s">
        <v>42</v>
      </c>
      <c r="N5" s="5" t="s">
        <v>43</v>
      </c>
      <c r="O5" s="5" t="s">
        <v>152</v>
      </c>
      <c r="P5" s="5" t="s">
        <v>153</v>
      </c>
      <c r="Q5" s="5" t="s">
        <v>180</v>
      </c>
    </row>
    <row r="6" spans="1:17" x14ac:dyDescent="0.25">
      <c r="A6" s="12" t="s">
        <v>104</v>
      </c>
      <c r="B6" s="13">
        <v>1852.4163933100001</v>
      </c>
      <c r="C6" s="13">
        <v>1804.7</v>
      </c>
      <c r="D6" s="13">
        <v>1747.8</v>
      </c>
      <c r="E6" s="13">
        <v>1826.5</v>
      </c>
      <c r="F6" s="13">
        <v>1642.8</v>
      </c>
      <c r="G6" s="13">
        <v>1520.3</v>
      </c>
      <c r="H6" s="13">
        <v>1453.4</v>
      </c>
      <c r="I6" s="13">
        <v>1495.6</v>
      </c>
      <c r="J6" s="13">
        <v>1402.3</v>
      </c>
      <c r="K6" s="13">
        <v>1131.8</v>
      </c>
      <c r="L6" s="13">
        <v>1365.1</v>
      </c>
      <c r="M6" s="13">
        <v>1474.2</v>
      </c>
      <c r="N6" s="13">
        <v>1347.6</v>
      </c>
      <c r="O6" s="13">
        <v>1353.8</v>
      </c>
      <c r="P6" s="13">
        <v>1465.7</v>
      </c>
      <c r="Q6" s="13">
        <v>1597.6</v>
      </c>
    </row>
    <row r="7" spans="1:17" x14ac:dyDescent="0.25">
      <c r="A7" s="8" t="s">
        <v>105</v>
      </c>
      <c r="B7" s="9">
        <v>-227.08275202000002</v>
      </c>
      <c r="C7" s="9">
        <v>-190.7</v>
      </c>
      <c r="D7" s="9">
        <v>-186.5</v>
      </c>
      <c r="E7" s="9">
        <v>-184.7</v>
      </c>
      <c r="F7" s="9">
        <v>-182.2</v>
      </c>
      <c r="G7" s="9">
        <v>-165.6</v>
      </c>
      <c r="H7" s="9">
        <v>-159.80000000000001</v>
      </c>
      <c r="I7" s="9">
        <v>-165.4</v>
      </c>
      <c r="J7" s="9">
        <v>-157.69999999999999</v>
      </c>
      <c r="K7" s="9">
        <v>-126.3</v>
      </c>
      <c r="L7" s="9">
        <v>-150.9</v>
      </c>
      <c r="M7" s="9">
        <v>-167.4</v>
      </c>
      <c r="N7" s="9">
        <v>-185.1</v>
      </c>
      <c r="O7" s="9">
        <v>-186.1</v>
      </c>
      <c r="P7" s="9">
        <v>-203.2</v>
      </c>
      <c r="Q7" s="9">
        <v>-224.6</v>
      </c>
    </row>
    <row r="8" spans="1:17" x14ac:dyDescent="0.25">
      <c r="A8" s="12" t="s">
        <v>106</v>
      </c>
      <c r="B8" s="13">
        <v>1625.3336412900003</v>
      </c>
      <c r="C8" s="13">
        <v>1614</v>
      </c>
      <c r="D8" s="13">
        <v>1561.3</v>
      </c>
      <c r="E8" s="13">
        <v>1641.8</v>
      </c>
      <c r="F8" s="13">
        <v>1460.6</v>
      </c>
      <c r="G8" s="13">
        <v>1354.7</v>
      </c>
      <c r="H8" s="13">
        <v>1293.6000000000001</v>
      </c>
      <c r="I8" s="13">
        <v>1330.1999999999998</v>
      </c>
      <c r="J8" s="13">
        <v>1244.5999999999999</v>
      </c>
      <c r="K8" s="13">
        <v>1005.5</v>
      </c>
      <c r="L8" s="13">
        <v>1214.1999999999998</v>
      </c>
      <c r="M8" s="13">
        <v>1306.8</v>
      </c>
      <c r="N8" s="13">
        <v>1162.5</v>
      </c>
      <c r="O8" s="13">
        <v>1167.7</v>
      </c>
      <c r="P8" s="13">
        <v>1262.5</v>
      </c>
      <c r="Q8" s="13">
        <v>1373</v>
      </c>
    </row>
    <row r="9" spans="1:17" x14ac:dyDescent="0.25">
      <c r="A9" s="15" t="s">
        <v>107</v>
      </c>
      <c r="B9" s="16">
        <v>-615.08129179000002</v>
      </c>
      <c r="C9" s="16">
        <v>-634.19999999999993</v>
      </c>
      <c r="D9" s="16">
        <v>-622.69999999999993</v>
      </c>
      <c r="E9" s="16">
        <v>-650.4</v>
      </c>
      <c r="F9" s="16">
        <v>-685</v>
      </c>
      <c r="G9" s="16">
        <v>-658.7</v>
      </c>
      <c r="H9" s="16">
        <v>-711.6</v>
      </c>
      <c r="I9" s="16">
        <v>-826.69999999999993</v>
      </c>
      <c r="J9" s="16">
        <v>-807.2</v>
      </c>
      <c r="K9" s="16">
        <v>-704.09999999999991</v>
      </c>
      <c r="L9" s="16">
        <v>-749.8</v>
      </c>
      <c r="M9" s="16">
        <v>-763.8</v>
      </c>
      <c r="N9" s="16">
        <v>-759.6</v>
      </c>
      <c r="O9" s="16">
        <v>-710.1</v>
      </c>
      <c r="P9" s="16">
        <v>-774.3</v>
      </c>
      <c r="Q9" s="16">
        <v>-843</v>
      </c>
    </row>
    <row r="10" spans="1:17" x14ac:dyDescent="0.25">
      <c r="A10" s="18" t="s">
        <v>108</v>
      </c>
      <c r="B10" s="9">
        <v>-518.97868763999998</v>
      </c>
      <c r="C10" s="9">
        <v>-543.4</v>
      </c>
      <c r="D10" s="9">
        <v>-531.79999999999995</v>
      </c>
      <c r="E10" s="9">
        <v>-557.9</v>
      </c>
      <c r="F10" s="9">
        <v>-599.29999999999995</v>
      </c>
      <c r="G10" s="9">
        <v>-557.20000000000005</v>
      </c>
      <c r="H10" s="9">
        <v>-578.20000000000005</v>
      </c>
      <c r="I10" s="9">
        <v>-665.8</v>
      </c>
      <c r="J10" s="9">
        <v>-638.90000000000009</v>
      </c>
      <c r="K10" s="9">
        <v>-546.9</v>
      </c>
      <c r="L10" s="9">
        <v>-606.5</v>
      </c>
      <c r="M10" s="9">
        <v>-624.20000000000005</v>
      </c>
      <c r="N10" s="9">
        <v>-631.70000000000005</v>
      </c>
      <c r="O10" s="9">
        <v>-587.5</v>
      </c>
      <c r="P10" s="9">
        <v>-646.5</v>
      </c>
      <c r="Q10" s="9">
        <v>-718.1</v>
      </c>
    </row>
    <row r="11" spans="1:17" x14ac:dyDescent="0.25">
      <c r="A11" s="18" t="s">
        <v>109</v>
      </c>
      <c r="B11" s="9">
        <v>-96.102604150000019</v>
      </c>
      <c r="C11" s="9">
        <v>-90.8</v>
      </c>
      <c r="D11" s="9">
        <v>-90.9</v>
      </c>
      <c r="E11" s="9">
        <v>-92.5</v>
      </c>
      <c r="F11" s="9">
        <v>-85.7</v>
      </c>
      <c r="G11" s="9">
        <v>-101.5</v>
      </c>
      <c r="H11" s="9">
        <v>-133.4</v>
      </c>
      <c r="I11" s="9">
        <v>-160.9</v>
      </c>
      <c r="J11" s="9">
        <v>-168.3</v>
      </c>
      <c r="K11" s="9">
        <v>-157.19999999999999</v>
      </c>
      <c r="L11" s="9">
        <v>-143.30000000000001</v>
      </c>
      <c r="M11" s="9">
        <v>-139.6</v>
      </c>
      <c r="N11" s="9">
        <v>-127.9</v>
      </c>
      <c r="O11" s="9">
        <v>-122.6</v>
      </c>
      <c r="P11" s="9">
        <v>-127.8</v>
      </c>
      <c r="Q11" s="9">
        <v>-124.9</v>
      </c>
    </row>
    <row r="12" spans="1:17" x14ac:dyDescent="0.25">
      <c r="A12" s="12" t="s">
        <v>110</v>
      </c>
      <c r="B12" s="13">
        <v>1010.2523494999999</v>
      </c>
      <c r="C12" s="13">
        <v>979.8</v>
      </c>
      <c r="D12" s="13">
        <v>938.6</v>
      </c>
      <c r="E12" s="13">
        <v>991.40000000000009</v>
      </c>
      <c r="F12" s="13">
        <v>775.59999999999991</v>
      </c>
      <c r="G12" s="13">
        <v>696</v>
      </c>
      <c r="H12" s="13">
        <v>582.00000000000011</v>
      </c>
      <c r="I12" s="13">
        <v>503.49999999999989</v>
      </c>
      <c r="J12" s="13">
        <v>437.39999999999986</v>
      </c>
      <c r="K12" s="13">
        <v>301.40000000000003</v>
      </c>
      <c r="L12" s="13">
        <v>464.39999999999981</v>
      </c>
      <c r="M12" s="13">
        <v>543</v>
      </c>
      <c r="N12" s="13">
        <v>402.9</v>
      </c>
      <c r="O12" s="13">
        <v>457.6</v>
      </c>
      <c r="P12" s="13">
        <v>488.2</v>
      </c>
      <c r="Q12" s="13">
        <v>530</v>
      </c>
    </row>
    <row r="13" spans="1:17" x14ac:dyDescent="0.25">
      <c r="A13" s="15" t="s">
        <v>111</v>
      </c>
      <c r="B13" s="16">
        <v>-217.23268150999999</v>
      </c>
      <c r="C13" s="16">
        <v>-290.5</v>
      </c>
      <c r="D13" s="16">
        <v>-297.5</v>
      </c>
      <c r="E13" s="16">
        <v>-373.29999999999995</v>
      </c>
      <c r="F13" s="16">
        <v>-330.4</v>
      </c>
      <c r="G13" s="16">
        <v>-365.80000000000007</v>
      </c>
      <c r="H13" s="16">
        <v>-337.3</v>
      </c>
      <c r="I13" s="16">
        <v>-413.59999999999997</v>
      </c>
      <c r="J13" s="16">
        <v>-299</v>
      </c>
      <c r="K13" s="16">
        <v>-357.6</v>
      </c>
      <c r="L13" s="16">
        <v>-305.10000000000002</v>
      </c>
      <c r="M13" s="16">
        <v>-314.60000000000002</v>
      </c>
      <c r="N13" s="16">
        <v>-153.39999999999998</v>
      </c>
      <c r="O13" s="16">
        <v>-313.29999999999995</v>
      </c>
      <c r="P13" s="16">
        <v>-298.89999999999998</v>
      </c>
      <c r="Q13" s="16">
        <v>-299.89999999999998</v>
      </c>
    </row>
    <row r="14" spans="1:17" x14ac:dyDescent="0.25">
      <c r="A14" s="8" t="s">
        <v>112</v>
      </c>
      <c r="B14" s="9">
        <v>-87.330752180000033</v>
      </c>
      <c r="C14" s="9">
        <v>-94.8</v>
      </c>
      <c r="D14" s="9">
        <v>-97.5</v>
      </c>
      <c r="E14" s="9">
        <v>-125.2</v>
      </c>
      <c r="F14" s="9">
        <v>-141.6</v>
      </c>
      <c r="G14" s="9">
        <v>-136.30000000000001</v>
      </c>
      <c r="H14" s="9">
        <v>-136.19999999999999</v>
      </c>
      <c r="I14" s="9">
        <v>-121.3</v>
      </c>
      <c r="J14" s="9">
        <v>-146</v>
      </c>
      <c r="K14" s="9">
        <v>-129.69999999999999</v>
      </c>
      <c r="L14" s="9">
        <v>-138.6</v>
      </c>
      <c r="M14" s="9">
        <v>-132.69999999999999</v>
      </c>
      <c r="N14" s="9">
        <v>-152.19999999999999</v>
      </c>
      <c r="O14" s="9">
        <v>-149.69999999999999</v>
      </c>
      <c r="P14" s="9">
        <v>-151.80000000000001</v>
      </c>
      <c r="Q14" s="9">
        <v>-190.1</v>
      </c>
    </row>
    <row r="15" spans="1:17" x14ac:dyDescent="0.25">
      <c r="A15" s="8" t="s">
        <v>113</v>
      </c>
      <c r="B15" s="9">
        <v>-45.639568319999995</v>
      </c>
      <c r="C15" s="9">
        <v>-42.9</v>
      </c>
      <c r="D15" s="9">
        <v>-39.5</v>
      </c>
      <c r="E15" s="9">
        <v>-61.4</v>
      </c>
      <c r="F15" s="9">
        <v>-49.8</v>
      </c>
      <c r="G15" s="9">
        <v>-54.5</v>
      </c>
      <c r="H15" s="9">
        <v>-51.7</v>
      </c>
      <c r="I15" s="9">
        <v>-53.2</v>
      </c>
      <c r="J15" s="9">
        <v>-43.699999999999996</v>
      </c>
      <c r="K15" s="9">
        <v>-37.9</v>
      </c>
      <c r="L15" s="9">
        <v>-39.800000000000004</v>
      </c>
      <c r="M15" s="9">
        <v>-49.6</v>
      </c>
      <c r="N15" s="9">
        <v>-37.200000000000003</v>
      </c>
      <c r="O15" s="9">
        <v>-40</v>
      </c>
      <c r="P15" s="9">
        <v>-54.5</v>
      </c>
      <c r="Q15" s="9">
        <v>-63.6</v>
      </c>
    </row>
    <row r="16" spans="1:17" x14ac:dyDescent="0.25">
      <c r="A16" s="8" t="s">
        <v>114</v>
      </c>
      <c r="B16" s="9">
        <v>-31.702946560000001</v>
      </c>
      <c r="C16" s="9">
        <v>-95.7</v>
      </c>
      <c r="D16" s="9">
        <v>-74</v>
      </c>
      <c r="E16" s="9">
        <v>-82.1</v>
      </c>
      <c r="F16" s="9">
        <v>-40.6</v>
      </c>
      <c r="G16" s="9">
        <v>-89.9</v>
      </c>
      <c r="H16" s="9">
        <v>-62.3</v>
      </c>
      <c r="I16" s="9">
        <v>-114.4</v>
      </c>
      <c r="J16" s="9">
        <v>-28.4</v>
      </c>
      <c r="K16" s="9">
        <v>-39.9</v>
      </c>
      <c r="L16" s="9">
        <v>-28.2</v>
      </c>
      <c r="M16" s="9">
        <v>-33.700000000000003</v>
      </c>
      <c r="N16" s="9">
        <v>-24.1</v>
      </c>
      <c r="O16" s="9">
        <v>-21.1</v>
      </c>
      <c r="P16" s="9">
        <v>-21.3</v>
      </c>
      <c r="Q16" s="9">
        <v>-10.4</v>
      </c>
    </row>
    <row r="17" spans="1:17" x14ac:dyDescent="0.25">
      <c r="A17" s="8" t="s">
        <v>115</v>
      </c>
      <c r="B17" s="9">
        <v>-52.559414449999991</v>
      </c>
      <c r="C17" s="9">
        <v>-57.1</v>
      </c>
      <c r="D17" s="9">
        <v>-86.5</v>
      </c>
      <c r="E17" s="9">
        <v>-104.6</v>
      </c>
      <c r="F17" s="9">
        <v>-98.4</v>
      </c>
      <c r="G17" s="9">
        <v>-85.1</v>
      </c>
      <c r="H17" s="9">
        <v>-87.100000000000009</v>
      </c>
      <c r="I17" s="9">
        <v>-124.7</v>
      </c>
      <c r="J17" s="9">
        <v>-80.900000000000006</v>
      </c>
      <c r="K17" s="9">
        <v>-150.1</v>
      </c>
      <c r="L17" s="9">
        <v>-98.5</v>
      </c>
      <c r="M17" s="9">
        <v>-98.6</v>
      </c>
      <c r="N17" s="9">
        <v>60.1</v>
      </c>
      <c r="O17" s="9">
        <v>-102.5</v>
      </c>
      <c r="P17" s="9">
        <v>-71.3</v>
      </c>
      <c r="Q17" s="9">
        <v>-35.799999999999997</v>
      </c>
    </row>
    <row r="18" spans="1:17" x14ac:dyDescent="0.25">
      <c r="A18" s="8" t="s">
        <v>109</v>
      </c>
      <c r="B18" s="9">
        <v>-8.5879077000000006</v>
      </c>
      <c r="C18" s="9">
        <v>-8.6</v>
      </c>
      <c r="D18" s="9">
        <v>-8.6</v>
      </c>
      <c r="E18" s="9">
        <v>-10.3</v>
      </c>
      <c r="F18" s="9">
        <v>-10.6</v>
      </c>
      <c r="G18" s="9">
        <v>-10.6</v>
      </c>
      <c r="H18" s="9">
        <v>-8.6</v>
      </c>
      <c r="I18" s="9">
        <v>-4.5</v>
      </c>
      <c r="J18" s="9">
        <v>-4.7</v>
      </c>
      <c r="K18" s="9">
        <v>-4.7</v>
      </c>
      <c r="L18" s="9">
        <v>-4.7</v>
      </c>
      <c r="M18" s="9">
        <v>-4.3</v>
      </c>
      <c r="N18" s="9">
        <v>-3.6</v>
      </c>
      <c r="O18" s="9">
        <v>-2.9</v>
      </c>
      <c r="P18" s="9">
        <v>-2.8</v>
      </c>
      <c r="Q18" s="9">
        <v>-2.6</v>
      </c>
    </row>
    <row r="19" spans="1:17" x14ac:dyDescent="0.25">
      <c r="A19" s="8" t="s">
        <v>116</v>
      </c>
      <c r="B19" s="80">
        <v>7.54583339399999</v>
      </c>
      <c r="C19" s="17">
        <v>0.6</v>
      </c>
      <c r="D19" s="17">
        <v>-0.1</v>
      </c>
      <c r="E19" s="17">
        <v>1.2</v>
      </c>
      <c r="F19" s="17">
        <v>2</v>
      </c>
      <c r="G19" s="17">
        <v>2.2999999999999998</v>
      </c>
      <c r="H19" s="17">
        <v>2.8</v>
      </c>
      <c r="I19" s="17">
        <v>2.1</v>
      </c>
      <c r="J19" s="17">
        <v>1.1000000000000001</v>
      </c>
      <c r="K19" s="17">
        <v>-1.5</v>
      </c>
      <c r="L19" s="17">
        <v>-1.8</v>
      </c>
      <c r="M19" s="17">
        <v>0.4</v>
      </c>
      <c r="N19" s="17">
        <v>0.7</v>
      </c>
      <c r="O19" s="17">
        <v>0</v>
      </c>
      <c r="P19" s="17">
        <v>0</v>
      </c>
      <c r="Q19" s="17">
        <v>0</v>
      </c>
    </row>
    <row r="20" spans="1:17" x14ac:dyDescent="0.25">
      <c r="A20" s="10" t="s">
        <v>117</v>
      </c>
      <c r="B20" s="11">
        <v>-840.901881</v>
      </c>
      <c r="C20" s="11">
        <v>-933.3</v>
      </c>
      <c r="D20" s="11">
        <v>-928.8</v>
      </c>
      <c r="E20" s="11">
        <v>-1034</v>
      </c>
      <c r="F20" s="11">
        <v>-1026</v>
      </c>
      <c r="G20" s="11">
        <v>-1035.0999999999999</v>
      </c>
      <c r="H20" s="11">
        <v>-1057.5</v>
      </c>
      <c r="I20" s="11">
        <v>-1244.8</v>
      </c>
      <c r="J20" s="11">
        <v>-1110.8999999999999</v>
      </c>
      <c r="K20" s="11">
        <v>-1066.4000000000001</v>
      </c>
      <c r="L20" s="11">
        <v>-1059.5999999999999</v>
      </c>
      <c r="M20" s="11">
        <v>-1082.7</v>
      </c>
      <c r="N20" s="11">
        <v>-916.6</v>
      </c>
      <c r="O20" s="11">
        <v>-1026.3</v>
      </c>
      <c r="P20" s="11">
        <v>-1076</v>
      </c>
      <c r="Q20" s="11">
        <v>-1145.5</v>
      </c>
    </row>
    <row r="21" spans="1:17" x14ac:dyDescent="0.25">
      <c r="A21" s="12" t="s">
        <v>118</v>
      </c>
      <c r="B21" s="13">
        <v>791.97759368399988</v>
      </c>
      <c r="C21" s="13">
        <v>681.3</v>
      </c>
      <c r="D21" s="13">
        <v>632.4</v>
      </c>
      <c r="E21" s="13">
        <v>609.00000000000023</v>
      </c>
      <c r="F21" s="13">
        <v>436.59999999999991</v>
      </c>
      <c r="G21" s="13">
        <v>321.89999999999992</v>
      </c>
      <c r="H21" s="13">
        <v>238.90000000000012</v>
      </c>
      <c r="I21" s="13">
        <v>87.5</v>
      </c>
      <c r="J21" s="13">
        <v>134.79999999999993</v>
      </c>
      <c r="K21" s="13">
        <v>-62.399999999999977</v>
      </c>
      <c r="L21" s="13">
        <v>152.79999999999978</v>
      </c>
      <c r="M21" s="13">
        <v>224.5</v>
      </c>
      <c r="N21" s="13">
        <v>246.6</v>
      </c>
      <c r="O21" s="13">
        <v>141.40000000000009</v>
      </c>
      <c r="P21" s="13">
        <v>186.5</v>
      </c>
      <c r="Q21" s="13">
        <v>227.5</v>
      </c>
    </row>
    <row r="22" spans="1:17" x14ac:dyDescent="0.25">
      <c r="A22" s="8" t="s">
        <v>1</v>
      </c>
      <c r="B22" s="9">
        <v>896.66810553399989</v>
      </c>
      <c r="C22" s="9">
        <v>780.69999999999993</v>
      </c>
      <c r="D22" s="9">
        <v>731.90000000000009</v>
      </c>
      <c r="E22" s="9">
        <v>711.8</v>
      </c>
      <c r="F22" s="9">
        <v>532.9</v>
      </c>
      <c r="G22" s="9">
        <v>434</v>
      </c>
      <c r="H22" s="9">
        <v>380.9</v>
      </c>
      <c r="I22" s="9">
        <v>252.89999999999998</v>
      </c>
      <c r="J22" s="9">
        <v>307.79999999999995</v>
      </c>
      <c r="K22" s="9">
        <v>99.5</v>
      </c>
      <c r="L22" s="9">
        <v>300.8</v>
      </c>
      <c r="M22" s="9">
        <v>368.4</v>
      </c>
      <c r="N22" s="9">
        <v>378.1</v>
      </c>
      <c r="O22" s="9">
        <v>266.90000000000009</v>
      </c>
      <c r="P22" s="9">
        <v>317.2</v>
      </c>
      <c r="Q22" s="9">
        <v>355</v>
      </c>
    </row>
    <row r="23" spans="1:17" x14ac:dyDescent="0.25">
      <c r="A23" s="8" t="s">
        <v>119</v>
      </c>
      <c r="B23" s="40">
        <f>(B22/B8)</f>
        <v>0.55168248706298195</v>
      </c>
      <c r="C23" s="40">
        <f t="shared" ref="C23:Q23" si="0">(C22/C8)</f>
        <v>0.4837050805452292</v>
      </c>
      <c r="D23" s="40">
        <f t="shared" si="0"/>
        <v>0.46877601998334728</v>
      </c>
      <c r="E23" s="40">
        <f t="shared" si="0"/>
        <v>0.43354854428066752</v>
      </c>
      <c r="F23" s="40">
        <f t="shared" si="0"/>
        <v>0.36485006161851297</v>
      </c>
      <c r="G23" s="40">
        <f t="shared" si="0"/>
        <v>0.3203661327231121</v>
      </c>
      <c r="H23" s="40">
        <f t="shared" si="0"/>
        <v>0.29444959802102655</v>
      </c>
      <c r="I23" s="40">
        <f t="shared" si="0"/>
        <v>0.19012178619756429</v>
      </c>
      <c r="J23" s="40">
        <f t="shared" si="0"/>
        <v>0.24730837216776472</v>
      </c>
      <c r="K23" s="40">
        <f t="shared" si="0"/>
        <v>9.8955743411238195E-2</v>
      </c>
      <c r="L23" s="40">
        <f t="shared" si="0"/>
        <v>0.24773513424477026</v>
      </c>
      <c r="M23" s="40">
        <f t="shared" si="0"/>
        <v>0.28191000918273645</v>
      </c>
      <c r="N23" s="40">
        <f t="shared" si="0"/>
        <v>0.32524731182795702</v>
      </c>
      <c r="O23" s="40">
        <f t="shared" si="0"/>
        <v>0.22856898175901352</v>
      </c>
      <c r="P23" s="40">
        <f t="shared" si="0"/>
        <v>0.25124752475247525</v>
      </c>
      <c r="Q23" s="40">
        <f t="shared" si="0"/>
        <v>0.25855790240349602</v>
      </c>
    </row>
    <row r="24" spans="1:17" x14ac:dyDescent="0.25">
      <c r="A24" s="15" t="s">
        <v>120</v>
      </c>
      <c r="B24" s="16">
        <v>366.64031073000001</v>
      </c>
      <c r="C24" s="16">
        <v>55.800000000000011</v>
      </c>
      <c r="D24" s="16">
        <v>206.9</v>
      </c>
      <c r="E24" s="16">
        <v>282.5</v>
      </c>
      <c r="F24" s="16">
        <v>224.8</v>
      </c>
      <c r="G24" s="16">
        <v>119.60000000000002</v>
      </c>
      <c r="H24" s="16">
        <v>103.70000000000002</v>
      </c>
      <c r="I24" s="16">
        <v>67.500000000000014</v>
      </c>
      <c r="J24" s="16">
        <v>53.500000000000007</v>
      </c>
      <c r="K24" s="16">
        <v>44.199999999999989</v>
      </c>
      <c r="L24" s="16">
        <v>14.200000000000006</v>
      </c>
      <c r="M24" s="16">
        <v>21</v>
      </c>
      <c r="N24" s="16">
        <v>51.000000000000007</v>
      </c>
      <c r="O24" s="16">
        <v>-4.200000000000002</v>
      </c>
      <c r="P24" s="16">
        <v>-27.6</v>
      </c>
      <c r="Q24" s="16">
        <v>-60.2</v>
      </c>
    </row>
    <row r="25" spans="1:17" x14ac:dyDescent="0.25">
      <c r="A25" s="18" t="s">
        <v>121</v>
      </c>
      <c r="B25" s="9">
        <v>58.692221139999994</v>
      </c>
      <c r="C25" s="9">
        <v>25.7</v>
      </c>
      <c r="D25" s="9">
        <v>32.5</v>
      </c>
      <c r="E25" s="9">
        <v>23</v>
      </c>
      <c r="F25" s="9">
        <v>6.7</v>
      </c>
      <c r="G25" s="9">
        <v>10.3</v>
      </c>
      <c r="H25" s="9">
        <v>14.6</v>
      </c>
      <c r="I25" s="9">
        <v>3</v>
      </c>
      <c r="J25" s="9">
        <v>7</v>
      </c>
      <c r="K25" s="9">
        <v>26.2</v>
      </c>
      <c r="L25" s="9">
        <v>29.2</v>
      </c>
      <c r="M25" s="9">
        <v>31.6</v>
      </c>
      <c r="N25" s="9">
        <v>33.1</v>
      </c>
      <c r="O25" s="9">
        <v>74.2</v>
      </c>
      <c r="P25" s="9">
        <v>78.400000000000006</v>
      </c>
      <c r="Q25" s="9">
        <v>84.4</v>
      </c>
    </row>
    <row r="26" spans="1:17" x14ac:dyDescent="0.25">
      <c r="A26" s="18" t="s">
        <v>122</v>
      </c>
      <c r="B26" s="9">
        <v>-111.68972553</v>
      </c>
      <c r="C26" s="9">
        <v>-85.9</v>
      </c>
      <c r="D26" s="9">
        <v>-86.4</v>
      </c>
      <c r="E26" s="9">
        <v>-97.9</v>
      </c>
      <c r="F26" s="9">
        <v>-90.7</v>
      </c>
      <c r="G26" s="9">
        <v>-145.1</v>
      </c>
      <c r="H26" s="9">
        <v>-170.6</v>
      </c>
      <c r="I26" s="9">
        <v>-146.69999999999999</v>
      </c>
      <c r="J26" s="9">
        <v>-152</v>
      </c>
      <c r="K26" s="9">
        <v>-104.4</v>
      </c>
      <c r="L26" s="9">
        <v>-94.199999999999989</v>
      </c>
      <c r="M26" s="9">
        <v>-83.6</v>
      </c>
      <c r="N26" s="9">
        <v>-83.3</v>
      </c>
      <c r="O26" s="9">
        <v>-167.4</v>
      </c>
      <c r="P26" s="9">
        <v>-214.6</v>
      </c>
      <c r="Q26" s="9">
        <v>-251.9</v>
      </c>
    </row>
    <row r="27" spans="1:17" x14ac:dyDescent="0.25">
      <c r="A27" s="18" t="s">
        <v>123</v>
      </c>
      <c r="B27" s="9">
        <v>443.34164965000002</v>
      </c>
      <c r="C27" s="9">
        <v>387.1</v>
      </c>
      <c r="D27" s="9">
        <v>345.4</v>
      </c>
      <c r="E27" s="9">
        <v>299.7</v>
      </c>
      <c r="F27" s="9">
        <v>275.3</v>
      </c>
      <c r="G27" s="9">
        <v>259.3</v>
      </c>
      <c r="H27" s="9">
        <v>260.8</v>
      </c>
      <c r="I27" s="9">
        <v>215</v>
      </c>
      <c r="J27" s="9">
        <v>188.9</v>
      </c>
      <c r="K27" s="9">
        <v>137.6</v>
      </c>
      <c r="L27" s="9">
        <v>94.6</v>
      </c>
      <c r="M27" s="9">
        <v>81.599999999999994</v>
      </c>
      <c r="N27" s="9">
        <v>95.8</v>
      </c>
      <c r="O27" s="9">
        <v>94.4</v>
      </c>
      <c r="P27" s="9">
        <v>102.9</v>
      </c>
      <c r="Q27" s="9">
        <v>113.5</v>
      </c>
    </row>
    <row r="28" spans="1:17" x14ac:dyDescent="0.25">
      <c r="A28" s="18" t="s">
        <v>124</v>
      </c>
      <c r="B28" s="9">
        <v>-23.703834530000002</v>
      </c>
      <c r="C28" s="9">
        <v>-271.10000000000002</v>
      </c>
      <c r="D28" s="9">
        <v>-84.6</v>
      </c>
      <c r="E28" s="9">
        <v>57.7</v>
      </c>
      <c r="F28" s="9">
        <v>33.5</v>
      </c>
      <c r="G28" s="9">
        <v>-4.9000000000000004</v>
      </c>
      <c r="H28" s="9">
        <v>-1.1000000000000001</v>
      </c>
      <c r="I28" s="9">
        <v>-3.8</v>
      </c>
      <c r="J28" s="9">
        <v>9.6</v>
      </c>
      <c r="K28" s="9">
        <v>-15.2</v>
      </c>
      <c r="L28" s="9">
        <v>-15.4</v>
      </c>
      <c r="M28" s="9">
        <v>-8.6</v>
      </c>
      <c r="N28" s="9">
        <v>5.4</v>
      </c>
      <c r="O28" s="9">
        <v>-5.4</v>
      </c>
      <c r="P28" s="9">
        <v>5.7</v>
      </c>
      <c r="Q28" s="9">
        <v>-6.2</v>
      </c>
    </row>
    <row r="29" spans="1:17" x14ac:dyDescent="0.25">
      <c r="A29" s="12" t="s">
        <v>125</v>
      </c>
      <c r="B29" s="13">
        <v>1158.6179044139999</v>
      </c>
      <c r="C29" s="13">
        <v>737.09999999999991</v>
      </c>
      <c r="D29" s="13">
        <v>839.3</v>
      </c>
      <c r="E29" s="13">
        <v>891.50000000000023</v>
      </c>
      <c r="F29" s="13">
        <v>661.39999999999986</v>
      </c>
      <c r="G29" s="13">
        <v>441.49999999999994</v>
      </c>
      <c r="H29" s="13">
        <v>342.60000000000014</v>
      </c>
      <c r="I29" s="13">
        <v>154.99999999999994</v>
      </c>
      <c r="J29" s="13">
        <v>188.3</v>
      </c>
      <c r="K29" s="13">
        <v>-18.199999999999989</v>
      </c>
      <c r="L29" s="13">
        <v>166.9999999999998</v>
      </c>
      <c r="M29" s="13">
        <v>245.5</v>
      </c>
      <c r="N29" s="13">
        <v>297.60000000000002</v>
      </c>
      <c r="O29" s="13">
        <v>137.2000000000001</v>
      </c>
      <c r="P29" s="13">
        <v>158.9</v>
      </c>
      <c r="Q29" s="13">
        <v>167.3</v>
      </c>
    </row>
    <row r="30" spans="1:17" x14ac:dyDescent="0.25">
      <c r="A30" s="15" t="s">
        <v>126</v>
      </c>
      <c r="B30" s="16">
        <v>-335.05585656</v>
      </c>
      <c r="C30" s="16">
        <v>-198.6</v>
      </c>
      <c r="D30" s="16">
        <v>-232.8</v>
      </c>
      <c r="E30" s="16">
        <v>-249.2</v>
      </c>
      <c r="F30" s="16">
        <v>-184.2</v>
      </c>
      <c r="G30" s="16">
        <v>-100.6</v>
      </c>
      <c r="H30" s="16">
        <v>-80.099999999999994</v>
      </c>
      <c r="I30" s="16">
        <v>-48.7</v>
      </c>
      <c r="J30" s="16">
        <v>-62.699999999999996</v>
      </c>
      <c r="K30" s="16">
        <v>-16.100000000000001</v>
      </c>
      <c r="L30" s="16">
        <v>-49.800000000000004</v>
      </c>
      <c r="M30" s="16">
        <v>-54.300000000000004</v>
      </c>
      <c r="N30" s="16">
        <v>-68</v>
      </c>
      <c r="O30" s="16">
        <v>-23.9</v>
      </c>
      <c r="P30" s="16">
        <v>-32.4</v>
      </c>
      <c r="Q30" s="16">
        <v>51.3</v>
      </c>
    </row>
    <row r="31" spans="1:17" x14ac:dyDescent="0.25">
      <c r="A31" s="18" t="s">
        <v>58</v>
      </c>
      <c r="B31" s="9">
        <v>-328.78534751000001</v>
      </c>
      <c r="C31" s="9">
        <v>-106.3</v>
      </c>
      <c r="D31" s="9">
        <v>-333.3</v>
      </c>
      <c r="E31" s="9">
        <v>-277.2</v>
      </c>
      <c r="F31" s="9">
        <v>-202.6</v>
      </c>
      <c r="G31" s="9">
        <v>-80</v>
      </c>
      <c r="H31" s="9">
        <v>-59.1</v>
      </c>
      <c r="I31" s="9">
        <v>-61.5</v>
      </c>
      <c r="J31" s="9">
        <v>1.9</v>
      </c>
      <c r="K31" s="9">
        <v>-31.5</v>
      </c>
      <c r="L31" s="9">
        <v>-93.4</v>
      </c>
      <c r="M31" s="9">
        <v>-86.7</v>
      </c>
      <c r="N31" s="9">
        <v>-25.8</v>
      </c>
      <c r="O31" s="9">
        <v>-59.8</v>
      </c>
      <c r="P31" s="9">
        <v>-48.2</v>
      </c>
      <c r="Q31" s="9">
        <v>60.3</v>
      </c>
    </row>
    <row r="32" spans="1:17" x14ac:dyDescent="0.25">
      <c r="A32" s="18" t="s">
        <v>127</v>
      </c>
      <c r="B32" s="9">
        <v>-6.2705090499999985</v>
      </c>
      <c r="C32" s="9">
        <v>-92.3</v>
      </c>
      <c r="D32" s="9">
        <v>100.5</v>
      </c>
      <c r="E32" s="9">
        <v>28</v>
      </c>
      <c r="F32" s="9">
        <v>18.399999999999999</v>
      </c>
      <c r="G32" s="9">
        <v>-20.6</v>
      </c>
      <c r="H32" s="9">
        <v>-21</v>
      </c>
      <c r="I32" s="9">
        <v>12.8</v>
      </c>
      <c r="J32" s="9">
        <v>-64.599999999999994</v>
      </c>
      <c r="K32" s="9">
        <v>15.4</v>
      </c>
      <c r="L32" s="9">
        <v>43.6</v>
      </c>
      <c r="M32" s="9">
        <v>32.4</v>
      </c>
      <c r="N32" s="9">
        <v>-42.2</v>
      </c>
      <c r="O32" s="9">
        <v>35.9</v>
      </c>
      <c r="P32" s="9">
        <v>15.8</v>
      </c>
      <c r="Q32" s="9">
        <v>-9</v>
      </c>
    </row>
    <row r="33" spans="1:17" x14ac:dyDescent="0.25">
      <c r="A33" s="12" t="s">
        <v>128</v>
      </c>
      <c r="B33" s="13">
        <v>823.56204785399996</v>
      </c>
      <c r="C33" s="13">
        <v>538.49999999999989</v>
      </c>
      <c r="D33" s="13">
        <v>606.5</v>
      </c>
      <c r="E33" s="13">
        <v>642.30000000000018</v>
      </c>
      <c r="F33" s="13">
        <v>477.19999999999987</v>
      </c>
      <c r="G33" s="13">
        <v>340.9</v>
      </c>
      <c r="H33" s="13">
        <v>262.50000000000011</v>
      </c>
      <c r="I33" s="13">
        <v>106.29999999999994</v>
      </c>
      <c r="J33" s="13">
        <v>125.59999999999994</v>
      </c>
      <c r="K33" s="13">
        <v>-34.29999999999999</v>
      </c>
      <c r="L33" s="13">
        <v>117.19999999999979</v>
      </c>
      <c r="M33" s="13">
        <v>191.2</v>
      </c>
      <c r="N33" s="13">
        <v>229.60000000000002</v>
      </c>
      <c r="O33" s="13">
        <v>113.3000000000001</v>
      </c>
      <c r="P33" s="13">
        <v>126.5</v>
      </c>
      <c r="Q33" s="13">
        <v>218.6</v>
      </c>
    </row>
    <row r="34" spans="1:17" x14ac:dyDescent="0.25">
      <c r="A34" s="8" t="s">
        <v>129</v>
      </c>
      <c r="B34" s="40">
        <f>(B33/B8)</f>
        <v>0.50670337888309036</v>
      </c>
      <c r="C34" s="40">
        <f t="shared" ref="C34:Q34" si="1">(C33/C8)</f>
        <v>0.33364312267657986</v>
      </c>
      <c r="D34" s="40">
        <f t="shared" si="1"/>
        <v>0.3884583360020496</v>
      </c>
      <c r="E34" s="40">
        <f t="shared" si="1"/>
        <v>0.39121695699841652</v>
      </c>
      <c r="F34" s="40">
        <f t="shared" si="1"/>
        <v>0.32671504861016015</v>
      </c>
      <c r="G34" s="40">
        <f t="shared" si="1"/>
        <v>0.25164243005831549</v>
      </c>
      <c r="H34" s="40">
        <f t="shared" si="1"/>
        <v>0.20292207792207798</v>
      </c>
      <c r="I34" s="40">
        <f t="shared" si="1"/>
        <v>7.991279506841073E-2</v>
      </c>
      <c r="J34" s="40">
        <f t="shared" si="1"/>
        <v>0.10091595693395464</v>
      </c>
      <c r="K34" s="40">
        <f t="shared" si="1"/>
        <v>-3.4112381899552451E-2</v>
      </c>
      <c r="L34" s="40">
        <f t="shared" si="1"/>
        <v>9.652446055015633E-2</v>
      </c>
      <c r="M34" s="40">
        <f t="shared" si="1"/>
        <v>0.14631160085705541</v>
      </c>
      <c r="N34" s="40">
        <f t="shared" si="1"/>
        <v>0.19750537634408605</v>
      </c>
      <c r="O34" s="40">
        <f t="shared" si="1"/>
        <v>9.7028346321829315E-2</v>
      </c>
      <c r="P34" s="40">
        <f t="shared" si="1"/>
        <v>0.1001980198019802</v>
      </c>
      <c r="Q34" s="40">
        <f t="shared" si="1"/>
        <v>0.15921340131099782</v>
      </c>
    </row>
    <row r="35" spans="1:17" x14ac:dyDescent="0.25">
      <c r="A35" s="12" t="s">
        <v>130</v>
      </c>
      <c r="B35" s="13">
        <v>823.56204785399996</v>
      </c>
      <c r="C35" s="13">
        <v>538.5</v>
      </c>
      <c r="D35" s="13">
        <v>606.5</v>
      </c>
      <c r="E35" s="13">
        <v>642.29999999999995</v>
      </c>
      <c r="F35" s="13">
        <v>477.2</v>
      </c>
      <c r="G35" s="13">
        <v>340.90000000000003</v>
      </c>
      <c r="H35" s="13">
        <v>262.5</v>
      </c>
      <c r="I35" s="13">
        <v>106.3</v>
      </c>
      <c r="J35" s="13">
        <v>125.6</v>
      </c>
      <c r="K35" s="13">
        <v>-34.299999999999997</v>
      </c>
      <c r="L35" s="13">
        <v>117.2</v>
      </c>
      <c r="M35" s="13">
        <v>191.2</v>
      </c>
      <c r="N35" s="13">
        <v>229.6</v>
      </c>
      <c r="O35" s="13">
        <v>113.3000000000001</v>
      </c>
      <c r="P35" s="13">
        <v>126.5</v>
      </c>
      <c r="Q35" s="13">
        <v>218.6</v>
      </c>
    </row>
    <row r="36" spans="1:17" x14ac:dyDescent="0.25">
      <c r="A36" s="8" t="s">
        <v>131</v>
      </c>
      <c r="B36" s="9">
        <v>0</v>
      </c>
      <c r="C36" s="9">
        <v>0</v>
      </c>
      <c r="D36" s="9">
        <v>0</v>
      </c>
      <c r="E36" s="9">
        <v>0</v>
      </c>
      <c r="F36" s="9">
        <v>0</v>
      </c>
      <c r="G36" s="9">
        <v>0</v>
      </c>
      <c r="H36" s="9">
        <v>0</v>
      </c>
      <c r="I36" s="9">
        <v>0</v>
      </c>
      <c r="J36" s="9">
        <v>0</v>
      </c>
      <c r="K36" s="9">
        <v>0</v>
      </c>
      <c r="L36" s="9">
        <v>0</v>
      </c>
      <c r="M36" s="9">
        <v>0</v>
      </c>
      <c r="N36" s="9">
        <v>0</v>
      </c>
      <c r="O36" s="9">
        <v>0</v>
      </c>
      <c r="P36" s="9">
        <v>0</v>
      </c>
      <c r="Q36" s="9">
        <v>0</v>
      </c>
    </row>
    <row r="38" spans="1:17" ht="51" x14ac:dyDescent="0.25">
      <c r="A38" s="41" t="s">
        <v>148</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tabColor rgb="FF00B0F0"/>
  </sheetPr>
  <dimension ref="A1:Q36"/>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5703125" customWidth="1"/>
    <col min="2" max="17" width="5.5703125" customWidth="1"/>
  </cols>
  <sheetData>
    <row r="1" spans="1:17" ht="37.5" customHeight="1" x14ac:dyDescent="0.25">
      <c r="A1" s="37" t="s">
        <v>2</v>
      </c>
      <c r="B1" s="6"/>
      <c r="C1" s="6"/>
      <c r="D1" s="6"/>
      <c r="E1" s="6"/>
      <c r="F1" s="6"/>
      <c r="G1" s="6"/>
      <c r="H1" s="6"/>
      <c r="I1" s="6"/>
      <c r="J1" s="6"/>
      <c r="K1" s="6"/>
      <c r="L1" s="6"/>
      <c r="M1" s="6"/>
      <c r="N1" s="6"/>
      <c r="O1" s="6"/>
      <c r="P1" s="6"/>
      <c r="Q1" s="6"/>
    </row>
    <row r="2" spans="1:17" ht="14.45" customHeight="1" x14ac:dyDescent="0.3">
      <c r="A2" s="3"/>
      <c r="B2" s="3"/>
      <c r="C2" s="3"/>
      <c r="D2" s="3"/>
      <c r="E2" s="3"/>
      <c r="F2" s="3"/>
      <c r="G2" s="3"/>
      <c r="H2" s="3"/>
      <c r="I2" s="3"/>
      <c r="J2" s="3"/>
      <c r="K2" s="3"/>
      <c r="L2" s="3"/>
      <c r="M2" s="3"/>
      <c r="N2" s="3"/>
      <c r="O2" s="3"/>
      <c r="P2" s="3"/>
      <c r="Q2" s="3"/>
    </row>
    <row r="3" spans="1:17" ht="14.45" customHeight="1" x14ac:dyDescent="0.3">
      <c r="A3" s="4" t="s">
        <v>145</v>
      </c>
      <c r="B3" s="3"/>
      <c r="C3" s="3"/>
      <c r="D3" s="3"/>
      <c r="E3" s="14"/>
      <c r="F3" s="3"/>
      <c r="G3" s="3"/>
      <c r="H3" s="3"/>
      <c r="I3" s="3"/>
      <c r="J3" s="3"/>
      <c r="K3" s="3"/>
      <c r="L3" s="3"/>
      <c r="M3" s="3"/>
      <c r="N3" s="3"/>
      <c r="O3" s="3"/>
      <c r="P3" s="3"/>
      <c r="Q3" s="3"/>
    </row>
    <row r="4" spans="1:17" ht="14.45" customHeight="1" x14ac:dyDescent="0.3">
      <c r="A4" s="3"/>
      <c r="B4" s="14"/>
      <c r="C4" s="3"/>
      <c r="D4" s="3"/>
      <c r="E4" s="14"/>
      <c r="F4" s="7"/>
      <c r="G4" s="7"/>
      <c r="H4" s="3"/>
      <c r="I4" s="3"/>
      <c r="J4" s="3"/>
      <c r="K4" s="3"/>
      <c r="L4" s="3"/>
      <c r="M4" s="3"/>
      <c r="N4" s="3"/>
      <c r="O4" s="3"/>
      <c r="P4" s="3"/>
      <c r="Q4" s="3"/>
    </row>
    <row r="5" spans="1:17" ht="14.45" customHeight="1" x14ac:dyDescent="0.25">
      <c r="A5" s="23" t="s">
        <v>187</v>
      </c>
      <c r="B5" s="5" t="s">
        <v>31</v>
      </c>
      <c r="C5" s="5" t="s">
        <v>32</v>
      </c>
      <c r="D5" s="5" t="s">
        <v>33</v>
      </c>
      <c r="E5" s="5" t="s">
        <v>34</v>
      </c>
      <c r="F5" s="5" t="s">
        <v>35</v>
      </c>
      <c r="G5" s="5" t="s">
        <v>36</v>
      </c>
      <c r="H5" s="5" t="s">
        <v>37</v>
      </c>
      <c r="I5" s="5" t="s">
        <v>38</v>
      </c>
      <c r="J5" s="5" t="s">
        <v>39</v>
      </c>
      <c r="K5" s="5" t="s">
        <v>40</v>
      </c>
      <c r="L5" s="5" t="s">
        <v>41</v>
      </c>
      <c r="M5" s="5" t="s">
        <v>42</v>
      </c>
      <c r="N5" s="5" t="s">
        <v>43</v>
      </c>
      <c r="O5" s="5" t="s">
        <v>152</v>
      </c>
      <c r="P5" s="5" t="s">
        <v>153</v>
      </c>
      <c r="Q5" s="5" t="s">
        <v>180</v>
      </c>
    </row>
    <row r="6" spans="1:17" x14ac:dyDescent="0.25">
      <c r="A6" s="12" t="s">
        <v>104</v>
      </c>
      <c r="B6" s="13">
        <v>717.39356626999995</v>
      </c>
      <c r="C6" s="13">
        <v>742.2</v>
      </c>
      <c r="D6" s="13">
        <v>784.6</v>
      </c>
      <c r="E6" s="13">
        <v>788.3</v>
      </c>
      <c r="F6" s="13">
        <v>724.7</v>
      </c>
      <c r="G6" s="13">
        <v>745.8</v>
      </c>
      <c r="H6" s="13">
        <v>772.7</v>
      </c>
      <c r="I6" s="13">
        <v>875.1</v>
      </c>
      <c r="J6" s="13">
        <v>727.7</v>
      </c>
      <c r="K6" s="13">
        <v>562.29999999999995</v>
      </c>
      <c r="L6" s="13">
        <v>754.9</v>
      </c>
      <c r="M6" s="13">
        <v>907.6</v>
      </c>
      <c r="N6" s="13">
        <v>783.5</v>
      </c>
      <c r="O6" s="13">
        <v>854.9</v>
      </c>
      <c r="P6" s="13">
        <v>1006.8</v>
      </c>
      <c r="Q6" s="13">
        <v>1115.5999999999999</v>
      </c>
    </row>
    <row r="7" spans="1:17" x14ac:dyDescent="0.25">
      <c r="A7" s="8" t="s">
        <v>105</v>
      </c>
      <c r="B7" s="9">
        <v>-96.704652749999994</v>
      </c>
      <c r="C7" s="9">
        <v>-83.5</v>
      </c>
      <c r="D7" s="9">
        <v>-87.8</v>
      </c>
      <c r="E7" s="9">
        <v>-87.2</v>
      </c>
      <c r="F7" s="9">
        <v>-80.2</v>
      </c>
      <c r="G7" s="9">
        <v>-82.5</v>
      </c>
      <c r="H7" s="9">
        <v>-85.5</v>
      </c>
      <c r="I7" s="9">
        <v>-96.8</v>
      </c>
      <c r="J7" s="9">
        <v>-80.5</v>
      </c>
      <c r="K7" s="9">
        <v>-62.300000000000004</v>
      </c>
      <c r="L7" s="9">
        <v>-83.5</v>
      </c>
      <c r="M7" s="9">
        <v>-103.8</v>
      </c>
      <c r="N7" s="9">
        <v>-103.8</v>
      </c>
      <c r="O7" s="9">
        <v>-123</v>
      </c>
      <c r="P7" s="9">
        <v>-142.30000000000001</v>
      </c>
      <c r="Q7" s="9">
        <v>-153.80000000000001</v>
      </c>
    </row>
    <row r="8" spans="1:17" x14ac:dyDescent="0.25">
      <c r="A8" s="12" t="s">
        <v>106</v>
      </c>
      <c r="B8" s="13">
        <v>620.68891351999991</v>
      </c>
      <c r="C8" s="13">
        <v>658.7</v>
      </c>
      <c r="D8" s="13">
        <v>696.80000000000007</v>
      </c>
      <c r="E8" s="13">
        <v>701.09999999999991</v>
      </c>
      <c r="F8" s="13">
        <v>644.5</v>
      </c>
      <c r="G8" s="13">
        <v>663.3</v>
      </c>
      <c r="H8" s="13">
        <v>687.2</v>
      </c>
      <c r="I8" s="13">
        <v>778.30000000000007</v>
      </c>
      <c r="J8" s="13">
        <v>647.20000000000005</v>
      </c>
      <c r="K8" s="13">
        <v>499.99999999999994</v>
      </c>
      <c r="L8" s="13">
        <v>671.4</v>
      </c>
      <c r="M8" s="13">
        <v>803.80000000000007</v>
      </c>
      <c r="N8" s="13">
        <v>679.7</v>
      </c>
      <c r="O8" s="13">
        <v>731.8</v>
      </c>
      <c r="P8" s="13">
        <v>864.5</v>
      </c>
      <c r="Q8" s="13">
        <v>961.8</v>
      </c>
    </row>
    <row r="9" spans="1:17" x14ac:dyDescent="0.25">
      <c r="A9" s="15" t="s">
        <v>107</v>
      </c>
      <c r="B9" s="16">
        <v>-367.61710239000001</v>
      </c>
      <c r="C9" s="16">
        <v>-394.8</v>
      </c>
      <c r="D9" s="16">
        <v>-401.29999999999995</v>
      </c>
      <c r="E9" s="16">
        <v>-414.79999999999995</v>
      </c>
      <c r="F9" s="16">
        <v>-415.6</v>
      </c>
      <c r="G9" s="16">
        <v>-405.2</v>
      </c>
      <c r="H9" s="16">
        <v>-423.29999999999995</v>
      </c>
      <c r="I9" s="16">
        <v>-429</v>
      </c>
      <c r="J9" s="16">
        <v>-432.9</v>
      </c>
      <c r="K9" s="16">
        <v>-366.5</v>
      </c>
      <c r="L9" s="16">
        <v>-443</v>
      </c>
      <c r="M9" s="16">
        <v>-441.49999999999994</v>
      </c>
      <c r="N9" s="16">
        <v>-471.3</v>
      </c>
      <c r="O9" s="16">
        <v>-485.3</v>
      </c>
      <c r="P9" s="16">
        <v>-570.4</v>
      </c>
      <c r="Q9" s="16">
        <v>-541.29999999999995</v>
      </c>
    </row>
    <row r="10" spans="1:17" x14ac:dyDescent="0.25">
      <c r="A10" s="18" t="s">
        <v>108</v>
      </c>
      <c r="B10" s="9">
        <v>-271.18376907000004</v>
      </c>
      <c r="C10" s="9">
        <v>-298.39999999999998</v>
      </c>
      <c r="D10" s="9">
        <v>-304.89999999999998</v>
      </c>
      <c r="E10" s="9">
        <v>-318.39999999999998</v>
      </c>
      <c r="F10" s="9">
        <v>-319.20000000000005</v>
      </c>
      <c r="G10" s="9">
        <v>-308.39999999999998</v>
      </c>
      <c r="H10" s="9">
        <v>-326.7</v>
      </c>
      <c r="I10" s="9">
        <v>-332.4</v>
      </c>
      <c r="J10" s="9">
        <v>-336.2</v>
      </c>
      <c r="K10" s="9">
        <v>-269.60000000000002</v>
      </c>
      <c r="L10" s="9">
        <v>-346.1</v>
      </c>
      <c r="M10" s="9">
        <v>-344.59999999999997</v>
      </c>
      <c r="N10" s="9">
        <v>-374.3</v>
      </c>
      <c r="O10" s="9">
        <v>-388.3</v>
      </c>
      <c r="P10" s="9">
        <v>-473.4</v>
      </c>
      <c r="Q10" s="9">
        <v>-444.5</v>
      </c>
    </row>
    <row r="11" spans="1:17" x14ac:dyDescent="0.25">
      <c r="A11" s="18" t="s">
        <v>109</v>
      </c>
      <c r="B11" s="9">
        <v>-96.433333320000003</v>
      </c>
      <c r="C11" s="9">
        <v>-96.4</v>
      </c>
      <c r="D11" s="9">
        <v>-96.4</v>
      </c>
      <c r="E11" s="9">
        <v>-96.4</v>
      </c>
      <c r="F11" s="9">
        <v>-96.4</v>
      </c>
      <c r="G11" s="9">
        <v>-96.8</v>
      </c>
      <c r="H11" s="9">
        <v>-96.6</v>
      </c>
      <c r="I11" s="9">
        <v>-96.6</v>
      </c>
      <c r="J11" s="9">
        <v>-96.7</v>
      </c>
      <c r="K11" s="9">
        <v>-96.9</v>
      </c>
      <c r="L11" s="9">
        <v>-96.9</v>
      </c>
      <c r="M11" s="9">
        <v>-96.9</v>
      </c>
      <c r="N11" s="9">
        <v>-97</v>
      </c>
      <c r="O11" s="9">
        <v>-97</v>
      </c>
      <c r="P11" s="9">
        <v>-97</v>
      </c>
      <c r="Q11" s="9">
        <v>-96.8</v>
      </c>
    </row>
    <row r="12" spans="1:17" x14ac:dyDescent="0.25">
      <c r="A12" s="12" t="s">
        <v>110</v>
      </c>
      <c r="B12" s="13">
        <v>253.07181112999987</v>
      </c>
      <c r="C12" s="13">
        <v>263.90000000000009</v>
      </c>
      <c r="D12" s="13">
        <v>295.50000000000011</v>
      </c>
      <c r="E12" s="13">
        <v>286.29999999999995</v>
      </c>
      <c r="F12" s="13">
        <v>228.89999999999998</v>
      </c>
      <c r="G12" s="13">
        <v>258.09999999999997</v>
      </c>
      <c r="H12" s="13">
        <v>263.90000000000009</v>
      </c>
      <c r="I12" s="13">
        <v>349.30000000000007</v>
      </c>
      <c r="J12" s="13">
        <v>214.30000000000007</v>
      </c>
      <c r="K12" s="13">
        <v>133.49999999999991</v>
      </c>
      <c r="L12" s="13">
        <v>228.39999999999995</v>
      </c>
      <c r="M12" s="13">
        <v>362.30000000000007</v>
      </c>
      <c r="N12" s="13">
        <v>208.40000000000003</v>
      </c>
      <c r="O12" s="13">
        <v>246.49999999999994</v>
      </c>
      <c r="P12" s="13">
        <v>294.10000000000002</v>
      </c>
      <c r="Q12" s="13">
        <v>420.5</v>
      </c>
    </row>
    <row r="13" spans="1:17" x14ac:dyDescent="0.25">
      <c r="A13" s="15" t="s">
        <v>111</v>
      </c>
      <c r="B13" s="16">
        <v>-27.755137290000004</v>
      </c>
      <c r="C13" s="16">
        <v>-27.5</v>
      </c>
      <c r="D13" s="16">
        <v>-32</v>
      </c>
      <c r="E13" s="16">
        <v>-37.1</v>
      </c>
      <c r="F13" s="16">
        <v>-50.400000000000006</v>
      </c>
      <c r="G13" s="16">
        <v>-43.1</v>
      </c>
      <c r="H13" s="16">
        <v>-45.5</v>
      </c>
      <c r="I13" s="16">
        <v>-48.2</v>
      </c>
      <c r="J13" s="16">
        <v>-52.7</v>
      </c>
      <c r="K13" s="16">
        <v>-69.5</v>
      </c>
      <c r="L13" s="16">
        <v>-122.5</v>
      </c>
      <c r="M13" s="16">
        <v>-49.9</v>
      </c>
      <c r="N13" s="16">
        <v>-92.5</v>
      </c>
      <c r="O13" s="16">
        <v>-46.6</v>
      </c>
      <c r="P13" s="16">
        <v>-30.1</v>
      </c>
      <c r="Q13" s="16">
        <v>-94.6</v>
      </c>
    </row>
    <row r="14" spans="1:17" x14ac:dyDescent="0.25">
      <c r="A14" s="8" t="s">
        <v>112</v>
      </c>
      <c r="B14" s="9">
        <v>-15.705485030000002</v>
      </c>
      <c r="C14" s="9">
        <v>-16.8</v>
      </c>
      <c r="D14" s="9">
        <v>-16.8</v>
      </c>
      <c r="E14" s="9">
        <v>-17.7</v>
      </c>
      <c r="F14" s="9">
        <v>-17.8</v>
      </c>
      <c r="G14" s="9">
        <v>-17.100000000000001</v>
      </c>
      <c r="H14" s="9">
        <v>-18</v>
      </c>
      <c r="I14" s="9">
        <v>-18.7</v>
      </c>
      <c r="J14" s="9">
        <v>-18.2</v>
      </c>
      <c r="K14" s="9">
        <v>-18.2</v>
      </c>
      <c r="L14" s="9">
        <v>-19.899999999999999</v>
      </c>
      <c r="M14" s="9">
        <v>-19.3</v>
      </c>
      <c r="N14" s="9">
        <v>-17.3</v>
      </c>
      <c r="O14" s="9">
        <v>-18.7</v>
      </c>
      <c r="P14" s="9">
        <v>-17.399999999999999</v>
      </c>
      <c r="Q14" s="9">
        <v>-23.1</v>
      </c>
    </row>
    <row r="15" spans="1:17" x14ac:dyDescent="0.25">
      <c r="A15" s="20" t="s">
        <v>113</v>
      </c>
      <c r="B15" s="21">
        <v>-3.8469207500000002</v>
      </c>
      <c r="C15" s="21">
        <v>-4.5</v>
      </c>
      <c r="D15" s="21">
        <v>-6.2</v>
      </c>
      <c r="E15" s="21">
        <v>-8.1999999999999993</v>
      </c>
      <c r="F15" s="21">
        <v>-11.7</v>
      </c>
      <c r="G15" s="21">
        <v>-11</v>
      </c>
      <c r="H15" s="21">
        <v>-7.3999999999999995</v>
      </c>
      <c r="I15" s="21">
        <v>-10.6</v>
      </c>
      <c r="J15" s="21">
        <v>-7</v>
      </c>
      <c r="K15" s="21">
        <v>-7.2</v>
      </c>
      <c r="L15" s="21">
        <v>-7.7</v>
      </c>
      <c r="M15" s="21">
        <v>-11.2</v>
      </c>
      <c r="N15" s="21">
        <v>-6.5</v>
      </c>
      <c r="O15" s="21">
        <v>-7.3</v>
      </c>
      <c r="P15" s="21">
        <v>-4.4000000000000004</v>
      </c>
      <c r="Q15" s="21">
        <v>-5.2</v>
      </c>
    </row>
    <row r="16" spans="1:17" x14ac:dyDescent="0.25">
      <c r="A16" s="8" t="s">
        <v>114</v>
      </c>
      <c r="B16" s="9">
        <v>-0.34146477000000003</v>
      </c>
      <c r="C16" s="9">
        <v>-0.1</v>
      </c>
      <c r="D16" s="9">
        <v>-0.8</v>
      </c>
      <c r="E16" s="9">
        <v>-2.1</v>
      </c>
      <c r="F16" s="9">
        <v>-0.8</v>
      </c>
      <c r="G16" s="9">
        <v>-1.1000000000000001</v>
      </c>
      <c r="H16" s="9">
        <v>-0.7</v>
      </c>
      <c r="I16" s="9">
        <v>0.2</v>
      </c>
      <c r="J16" s="9">
        <v>-0.1</v>
      </c>
      <c r="K16" s="9">
        <v>-0.1</v>
      </c>
      <c r="L16" s="9">
        <v>0.1</v>
      </c>
      <c r="M16" s="9">
        <v>-0.1</v>
      </c>
      <c r="N16" s="9">
        <v>-0.1</v>
      </c>
      <c r="O16" s="9">
        <v>-0.1</v>
      </c>
      <c r="P16" s="9">
        <v>-0.1</v>
      </c>
      <c r="Q16" s="9">
        <v>-0.1</v>
      </c>
    </row>
    <row r="17" spans="1:17" x14ac:dyDescent="0.25">
      <c r="A17" s="8" t="s">
        <v>115</v>
      </c>
      <c r="B17" s="9">
        <v>-7.8612667399999996</v>
      </c>
      <c r="C17" s="9">
        <v>-6.1</v>
      </c>
      <c r="D17" s="9">
        <v>-8.1999999999999993</v>
      </c>
      <c r="E17" s="9">
        <v>-9.1</v>
      </c>
      <c r="F17" s="9">
        <v>-20.100000000000001</v>
      </c>
      <c r="G17" s="9">
        <v>-13.9</v>
      </c>
      <c r="H17" s="9">
        <v>-19.399999999999999</v>
      </c>
      <c r="I17" s="9">
        <v>-19.100000000000001</v>
      </c>
      <c r="J17" s="9">
        <v>-27.4</v>
      </c>
      <c r="K17" s="9">
        <v>-44</v>
      </c>
      <c r="L17" s="9">
        <v>-95</v>
      </c>
      <c r="M17" s="9">
        <v>-19.3</v>
      </c>
      <c r="N17" s="9">
        <v>-68.599999999999994</v>
      </c>
      <c r="O17" s="9">
        <v>-20.5</v>
      </c>
      <c r="P17" s="9">
        <v>-8.1999999999999993</v>
      </c>
      <c r="Q17" s="9">
        <v>-66.2</v>
      </c>
    </row>
    <row r="18" spans="1:17" x14ac:dyDescent="0.25">
      <c r="A18" s="8" t="s">
        <v>109</v>
      </c>
      <c r="B18" s="9">
        <v>-0.1028501</v>
      </c>
      <c r="C18" s="9">
        <v>-0.1</v>
      </c>
      <c r="D18" s="9">
        <v>-0.1</v>
      </c>
      <c r="E18" s="9">
        <v>-0.3</v>
      </c>
      <c r="F18" s="9">
        <v>-0.3</v>
      </c>
      <c r="G18" s="9">
        <v>-0.4</v>
      </c>
      <c r="H18" s="9">
        <v>-0.3</v>
      </c>
      <c r="I18" s="9">
        <v>-0.4</v>
      </c>
      <c r="J18" s="9">
        <v>-0.4</v>
      </c>
      <c r="K18" s="9">
        <v>-0.4</v>
      </c>
      <c r="L18" s="9">
        <v>-0.4</v>
      </c>
      <c r="M18" s="9">
        <v>-0.4</v>
      </c>
      <c r="N18" s="9">
        <v>-0.4</v>
      </c>
      <c r="O18" s="9">
        <v>-0.4</v>
      </c>
      <c r="P18" s="9">
        <v>-0.4</v>
      </c>
      <c r="Q18" s="9">
        <v>-0.4</v>
      </c>
    </row>
    <row r="19" spans="1:17" x14ac:dyDescent="0.25">
      <c r="A19" s="8" t="s">
        <v>116</v>
      </c>
      <c r="B19" s="21">
        <v>0</v>
      </c>
      <c r="C19" s="21">
        <v>0</v>
      </c>
      <c r="D19" s="21">
        <v>0</v>
      </c>
      <c r="E19" s="21">
        <v>0</v>
      </c>
      <c r="F19" s="21">
        <v>0</v>
      </c>
      <c r="G19" s="21">
        <v>0</v>
      </c>
      <c r="H19" s="21">
        <v>0</v>
      </c>
      <c r="I19" s="21">
        <v>0</v>
      </c>
      <c r="J19" s="21">
        <v>0</v>
      </c>
      <c r="K19" s="21">
        <v>0</v>
      </c>
      <c r="L19" s="21">
        <v>0</v>
      </c>
      <c r="M19" s="21">
        <v>0</v>
      </c>
      <c r="N19" s="21">
        <v>0</v>
      </c>
      <c r="O19" s="21">
        <v>0</v>
      </c>
      <c r="P19" s="21">
        <v>0</v>
      </c>
      <c r="Q19" s="21">
        <v>0</v>
      </c>
    </row>
    <row r="20" spans="1:17" x14ac:dyDescent="0.25">
      <c r="A20" s="15" t="s">
        <v>117</v>
      </c>
      <c r="B20" s="16">
        <v>-395.47508978000002</v>
      </c>
      <c r="C20" s="16">
        <v>-422.4</v>
      </c>
      <c r="D20" s="16">
        <v>-433.4</v>
      </c>
      <c r="E20" s="16">
        <v>-452.2</v>
      </c>
      <c r="F20" s="16">
        <v>-466.3</v>
      </c>
      <c r="G20" s="16">
        <v>-448.7</v>
      </c>
      <c r="H20" s="16">
        <v>-469.09999999999997</v>
      </c>
      <c r="I20" s="16">
        <v>-477.59999999999997</v>
      </c>
      <c r="J20" s="16">
        <v>-485.99999999999994</v>
      </c>
      <c r="K20" s="16">
        <v>-436.4</v>
      </c>
      <c r="L20" s="16">
        <v>-565.9</v>
      </c>
      <c r="M20" s="11">
        <v>-491.79999999999995</v>
      </c>
      <c r="N20" s="16">
        <v>-564.1</v>
      </c>
      <c r="O20" s="11">
        <v>-532.29999999999995</v>
      </c>
      <c r="P20" s="11">
        <v>-600.9</v>
      </c>
      <c r="Q20" s="11">
        <v>-636.29999999999995</v>
      </c>
    </row>
    <row r="21" spans="1:17" x14ac:dyDescent="0.25">
      <c r="A21" s="12" t="s">
        <v>118</v>
      </c>
      <c r="B21" s="13">
        <v>225.21382373999987</v>
      </c>
      <c r="C21" s="13">
        <v>236.3000000000001</v>
      </c>
      <c r="D21" s="13">
        <v>263.40000000000009</v>
      </c>
      <c r="E21" s="13">
        <v>248.89999999999995</v>
      </c>
      <c r="F21" s="13">
        <v>178.2</v>
      </c>
      <c r="G21" s="13">
        <v>214.59999999999997</v>
      </c>
      <c r="H21" s="13">
        <v>218.10000000000008</v>
      </c>
      <c r="I21" s="13">
        <v>300.70000000000005</v>
      </c>
      <c r="J21" s="13">
        <v>161.20000000000007</v>
      </c>
      <c r="K21" s="13">
        <v>63.69999999999991</v>
      </c>
      <c r="L21" s="13">
        <v>105.49999999999994</v>
      </c>
      <c r="M21" s="13">
        <v>312.00000000000006</v>
      </c>
      <c r="N21" s="13">
        <v>115.50000000000003</v>
      </c>
      <c r="O21" s="13">
        <v>199.6</v>
      </c>
      <c r="P21" s="13">
        <v>263.60000000000002</v>
      </c>
      <c r="Q21" s="13">
        <v>325.5</v>
      </c>
    </row>
    <row r="22" spans="1:17" x14ac:dyDescent="0.25">
      <c r="A22" s="8" t="s">
        <v>1</v>
      </c>
      <c r="B22" s="21">
        <v>321.75000716000011</v>
      </c>
      <c r="C22" s="21">
        <v>332.8</v>
      </c>
      <c r="D22" s="21">
        <v>359.9</v>
      </c>
      <c r="E22" s="21">
        <v>345.7</v>
      </c>
      <c r="F22" s="21">
        <v>274.89999999999998</v>
      </c>
      <c r="G22" s="21">
        <v>311.8</v>
      </c>
      <c r="H22" s="21">
        <v>315</v>
      </c>
      <c r="I22" s="21">
        <v>397.70000000000005</v>
      </c>
      <c r="J22" s="21">
        <v>258.3</v>
      </c>
      <c r="K22" s="21">
        <v>161</v>
      </c>
      <c r="L22" s="21">
        <v>202.8</v>
      </c>
      <c r="M22" s="21">
        <v>409.29999999999995</v>
      </c>
      <c r="N22" s="21">
        <v>212.9</v>
      </c>
      <c r="O22" s="21">
        <v>297</v>
      </c>
      <c r="P22" s="21">
        <v>361</v>
      </c>
      <c r="Q22" s="21">
        <v>422.7</v>
      </c>
    </row>
    <row r="23" spans="1:17" x14ac:dyDescent="0.25">
      <c r="A23" s="8" t="s">
        <v>119</v>
      </c>
      <c r="B23" s="40">
        <f>(B22/B8)</f>
        <v>0.51837563093453354</v>
      </c>
      <c r="C23" s="40">
        <f t="shared" ref="C23:Q23" si="0">(C22/C8)</f>
        <v>0.50523758919083039</v>
      </c>
      <c r="D23" s="40">
        <f t="shared" si="0"/>
        <v>0.51650401836968995</v>
      </c>
      <c r="E23" s="40">
        <f t="shared" si="0"/>
        <v>0.49308229924404512</v>
      </c>
      <c r="F23" s="40">
        <f t="shared" si="0"/>
        <v>0.42653219550038785</v>
      </c>
      <c r="G23" s="40">
        <f t="shared" si="0"/>
        <v>0.47007387305894771</v>
      </c>
      <c r="H23" s="40">
        <f t="shared" si="0"/>
        <v>0.45838183934807913</v>
      </c>
      <c r="I23" s="40">
        <f t="shared" si="0"/>
        <v>0.51098548117692411</v>
      </c>
      <c r="J23" s="40">
        <f t="shared" si="0"/>
        <v>0.39910383189122373</v>
      </c>
      <c r="K23" s="40">
        <f t="shared" si="0"/>
        <v>0.32200000000000006</v>
      </c>
      <c r="L23" s="40">
        <f t="shared" si="0"/>
        <v>0.30205540661304742</v>
      </c>
      <c r="M23" s="40">
        <f t="shared" si="0"/>
        <v>0.50920627021647169</v>
      </c>
      <c r="N23" s="40">
        <f t="shared" si="0"/>
        <v>0.313226423422098</v>
      </c>
      <c r="O23" s="40">
        <f t="shared" si="0"/>
        <v>0.4058485925116152</v>
      </c>
      <c r="P23" s="40">
        <f t="shared" si="0"/>
        <v>0.4175824175824176</v>
      </c>
      <c r="Q23" s="40">
        <f t="shared" si="0"/>
        <v>0.43948845913911416</v>
      </c>
    </row>
    <row r="24" spans="1:17" x14ac:dyDescent="0.25">
      <c r="A24" s="15" t="s">
        <v>120</v>
      </c>
      <c r="B24" s="16">
        <v>25.620270340000001</v>
      </c>
      <c r="C24" s="16">
        <v>26.1</v>
      </c>
      <c r="D24" s="16">
        <v>29.3</v>
      </c>
      <c r="E24" s="16">
        <v>28.3</v>
      </c>
      <c r="F24" s="16">
        <v>29.099999999999998</v>
      </c>
      <c r="G24" s="16">
        <v>30.799999999999997</v>
      </c>
      <c r="H24" s="16">
        <v>31.999999999999996</v>
      </c>
      <c r="I24" s="16">
        <v>26.299999999999997</v>
      </c>
      <c r="J24" s="16">
        <v>17.600000000000001</v>
      </c>
      <c r="K24" s="16">
        <v>16.7</v>
      </c>
      <c r="L24" s="16">
        <v>16.600000000000001</v>
      </c>
      <c r="M24" s="16">
        <v>12.6</v>
      </c>
      <c r="N24" s="16">
        <v>4.9999999999999991</v>
      </c>
      <c r="O24" s="16">
        <v>8.6</v>
      </c>
      <c r="P24" s="16">
        <v>14.6</v>
      </c>
      <c r="Q24" s="16">
        <v>21</v>
      </c>
    </row>
    <row r="25" spans="1:17" x14ac:dyDescent="0.25">
      <c r="A25" s="18" t="s">
        <v>121</v>
      </c>
      <c r="B25" s="9">
        <v>25.92215427</v>
      </c>
      <c r="C25" s="9">
        <v>26.6</v>
      </c>
      <c r="D25" s="9">
        <v>29.8</v>
      </c>
      <c r="E25" s="9">
        <v>28.8</v>
      </c>
      <c r="F25" s="9">
        <v>29.7</v>
      </c>
      <c r="G25" s="9">
        <v>31.4</v>
      </c>
      <c r="H25" s="9">
        <v>32.799999999999997</v>
      </c>
      <c r="I25" s="9">
        <v>26.799999999999997</v>
      </c>
      <c r="J25" s="9">
        <v>19.399999999999999</v>
      </c>
      <c r="K25" s="9">
        <v>17.3</v>
      </c>
      <c r="L25" s="9">
        <v>16.899999999999999</v>
      </c>
      <c r="M25" s="9">
        <v>13.1</v>
      </c>
      <c r="N25" s="9">
        <v>5.3</v>
      </c>
      <c r="O25" s="9">
        <v>9.1</v>
      </c>
      <c r="P25" s="9">
        <v>15.1</v>
      </c>
      <c r="Q25" s="9">
        <v>21.7</v>
      </c>
    </row>
    <row r="26" spans="1:17" x14ac:dyDescent="0.25">
      <c r="A26" s="18" t="s">
        <v>122</v>
      </c>
      <c r="B26" s="9">
        <v>-0.30188392999999997</v>
      </c>
      <c r="C26" s="9">
        <v>-0.5</v>
      </c>
      <c r="D26" s="9">
        <v>-0.5</v>
      </c>
      <c r="E26" s="9">
        <v>-0.5</v>
      </c>
      <c r="F26" s="9">
        <v>-0.6</v>
      </c>
      <c r="G26" s="9">
        <v>-0.6</v>
      </c>
      <c r="H26" s="9">
        <v>-0.8</v>
      </c>
      <c r="I26" s="9">
        <v>-0.5</v>
      </c>
      <c r="J26" s="9">
        <v>-1.9</v>
      </c>
      <c r="K26" s="9">
        <v>-0.6</v>
      </c>
      <c r="L26" s="9">
        <v>-0.4</v>
      </c>
      <c r="M26" s="9">
        <v>-0.5</v>
      </c>
      <c r="N26" s="9">
        <v>-0.4</v>
      </c>
      <c r="O26" s="9">
        <v>-0.5</v>
      </c>
      <c r="P26" s="9">
        <v>-0.5</v>
      </c>
      <c r="Q26" s="9">
        <v>-0.7</v>
      </c>
    </row>
    <row r="27" spans="1:17" x14ac:dyDescent="0.25">
      <c r="A27" s="18" t="s">
        <v>123</v>
      </c>
      <c r="B27" s="9">
        <v>0</v>
      </c>
      <c r="C27" s="9">
        <v>0</v>
      </c>
      <c r="D27" s="9">
        <v>0</v>
      </c>
      <c r="E27" s="9">
        <v>0</v>
      </c>
      <c r="F27" s="9">
        <v>0</v>
      </c>
      <c r="G27" s="9">
        <v>0</v>
      </c>
      <c r="H27" s="9">
        <v>0</v>
      </c>
      <c r="I27" s="9">
        <v>0</v>
      </c>
      <c r="J27" s="9">
        <v>0</v>
      </c>
      <c r="K27" s="9">
        <v>0</v>
      </c>
      <c r="L27" s="9">
        <v>0</v>
      </c>
      <c r="M27" s="9">
        <v>0</v>
      </c>
      <c r="N27" s="9">
        <v>0</v>
      </c>
      <c r="O27" s="9">
        <v>0</v>
      </c>
      <c r="P27" s="9">
        <v>0</v>
      </c>
      <c r="Q27" s="9">
        <v>0</v>
      </c>
    </row>
    <row r="28" spans="1:17" x14ac:dyDescent="0.25">
      <c r="A28" s="18" t="s">
        <v>124</v>
      </c>
      <c r="B28" s="9">
        <v>0</v>
      </c>
      <c r="C28" s="9">
        <v>0</v>
      </c>
      <c r="D28" s="9">
        <v>0</v>
      </c>
      <c r="E28" s="9">
        <v>0</v>
      </c>
      <c r="F28" s="9">
        <v>0</v>
      </c>
      <c r="G28" s="9">
        <v>0</v>
      </c>
      <c r="H28" s="9">
        <v>0</v>
      </c>
      <c r="I28" s="9">
        <v>0</v>
      </c>
      <c r="J28" s="9">
        <v>0</v>
      </c>
      <c r="K28" s="9">
        <v>0</v>
      </c>
      <c r="L28" s="9">
        <v>0</v>
      </c>
      <c r="M28" s="9">
        <v>0</v>
      </c>
      <c r="N28" s="9">
        <v>0</v>
      </c>
      <c r="O28" s="9">
        <v>0</v>
      </c>
      <c r="P28" s="9">
        <v>0</v>
      </c>
      <c r="Q28" s="9">
        <v>0</v>
      </c>
    </row>
    <row r="29" spans="1:17" x14ac:dyDescent="0.25">
      <c r="A29" s="12" t="s">
        <v>125</v>
      </c>
      <c r="B29" s="13">
        <v>250.83409407999986</v>
      </c>
      <c r="C29" s="13">
        <v>262.40000000000009</v>
      </c>
      <c r="D29" s="13">
        <v>292.7000000000001</v>
      </c>
      <c r="E29" s="13">
        <v>277.19999999999993</v>
      </c>
      <c r="F29" s="13">
        <v>207.29999999999998</v>
      </c>
      <c r="G29" s="13">
        <v>245.39999999999998</v>
      </c>
      <c r="H29" s="13">
        <v>250.10000000000008</v>
      </c>
      <c r="I29" s="13">
        <v>327.00000000000006</v>
      </c>
      <c r="J29" s="13">
        <v>178.80000000000007</v>
      </c>
      <c r="K29" s="13">
        <v>80.399999999999906</v>
      </c>
      <c r="L29" s="13">
        <v>122.1</v>
      </c>
      <c r="M29" s="13">
        <v>324.60000000000008</v>
      </c>
      <c r="N29" s="13">
        <v>120.50000000000003</v>
      </c>
      <c r="O29" s="13">
        <v>208.2</v>
      </c>
      <c r="P29" s="13">
        <v>278.2</v>
      </c>
      <c r="Q29" s="13">
        <v>346.5</v>
      </c>
    </row>
    <row r="30" spans="1:17" x14ac:dyDescent="0.25">
      <c r="A30" s="15" t="s">
        <v>126</v>
      </c>
      <c r="B30" s="16">
        <v>-85.283927289999994</v>
      </c>
      <c r="C30" s="16">
        <v>-89</v>
      </c>
      <c r="D30" s="16">
        <v>-99.2</v>
      </c>
      <c r="E30" s="16">
        <v>-92.1</v>
      </c>
      <c r="F30" s="16">
        <v>-72.899999999999991</v>
      </c>
      <c r="G30" s="16">
        <v>-83.500000000000014</v>
      </c>
      <c r="H30" s="16">
        <v>-84.8</v>
      </c>
      <c r="I30" s="16">
        <v>-110.9</v>
      </c>
      <c r="J30" s="16">
        <v>-61.7</v>
      </c>
      <c r="K30" s="16">
        <v>-27.4</v>
      </c>
      <c r="L30" s="16">
        <v>-41.8</v>
      </c>
      <c r="M30" s="16">
        <v>-110.6</v>
      </c>
      <c r="N30" s="16">
        <v>-40.900000000000006</v>
      </c>
      <c r="O30" s="16">
        <v>-71.099999999999994</v>
      </c>
      <c r="P30" s="16">
        <v>-95.2</v>
      </c>
      <c r="Q30" s="16">
        <v>-119.4</v>
      </c>
    </row>
    <row r="31" spans="1:17" x14ac:dyDescent="0.25">
      <c r="A31" s="18" t="s">
        <v>58</v>
      </c>
      <c r="B31" s="9">
        <v>-77.102660110000002</v>
      </c>
      <c r="C31" s="9">
        <v>-90.6</v>
      </c>
      <c r="D31" s="9">
        <v>-103.3</v>
      </c>
      <c r="E31" s="9">
        <v>-92.3</v>
      </c>
      <c r="F31" s="9">
        <v>-73.599999999999994</v>
      </c>
      <c r="G31" s="9">
        <v>-88.800000000000011</v>
      </c>
      <c r="H31" s="9">
        <v>-90.7</v>
      </c>
      <c r="I31" s="9">
        <v>-105.5</v>
      </c>
      <c r="J31" s="9">
        <v>-59.7</v>
      </c>
      <c r="K31" s="9">
        <v>-15.8</v>
      </c>
      <c r="L31" s="9">
        <v>-77.8</v>
      </c>
      <c r="M31" s="9">
        <v>-94.8</v>
      </c>
      <c r="N31" s="9">
        <v>-52.1</v>
      </c>
      <c r="O31" s="9">
        <v>-76.099999999999994</v>
      </c>
      <c r="P31" s="9">
        <v>-143.69999999999999</v>
      </c>
      <c r="Q31" s="9">
        <v>-134.1</v>
      </c>
    </row>
    <row r="32" spans="1:17" x14ac:dyDescent="0.25">
      <c r="A32" s="18" t="s">
        <v>127</v>
      </c>
      <c r="B32" s="9">
        <v>-8.1812671799999972</v>
      </c>
      <c r="C32" s="9">
        <v>1.6</v>
      </c>
      <c r="D32" s="9">
        <v>4.0999999999999996</v>
      </c>
      <c r="E32" s="9">
        <v>0.2</v>
      </c>
      <c r="F32" s="9">
        <v>0.7</v>
      </c>
      <c r="G32" s="9">
        <v>5.3</v>
      </c>
      <c r="H32" s="9">
        <v>5.9</v>
      </c>
      <c r="I32" s="9">
        <v>-5.4</v>
      </c>
      <c r="J32" s="9">
        <v>-2</v>
      </c>
      <c r="K32" s="9">
        <v>-11.6</v>
      </c>
      <c r="L32" s="9">
        <v>36</v>
      </c>
      <c r="M32" s="9">
        <v>-15.8</v>
      </c>
      <c r="N32" s="9">
        <v>11.2</v>
      </c>
      <c r="O32" s="9">
        <v>5</v>
      </c>
      <c r="P32" s="9">
        <v>48.5</v>
      </c>
      <c r="Q32" s="9">
        <v>14.7</v>
      </c>
    </row>
    <row r="33" spans="1:17" x14ac:dyDescent="0.25">
      <c r="A33" s="12" t="s">
        <v>128</v>
      </c>
      <c r="B33" s="13">
        <v>165.55016678999988</v>
      </c>
      <c r="C33" s="13">
        <v>173.40000000000009</v>
      </c>
      <c r="D33" s="13">
        <v>193.50000000000011</v>
      </c>
      <c r="E33" s="13">
        <v>185.19999999999993</v>
      </c>
      <c r="F33" s="13">
        <v>134.39999999999998</v>
      </c>
      <c r="G33" s="13">
        <v>161.89999999999998</v>
      </c>
      <c r="H33" s="13">
        <v>165.30000000000007</v>
      </c>
      <c r="I33" s="13">
        <v>216.10000000000005</v>
      </c>
      <c r="J33" s="13">
        <v>117.10000000000005</v>
      </c>
      <c r="K33" s="13">
        <v>52.999999999999908</v>
      </c>
      <c r="L33" s="13">
        <v>80.3</v>
      </c>
      <c r="M33" s="13">
        <v>214.00000000000009</v>
      </c>
      <c r="N33" s="13">
        <v>79.600000000000023</v>
      </c>
      <c r="O33" s="13">
        <v>137.09999999999994</v>
      </c>
      <c r="P33" s="13">
        <v>183</v>
      </c>
      <c r="Q33" s="13">
        <v>227.1</v>
      </c>
    </row>
    <row r="34" spans="1:17" x14ac:dyDescent="0.25">
      <c r="A34" s="8" t="s">
        <v>129</v>
      </c>
      <c r="B34" s="40">
        <f>(B33/B8)</f>
        <v>0.26672003186128362</v>
      </c>
      <c r="C34" s="40">
        <f t="shared" ref="C34:Q34" si="1">(C33/C8)</f>
        <v>0.26324578715652053</v>
      </c>
      <c r="D34" s="40">
        <f t="shared" si="1"/>
        <v>0.27769804822043642</v>
      </c>
      <c r="E34" s="40">
        <f t="shared" si="1"/>
        <v>0.26415632577378401</v>
      </c>
      <c r="F34" s="40">
        <f t="shared" si="1"/>
        <v>0.208533747090768</v>
      </c>
      <c r="G34" s="40">
        <f t="shared" si="1"/>
        <v>0.24408261721694555</v>
      </c>
      <c r="H34" s="40">
        <f t="shared" si="1"/>
        <v>0.24054132712456353</v>
      </c>
      <c r="I34" s="40">
        <f t="shared" si="1"/>
        <v>0.27765643068225626</v>
      </c>
      <c r="J34" s="40">
        <f t="shared" si="1"/>
        <v>0.18093325092707052</v>
      </c>
      <c r="K34" s="40">
        <f t="shared" si="1"/>
        <v>0.10599999999999983</v>
      </c>
      <c r="L34" s="40">
        <f t="shared" si="1"/>
        <v>0.11960083407804588</v>
      </c>
      <c r="M34" s="40">
        <f t="shared" si="1"/>
        <v>0.26623538193580504</v>
      </c>
      <c r="N34" s="40">
        <f t="shared" si="1"/>
        <v>0.11711048992202445</v>
      </c>
      <c r="O34" s="40">
        <f t="shared" si="1"/>
        <v>0.18734626947253341</v>
      </c>
      <c r="P34" s="40">
        <f t="shared" si="1"/>
        <v>0.21168305378831695</v>
      </c>
      <c r="Q34" s="40">
        <f t="shared" si="1"/>
        <v>0.23611977542108548</v>
      </c>
    </row>
    <row r="35" spans="1:17" x14ac:dyDescent="0.25">
      <c r="A35" s="12" t="s">
        <v>130</v>
      </c>
      <c r="B35" s="13">
        <v>115.88511692612222</v>
      </c>
      <c r="C35" s="13">
        <v>121.4</v>
      </c>
      <c r="D35" s="13">
        <v>135.5</v>
      </c>
      <c r="E35" s="13">
        <v>129.6</v>
      </c>
      <c r="F35" s="13">
        <v>94.1</v>
      </c>
      <c r="G35" s="13">
        <v>113.3</v>
      </c>
      <c r="H35" s="13">
        <v>115.7</v>
      </c>
      <c r="I35" s="13">
        <v>151.30000000000001</v>
      </c>
      <c r="J35" s="13">
        <v>82</v>
      </c>
      <c r="K35" s="13">
        <v>37.1</v>
      </c>
      <c r="L35" s="13">
        <v>56.2</v>
      </c>
      <c r="M35" s="13">
        <v>149.9</v>
      </c>
      <c r="N35" s="13">
        <v>55.7</v>
      </c>
      <c r="O35" s="13">
        <v>96</v>
      </c>
      <c r="P35" s="13">
        <v>128.1</v>
      </c>
      <c r="Q35" s="13">
        <v>159</v>
      </c>
    </row>
    <row r="36" spans="1:17" x14ac:dyDescent="0.25">
      <c r="A36" s="8" t="s">
        <v>131</v>
      </c>
      <c r="B36" s="9">
        <v>49.665049863877805</v>
      </c>
      <c r="C36" s="9">
        <v>52</v>
      </c>
      <c r="D36" s="9">
        <v>58</v>
      </c>
      <c r="E36" s="9">
        <v>55.6</v>
      </c>
      <c r="F36" s="9">
        <v>40.299999999999997</v>
      </c>
      <c r="G36" s="9">
        <v>48.6</v>
      </c>
      <c r="H36" s="9">
        <v>49.6</v>
      </c>
      <c r="I36" s="9">
        <v>64.8</v>
      </c>
      <c r="J36" s="9">
        <v>35.1</v>
      </c>
      <c r="K36" s="9">
        <v>15.9</v>
      </c>
      <c r="L36" s="9">
        <v>24.1</v>
      </c>
      <c r="M36" s="9">
        <v>64.100000000000009</v>
      </c>
      <c r="N36" s="9">
        <v>23.9</v>
      </c>
      <c r="O36" s="9">
        <v>41.1</v>
      </c>
      <c r="P36" s="9">
        <v>54.9</v>
      </c>
      <c r="Q36" s="9">
        <v>68.099999999999994</v>
      </c>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tabColor rgb="FF00B0F0"/>
  </sheetPr>
  <dimension ref="A1:Q38"/>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ColWidth="9.140625" defaultRowHeight="15" x14ac:dyDescent="0.25"/>
  <cols>
    <col min="1" max="1" width="45.5703125" customWidth="1"/>
    <col min="2" max="17" width="5.5703125" customWidth="1"/>
  </cols>
  <sheetData>
    <row r="1" spans="1:17" ht="37.5" customHeight="1" x14ac:dyDescent="0.25">
      <c r="A1" s="37" t="s">
        <v>2</v>
      </c>
      <c r="B1" s="6"/>
      <c r="C1" s="6"/>
      <c r="D1" s="6"/>
      <c r="E1" s="6"/>
      <c r="F1" s="6"/>
      <c r="G1" s="6"/>
      <c r="H1" s="6"/>
      <c r="I1" s="6"/>
      <c r="J1" s="6"/>
      <c r="K1" s="6"/>
      <c r="L1" s="6"/>
      <c r="M1" s="6"/>
      <c r="N1" s="6"/>
      <c r="O1" s="6"/>
      <c r="P1" s="6"/>
      <c r="Q1" s="6"/>
    </row>
    <row r="2" spans="1:17" ht="14.45" customHeight="1" x14ac:dyDescent="0.3">
      <c r="A2" s="3"/>
      <c r="B2" s="3"/>
      <c r="C2" s="3"/>
      <c r="D2" s="3"/>
      <c r="E2" s="3"/>
      <c r="F2" s="3"/>
      <c r="G2" s="3"/>
      <c r="H2" s="3"/>
      <c r="I2" s="3"/>
      <c r="J2" s="3"/>
      <c r="K2" s="3"/>
      <c r="L2" s="3"/>
      <c r="M2" s="3"/>
      <c r="N2" s="3"/>
      <c r="O2" s="3"/>
      <c r="P2" s="3"/>
      <c r="Q2" s="3"/>
    </row>
    <row r="3" spans="1:17" ht="14.45" customHeight="1" x14ac:dyDescent="0.3">
      <c r="A3" s="4" t="s">
        <v>146</v>
      </c>
      <c r="B3" s="3"/>
      <c r="C3" s="3"/>
      <c r="D3" s="3"/>
      <c r="E3" s="14"/>
      <c r="F3" s="3"/>
      <c r="G3" s="3"/>
      <c r="H3" s="3"/>
      <c r="I3" s="3"/>
      <c r="J3" s="3"/>
      <c r="K3" s="3"/>
      <c r="L3" s="3"/>
      <c r="M3" s="3"/>
      <c r="N3" s="3"/>
      <c r="O3" s="3"/>
      <c r="P3" s="3"/>
      <c r="Q3" s="3"/>
    </row>
    <row r="4" spans="1:17" ht="14.45" customHeight="1" x14ac:dyDescent="0.3">
      <c r="A4" s="3"/>
      <c r="B4" s="14"/>
      <c r="C4" s="3"/>
      <c r="D4" s="3"/>
      <c r="E4" s="14"/>
      <c r="F4" s="7"/>
      <c r="G4" s="7"/>
      <c r="H4" s="7"/>
      <c r="I4" s="3"/>
      <c r="J4" s="3"/>
      <c r="K4" s="3"/>
      <c r="L4" s="3"/>
      <c r="M4" s="3"/>
      <c r="N4" s="3"/>
      <c r="O4" s="3"/>
      <c r="P4" s="3"/>
      <c r="Q4" s="3"/>
    </row>
    <row r="5" spans="1:17" ht="14.45" customHeight="1" x14ac:dyDescent="0.25">
      <c r="A5" s="19" t="s">
        <v>187</v>
      </c>
      <c r="B5" s="5" t="s">
        <v>31</v>
      </c>
      <c r="C5" s="5" t="s">
        <v>32</v>
      </c>
      <c r="D5" s="5" t="s">
        <v>33</v>
      </c>
      <c r="E5" s="5" t="s">
        <v>34</v>
      </c>
      <c r="F5" s="5" t="s">
        <v>35</v>
      </c>
      <c r="G5" s="5" t="s">
        <v>36</v>
      </c>
      <c r="H5" s="5" t="s">
        <v>37</v>
      </c>
      <c r="I5" s="5" t="s">
        <v>38</v>
      </c>
      <c r="J5" s="5" t="s">
        <v>39</v>
      </c>
      <c r="K5" s="5" t="s">
        <v>40</v>
      </c>
      <c r="L5" s="5" t="s">
        <v>41</v>
      </c>
      <c r="M5" s="5" t="s">
        <v>42</v>
      </c>
      <c r="N5" s="5" t="s">
        <v>43</v>
      </c>
      <c r="O5" s="5" t="s">
        <v>152</v>
      </c>
      <c r="P5" s="5" t="s">
        <v>153</v>
      </c>
      <c r="Q5" s="5" t="s">
        <v>180</v>
      </c>
    </row>
    <row r="6" spans="1:17" x14ac:dyDescent="0.25">
      <c r="A6" s="12" t="s">
        <v>104</v>
      </c>
      <c r="B6" s="13">
        <v>555.20390071895997</v>
      </c>
      <c r="C6" s="13">
        <v>674</v>
      </c>
      <c r="D6" s="13">
        <v>724.2</v>
      </c>
      <c r="E6" s="13">
        <v>690.1</v>
      </c>
      <c r="F6" s="13">
        <v>695</v>
      </c>
      <c r="G6" s="13">
        <v>812.5</v>
      </c>
      <c r="H6" s="13">
        <v>855.09999999999968</v>
      </c>
      <c r="I6" s="13">
        <v>909.20000000000016</v>
      </c>
      <c r="J6" s="13">
        <v>982.2</v>
      </c>
      <c r="K6" s="13">
        <v>981.6</v>
      </c>
      <c r="L6" s="13">
        <v>1035.5</v>
      </c>
      <c r="M6" s="13">
        <v>948.5</v>
      </c>
      <c r="N6" s="13">
        <v>914.30000000000018</v>
      </c>
      <c r="O6" s="13">
        <v>944.20000000000016</v>
      </c>
      <c r="P6" s="13">
        <v>913.8</v>
      </c>
      <c r="Q6" s="13">
        <v>827.3</v>
      </c>
    </row>
    <row r="7" spans="1:17" x14ac:dyDescent="0.25">
      <c r="A7" s="8" t="s">
        <v>105</v>
      </c>
      <c r="B7" s="9">
        <v>-16.542360607266986</v>
      </c>
      <c r="C7" s="9">
        <v>-19.400000000000034</v>
      </c>
      <c r="D7" s="9">
        <v>-20.09999999999998</v>
      </c>
      <c r="E7" s="9">
        <v>-21.40000000000002</v>
      </c>
      <c r="F7" s="9">
        <v>-25.999999999999986</v>
      </c>
      <c r="G7" s="9">
        <v>-31.200000000000017</v>
      </c>
      <c r="H7" s="9">
        <v>-34.899999999999977</v>
      </c>
      <c r="I7" s="9">
        <v>-40.100000000000009</v>
      </c>
      <c r="J7" s="9">
        <v>-43.100000000000023</v>
      </c>
      <c r="K7" s="9">
        <v>-36.800000000000004</v>
      </c>
      <c r="L7" s="9">
        <v>-38.700000000000003</v>
      </c>
      <c r="M7" s="9">
        <v>-36.40000000000002</v>
      </c>
      <c r="N7" s="9">
        <v>-33.90000000000002</v>
      </c>
      <c r="O7" s="9">
        <v>-31.900000000000006</v>
      </c>
      <c r="P7" s="9">
        <v>-31.3</v>
      </c>
      <c r="Q7" s="9">
        <v>-20.6</v>
      </c>
    </row>
    <row r="8" spans="1:17" x14ac:dyDescent="0.25">
      <c r="A8" s="12" t="s">
        <v>106</v>
      </c>
      <c r="B8" s="13">
        <v>538.66154011169294</v>
      </c>
      <c r="C8" s="13">
        <v>654.6</v>
      </c>
      <c r="D8" s="13">
        <v>704.1</v>
      </c>
      <c r="E8" s="13">
        <v>668.7</v>
      </c>
      <c r="F8" s="13">
        <v>669</v>
      </c>
      <c r="G8" s="13">
        <v>781.3</v>
      </c>
      <c r="H8" s="13">
        <v>820.2</v>
      </c>
      <c r="I8" s="13">
        <v>869.1</v>
      </c>
      <c r="J8" s="13">
        <v>939.0999999999998</v>
      </c>
      <c r="K8" s="13">
        <v>944.80000000000007</v>
      </c>
      <c r="L8" s="13">
        <v>996.8</v>
      </c>
      <c r="M8" s="13">
        <v>912.1</v>
      </c>
      <c r="N8" s="13">
        <v>880.4000000000002</v>
      </c>
      <c r="O8" s="13">
        <v>912.30000000000018</v>
      </c>
      <c r="P8" s="13">
        <v>882.5</v>
      </c>
      <c r="Q8" s="13">
        <v>806.7</v>
      </c>
    </row>
    <row r="9" spans="1:17" x14ac:dyDescent="0.25">
      <c r="A9" s="15" t="s">
        <v>107</v>
      </c>
      <c r="B9" s="16">
        <v>-451.62931478117986</v>
      </c>
      <c r="C9" s="16">
        <v>-539.40000000000009</v>
      </c>
      <c r="D9" s="16">
        <v>-587.80000000000018</v>
      </c>
      <c r="E9" s="16">
        <v>-563</v>
      </c>
      <c r="F9" s="16">
        <v>-575.69999999999993</v>
      </c>
      <c r="G9" s="16">
        <v>-666.5</v>
      </c>
      <c r="H9" s="16">
        <v>-707.19999999999993</v>
      </c>
      <c r="I9" s="16">
        <v>-762.90000000000009</v>
      </c>
      <c r="J9" s="16">
        <v>-817.49999999999989</v>
      </c>
      <c r="K9" s="16">
        <v>-831.80000000000007</v>
      </c>
      <c r="L9" s="16">
        <v>-881</v>
      </c>
      <c r="M9" s="16">
        <v>-832</v>
      </c>
      <c r="N9" s="16">
        <v>-799.30000000000007</v>
      </c>
      <c r="O9" s="16">
        <v>-807.9</v>
      </c>
      <c r="P9" s="16">
        <v>-796.9</v>
      </c>
      <c r="Q9" s="16">
        <v>-727.8</v>
      </c>
    </row>
    <row r="10" spans="1:17" x14ac:dyDescent="0.25">
      <c r="A10" s="18" t="s">
        <v>108</v>
      </c>
      <c r="B10" s="9">
        <v>-425.75036898904591</v>
      </c>
      <c r="C10" s="9">
        <v>-510.60000000000014</v>
      </c>
      <c r="D10" s="9">
        <v>-556.30000000000018</v>
      </c>
      <c r="E10" s="9">
        <v>-532.70000000000005</v>
      </c>
      <c r="F10" s="9">
        <v>-545.19999999999993</v>
      </c>
      <c r="G10" s="9">
        <v>-634.79999999999995</v>
      </c>
      <c r="H10" s="9">
        <v>-675.09999999999991</v>
      </c>
      <c r="I10" s="9">
        <v>-729.80000000000007</v>
      </c>
      <c r="J10" s="9">
        <v>-782.49999999999989</v>
      </c>
      <c r="K10" s="9">
        <v>-784.80000000000007</v>
      </c>
      <c r="L10" s="9">
        <v>-831.6</v>
      </c>
      <c r="M10" s="9">
        <v>-782.9</v>
      </c>
      <c r="N10" s="9">
        <v>-745.90000000000009</v>
      </c>
      <c r="O10" s="9">
        <v>-777.2</v>
      </c>
      <c r="P10" s="9">
        <v>-754.4</v>
      </c>
      <c r="Q10" s="9">
        <v>-682.3</v>
      </c>
    </row>
    <row r="11" spans="1:17" x14ac:dyDescent="0.25">
      <c r="A11" s="18" t="s">
        <v>109</v>
      </c>
      <c r="B11" s="9">
        <v>-25.878945792133976</v>
      </c>
      <c r="C11" s="9">
        <v>-28.799999999999997</v>
      </c>
      <c r="D11" s="9">
        <v>-31.5</v>
      </c>
      <c r="E11" s="9">
        <v>-30.299999999999983</v>
      </c>
      <c r="F11" s="9">
        <v>-30.499999999999986</v>
      </c>
      <c r="G11" s="9">
        <v>-31.699999999999996</v>
      </c>
      <c r="H11" s="9">
        <v>-32.100000000000023</v>
      </c>
      <c r="I11" s="9">
        <v>-33.100000000000023</v>
      </c>
      <c r="J11" s="9">
        <v>-34.999999999999986</v>
      </c>
      <c r="K11" s="9">
        <v>-47.000000000000028</v>
      </c>
      <c r="L11" s="9">
        <v>-49.400000000000006</v>
      </c>
      <c r="M11" s="9">
        <v>-49.100000000000023</v>
      </c>
      <c r="N11" s="9">
        <v>-53.400000000000006</v>
      </c>
      <c r="O11" s="9">
        <v>-30.700000000000017</v>
      </c>
      <c r="P11" s="9">
        <v>-42.5</v>
      </c>
      <c r="Q11" s="9">
        <v>-45.5</v>
      </c>
    </row>
    <row r="12" spans="1:17" x14ac:dyDescent="0.25">
      <c r="A12" s="12" t="s">
        <v>110</v>
      </c>
      <c r="B12" s="13">
        <v>87.032225330513057</v>
      </c>
      <c r="C12" s="13">
        <v>115.19999999999978</v>
      </c>
      <c r="D12" s="13">
        <v>116.29999999999961</v>
      </c>
      <c r="E12" s="13">
        <v>105.7</v>
      </c>
      <c r="F12" s="13">
        <v>93.3</v>
      </c>
      <c r="G12" s="13">
        <v>114.80000000000001</v>
      </c>
      <c r="H12" s="13">
        <v>112.99999999999977</v>
      </c>
      <c r="I12" s="13">
        <v>106.20000000000005</v>
      </c>
      <c r="J12" s="13">
        <v>121.59999999999991</v>
      </c>
      <c r="K12" s="13">
        <v>112.99999999999997</v>
      </c>
      <c r="L12" s="13">
        <v>115.80000000000004</v>
      </c>
      <c r="M12" s="13">
        <v>80.099999999999994</v>
      </c>
      <c r="N12" s="13">
        <v>81.099999999999994</v>
      </c>
      <c r="O12" s="13">
        <v>104.4</v>
      </c>
      <c r="P12" s="13">
        <v>85.6</v>
      </c>
      <c r="Q12" s="13">
        <v>78.900000000000006</v>
      </c>
    </row>
    <row r="13" spans="1:17" x14ac:dyDescent="0.25">
      <c r="A13" s="15" t="s">
        <v>111</v>
      </c>
      <c r="B13" s="16">
        <v>-88.577983283921142</v>
      </c>
      <c r="C13" s="16">
        <v>-110.30000000000007</v>
      </c>
      <c r="D13" s="16">
        <v>-86.9</v>
      </c>
      <c r="E13" s="16">
        <v>-98.9</v>
      </c>
      <c r="F13" s="16">
        <v>-103.2</v>
      </c>
      <c r="G13" s="16">
        <v>-115.69999999999999</v>
      </c>
      <c r="H13" s="16">
        <v>-117.29999999999998</v>
      </c>
      <c r="I13" s="16">
        <v>-127.80000000000001</v>
      </c>
      <c r="J13" s="16">
        <v>-148.89999999999998</v>
      </c>
      <c r="K13" s="16">
        <v>-184.1</v>
      </c>
      <c r="L13" s="16">
        <v>-188.70000000000002</v>
      </c>
      <c r="M13" s="16">
        <v>-138.69999999999999</v>
      </c>
      <c r="N13" s="16">
        <v>-111.90000000000002</v>
      </c>
      <c r="O13" s="16">
        <v>-118.2</v>
      </c>
      <c r="P13" s="16">
        <v>-113.4</v>
      </c>
      <c r="Q13" s="16">
        <v>-112.6</v>
      </c>
    </row>
    <row r="14" spans="1:17" x14ac:dyDescent="0.25">
      <c r="A14" s="8" t="s">
        <v>112</v>
      </c>
      <c r="B14" s="9">
        <v>-23.181009392033264</v>
      </c>
      <c r="C14" s="9">
        <v>-30.800000000000008</v>
      </c>
      <c r="D14" s="9">
        <v>-25.100000000000012</v>
      </c>
      <c r="E14" s="9">
        <v>-20.799999999999986</v>
      </c>
      <c r="F14" s="9">
        <v>-27.600000000000005</v>
      </c>
      <c r="G14" s="9">
        <v>-28.399999999999977</v>
      </c>
      <c r="H14" s="9">
        <v>-27.900000000000006</v>
      </c>
      <c r="I14" s="9">
        <v>-25.900000000000009</v>
      </c>
      <c r="J14" s="9">
        <v>-30.4</v>
      </c>
      <c r="K14" s="9">
        <v>-32.600000000000009</v>
      </c>
      <c r="L14" s="9">
        <v>-47.800000000000018</v>
      </c>
      <c r="M14" s="9">
        <v>-39.100000000000009</v>
      </c>
      <c r="N14" s="9">
        <v>-39.300000000000026</v>
      </c>
      <c r="O14" s="9">
        <v>-46.100000000000009</v>
      </c>
      <c r="P14" s="9">
        <v>-42.6</v>
      </c>
      <c r="Q14" s="9">
        <v>-36.9</v>
      </c>
    </row>
    <row r="15" spans="1:17" x14ac:dyDescent="0.25">
      <c r="A15" s="8" t="s">
        <v>113</v>
      </c>
      <c r="B15" s="9">
        <v>-63.736034820290037</v>
      </c>
      <c r="C15" s="9">
        <v>-14.100000000000001</v>
      </c>
      <c r="D15" s="9">
        <v>-14.500000000000004</v>
      </c>
      <c r="E15" s="9">
        <v>-20.2</v>
      </c>
      <c r="F15" s="9">
        <v>-16.599999999999998</v>
      </c>
      <c r="G15" s="9">
        <v>-21.800000000000004</v>
      </c>
      <c r="H15" s="9">
        <v>-28.9</v>
      </c>
      <c r="I15" s="9">
        <v>-43.7</v>
      </c>
      <c r="J15" s="9">
        <v>-45.6</v>
      </c>
      <c r="K15" s="9">
        <v>-80.999999999999986</v>
      </c>
      <c r="L15" s="9">
        <v>-74.599999999999994</v>
      </c>
      <c r="M15" s="9">
        <v>-52.2</v>
      </c>
      <c r="N15" s="9">
        <v>-36.300000000000004</v>
      </c>
      <c r="O15" s="9">
        <v>-32.5</v>
      </c>
      <c r="P15" s="9">
        <v>-31.6</v>
      </c>
      <c r="Q15" s="9">
        <v>-32.5</v>
      </c>
    </row>
    <row r="16" spans="1:17" x14ac:dyDescent="0.25">
      <c r="A16" s="8" t="s">
        <v>114</v>
      </c>
      <c r="B16" s="9">
        <v>0.4969041878106833</v>
      </c>
      <c r="C16" s="9">
        <v>-62.500000000000007</v>
      </c>
      <c r="D16" s="9">
        <v>-63.500000000000014</v>
      </c>
      <c r="E16" s="9">
        <v>-56.20000000000001</v>
      </c>
      <c r="F16" s="9">
        <v>-54.6</v>
      </c>
      <c r="G16" s="9">
        <v>-63.9</v>
      </c>
      <c r="H16" s="9">
        <v>-59.7</v>
      </c>
      <c r="I16" s="9">
        <v>-57.2</v>
      </c>
      <c r="J16" s="9">
        <v>-63.2</v>
      </c>
      <c r="K16" s="9">
        <v>-71.099999999999994</v>
      </c>
      <c r="L16" s="9">
        <v>-63.300000000000004</v>
      </c>
      <c r="M16" s="9">
        <v>-45.4</v>
      </c>
      <c r="N16" s="9">
        <v>-37</v>
      </c>
      <c r="O16" s="9">
        <v>-40.9</v>
      </c>
      <c r="P16" s="9">
        <v>-37.9</v>
      </c>
      <c r="Q16" s="9">
        <v>-42.2</v>
      </c>
    </row>
    <row r="17" spans="1:17" x14ac:dyDescent="0.25">
      <c r="A17" s="8" t="s">
        <v>115</v>
      </c>
      <c r="B17" s="9">
        <v>-2.1578432594084918</v>
      </c>
      <c r="C17" s="9">
        <v>-2.9</v>
      </c>
      <c r="D17" s="9">
        <v>16.2</v>
      </c>
      <c r="E17" s="9">
        <v>-1.6999999999999975</v>
      </c>
      <c r="F17" s="9">
        <v>-4.3999999999999986</v>
      </c>
      <c r="G17" s="9">
        <v>-1.6000000000000025</v>
      </c>
      <c r="H17" s="9">
        <v>-0.8</v>
      </c>
      <c r="I17" s="9">
        <v>-1</v>
      </c>
      <c r="J17" s="9">
        <v>-9.6999999999999993</v>
      </c>
      <c r="K17" s="9">
        <v>0.6</v>
      </c>
      <c r="L17" s="9">
        <v>-3.0000000000000018</v>
      </c>
      <c r="M17" s="9">
        <v>-2</v>
      </c>
      <c r="N17" s="9">
        <v>0.8</v>
      </c>
      <c r="O17" s="9">
        <v>1.2999999999999974</v>
      </c>
      <c r="P17" s="9">
        <v>-1.3</v>
      </c>
      <c r="Q17" s="9">
        <v>-1</v>
      </c>
    </row>
    <row r="18" spans="1:17" x14ac:dyDescent="0.25">
      <c r="A18" s="8" t="s">
        <v>109</v>
      </c>
      <c r="B18" s="9">
        <v>-11.678204676966299</v>
      </c>
      <c r="C18" s="9">
        <v>-12.2</v>
      </c>
      <c r="D18" s="9">
        <v>-12.800000000000002</v>
      </c>
      <c r="E18" s="9">
        <v>-12.099999999999998</v>
      </c>
      <c r="F18" s="9">
        <v>-12.200000000000001</v>
      </c>
      <c r="G18" s="9">
        <v>-12.6</v>
      </c>
      <c r="H18" s="9">
        <v>-12.6</v>
      </c>
      <c r="I18" s="9">
        <v>-12.200000000000001</v>
      </c>
      <c r="J18" s="9">
        <v>-12.000000000000002</v>
      </c>
      <c r="K18" s="9">
        <v>-8.7000000000000011</v>
      </c>
      <c r="L18" s="9">
        <v>-5.7</v>
      </c>
      <c r="M18" s="9">
        <v>-5.8</v>
      </c>
      <c r="N18" s="9">
        <v>-5.3000000000000007</v>
      </c>
      <c r="O18" s="9">
        <v>-7.1</v>
      </c>
      <c r="P18" s="9">
        <v>-8</v>
      </c>
      <c r="Q18" s="9">
        <v>-3.7</v>
      </c>
    </row>
    <row r="19" spans="1:17" x14ac:dyDescent="0.25">
      <c r="A19" s="8" t="s">
        <v>116</v>
      </c>
      <c r="B19" s="17">
        <v>0</v>
      </c>
      <c r="C19" s="17">
        <v>0</v>
      </c>
      <c r="D19" s="17">
        <v>0</v>
      </c>
      <c r="E19" s="17">
        <v>0</v>
      </c>
      <c r="F19" s="17">
        <v>0</v>
      </c>
      <c r="G19" s="17">
        <v>0</v>
      </c>
      <c r="H19" s="17">
        <v>0</v>
      </c>
      <c r="I19" s="17">
        <v>0</v>
      </c>
      <c r="J19" s="17">
        <v>0</v>
      </c>
      <c r="K19" s="17">
        <v>0</v>
      </c>
      <c r="L19" s="17">
        <v>0</v>
      </c>
      <c r="M19" s="17">
        <v>0</v>
      </c>
      <c r="N19" s="17">
        <v>0</v>
      </c>
      <c r="O19" s="17">
        <v>0</v>
      </c>
      <c r="P19" s="17">
        <v>0</v>
      </c>
      <c r="Q19" s="17">
        <v>0</v>
      </c>
    </row>
    <row r="20" spans="1:17" x14ac:dyDescent="0.25">
      <c r="A20" s="10" t="s">
        <v>117</v>
      </c>
      <c r="B20" s="11">
        <v>-551.88550274206727</v>
      </c>
      <c r="C20" s="11">
        <v>-661.9000000000002</v>
      </c>
      <c r="D20" s="11">
        <v>-687.50000000000023</v>
      </c>
      <c r="E20" s="11">
        <v>-674</v>
      </c>
      <c r="F20" s="11">
        <v>-691.09999999999991</v>
      </c>
      <c r="G20" s="11">
        <v>-794.8</v>
      </c>
      <c r="H20" s="11">
        <v>-837.09999999999991</v>
      </c>
      <c r="I20" s="11">
        <v>-902.90000000000009</v>
      </c>
      <c r="J20" s="11">
        <v>-978.39999999999986</v>
      </c>
      <c r="K20" s="11">
        <v>-1024.6000000000001</v>
      </c>
      <c r="L20" s="11">
        <v>-1075.4000000000001</v>
      </c>
      <c r="M20" s="11">
        <v>-976.5</v>
      </c>
      <c r="N20" s="11">
        <v>-916.30000000000007</v>
      </c>
      <c r="O20" s="11">
        <v>-933.2</v>
      </c>
      <c r="P20" s="11">
        <v>-918.3</v>
      </c>
      <c r="Q20" s="11">
        <v>-844.1</v>
      </c>
    </row>
    <row r="21" spans="1:17" x14ac:dyDescent="0.25">
      <c r="A21" s="12" t="s">
        <v>118</v>
      </c>
      <c r="B21" s="13">
        <v>-13.22396263037437</v>
      </c>
      <c r="C21" s="13">
        <v>-7.3</v>
      </c>
      <c r="D21" s="13">
        <v>16.600000000000001</v>
      </c>
      <c r="E21" s="13">
        <v>-5.3</v>
      </c>
      <c r="F21" s="13">
        <v>-22.099999999999952</v>
      </c>
      <c r="G21" s="13">
        <v>-13.5</v>
      </c>
      <c r="H21" s="13">
        <v>-16.899999999999999</v>
      </c>
      <c r="I21" s="13">
        <v>-33.799999999999997</v>
      </c>
      <c r="J21" s="13">
        <v>-39.300000000000011</v>
      </c>
      <c r="K21" s="13">
        <v>-79.800000000000011</v>
      </c>
      <c r="L21" s="13">
        <v>-78.599999999999952</v>
      </c>
      <c r="M21" s="13">
        <v>-64.400000000000006</v>
      </c>
      <c r="N21" s="13">
        <v>-36</v>
      </c>
      <c r="O21" s="13">
        <v>-20.9</v>
      </c>
      <c r="P21" s="13">
        <v>-35.799999999999997</v>
      </c>
      <c r="Q21" s="13">
        <v>-37.4</v>
      </c>
    </row>
    <row r="22" spans="1:17" x14ac:dyDescent="0.25">
      <c r="A22" s="8" t="s">
        <v>1</v>
      </c>
      <c r="B22" s="9">
        <v>24.333187838725888</v>
      </c>
      <c r="C22" s="9">
        <v>33.700000000000003</v>
      </c>
      <c r="D22" s="9">
        <v>60.9</v>
      </c>
      <c r="E22" s="9">
        <v>37.1</v>
      </c>
      <c r="F22" s="9">
        <v>20.600000000000037</v>
      </c>
      <c r="G22" s="9">
        <v>30.8</v>
      </c>
      <c r="H22" s="9">
        <v>27.8</v>
      </c>
      <c r="I22" s="9">
        <v>11.500000000000014</v>
      </c>
      <c r="J22" s="9">
        <v>7.7</v>
      </c>
      <c r="K22" s="9">
        <v>-24.09999999999998</v>
      </c>
      <c r="L22" s="9">
        <v>-23.500000000000014</v>
      </c>
      <c r="M22" s="9">
        <v>-9.5</v>
      </c>
      <c r="N22" s="9">
        <v>22.7</v>
      </c>
      <c r="O22" s="9">
        <v>16.899999999999999</v>
      </c>
      <c r="P22" s="9">
        <v>14.7</v>
      </c>
      <c r="Q22" s="9">
        <v>11.8</v>
      </c>
    </row>
    <row r="23" spans="1:17" x14ac:dyDescent="0.25">
      <c r="A23" s="8" t="s">
        <v>119</v>
      </c>
      <c r="B23" s="40">
        <f>(B22/B8)</f>
        <v>4.5173427146256502E-2</v>
      </c>
      <c r="C23" s="40">
        <f t="shared" ref="C23:Q23" si="0">(C22/C8)</f>
        <v>5.1481820959364502E-2</v>
      </c>
      <c r="D23" s="40">
        <f t="shared" si="0"/>
        <v>8.6493395824456754E-2</v>
      </c>
      <c r="E23" s="40">
        <f t="shared" si="0"/>
        <v>5.548078360998953E-2</v>
      </c>
      <c r="F23" s="40">
        <f t="shared" si="0"/>
        <v>3.0792227204783314E-2</v>
      </c>
      <c r="G23" s="40">
        <f t="shared" si="0"/>
        <v>3.9421477025470372E-2</v>
      </c>
      <c r="H23" s="40">
        <f t="shared" si="0"/>
        <v>3.3894172153133381E-2</v>
      </c>
      <c r="I23" s="40">
        <f t="shared" si="0"/>
        <v>1.3232079162351874E-2</v>
      </c>
      <c r="J23" s="40">
        <f t="shared" si="0"/>
        <v>8.199339793419233E-3</v>
      </c>
      <c r="K23" s="40">
        <f t="shared" si="0"/>
        <v>-2.550804403048262E-2</v>
      </c>
      <c r="L23" s="40">
        <f t="shared" si="0"/>
        <v>-2.357544141252008E-2</v>
      </c>
      <c r="M23" s="40">
        <f t="shared" si="0"/>
        <v>-1.0415524613529218E-2</v>
      </c>
      <c r="N23" s="40">
        <f t="shared" si="0"/>
        <v>2.5783734666060876E-2</v>
      </c>
      <c r="O23" s="40">
        <f t="shared" si="0"/>
        <v>1.8524608133289482E-2</v>
      </c>
      <c r="P23" s="40">
        <f t="shared" si="0"/>
        <v>1.6657223796033994E-2</v>
      </c>
      <c r="Q23" s="40">
        <f t="shared" si="0"/>
        <v>1.462749473162266E-2</v>
      </c>
    </row>
    <row r="24" spans="1:17" x14ac:dyDescent="0.25">
      <c r="A24" s="15" t="s">
        <v>120</v>
      </c>
      <c r="B24" s="16">
        <v>-10.277247729140345</v>
      </c>
      <c r="C24" s="16">
        <v>-8.6999999999999993</v>
      </c>
      <c r="D24" s="16">
        <v>-13</v>
      </c>
      <c r="E24" s="16">
        <v>-11.399999999999952</v>
      </c>
      <c r="F24" s="16">
        <v>-13.300000000000011</v>
      </c>
      <c r="G24" s="16">
        <v>-13.300000000000011</v>
      </c>
      <c r="H24" s="16">
        <v>-12.699999999999989</v>
      </c>
      <c r="I24" s="16">
        <v>-10.599999999999973</v>
      </c>
      <c r="J24" s="16">
        <v>-15.299999999999972</v>
      </c>
      <c r="K24" s="16">
        <v>-21.200000000000003</v>
      </c>
      <c r="L24" s="16">
        <v>-19.800000000000004</v>
      </c>
      <c r="M24" s="16">
        <v>-18.8</v>
      </c>
      <c r="N24" s="16">
        <v>-21.100000000000012</v>
      </c>
      <c r="O24" s="16">
        <v>-20.04</v>
      </c>
      <c r="P24" s="16">
        <v>-19.399999999999999</v>
      </c>
      <c r="Q24" s="16">
        <v>-22.100099999999998</v>
      </c>
    </row>
    <row r="25" spans="1:17" x14ac:dyDescent="0.25">
      <c r="A25" s="18" t="s">
        <v>121</v>
      </c>
      <c r="B25" s="9">
        <v>15.40092700156754</v>
      </c>
      <c r="C25" s="9">
        <v>24.29999999999999</v>
      </c>
      <c r="D25" s="9">
        <v>31.999999999999996</v>
      </c>
      <c r="E25" s="9">
        <v>25.5</v>
      </c>
      <c r="F25" s="9">
        <v>8.6999999999999993</v>
      </c>
      <c r="G25" s="9">
        <v>6.8999999999999986</v>
      </c>
      <c r="H25" s="9">
        <v>4.7000000000000028</v>
      </c>
      <c r="I25" s="9">
        <v>5.8999999999999986</v>
      </c>
      <c r="J25" s="9">
        <v>6.7</v>
      </c>
      <c r="K25" s="9">
        <v>2</v>
      </c>
      <c r="L25" s="9">
        <v>-5</v>
      </c>
      <c r="M25" s="9">
        <v>-3.9000000000000012</v>
      </c>
      <c r="N25" s="9">
        <v>0.4</v>
      </c>
      <c r="O25" s="9">
        <v>0.7</v>
      </c>
      <c r="P25" s="9">
        <v>1.5</v>
      </c>
      <c r="Q25" s="9">
        <v>0.6</v>
      </c>
    </row>
    <row r="26" spans="1:17" x14ac:dyDescent="0.25">
      <c r="A26" s="18" t="s">
        <v>122</v>
      </c>
      <c r="B26" s="9">
        <v>-45.669752050707984</v>
      </c>
      <c r="C26" s="9">
        <v>-51.099999999999994</v>
      </c>
      <c r="D26" s="9">
        <v>-51.400000000000006</v>
      </c>
      <c r="E26" s="9">
        <v>-49.799999999999983</v>
      </c>
      <c r="F26" s="9">
        <v>-48.699999999999996</v>
      </c>
      <c r="G26" s="9">
        <v>-50</v>
      </c>
      <c r="H26" s="9">
        <v>-47.7</v>
      </c>
      <c r="I26" s="9">
        <v>-42.299999999999983</v>
      </c>
      <c r="J26" s="9">
        <v>-21.799999999999997</v>
      </c>
      <c r="K26" s="9">
        <v>-22.9</v>
      </c>
      <c r="L26" s="9">
        <v>-14.800000000000011</v>
      </c>
      <c r="M26" s="9">
        <v>-14.8</v>
      </c>
      <c r="N26" s="9">
        <v>-21.500000000000007</v>
      </c>
      <c r="O26" s="9">
        <v>-20.899999999999977</v>
      </c>
      <c r="P26" s="9">
        <v>-20.8</v>
      </c>
      <c r="Q26" s="9">
        <v>-22.7</v>
      </c>
    </row>
    <row r="27" spans="1:17" x14ac:dyDescent="0.25">
      <c r="A27" s="18" t="s">
        <v>123</v>
      </c>
      <c r="B27" s="9">
        <v>19.968438579999997</v>
      </c>
      <c r="C27" s="9">
        <v>18.099999999999966</v>
      </c>
      <c r="D27" s="9">
        <v>6.4</v>
      </c>
      <c r="E27" s="9">
        <v>12.900000000000034</v>
      </c>
      <c r="F27" s="9">
        <v>26.699999999999989</v>
      </c>
      <c r="G27" s="9">
        <v>29.79999999999999</v>
      </c>
      <c r="H27" s="9">
        <v>30.300000000000011</v>
      </c>
      <c r="I27" s="9">
        <v>25.800000000000011</v>
      </c>
      <c r="J27" s="9">
        <v>0</v>
      </c>
      <c r="K27" s="9">
        <v>0</v>
      </c>
      <c r="L27" s="9">
        <v>0</v>
      </c>
      <c r="M27" s="9">
        <v>0</v>
      </c>
      <c r="N27" s="9">
        <v>0</v>
      </c>
      <c r="O27" s="9">
        <v>0.16</v>
      </c>
      <c r="P27" s="9">
        <v>-9.9999999999994313E-5</v>
      </c>
      <c r="Q27" s="9">
        <v>-9.9999999999994313E-5</v>
      </c>
    </row>
    <row r="28" spans="1:17" x14ac:dyDescent="0.25">
      <c r="A28" s="18" t="s">
        <v>124</v>
      </c>
      <c r="B28" s="9">
        <v>2.3138740000103297E-2</v>
      </c>
      <c r="C28" s="9">
        <v>0</v>
      </c>
      <c r="D28" s="9">
        <v>0</v>
      </c>
      <c r="E28" s="9">
        <v>0</v>
      </c>
      <c r="F28" s="9">
        <v>0</v>
      </c>
      <c r="G28" s="9">
        <v>0</v>
      </c>
      <c r="H28" s="9">
        <v>0</v>
      </c>
      <c r="I28" s="9">
        <v>0</v>
      </c>
      <c r="J28" s="9">
        <v>-0.2</v>
      </c>
      <c r="K28" s="9">
        <v>-0.2</v>
      </c>
      <c r="L28" s="9">
        <v>0</v>
      </c>
      <c r="M28" s="9">
        <v>-0.1</v>
      </c>
      <c r="N28" s="9">
        <v>0</v>
      </c>
      <c r="O28" s="9">
        <v>0</v>
      </c>
      <c r="P28" s="9">
        <v>0</v>
      </c>
      <c r="Q28" s="9">
        <v>0</v>
      </c>
    </row>
    <row r="29" spans="1:17" x14ac:dyDescent="0.25">
      <c r="A29" s="12" t="s">
        <v>125</v>
      </c>
      <c r="B29" s="13">
        <v>-23.501210359514715</v>
      </c>
      <c r="C29" s="13">
        <v>-16</v>
      </c>
      <c r="D29" s="13">
        <v>3.6</v>
      </c>
      <c r="E29" s="13">
        <v>-16.7</v>
      </c>
      <c r="F29" s="13">
        <v>-35.399999999999963</v>
      </c>
      <c r="G29" s="13">
        <v>-26.8</v>
      </c>
      <c r="H29" s="13">
        <v>-29.6</v>
      </c>
      <c r="I29" s="13">
        <v>-44.399999999999984</v>
      </c>
      <c r="J29" s="13">
        <v>-54.599999999999994</v>
      </c>
      <c r="K29" s="13">
        <v>-101.00000000000001</v>
      </c>
      <c r="L29" s="13">
        <v>-98.399999999999963</v>
      </c>
      <c r="M29" s="13">
        <v>-83.2</v>
      </c>
      <c r="N29" s="13">
        <v>-57.2</v>
      </c>
      <c r="O29" s="13">
        <v>-40.94</v>
      </c>
      <c r="P29" s="13">
        <v>-55.2</v>
      </c>
      <c r="Q29" s="13">
        <v>-59.5</v>
      </c>
    </row>
    <row r="30" spans="1:17" x14ac:dyDescent="0.25">
      <c r="A30" s="15" t="s">
        <v>126</v>
      </c>
      <c r="B30" s="16">
        <v>79.982488082900133</v>
      </c>
      <c r="C30" s="16">
        <v>2.9</v>
      </c>
      <c r="D30" s="16">
        <v>-4.2</v>
      </c>
      <c r="E30" s="16">
        <v>3.1</v>
      </c>
      <c r="F30" s="16">
        <v>9.2999999999999972</v>
      </c>
      <c r="G30" s="16">
        <v>4.5</v>
      </c>
      <c r="H30" s="16">
        <v>5</v>
      </c>
      <c r="I30" s="16">
        <v>8.6999999999999993</v>
      </c>
      <c r="J30" s="16">
        <v>14.499999999999993</v>
      </c>
      <c r="K30" s="16">
        <v>23.499999999999996</v>
      </c>
      <c r="L30" s="16">
        <v>26.1</v>
      </c>
      <c r="M30" s="16">
        <v>40.800000000000011</v>
      </c>
      <c r="N30" s="16">
        <v>13.400000000000006</v>
      </c>
      <c r="O30" s="16">
        <v>12.2</v>
      </c>
      <c r="P30" s="16">
        <v>12.4</v>
      </c>
      <c r="Q30" s="16">
        <v>18.8</v>
      </c>
    </row>
    <row r="31" spans="1:17" x14ac:dyDescent="0.25">
      <c r="A31" s="18" t="s">
        <v>58</v>
      </c>
      <c r="B31" s="9">
        <v>77.921386839914433</v>
      </c>
      <c r="C31" s="9">
        <v>-63.799999999999983</v>
      </c>
      <c r="D31" s="9">
        <v>-2.4</v>
      </c>
      <c r="E31" s="9">
        <v>2.7999999999999972</v>
      </c>
      <c r="F31" s="9">
        <v>-5.7</v>
      </c>
      <c r="G31" s="9">
        <v>-1</v>
      </c>
      <c r="H31" s="9">
        <v>0.4</v>
      </c>
      <c r="I31" s="9">
        <v>-10.900000000000006</v>
      </c>
      <c r="J31" s="9">
        <v>4.9000000000000004</v>
      </c>
      <c r="K31" s="9">
        <v>9.0999999999999979</v>
      </c>
      <c r="L31" s="9">
        <v>11.7</v>
      </c>
      <c r="M31" s="9">
        <v>34.400000000000006</v>
      </c>
      <c r="N31" s="9">
        <v>4.6999999999999957</v>
      </c>
      <c r="O31" s="9">
        <v>6.3</v>
      </c>
      <c r="P31" s="9">
        <v>5.0999999999999996</v>
      </c>
      <c r="Q31" s="9">
        <v>-15.9</v>
      </c>
    </row>
    <row r="32" spans="1:17" x14ac:dyDescent="0.25">
      <c r="A32" s="18" t="s">
        <v>127</v>
      </c>
      <c r="B32" s="9">
        <v>2.0611012429857078</v>
      </c>
      <c r="C32" s="9">
        <v>66.7</v>
      </c>
      <c r="D32" s="9">
        <v>-1.8</v>
      </c>
      <c r="E32" s="9">
        <v>0.3</v>
      </c>
      <c r="F32" s="9">
        <v>15.000000000000004</v>
      </c>
      <c r="G32" s="9">
        <v>5.5000000000000009</v>
      </c>
      <c r="H32" s="9">
        <v>4.5999999999999996</v>
      </c>
      <c r="I32" s="9">
        <v>19.599999999999998</v>
      </c>
      <c r="J32" s="9">
        <v>9.6</v>
      </c>
      <c r="K32" s="9">
        <v>14.399999999999999</v>
      </c>
      <c r="L32" s="9">
        <v>14.399999999999999</v>
      </c>
      <c r="M32" s="9">
        <v>6.4000000000000021</v>
      </c>
      <c r="N32" s="9">
        <v>8.6</v>
      </c>
      <c r="O32" s="9">
        <v>5.8999999999999986</v>
      </c>
      <c r="P32" s="9">
        <v>7.3</v>
      </c>
      <c r="Q32" s="9">
        <v>34.700000000000003</v>
      </c>
    </row>
    <row r="33" spans="1:17" x14ac:dyDescent="0.25">
      <c r="A33" s="12" t="s">
        <v>128</v>
      </c>
      <c r="B33" s="13">
        <v>56.481277723385418</v>
      </c>
      <c r="C33" s="13">
        <v>-13.1</v>
      </c>
      <c r="D33" s="13">
        <v>-0.6</v>
      </c>
      <c r="E33" s="13">
        <v>-13.6</v>
      </c>
      <c r="F33" s="13">
        <v>-26.099999999999966</v>
      </c>
      <c r="G33" s="13">
        <v>-22.3</v>
      </c>
      <c r="H33" s="13">
        <v>-24.6</v>
      </c>
      <c r="I33" s="13">
        <v>-35.699999999999996</v>
      </c>
      <c r="J33" s="13">
        <v>-40.099999999999994</v>
      </c>
      <c r="K33" s="13">
        <v>-77.500000000000014</v>
      </c>
      <c r="L33" s="13">
        <v>-72.299999999999955</v>
      </c>
      <c r="M33" s="13">
        <v>-42.4</v>
      </c>
      <c r="N33" s="13">
        <v>-43.8</v>
      </c>
      <c r="O33" s="13">
        <v>-28.74</v>
      </c>
      <c r="P33" s="13">
        <v>-42.8</v>
      </c>
      <c r="Q33" s="13">
        <v>-40.700000000000003</v>
      </c>
    </row>
    <row r="34" spans="1:17" x14ac:dyDescent="0.25">
      <c r="A34" s="8" t="s">
        <v>129</v>
      </c>
      <c r="B34" s="40">
        <f>(B33/B8)</f>
        <v>0.10485485507592368</v>
      </c>
      <c r="C34" s="40">
        <f t="shared" ref="C34:Q34" si="1">(C33/C8)</f>
        <v>-2.0012221203788573E-2</v>
      </c>
      <c r="D34" s="40">
        <f t="shared" si="1"/>
        <v>-8.5215168299957388E-4</v>
      </c>
      <c r="E34" s="40">
        <f t="shared" si="1"/>
        <v>-2.0337969193958427E-2</v>
      </c>
      <c r="F34" s="40">
        <f t="shared" si="1"/>
        <v>-3.9013452914798158E-2</v>
      </c>
      <c r="G34" s="40">
        <f t="shared" si="1"/>
        <v>-2.8542173300908743E-2</v>
      </c>
      <c r="H34" s="40">
        <f t="shared" si="1"/>
        <v>-2.9992684711046085E-2</v>
      </c>
      <c r="I34" s="40">
        <f t="shared" si="1"/>
        <v>-4.1076976182257502E-2</v>
      </c>
      <c r="J34" s="40">
        <f t="shared" si="1"/>
        <v>-4.2700457885209243E-2</v>
      </c>
      <c r="K34" s="40">
        <f t="shared" si="1"/>
        <v>-8.2027942421676561E-2</v>
      </c>
      <c r="L34" s="40">
        <f t="shared" si="1"/>
        <v>-7.2532102728731895E-2</v>
      </c>
      <c r="M34" s="40">
        <f t="shared" si="1"/>
        <v>-4.6486130906698828E-2</v>
      </c>
      <c r="N34" s="40">
        <f t="shared" si="1"/>
        <v>-4.9750113584734197E-2</v>
      </c>
      <c r="O34" s="40">
        <f t="shared" si="1"/>
        <v>-3.150279513317987E-2</v>
      </c>
      <c r="P34" s="40">
        <f t="shared" si="1"/>
        <v>-4.8498583569405097E-2</v>
      </c>
      <c r="Q34" s="40">
        <f t="shared" si="1"/>
        <v>-5.0452460642122228E-2</v>
      </c>
    </row>
    <row r="35" spans="1:17" x14ac:dyDescent="0.25">
      <c r="A35" s="12" t="s">
        <v>130</v>
      </c>
      <c r="B35" s="13">
        <v>56.205430717263205</v>
      </c>
      <c r="C35" s="13">
        <v>-13.9</v>
      </c>
      <c r="D35" s="13">
        <v>-1.2</v>
      </c>
      <c r="E35" s="13">
        <v>-14.1</v>
      </c>
      <c r="F35" s="13">
        <v>-26.499999999999972</v>
      </c>
      <c r="G35" s="13">
        <v>-23</v>
      </c>
      <c r="H35" s="13">
        <v>-25.2</v>
      </c>
      <c r="I35" s="13">
        <v>-36.300000000000004</v>
      </c>
      <c r="J35" s="13">
        <v>-40.799999999999997</v>
      </c>
      <c r="K35" s="13">
        <v>-77.90000000000002</v>
      </c>
      <c r="L35" s="13">
        <v>-72.8</v>
      </c>
      <c r="M35" s="13">
        <v>-42.9</v>
      </c>
      <c r="N35" s="13">
        <v>-43.8</v>
      </c>
      <c r="O35" s="13">
        <v>-28.74</v>
      </c>
      <c r="P35" s="13">
        <v>-42.8</v>
      </c>
      <c r="Q35" s="13">
        <v>-40.700000000000003</v>
      </c>
    </row>
    <row r="36" spans="1:17" x14ac:dyDescent="0.25">
      <c r="A36" s="8" t="s">
        <v>131</v>
      </c>
      <c r="B36" s="9">
        <v>0.27584700612218427</v>
      </c>
      <c r="C36" s="9">
        <v>0.8</v>
      </c>
      <c r="D36" s="9">
        <v>0.6</v>
      </c>
      <c r="E36" s="9">
        <v>0.5</v>
      </c>
      <c r="F36" s="9">
        <v>0.4</v>
      </c>
      <c r="G36" s="9">
        <v>0.7</v>
      </c>
      <c r="H36" s="9">
        <v>0.6</v>
      </c>
      <c r="I36" s="9">
        <v>0.6</v>
      </c>
      <c r="J36" s="9">
        <v>0.7</v>
      </c>
      <c r="K36" s="9">
        <v>0.40000000000000036</v>
      </c>
      <c r="L36" s="9">
        <v>0.5</v>
      </c>
      <c r="M36" s="9">
        <v>0.5</v>
      </c>
      <c r="N36" s="9">
        <v>0</v>
      </c>
      <c r="O36" s="9">
        <v>0</v>
      </c>
      <c r="P36" s="9">
        <v>0</v>
      </c>
      <c r="Q36" s="9">
        <v>0</v>
      </c>
    </row>
    <row r="37" spans="1:17" ht="16.5" x14ac:dyDescent="0.3">
      <c r="A37" s="3"/>
      <c r="B37" s="3"/>
      <c r="C37" s="3"/>
      <c r="D37" s="3"/>
      <c r="E37" s="14"/>
      <c r="F37" s="3"/>
      <c r="G37" s="3"/>
      <c r="H37" s="3"/>
      <c r="I37" s="3"/>
      <c r="J37" s="3"/>
      <c r="K37" s="3"/>
      <c r="L37" s="14"/>
      <c r="M37" s="3"/>
      <c r="N37" s="3"/>
      <c r="O37" s="3"/>
      <c r="P37" s="3"/>
    </row>
    <row r="38" spans="1:17" ht="25.5" x14ac:dyDescent="0.3">
      <c r="A38" s="41" t="s">
        <v>149</v>
      </c>
      <c r="B38" s="14"/>
      <c r="C38" s="14"/>
      <c r="D38" s="3"/>
      <c r="E38" s="3"/>
      <c r="F38" s="3"/>
      <c r="G38" s="3"/>
      <c r="H38" s="3"/>
      <c r="I38" s="3"/>
      <c r="J38" s="3"/>
      <c r="K38" s="3"/>
      <c r="L38" s="3"/>
      <c r="M38" s="3"/>
      <c r="N38" s="3"/>
      <c r="O38" s="3"/>
      <c r="P38" s="3"/>
    </row>
  </sheetData>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4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5703125" defaultRowHeight="15" customHeight="1" x14ac:dyDescent="0.25"/>
  <cols>
    <col min="1" max="1" width="45.42578125" bestFit="1" customWidth="1"/>
    <col min="2" max="38" width="10.5703125" customWidth="1"/>
    <col min="41" max="41" width="12.42578125" bestFit="1" customWidth="1"/>
  </cols>
  <sheetData>
    <row r="1" spans="1:40" ht="37.5" customHeight="1" x14ac:dyDescent="0.25">
      <c r="A1" s="37"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0" ht="14.45" customHeigh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4.45" customHeight="1" x14ac:dyDescent="0.3">
      <c r="A3" s="4" t="s">
        <v>179</v>
      </c>
      <c r="B3" s="14"/>
      <c r="C3" s="3"/>
      <c r="D3" s="3"/>
      <c r="E3" s="1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14.45" customHeight="1" x14ac:dyDescent="0.3">
      <c r="A4" s="3"/>
      <c r="B4" s="14"/>
      <c r="C4" s="14"/>
      <c r="D4" s="14"/>
      <c r="E4" s="14"/>
      <c r="F4" s="7"/>
      <c r="G4" s="7"/>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x14ac:dyDescent="0.25">
      <c r="A5" s="23"/>
      <c r="B5" s="5" t="s">
        <v>181</v>
      </c>
      <c r="C5" s="5" t="s">
        <v>182</v>
      </c>
      <c r="D5" s="5" t="s">
        <v>162</v>
      </c>
      <c r="E5" s="5" t="s">
        <v>161</v>
      </c>
      <c r="F5" s="5" t="s">
        <v>162</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1:40" x14ac:dyDescent="0.25">
      <c r="A6" s="50"/>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row>
    <row r="7" spans="1:40" ht="16.5" x14ac:dyDescent="0.3">
      <c r="A7" s="78" t="s">
        <v>178</v>
      </c>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row>
    <row r="8" spans="1:40" ht="16.5" x14ac:dyDescent="0.3">
      <c r="A8" s="4"/>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x14ac:dyDescent="0.25">
      <c r="A9" s="29" t="s">
        <v>178</v>
      </c>
      <c r="B9" s="30"/>
      <c r="C9" s="30"/>
      <c r="D9" s="30"/>
      <c r="E9" s="30"/>
      <c r="F9" s="30"/>
    </row>
    <row r="10" spans="1:40" x14ac:dyDescent="0.25">
      <c r="A10" s="69" t="s">
        <v>177</v>
      </c>
      <c r="B10" s="56">
        <v>0.06</v>
      </c>
      <c r="C10" s="56">
        <v>8.7999999999999995E-2</v>
      </c>
      <c r="D10" s="77">
        <v>-2.7906832540554252</v>
      </c>
      <c r="E10" s="56">
        <v>7.6982031233774492E-2</v>
      </c>
      <c r="F10" s="77">
        <v>-1.6547724087660982</v>
      </c>
      <c r="G10" s="52"/>
      <c r="I10" s="53"/>
      <c r="K10" s="21"/>
      <c r="L10" s="21"/>
      <c r="M10" s="21"/>
      <c r="N10" s="21"/>
      <c r="O10" s="21"/>
      <c r="P10" s="21"/>
      <c r="Q10" s="21"/>
      <c r="R10" s="21"/>
      <c r="S10" s="21"/>
      <c r="T10" s="21"/>
      <c r="U10" s="21"/>
      <c r="V10" s="21"/>
      <c r="W10" s="21"/>
      <c r="X10" s="21"/>
      <c r="Y10" s="21"/>
      <c r="Z10" s="20"/>
      <c r="AA10" s="21"/>
      <c r="AB10" s="21"/>
      <c r="AC10" s="21"/>
      <c r="AD10" s="20"/>
      <c r="AE10" s="21"/>
      <c r="AF10" s="21"/>
      <c r="AG10" s="21"/>
      <c r="AH10" s="20"/>
      <c r="AI10" s="21"/>
      <c r="AJ10" s="21"/>
      <c r="AK10" s="21"/>
      <c r="AL10" s="21"/>
      <c r="AM10" s="21"/>
      <c r="AN10" s="21"/>
    </row>
    <row r="11" spans="1:40" x14ac:dyDescent="0.25">
      <c r="A11" s="69" t="s">
        <v>176</v>
      </c>
      <c r="B11" s="75">
        <v>7372.6</v>
      </c>
      <c r="C11" s="76">
        <v>9153.7999999999993</v>
      </c>
      <c r="D11" s="44">
        <v>-0.19500000000000001</v>
      </c>
      <c r="E11" s="75">
        <v>7924.3</v>
      </c>
      <c r="F11" s="44">
        <v>-7.0000000000000007E-2</v>
      </c>
      <c r="G11" s="55"/>
      <c r="I11" s="74"/>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x14ac:dyDescent="0.25">
      <c r="A12" s="69" t="s">
        <v>175</v>
      </c>
      <c r="B12" s="75">
        <v>46</v>
      </c>
      <c r="C12" s="75">
        <v>37.799999999999997</v>
      </c>
      <c r="D12" s="73">
        <v>8.1999999999999993</v>
      </c>
      <c r="E12" s="75">
        <v>56.4</v>
      </c>
      <c r="F12" s="75">
        <v>56.4</v>
      </c>
      <c r="G12" s="55"/>
      <c r="I12" s="74"/>
      <c r="K12" s="21"/>
      <c r="L12" s="21"/>
      <c r="M12" s="21"/>
      <c r="N12" s="21"/>
      <c r="O12" s="21"/>
      <c r="P12" s="21"/>
      <c r="Q12" s="21"/>
      <c r="R12" s="21"/>
      <c r="S12" s="21"/>
      <c r="T12" s="21"/>
      <c r="U12" s="21"/>
      <c r="V12" s="21"/>
      <c r="W12" s="21"/>
      <c r="X12" s="21"/>
      <c r="Y12" s="21"/>
      <c r="Z12" s="20"/>
      <c r="AA12" s="21"/>
      <c r="AB12" s="21"/>
      <c r="AC12" s="21"/>
      <c r="AD12" s="20"/>
      <c r="AE12" s="21"/>
      <c r="AF12" s="21"/>
      <c r="AG12" s="21"/>
      <c r="AH12" s="20"/>
      <c r="AI12" s="21"/>
      <c r="AJ12" s="21"/>
      <c r="AK12" s="21"/>
      <c r="AL12" s="21"/>
      <c r="AM12" s="21"/>
      <c r="AN12" s="21"/>
    </row>
    <row r="13" spans="1:40" x14ac:dyDescent="0.25">
      <c r="A13" s="69" t="s">
        <v>174</v>
      </c>
      <c r="B13" s="75">
        <v>31.7</v>
      </c>
      <c r="C13" s="75">
        <v>25.5</v>
      </c>
      <c r="D13" s="73">
        <v>6.2</v>
      </c>
      <c r="E13" s="75">
        <v>38.9</v>
      </c>
      <c r="F13" s="75">
        <v>38.9</v>
      </c>
      <c r="G13" s="55"/>
      <c r="I13" s="74"/>
      <c r="K13" s="21"/>
      <c r="L13" s="21"/>
      <c r="M13" s="21"/>
      <c r="N13" s="21"/>
      <c r="O13" s="21"/>
      <c r="P13" s="21"/>
      <c r="Q13" s="21"/>
      <c r="R13" s="21"/>
      <c r="S13" s="21"/>
      <c r="T13" s="21"/>
      <c r="U13" s="21"/>
      <c r="V13" s="21"/>
      <c r="W13" s="21"/>
      <c r="X13" s="21"/>
      <c r="Y13" s="21"/>
      <c r="Z13" s="20"/>
      <c r="AA13" s="21"/>
      <c r="AB13" s="21"/>
      <c r="AC13" s="21"/>
      <c r="AD13" s="20"/>
      <c r="AE13" s="21"/>
      <c r="AF13" s="21"/>
      <c r="AG13" s="21"/>
      <c r="AH13" s="20"/>
      <c r="AI13" s="21"/>
      <c r="AJ13" s="21"/>
      <c r="AK13" s="21"/>
      <c r="AL13" s="21"/>
      <c r="AM13" s="21"/>
      <c r="AN13" s="21"/>
    </row>
    <row r="14" spans="1:40" x14ac:dyDescent="0.25">
      <c r="A14" s="69" t="s">
        <v>173</v>
      </c>
      <c r="B14" s="73">
        <v>119.9</v>
      </c>
      <c r="C14" s="72">
        <v>81.7</v>
      </c>
      <c r="D14" s="44">
        <v>0.46800000000000003</v>
      </c>
      <c r="E14" s="72">
        <v>106.7</v>
      </c>
      <c r="F14" s="56">
        <v>0.124</v>
      </c>
      <c r="G14" s="57"/>
      <c r="I14" s="71"/>
      <c r="K14" s="21"/>
      <c r="L14" s="21"/>
      <c r="M14" s="21"/>
      <c r="N14" s="21"/>
      <c r="O14" s="21"/>
      <c r="P14" s="21"/>
      <c r="Q14" s="21"/>
      <c r="R14" s="21"/>
      <c r="S14" s="21"/>
      <c r="T14" s="21"/>
      <c r="U14" s="21"/>
      <c r="V14" s="21"/>
      <c r="W14" s="21"/>
      <c r="X14" s="21"/>
      <c r="Y14" s="21"/>
      <c r="Z14" s="20"/>
      <c r="AA14" s="21"/>
      <c r="AB14" s="21"/>
      <c r="AC14" s="21"/>
      <c r="AD14" s="20"/>
      <c r="AE14" s="21"/>
      <c r="AF14" s="21"/>
      <c r="AG14" s="21"/>
      <c r="AH14" s="20"/>
      <c r="AI14" s="21"/>
      <c r="AJ14" s="21"/>
      <c r="AK14" s="21"/>
      <c r="AL14" s="21"/>
      <c r="AM14" s="21"/>
      <c r="AN14" s="21"/>
    </row>
    <row r="17" spans="1:9" ht="16.5" x14ac:dyDescent="0.3">
      <c r="A17" s="4" t="s">
        <v>189</v>
      </c>
    </row>
    <row r="19" spans="1:9" x14ac:dyDescent="0.25">
      <c r="A19" s="70" t="s">
        <v>172</v>
      </c>
      <c r="B19" s="30"/>
      <c r="C19" s="30"/>
      <c r="D19" s="30"/>
      <c r="E19" s="30"/>
      <c r="F19" s="30"/>
    </row>
    <row r="20" spans="1:9" ht="15" customHeight="1" x14ac:dyDescent="0.25">
      <c r="A20" s="69" t="s">
        <v>170</v>
      </c>
      <c r="B20" s="54">
        <v>122094.9</v>
      </c>
      <c r="C20" s="54">
        <v>103670.6</v>
      </c>
      <c r="D20" s="44">
        <v>0.17799999999999999</v>
      </c>
      <c r="E20" s="54">
        <v>102917.3</v>
      </c>
      <c r="F20" s="44">
        <v>0.186</v>
      </c>
      <c r="G20" s="58"/>
      <c r="I20" s="59"/>
    </row>
    <row r="21" spans="1:9" ht="15" customHeight="1" x14ac:dyDescent="0.25">
      <c r="A21" s="69" t="s">
        <v>169</v>
      </c>
      <c r="B21" s="54">
        <v>7372.6</v>
      </c>
      <c r="C21" s="54">
        <v>9153.7999999999993</v>
      </c>
      <c r="D21" s="60">
        <v>-0.19500000000000001</v>
      </c>
      <c r="E21" s="61">
        <v>7924.3</v>
      </c>
      <c r="F21" s="60">
        <v>-7.0000000000000007E-2</v>
      </c>
      <c r="I21" s="59"/>
    </row>
    <row r="22" spans="1:9" ht="15" customHeight="1" x14ac:dyDescent="0.25">
      <c r="A22" s="69" t="s">
        <v>168</v>
      </c>
      <c r="B22" s="44">
        <v>0.06</v>
      </c>
      <c r="C22" s="44">
        <v>8.7999999999999995E-2</v>
      </c>
      <c r="D22" s="62">
        <v>-2.8</v>
      </c>
      <c r="E22" s="63">
        <v>7.6999999999999999E-2</v>
      </c>
      <c r="F22" s="62">
        <v>-1.7</v>
      </c>
      <c r="I22" s="59"/>
    </row>
    <row r="23" spans="1:9" ht="15" customHeight="1" x14ac:dyDescent="0.25">
      <c r="A23" s="69" t="s">
        <v>167</v>
      </c>
      <c r="B23" s="54">
        <v>16720.7</v>
      </c>
      <c r="C23" s="54">
        <v>10361.700000000001</v>
      </c>
      <c r="D23" s="64">
        <v>0.61399999999999999</v>
      </c>
      <c r="E23" s="65">
        <v>13966.4</v>
      </c>
      <c r="F23" s="64">
        <v>0.19700000000000001</v>
      </c>
      <c r="I23" s="59"/>
    </row>
    <row r="24" spans="1:9" ht="15" customHeight="1" x14ac:dyDescent="0.25">
      <c r="A24" s="69" t="s">
        <v>166</v>
      </c>
      <c r="B24" s="44">
        <v>0.13700000000000001</v>
      </c>
      <c r="C24" s="44">
        <v>0.1</v>
      </c>
      <c r="D24" s="62">
        <v>3.7</v>
      </c>
      <c r="E24" s="44">
        <v>0.13600000000000001</v>
      </c>
      <c r="F24" s="62">
        <v>0.1</v>
      </c>
      <c r="I24" s="59"/>
    </row>
    <row r="25" spans="1:9" ht="15" customHeight="1" x14ac:dyDescent="0.25">
      <c r="A25" s="69" t="s">
        <v>165</v>
      </c>
      <c r="B25" s="54">
        <v>24093.3</v>
      </c>
      <c r="C25" s="54">
        <v>19515.5</v>
      </c>
      <c r="D25" s="44">
        <v>0.23499999999999999</v>
      </c>
      <c r="E25" s="54">
        <v>21890.7</v>
      </c>
      <c r="F25" s="44">
        <v>0.10100000000000001</v>
      </c>
      <c r="I25" s="59"/>
    </row>
    <row r="26" spans="1:9" ht="15" customHeight="1" x14ac:dyDescent="0.25">
      <c r="A26" s="69" t="s">
        <v>164</v>
      </c>
      <c r="B26" s="44">
        <v>0.19700000000000001</v>
      </c>
      <c r="C26" s="44">
        <v>0.188</v>
      </c>
      <c r="D26" s="62">
        <v>0.9</v>
      </c>
      <c r="E26" s="44">
        <v>0.21299999999999999</v>
      </c>
      <c r="F26" s="62">
        <v>-1.5</v>
      </c>
      <c r="I26" s="66"/>
    </row>
    <row r="27" spans="1:9" ht="15" customHeight="1" x14ac:dyDescent="0.25">
      <c r="A27" s="20"/>
      <c r="B27" s="44"/>
      <c r="C27" s="44"/>
      <c r="D27" s="62"/>
      <c r="E27" s="44"/>
      <c r="F27" s="62"/>
      <c r="I27" s="66"/>
    </row>
    <row r="28" spans="1:9" x14ac:dyDescent="0.25">
      <c r="A28" s="70" t="s">
        <v>171</v>
      </c>
      <c r="B28" s="30"/>
      <c r="C28" s="30"/>
      <c r="D28" s="30"/>
      <c r="E28" s="30"/>
      <c r="F28" s="30"/>
    </row>
    <row r="29" spans="1:9" ht="15" customHeight="1" x14ac:dyDescent="0.25">
      <c r="A29" s="69" t="s">
        <v>170</v>
      </c>
      <c r="B29" s="54">
        <v>37729.599999999999</v>
      </c>
      <c r="C29" s="54">
        <v>33124.800000000003</v>
      </c>
      <c r="D29" s="44">
        <v>0.13900000000000001</v>
      </c>
      <c r="E29" s="54">
        <v>34736.5</v>
      </c>
      <c r="F29" s="44">
        <v>8.5999999999999993E-2</v>
      </c>
      <c r="I29" s="59"/>
    </row>
    <row r="30" spans="1:9" ht="15" customHeight="1" x14ac:dyDescent="0.25">
      <c r="A30" s="69" t="s">
        <v>169</v>
      </c>
      <c r="B30" s="54">
        <v>1467.1</v>
      </c>
      <c r="C30" s="54">
        <v>1225.7</v>
      </c>
      <c r="D30" s="44">
        <v>0.19700000000000001</v>
      </c>
      <c r="E30" s="54">
        <v>1303.3</v>
      </c>
      <c r="F30" s="44">
        <v>0.126</v>
      </c>
      <c r="I30" s="59"/>
    </row>
    <row r="31" spans="1:9" ht="15" customHeight="1" x14ac:dyDescent="0.25">
      <c r="A31" s="69" t="s">
        <v>168</v>
      </c>
      <c r="B31" s="44">
        <v>3.9E-2</v>
      </c>
      <c r="C31" s="44">
        <v>3.6999999999999998E-2</v>
      </c>
      <c r="D31" s="62">
        <v>0.2</v>
      </c>
      <c r="E31" s="44">
        <v>3.7999999999999999E-2</v>
      </c>
      <c r="F31" s="62">
        <v>0.1</v>
      </c>
      <c r="I31" s="59"/>
    </row>
    <row r="32" spans="1:9" ht="15" customHeight="1" x14ac:dyDescent="0.25">
      <c r="A32" s="69" t="s">
        <v>167</v>
      </c>
      <c r="B32" s="54">
        <v>15445.6</v>
      </c>
      <c r="C32" s="54">
        <v>9450.5</v>
      </c>
      <c r="D32" s="44">
        <v>0.63400000000000001</v>
      </c>
      <c r="E32" s="54">
        <v>12861.9</v>
      </c>
      <c r="F32" s="44">
        <v>0.20100000000000001</v>
      </c>
      <c r="I32" s="59"/>
    </row>
    <row r="33" spans="1:9" ht="15" customHeight="1" x14ac:dyDescent="0.25">
      <c r="A33" s="69" t="s">
        <v>166</v>
      </c>
      <c r="B33" s="44">
        <v>0.40899999999999997</v>
      </c>
      <c r="C33" s="44">
        <v>0.28499999999999998</v>
      </c>
      <c r="D33" s="62">
        <v>12.4</v>
      </c>
      <c r="E33" s="44">
        <v>0.37</v>
      </c>
      <c r="F33" s="62">
        <v>3.89</v>
      </c>
      <c r="I33" s="59"/>
    </row>
    <row r="34" spans="1:9" ht="15" customHeight="1" x14ac:dyDescent="0.25">
      <c r="A34" s="69" t="s">
        <v>165</v>
      </c>
      <c r="B34" s="54">
        <v>16912.7</v>
      </c>
      <c r="C34" s="54">
        <v>10676.2</v>
      </c>
      <c r="D34" s="44">
        <v>0.58399999999999996</v>
      </c>
      <c r="E34" s="54">
        <v>14165.2</v>
      </c>
      <c r="F34" s="44">
        <v>0.19400000000000001</v>
      </c>
      <c r="I34" s="59"/>
    </row>
    <row r="35" spans="1:9" ht="15" customHeight="1" x14ac:dyDescent="0.25">
      <c r="A35" s="69" t="s">
        <v>164</v>
      </c>
      <c r="B35" s="44">
        <v>0.44800000000000001</v>
      </c>
      <c r="C35" s="44">
        <v>0.32200000000000001</v>
      </c>
      <c r="D35" s="62">
        <v>12.6</v>
      </c>
      <c r="E35" s="44">
        <v>0.40799999999999997</v>
      </c>
      <c r="F35" s="62">
        <v>4</v>
      </c>
      <c r="I35" s="66"/>
    </row>
    <row r="37" spans="1:9" ht="15" customHeight="1" x14ac:dyDescent="0.25">
      <c r="A37" s="83" t="s">
        <v>163</v>
      </c>
      <c r="B37" s="83"/>
      <c r="C37" s="83"/>
      <c r="D37" s="83"/>
      <c r="E37" s="83"/>
      <c r="F37" s="83"/>
      <c r="G37" s="83"/>
    </row>
    <row r="38" spans="1:9" ht="15" customHeight="1" x14ac:dyDescent="0.25">
      <c r="A38" s="83"/>
      <c r="B38" s="83"/>
      <c r="C38" s="83"/>
      <c r="D38" s="83"/>
      <c r="E38" s="83"/>
      <c r="F38" s="83"/>
      <c r="G38" s="83"/>
    </row>
    <row r="39" spans="1:9" ht="15" customHeight="1" x14ac:dyDescent="0.25">
      <c r="A39" s="83"/>
      <c r="B39" s="83"/>
      <c r="C39" s="83"/>
      <c r="D39" s="83"/>
      <c r="E39" s="83"/>
      <c r="F39" s="83"/>
      <c r="G39" s="83"/>
    </row>
    <row r="40" spans="1:9" ht="15" customHeight="1" x14ac:dyDescent="0.25">
      <c r="A40" s="67" t="s">
        <v>190</v>
      </c>
      <c r="B40" s="68"/>
      <c r="C40" s="68"/>
      <c r="D40" s="68"/>
      <c r="E40" s="68"/>
      <c r="F40" s="68"/>
      <c r="G40" s="68"/>
    </row>
    <row r="41" spans="1:9" ht="15" customHeight="1" x14ac:dyDescent="0.25">
      <c r="A41" s="68"/>
      <c r="B41" s="68"/>
      <c r="C41" s="68"/>
      <c r="D41" s="68"/>
      <c r="E41" s="68"/>
      <c r="F41" s="68"/>
      <c r="G41" s="68"/>
    </row>
    <row r="42" spans="1:9" ht="15" customHeight="1" x14ac:dyDescent="0.25">
      <c r="A42" s="68"/>
      <c r="B42" s="68"/>
      <c r="C42" s="68"/>
      <c r="D42" s="68"/>
      <c r="E42" s="68"/>
      <c r="F42" s="68"/>
      <c r="G42" s="68"/>
    </row>
    <row r="43" spans="1:9" ht="15" customHeight="1" x14ac:dyDescent="0.25">
      <c r="A43" s="68"/>
      <c r="B43" s="68"/>
      <c r="C43" s="68"/>
      <c r="D43" s="68"/>
      <c r="E43" s="68"/>
      <c r="F43" s="68"/>
      <c r="G43" s="68"/>
    </row>
    <row r="44" spans="1:9" ht="15" customHeight="1" x14ac:dyDescent="0.25">
      <c r="A44" s="68"/>
      <c r="B44" s="68"/>
      <c r="C44" s="68"/>
      <c r="D44" s="68"/>
      <c r="E44" s="68"/>
      <c r="F44" s="68"/>
      <c r="G44" s="68"/>
    </row>
  </sheetData>
  <mergeCells count="1">
    <mergeCell ref="A37:G39"/>
  </mergeCells>
  <hyperlinks>
    <hyperlink ref="A1" location="Home!A1" display="Home"/>
  </hyperlink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Home</vt:lpstr>
      <vt:lpstr>Operational Highlights Cielo</vt:lpstr>
      <vt:lpstr>Operational Highlights Cateno</vt:lpstr>
      <vt:lpstr>Consolidated B. Sheet COSIF</vt:lpstr>
      <vt:lpstr>Consolidated P&amp;L COSIF</vt:lpstr>
      <vt:lpstr>Cielo Brasil P&amp;L COSIF</vt:lpstr>
      <vt:lpstr>Cateno P&amp;L COSIF</vt:lpstr>
      <vt:lpstr>Other Subsidiaries P&amp;L COSIF</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Leonardo Breciane Maia</cp:lastModifiedBy>
  <dcterms:created xsi:type="dcterms:W3CDTF">2019-07-17T19:58:18Z</dcterms:created>
  <dcterms:modified xsi:type="dcterms:W3CDTF">2022-02-02T21:19:41Z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ies>
</file>